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updateLinks="never" codeName="ThisWorkbook" defaultThemeVersion="124226"/>
  <bookViews>
    <workbookView xWindow="10935" yWindow="-225" windowWidth="12000" windowHeight="11445" activeTab="3"/>
  </bookViews>
  <sheets>
    <sheet name="Info" sheetId="19" r:id="rId1"/>
    <sheet name="Info_R" sheetId="20" r:id="rId2"/>
    <sheet name="Matrix" sheetId="18" r:id="rId3"/>
    <sheet name="Row Data" sheetId="23" r:id="rId4"/>
    <sheet name="Class" sheetId="33" r:id="rId5"/>
    <sheet name="Data code" sheetId="32" r:id="rId6"/>
  </sheets>
  <externalReferences>
    <externalReference r:id="rId7"/>
  </externalReferences>
  <definedNames>
    <definedName name="_xlnm._FilterDatabase" localSheetId="2" hidden="1">Matrix!$A$1:$E$11465</definedName>
    <definedName name="allergy_factor" localSheetId="4">Class!$P$1</definedName>
    <definedName name="allergy_factor">'Row Data'!$O$24</definedName>
    <definedName name="Base_Value" localSheetId="4">Class!$P$2</definedName>
    <definedName name="Base_Value" localSheetId="5">#REF!</definedName>
    <definedName name="Base_Value">'Row Data'!$L$1</definedName>
    <definedName name="blood_factor">'Row Data'!$O$7</definedName>
    <definedName name="Brown_high">'Row Data'!$M$4</definedName>
    <definedName name="Brown_low">'Row Data'!$L$4</definedName>
    <definedName name="circ_factor">'Row Data'!$O$1</definedName>
    <definedName name="digest_factor">'Row Data'!$O$3</definedName>
    <definedName name="emotion_factor">'Row Data'!$O$18</definedName>
    <definedName name="endo_factor">'Row Data'!$O$8</definedName>
    <definedName name="herb_factor">'Row Data'!$O$23</definedName>
    <definedName name="immu_factor">'Row Data'!$O$14</definedName>
    <definedName name="index_factor">'Row Data'!$O$20</definedName>
    <definedName name="inher_factor">'Row Data'!$O$21</definedName>
    <definedName name="Max_Value" localSheetId="4">Class!$P$3</definedName>
    <definedName name="Max_Value" localSheetId="5">#REF!</definedName>
    <definedName name="Max_Value">'Row Data'!$L$2</definedName>
    <definedName name="meridian_factor">'Row Data'!$O$22</definedName>
    <definedName name="move_factor">'Row Data'!$O$15</definedName>
    <definedName name="nerve_factor">'Row Data'!$O$11</definedName>
    <definedName name="nutri_factor">'Row Data'!$O$9</definedName>
    <definedName name="Red_high">'Row Data'!$M$5</definedName>
    <definedName name="Red_low">'Row Data'!$L$5</definedName>
    <definedName name="resp_factor">'Row Data'!$O$2</definedName>
    <definedName name="sense_factor">'Row Data'!$O$16</definedName>
    <definedName name="sex" localSheetId="4">[1]Info_R!$F$3</definedName>
    <definedName name="sex" localSheetId="5">#REF!</definedName>
    <definedName name="sex">Info_R!$F$3</definedName>
    <definedName name="toxin_factor">'Row Data'!$O$19</definedName>
    <definedName name="urin_factor">'Row Data'!$O$5</definedName>
    <definedName name="Yellow_high">'Row Data'!$M$3</definedName>
    <definedName name="Yellow_Low">'Row Data'!$L$3</definedName>
  </definedNames>
  <calcPr calcId="144525"/>
</workbook>
</file>

<file path=xl/calcChain.xml><?xml version="1.0" encoding="utf-8"?>
<calcChain xmlns="http://schemas.openxmlformats.org/spreadsheetml/2006/main">
  <c r="D2060" i="23" l="1"/>
  <c r="D2061" i="23"/>
  <c r="D2062" i="23"/>
  <c r="D2063" i="23"/>
  <c r="D2064" i="23"/>
  <c r="D2065" i="23"/>
  <c r="D2066" i="23"/>
  <c r="D2067" i="23"/>
  <c r="D2068" i="23"/>
  <c r="D2069" i="23"/>
  <c r="D2070" i="23"/>
  <c r="D2071" i="23"/>
  <c r="D2072" i="23"/>
  <c r="D2073" i="23"/>
  <c r="D2074" i="23"/>
  <c r="D2075" i="23"/>
  <c r="D2076" i="23"/>
  <c r="D2077" i="23"/>
  <c r="D2078" i="23"/>
  <c r="D2079" i="23"/>
  <c r="D2080" i="23"/>
  <c r="D2081" i="23"/>
  <c r="D2082" i="23"/>
  <c r="D2083" i="23"/>
  <c r="D2084" i="23"/>
  <c r="D2085" i="23"/>
  <c r="D2086" i="23"/>
  <c r="D2087" i="23"/>
  <c r="D2088" i="23"/>
  <c r="D2089" i="23"/>
  <c r="D2090" i="23"/>
  <c r="D2091" i="23"/>
  <c r="D2092" i="23"/>
  <c r="D2093" i="23"/>
  <c r="D2094" i="23"/>
  <c r="D2095" i="23"/>
  <c r="D2096" i="23"/>
  <c r="D2097" i="23"/>
  <c r="D2098" i="23"/>
  <c r="D2099" i="23"/>
  <c r="D2100" i="23"/>
  <c r="D2101" i="23"/>
  <c r="D2102" i="23"/>
  <c r="D2103" i="23"/>
  <c r="D2104" i="23"/>
  <c r="D2105" i="23"/>
  <c r="D2106" i="23"/>
  <c r="D2107" i="23"/>
  <c r="D2108" i="23"/>
  <c r="D2109" i="23"/>
  <c r="D2110" i="23"/>
  <c r="D2111" i="23"/>
  <c r="D2112" i="23"/>
  <c r="D2113" i="23"/>
  <c r="D2114" i="23"/>
  <c r="D2059" i="23"/>
  <c r="D2058" i="23"/>
  <c r="D2057" i="23"/>
  <c r="D2444" i="32" l="1"/>
  <c r="D2446" i="32"/>
  <c r="D2451" i="32"/>
  <c r="D2450" i="32"/>
  <c r="D2453" i="32"/>
  <c r="D2447" i="32"/>
  <c r="D2357" i="32" l="1"/>
  <c r="D2358" i="32"/>
  <c r="D2359" i="32"/>
  <c r="D2360" i="32"/>
  <c r="D2361" i="32"/>
  <c r="D2362" i="32"/>
  <c r="D2363" i="32"/>
  <c r="D2364" i="32"/>
  <c r="D2365" i="32"/>
  <c r="D2366" i="32"/>
  <c r="D2367" i="32"/>
  <c r="D2368" i="32"/>
  <c r="D2369" i="32"/>
  <c r="D2370" i="32"/>
  <c r="D2371" i="32"/>
  <c r="D2372" i="32"/>
  <c r="D2373" i="32"/>
  <c r="D2374" i="32"/>
  <c r="D2375" i="32"/>
  <c r="D2376" i="32"/>
  <c r="D2377" i="32"/>
  <c r="D2378" i="32"/>
  <c r="D2379" i="32"/>
  <c r="D2380" i="32"/>
  <c r="D2381" i="32"/>
  <c r="D2382" i="32"/>
  <c r="D2383" i="32"/>
  <c r="D2384" i="32"/>
  <c r="D2385" i="32"/>
  <c r="D2386" i="32"/>
  <c r="D2387" i="32"/>
  <c r="D2388" i="32"/>
  <c r="D2389" i="32"/>
  <c r="D2390" i="32"/>
  <c r="D2391" i="32"/>
  <c r="D2392" i="32"/>
  <c r="D2393" i="32"/>
  <c r="D2394" i="32"/>
  <c r="D2395" i="32"/>
  <c r="D2396" i="32"/>
  <c r="D2397" i="32"/>
  <c r="D2398" i="32"/>
  <c r="D2399" i="32"/>
  <c r="D2400" i="32"/>
  <c r="D2401" i="32"/>
  <c r="D2402" i="32"/>
  <c r="D2403" i="32"/>
  <c r="D2404" i="32"/>
  <c r="D2405" i="32"/>
  <c r="D2406" i="32"/>
  <c r="D2407" i="32"/>
  <c r="D2408" i="32"/>
  <c r="D2409" i="32"/>
  <c r="D2410" i="32"/>
  <c r="D2411" i="32"/>
  <c r="D2412" i="32"/>
  <c r="D2413" i="32"/>
  <c r="D2414" i="32"/>
  <c r="D2415" i="32"/>
  <c r="D2416" i="32"/>
  <c r="D2417" i="32"/>
  <c r="D2418" i="32"/>
  <c r="D2419" i="32"/>
  <c r="D2420" i="32"/>
  <c r="D2421" i="32"/>
  <c r="D2422" i="32"/>
  <c r="D2423" i="32"/>
  <c r="D2424" i="32"/>
  <c r="D2425" i="32"/>
  <c r="D2426" i="32"/>
  <c r="D2427" i="32"/>
  <c r="D2428" i="32"/>
  <c r="D2429" i="32"/>
  <c r="D2356" i="32"/>
  <c r="C233" i="20" l="1"/>
  <c r="D233" i="20" s="1"/>
  <c r="C232" i="20"/>
  <c r="D232" i="20" s="1"/>
  <c r="C231" i="20"/>
  <c r="D231" i="20" s="1"/>
  <c r="C230" i="20"/>
  <c r="D230" i="20" s="1"/>
  <c r="C229" i="20"/>
  <c r="D229" i="20" s="1"/>
  <c r="C228" i="20"/>
  <c r="D228" i="20" s="1"/>
  <c r="C227" i="20"/>
  <c r="D227" i="20" s="1"/>
  <c r="C226" i="20"/>
  <c r="D226" i="20" s="1"/>
  <c r="C225" i="20"/>
  <c r="D225" i="20" s="1"/>
  <c r="C224" i="20"/>
  <c r="D224" i="20" s="1"/>
  <c r="C223" i="20"/>
  <c r="D223" i="20" s="1"/>
  <c r="C222" i="20"/>
  <c r="D222" i="20" s="1"/>
  <c r="C221" i="20"/>
  <c r="D221" i="20" s="1"/>
  <c r="C220" i="20"/>
  <c r="D220" i="20" s="1"/>
  <c r="C219" i="20"/>
  <c r="D219" i="20" s="1"/>
  <c r="C218" i="20"/>
  <c r="D218" i="20" s="1"/>
  <c r="C217" i="20"/>
  <c r="D217" i="20" s="1"/>
  <c r="C216" i="20"/>
  <c r="D216" i="20" s="1"/>
  <c r="C215" i="20"/>
  <c r="D215" i="20" s="1"/>
  <c r="C214" i="20"/>
  <c r="D214" i="20" s="1"/>
  <c r="C213" i="20"/>
  <c r="D213" i="20" s="1"/>
  <c r="C212" i="20"/>
  <c r="D212" i="20" s="1"/>
  <c r="C211" i="20"/>
  <c r="D211" i="20" s="1"/>
  <c r="C210" i="20"/>
  <c r="D210" i="20" s="1"/>
  <c r="C209" i="20"/>
  <c r="D209" i="20" s="1"/>
  <c r="C208" i="20"/>
  <c r="D208" i="20" s="1"/>
  <c r="C207" i="20"/>
  <c r="D207" i="20" s="1"/>
  <c r="C206" i="20"/>
  <c r="D206" i="20" s="1"/>
  <c r="C205" i="20"/>
  <c r="D205" i="20" s="1"/>
  <c r="C204" i="20"/>
  <c r="D204" i="20" s="1"/>
  <c r="C203" i="20"/>
  <c r="D203" i="20" s="1"/>
  <c r="C202" i="20"/>
  <c r="D202" i="20" s="1"/>
  <c r="C201" i="20"/>
  <c r="D201" i="20" s="1"/>
  <c r="C200" i="20"/>
  <c r="D200" i="20" s="1"/>
  <c r="C199" i="20"/>
  <c r="D199" i="20" s="1"/>
  <c r="C198" i="20"/>
  <c r="D198" i="20" s="1"/>
  <c r="C197" i="20"/>
  <c r="D197" i="20" s="1"/>
  <c r="C196" i="20"/>
  <c r="D196" i="20" s="1"/>
  <c r="C195" i="20"/>
  <c r="D195" i="20" s="1"/>
  <c r="C194" i="20"/>
  <c r="D194" i="20" s="1"/>
  <c r="C193" i="20"/>
  <c r="D193" i="20" s="1"/>
  <c r="C192" i="20"/>
  <c r="D192" i="20" s="1"/>
  <c r="C191" i="20"/>
  <c r="D191" i="20" s="1"/>
  <c r="C190" i="20"/>
  <c r="D190" i="20" s="1"/>
  <c r="C189" i="20"/>
  <c r="D189" i="20" s="1"/>
  <c r="C188" i="20"/>
  <c r="D188" i="20" s="1"/>
  <c r="C187" i="20"/>
  <c r="D187" i="20" s="1"/>
  <c r="C186" i="20"/>
  <c r="D186" i="20" s="1"/>
  <c r="C185" i="20"/>
  <c r="D185" i="20" s="1"/>
  <c r="C184" i="20"/>
  <c r="D184" i="20" s="1"/>
  <c r="C183" i="20"/>
  <c r="D183" i="20" s="1"/>
  <c r="B3" i="33" l="1"/>
  <c r="C3" i="33"/>
  <c r="D3" i="33" s="1"/>
  <c r="G3" i="33" s="1"/>
  <c r="B4" i="33"/>
  <c r="C4" i="33"/>
  <c r="D4" i="33" s="1"/>
  <c r="G4" i="33" s="1"/>
  <c r="B5" i="33"/>
  <c r="C5" i="33"/>
  <c r="D5" i="33" s="1"/>
  <c r="G5" i="33" s="1"/>
  <c r="B6" i="33"/>
  <c r="C6" i="33"/>
  <c r="D6" i="33" s="1"/>
  <c r="G6" i="33" s="1"/>
  <c r="B7" i="33"/>
  <c r="C7" i="33"/>
  <c r="D7" i="33" s="1"/>
  <c r="G7" i="33" s="1"/>
  <c r="B8" i="33"/>
  <c r="C8" i="33"/>
  <c r="D8" i="33" s="1"/>
  <c r="G8" i="33" s="1"/>
  <c r="B9" i="33"/>
  <c r="C9" i="33"/>
  <c r="D9" i="33" s="1"/>
  <c r="G9" i="33" s="1"/>
  <c r="B10" i="33"/>
  <c r="C10" i="33"/>
  <c r="D10" i="33" s="1"/>
  <c r="G10" i="33" s="1"/>
  <c r="B11" i="33"/>
  <c r="C11" i="33"/>
  <c r="D11" i="33" s="1"/>
  <c r="G11" i="33" s="1"/>
  <c r="B12" i="33"/>
  <c r="C12" i="33"/>
  <c r="D12" i="33" s="1"/>
  <c r="G12" i="33" s="1"/>
  <c r="B13" i="33"/>
  <c r="C13" i="33"/>
  <c r="D13" i="33" s="1"/>
  <c r="G13" i="33" s="1"/>
  <c r="B14" i="33"/>
  <c r="C14" i="33"/>
  <c r="D14" i="33" s="1"/>
  <c r="G14" i="33" s="1"/>
  <c r="B15" i="33"/>
  <c r="C15" i="33"/>
  <c r="D15" i="33" s="1"/>
  <c r="G15" i="33" s="1"/>
  <c r="B16" i="33"/>
  <c r="C16" i="33"/>
  <c r="D16" i="33" s="1"/>
  <c r="G16" i="33" s="1"/>
  <c r="B17" i="33"/>
  <c r="C17" i="33"/>
  <c r="D17" i="33" s="1"/>
  <c r="G17" i="33" s="1"/>
  <c r="B18" i="33"/>
  <c r="C18" i="33"/>
  <c r="D18" i="33" s="1"/>
  <c r="G18" i="33" s="1"/>
  <c r="B19" i="33"/>
  <c r="C19" i="33"/>
  <c r="D19" i="33" s="1"/>
  <c r="G19" i="33" s="1"/>
  <c r="B21" i="33"/>
  <c r="C21" i="33" s="1"/>
  <c r="D21" i="33" s="1"/>
  <c r="G21" i="33" s="1"/>
  <c r="B22" i="33"/>
  <c r="C22" i="33" s="1"/>
  <c r="D22" i="33" s="1"/>
  <c r="G22" i="33" s="1"/>
  <c r="B23" i="33"/>
  <c r="C23" i="33" s="1"/>
  <c r="D23" i="33" s="1"/>
  <c r="G23" i="33" s="1"/>
  <c r="B24" i="33"/>
  <c r="C24" i="33" s="1"/>
  <c r="D24" i="33" s="1"/>
  <c r="G24" i="33" s="1"/>
  <c r="B25" i="33"/>
  <c r="C25" i="33" s="1"/>
  <c r="D25" i="33" s="1"/>
  <c r="G25" i="33" s="1"/>
  <c r="B26" i="33"/>
  <c r="C26" i="33" s="1"/>
  <c r="D26" i="33" s="1"/>
  <c r="G26" i="33" s="1"/>
  <c r="B27" i="33"/>
  <c r="C27" i="33"/>
  <c r="D27" i="33" s="1"/>
  <c r="G27" i="33" s="1"/>
  <c r="B28" i="33"/>
  <c r="C28" i="33"/>
  <c r="D28" i="33" s="1"/>
  <c r="G28" i="33" s="1"/>
  <c r="B29" i="33"/>
  <c r="C29" i="33" s="1"/>
  <c r="D29" i="33" s="1"/>
  <c r="G29" i="33" s="1"/>
  <c r="B30" i="33"/>
  <c r="C30" i="33" s="1"/>
  <c r="D30" i="33" s="1"/>
  <c r="G30" i="33" s="1"/>
  <c r="B31" i="33"/>
  <c r="C31" i="33" s="1"/>
  <c r="D31" i="33" s="1"/>
  <c r="G31" i="33" s="1"/>
  <c r="B32" i="33"/>
  <c r="C32" i="33" s="1"/>
  <c r="D32" i="33" s="1"/>
  <c r="G32" i="33" s="1"/>
  <c r="B33" i="33"/>
  <c r="C33" i="33" s="1"/>
  <c r="D33" i="33" s="1"/>
  <c r="G33" i="33" s="1"/>
  <c r="B34" i="33"/>
  <c r="C34" i="33" s="1"/>
  <c r="D34" i="33" s="1"/>
  <c r="G34" i="33" s="1"/>
  <c r="B35" i="33"/>
  <c r="C35" i="33"/>
  <c r="D35" i="33" s="1"/>
  <c r="G35" i="33" s="1"/>
  <c r="B36" i="33"/>
  <c r="C36" i="33"/>
  <c r="D36" i="33" s="1"/>
  <c r="G36" i="33" s="1"/>
  <c r="B37" i="33"/>
  <c r="C37" i="33" s="1"/>
  <c r="D37" i="33" s="1"/>
  <c r="G37" i="33" s="1"/>
  <c r="B38" i="33"/>
  <c r="C38" i="33" s="1"/>
  <c r="D38" i="33" s="1"/>
  <c r="G38" i="33" s="1"/>
  <c r="B39" i="33"/>
  <c r="C39" i="33" s="1"/>
  <c r="D39" i="33" s="1"/>
  <c r="G39" i="33" s="1"/>
  <c r="B40" i="33"/>
  <c r="C40" i="33" s="1"/>
  <c r="D40" i="33" s="1"/>
  <c r="G40" i="33" s="1"/>
  <c r="B41" i="33"/>
  <c r="C41" i="33"/>
  <c r="D41" i="33" s="1"/>
  <c r="G41" i="33" s="1"/>
  <c r="B42" i="33"/>
  <c r="C42" i="33" s="1"/>
  <c r="D42" i="33" s="1"/>
  <c r="G42" i="33" s="1"/>
  <c r="B43" i="33"/>
  <c r="C43" i="33" s="1"/>
  <c r="D43" i="33" s="1"/>
  <c r="G43" i="33" s="1"/>
  <c r="B44" i="33"/>
  <c r="C44" i="33" s="1"/>
  <c r="D44" i="33" s="1"/>
  <c r="G44" i="33" s="1"/>
  <c r="B46" i="33"/>
  <c r="C46" i="33"/>
  <c r="D46" i="33" s="1"/>
  <c r="G46" i="33" s="1"/>
  <c r="B47" i="33"/>
  <c r="C47" i="33" s="1"/>
  <c r="D47" i="33" s="1"/>
  <c r="G47" i="33" s="1"/>
  <c r="B48" i="33"/>
  <c r="C48" i="33" s="1"/>
  <c r="D48" i="33" s="1"/>
  <c r="G48" i="33" s="1"/>
  <c r="B49" i="33"/>
  <c r="C49" i="33" s="1"/>
  <c r="D49" i="33" s="1"/>
  <c r="G49" i="33" s="1"/>
  <c r="B50" i="33"/>
  <c r="C50" i="33"/>
  <c r="D50" i="33" s="1"/>
  <c r="G50" i="33" s="1"/>
  <c r="B51" i="33"/>
  <c r="C51" i="33" s="1"/>
  <c r="D51" i="33" s="1"/>
  <c r="G51" i="33" s="1"/>
  <c r="B52" i="33"/>
  <c r="C52" i="33" s="1"/>
  <c r="D52" i="33" s="1"/>
  <c r="G52" i="33" s="1"/>
  <c r="B53" i="33"/>
  <c r="C53" i="33" s="1"/>
  <c r="D53" i="33" s="1"/>
  <c r="G53" i="33" s="1"/>
  <c r="B54" i="33"/>
  <c r="C54" i="33"/>
  <c r="D54" i="33" s="1"/>
  <c r="G54" i="33" s="1"/>
  <c r="B55" i="33"/>
  <c r="C55" i="33" s="1"/>
  <c r="D55" i="33" s="1"/>
  <c r="G55" i="33" s="1"/>
  <c r="B56" i="33"/>
  <c r="C56" i="33" s="1"/>
  <c r="D56" i="33" s="1"/>
  <c r="G56" i="33" s="1"/>
  <c r="B57" i="33"/>
  <c r="C57" i="33" s="1"/>
  <c r="D57" i="33" s="1"/>
  <c r="G57" i="33" s="1"/>
  <c r="B58" i="33"/>
  <c r="C58" i="33"/>
  <c r="D58" i="33" s="1"/>
  <c r="G58" i="33" s="1"/>
  <c r="B59" i="33"/>
  <c r="C59" i="33" s="1"/>
  <c r="D59" i="33"/>
  <c r="G59" i="33" s="1"/>
  <c r="B60" i="33"/>
  <c r="C60" i="33"/>
  <c r="D60" i="33" s="1"/>
  <c r="G60" i="33" s="1"/>
  <c r="B61" i="33"/>
  <c r="C61" i="33" s="1"/>
  <c r="D61" i="33" s="1"/>
  <c r="G61" i="33" s="1"/>
  <c r="B62" i="33"/>
  <c r="C62" i="33" s="1"/>
  <c r="D62" i="33" s="1"/>
  <c r="G62" i="33" s="1"/>
  <c r="B63" i="33"/>
  <c r="C63" i="33" s="1"/>
  <c r="D63" i="33" s="1"/>
  <c r="G63" i="33" s="1"/>
  <c r="B64" i="33"/>
  <c r="C64" i="33" s="1"/>
  <c r="D64" i="33" s="1"/>
  <c r="G64" i="33" s="1"/>
  <c r="B65" i="33"/>
  <c r="C65" i="33" s="1"/>
  <c r="D65" i="33" s="1"/>
  <c r="G65" i="33" s="1"/>
  <c r="B66" i="33"/>
  <c r="C66" i="33"/>
  <c r="D66" i="33" s="1"/>
  <c r="G66" i="33" s="1"/>
  <c r="B67" i="33"/>
  <c r="C67" i="33" s="1"/>
  <c r="D67" i="33" s="1"/>
  <c r="G67" i="33" s="1"/>
  <c r="B68" i="33"/>
  <c r="C68" i="33" s="1"/>
  <c r="D68" i="33" s="1"/>
  <c r="G68" i="33" s="1"/>
  <c r="B69" i="33"/>
  <c r="C69" i="33" s="1"/>
  <c r="D69" i="33" s="1"/>
  <c r="G69" i="33" s="1"/>
  <c r="B70" i="33"/>
  <c r="C70" i="33"/>
  <c r="D70" i="33" s="1"/>
  <c r="G70" i="33" s="1"/>
  <c r="B71" i="33"/>
  <c r="C71" i="33" s="1"/>
  <c r="D71" i="33" s="1"/>
  <c r="G71" i="33" s="1"/>
  <c r="B72" i="33"/>
  <c r="C72" i="33" s="1"/>
  <c r="D72" i="33" s="1"/>
  <c r="G72" i="33" s="1"/>
  <c r="B73" i="33"/>
  <c r="C73" i="33" s="1"/>
  <c r="D73" i="33" s="1"/>
  <c r="G73" i="33" s="1"/>
  <c r="B74" i="33"/>
  <c r="C74" i="33"/>
  <c r="D74" i="33" s="1"/>
  <c r="G74" i="33" s="1"/>
  <c r="B75" i="33"/>
  <c r="C75" i="33" s="1"/>
  <c r="D75" i="33" s="1"/>
  <c r="G75" i="33" s="1"/>
  <c r="B76" i="33"/>
  <c r="C76" i="33" s="1"/>
  <c r="D76" i="33" s="1"/>
  <c r="G76" i="33" s="1"/>
  <c r="B77" i="33"/>
  <c r="C77" i="33" s="1"/>
  <c r="D77" i="33" s="1"/>
  <c r="G77" i="33" s="1"/>
  <c r="B78" i="33"/>
  <c r="C78" i="33"/>
  <c r="D78" i="33" s="1"/>
  <c r="G78" i="33" s="1"/>
  <c r="B79" i="33"/>
  <c r="C79" i="33" s="1"/>
  <c r="D79" i="33" s="1"/>
  <c r="G79" i="33" s="1"/>
  <c r="B80" i="33"/>
  <c r="C80" i="33" s="1"/>
  <c r="D80" i="33" s="1"/>
  <c r="G80" i="33" s="1"/>
  <c r="B81" i="33"/>
  <c r="C81" i="33" s="1"/>
  <c r="D81" i="33" s="1"/>
  <c r="G81" i="33" s="1"/>
  <c r="B82" i="33"/>
  <c r="C82" i="33"/>
  <c r="D82" i="33" s="1"/>
  <c r="G82" i="33" s="1"/>
  <c r="B83" i="33"/>
  <c r="C83" i="33" s="1"/>
  <c r="D83" i="33" s="1"/>
  <c r="G83" i="33" s="1"/>
  <c r="B84" i="33"/>
  <c r="C84" i="33" s="1"/>
  <c r="D84" i="33" s="1"/>
  <c r="G84" i="33" s="1"/>
  <c r="B85" i="33"/>
  <c r="C85" i="33" s="1"/>
  <c r="D85" i="33" s="1"/>
  <c r="G85" i="33" s="1"/>
  <c r="B86" i="33"/>
  <c r="C86" i="33"/>
  <c r="D86" i="33" s="1"/>
  <c r="G86" i="33" s="1"/>
  <c r="B87" i="33"/>
  <c r="C87" i="33" s="1"/>
  <c r="D87" i="33" s="1"/>
  <c r="G87" i="33" s="1"/>
  <c r="B88" i="33"/>
  <c r="C88" i="33" s="1"/>
  <c r="D88" i="33" s="1"/>
  <c r="G88" i="33" s="1"/>
  <c r="B89" i="33"/>
  <c r="C89" i="33" s="1"/>
  <c r="D89" i="33" s="1"/>
  <c r="G89" i="33" s="1"/>
  <c r="B91" i="33"/>
  <c r="C91" i="33"/>
  <c r="D91" i="33" s="1"/>
  <c r="G91" i="33" s="1"/>
  <c r="B92" i="33"/>
  <c r="C92" i="33"/>
  <c r="D92" i="33" s="1"/>
  <c r="G92" i="33" s="1"/>
  <c r="B93" i="33"/>
  <c r="C93" i="33"/>
  <c r="D93" i="33" s="1"/>
  <c r="G93" i="33" s="1"/>
  <c r="B94" i="33"/>
  <c r="C94" i="33"/>
  <c r="D94" i="33" s="1"/>
  <c r="G94" i="33" s="1"/>
  <c r="B95" i="33"/>
  <c r="C95" i="33"/>
  <c r="D95" i="33" s="1"/>
  <c r="G95" i="33" s="1"/>
  <c r="B96" i="33"/>
  <c r="C96" i="33"/>
  <c r="D96" i="33" s="1"/>
  <c r="G96" i="33" s="1"/>
  <c r="B97" i="33"/>
  <c r="C97" i="33" s="1"/>
  <c r="D97" i="33" s="1"/>
  <c r="G97" i="33" s="1"/>
  <c r="B98" i="33"/>
  <c r="C98" i="33" s="1"/>
  <c r="D98" i="33" s="1"/>
  <c r="G98" i="33" s="1"/>
  <c r="B99" i="33"/>
  <c r="C99" i="33" s="1"/>
  <c r="D99" i="33" s="1"/>
  <c r="G99" i="33" s="1"/>
  <c r="B100" i="33"/>
  <c r="C100" i="33" s="1"/>
  <c r="D100" i="33" s="1"/>
  <c r="G100" i="33" s="1"/>
  <c r="B101" i="33"/>
  <c r="C101" i="33"/>
  <c r="D101" i="33" s="1"/>
  <c r="G101" i="33" s="1"/>
  <c r="B102" i="33"/>
  <c r="C102" i="33"/>
  <c r="D102" i="33" s="1"/>
  <c r="G102" i="33" s="1"/>
  <c r="B103" i="33"/>
  <c r="C103" i="33"/>
  <c r="D103" i="33" s="1"/>
  <c r="G103" i="33" s="1"/>
  <c r="B104" i="33"/>
  <c r="C104" i="33"/>
  <c r="D104" i="33" s="1"/>
  <c r="G104" i="33" s="1"/>
  <c r="B105" i="33"/>
  <c r="C105" i="33"/>
  <c r="D105" i="33" s="1"/>
  <c r="G105" i="33" s="1"/>
  <c r="B106" i="33"/>
  <c r="C106" i="33"/>
  <c r="D106" i="33" s="1"/>
  <c r="G106" i="33" s="1"/>
  <c r="B108" i="33"/>
  <c r="C108" i="33"/>
  <c r="D108" i="33" s="1"/>
  <c r="G108" i="33" s="1"/>
  <c r="B109" i="33"/>
  <c r="C109" i="33"/>
  <c r="D109" i="33" s="1"/>
  <c r="G109" i="33" s="1"/>
  <c r="B110" i="33"/>
  <c r="C110" i="33"/>
  <c r="D110" i="33" s="1"/>
  <c r="G110" i="33" s="1"/>
  <c r="B111" i="33"/>
  <c r="C111" i="33"/>
  <c r="D111" i="33" s="1"/>
  <c r="G111" i="33" s="1"/>
  <c r="B112" i="33"/>
  <c r="C112" i="33"/>
  <c r="D112" i="33" s="1"/>
  <c r="G112" i="33" s="1"/>
  <c r="B113" i="33"/>
  <c r="C113" i="33"/>
  <c r="D113" i="33" s="1"/>
  <c r="G113" i="33" s="1"/>
  <c r="B114" i="33"/>
  <c r="C114" i="33" s="1"/>
  <c r="D114" i="33" s="1"/>
  <c r="G114" i="33" s="1"/>
  <c r="B115" i="33"/>
  <c r="C115" i="33" s="1"/>
  <c r="D115" i="33" s="1"/>
  <c r="G115" i="33" s="1"/>
  <c r="B116" i="33"/>
  <c r="C116" i="33" s="1"/>
  <c r="D116" i="33" s="1"/>
  <c r="G116" i="33" s="1"/>
  <c r="B117" i="33"/>
  <c r="C117" i="33" s="1"/>
  <c r="D117" i="33" s="1"/>
  <c r="G117" i="33" s="1"/>
  <c r="B118" i="33"/>
  <c r="C118" i="33"/>
  <c r="D118" i="33" s="1"/>
  <c r="G118" i="33" s="1"/>
  <c r="B119" i="33"/>
  <c r="C119" i="33"/>
  <c r="D119" i="33" s="1"/>
  <c r="G119" i="33" s="1"/>
  <c r="B120" i="33"/>
  <c r="C120" i="33"/>
  <c r="D120" i="33" s="1"/>
  <c r="G120" i="33" s="1"/>
  <c r="B121" i="33"/>
  <c r="C121" i="33"/>
  <c r="D121" i="33" s="1"/>
  <c r="G121" i="33" s="1"/>
  <c r="B122" i="33"/>
  <c r="C122" i="33"/>
  <c r="D122" i="33" s="1"/>
  <c r="G122" i="33" s="1"/>
  <c r="B123" i="33"/>
  <c r="C123" i="33"/>
  <c r="D123" i="33" s="1"/>
  <c r="G123" i="33" s="1"/>
  <c r="B124" i="33"/>
  <c r="C124" i="33"/>
  <c r="D124" i="33" s="1"/>
  <c r="G124" i="33" s="1"/>
  <c r="B125" i="33"/>
  <c r="C125" i="33"/>
  <c r="D125" i="33" s="1"/>
  <c r="G125" i="33" s="1"/>
  <c r="B126" i="33"/>
  <c r="C126" i="33"/>
  <c r="D126" i="33" s="1"/>
  <c r="G126" i="33" s="1"/>
  <c r="B127" i="33"/>
  <c r="C127" i="33" s="1"/>
  <c r="D127" i="33" s="1"/>
  <c r="G127" i="33" s="1"/>
  <c r="B128" i="33"/>
  <c r="C128" i="33" s="1"/>
  <c r="D128" i="33" s="1"/>
  <c r="G128" i="33" s="1"/>
  <c r="B129" i="33"/>
  <c r="C129" i="33" s="1"/>
  <c r="D129" i="33" s="1"/>
  <c r="G129" i="33" s="1"/>
  <c r="B130" i="33"/>
  <c r="C130" i="33" s="1"/>
  <c r="D130" i="33" s="1"/>
  <c r="G130" i="33" s="1"/>
  <c r="B131" i="33"/>
  <c r="C131" i="33" s="1"/>
  <c r="D131" i="33" s="1"/>
  <c r="G131" i="33" s="1"/>
  <c r="B132" i="33"/>
  <c r="C132" i="33"/>
  <c r="D132" i="33" s="1"/>
  <c r="G132" i="33" s="1"/>
  <c r="B133" i="33"/>
  <c r="C133" i="33" s="1"/>
  <c r="D133" i="33" s="1"/>
  <c r="G133" i="33" s="1"/>
  <c r="B134" i="33"/>
  <c r="C134" i="33" s="1"/>
  <c r="D134" i="33" s="1"/>
  <c r="G134" i="33" s="1"/>
  <c r="B135" i="33"/>
  <c r="C135" i="33" s="1"/>
  <c r="D135" i="33" s="1"/>
  <c r="G135" i="33" s="1"/>
  <c r="B136" i="33"/>
  <c r="C136" i="33" s="1"/>
  <c r="D136" i="33" s="1"/>
  <c r="G136" i="33" s="1"/>
  <c r="B137" i="33"/>
  <c r="C137" i="33" s="1"/>
  <c r="D137" i="33" s="1"/>
  <c r="G137" i="33" s="1"/>
  <c r="B138" i="33"/>
  <c r="C138" i="33" s="1"/>
  <c r="D138" i="33" s="1"/>
  <c r="G138" i="33" s="1"/>
  <c r="B139" i="33"/>
  <c r="C139" i="33" s="1"/>
  <c r="D139" i="33" s="1"/>
  <c r="G139" i="33" s="1"/>
  <c r="B141" i="33"/>
  <c r="C141" i="33" s="1"/>
  <c r="D141" i="33" s="1"/>
  <c r="G141" i="33" s="1"/>
  <c r="B142" i="33"/>
  <c r="C142" i="33" s="1"/>
  <c r="D142" i="33" s="1"/>
  <c r="G142" i="33" s="1"/>
  <c r="B143" i="33"/>
  <c r="C143" i="33" s="1"/>
  <c r="D143" i="33" s="1"/>
  <c r="G143" i="33" s="1"/>
  <c r="B144" i="33"/>
  <c r="C144" i="33" s="1"/>
  <c r="D144" i="33" s="1"/>
  <c r="G144" i="33" s="1"/>
  <c r="B145" i="33"/>
  <c r="C145" i="33"/>
  <c r="D145" i="33" s="1"/>
  <c r="G145" i="33" s="1"/>
  <c r="B146" i="33"/>
  <c r="C146" i="33" s="1"/>
  <c r="D146" i="33" s="1"/>
  <c r="G146" i="33" s="1"/>
  <c r="B147" i="33"/>
  <c r="C147" i="33" s="1"/>
  <c r="D147" i="33" s="1"/>
  <c r="G147" i="33" s="1"/>
  <c r="B148" i="33"/>
  <c r="C148" i="33" s="1"/>
  <c r="D148" i="33" s="1"/>
  <c r="G148" i="33" s="1"/>
  <c r="B150" i="33"/>
  <c r="C150" i="33" s="1"/>
  <c r="D150" i="33" s="1"/>
  <c r="G150" i="33" s="1"/>
  <c r="B151" i="33"/>
  <c r="C151" i="33" s="1"/>
  <c r="D151" i="33" s="1"/>
  <c r="G151" i="33" s="1"/>
  <c r="B152" i="33"/>
  <c r="C152" i="33" s="1"/>
  <c r="D152" i="33" s="1"/>
  <c r="G152" i="33" s="1"/>
  <c r="B153" i="33"/>
  <c r="C153" i="33" s="1"/>
  <c r="D153" i="33" s="1"/>
  <c r="G153" i="33" s="1"/>
  <c r="B154" i="33"/>
  <c r="C154" i="33" s="1"/>
  <c r="D154" i="33" s="1"/>
  <c r="G154" i="33" s="1"/>
  <c r="B155" i="33"/>
  <c r="C155" i="33" s="1"/>
  <c r="D155" i="33" s="1"/>
  <c r="G155" i="33" s="1"/>
  <c r="B157" i="33"/>
  <c r="C157" i="33" s="1"/>
  <c r="D157" i="33" s="1"/>
  <c r="G157" i="33" s="1"/>
  <c r="B158" i="33"/>
  <c r="C158" i="33" s="1"/>
  <c r="D158" i="33" s="1"/>
  <c r="G158" i="33" s="1"/>
  <c r="B159" i="33"/>
  <c r="C159" i="33" s="1"/>
  <c r="D159" i="33" s="1"/>
  <c r="G159" i="33" s="1"/>
  <c r="B160" i="33"/>
  <c r="C160" i="33" s="1"/>
  <c r="D160" i="33" s="1"/>
  <c r="G160" i="33" s="1"/>
  <c r="B161" i="33"/>
  <c r="C161" i="33" s="1"/>
  <c r="D161" i="33" s="1"/>
  <c r="G161" i="33" s="1"/>
  <c r="B162" i="33"/>
  <c r="C162" i="33" s="1"/>
  <c r="D162" i="33" s="1"/>
  <c r="G162" i="33" s="1"/>
  <c r="B163" i="33"/>
  <c r="C163" i="33" s="1"/>
  <c r="D163" i="33" s="1"/>
  <c r="G163" i="33" s="1"/>
  <c r="B164" i="33"/>
  <c r="C164" i="33" s="1"/>
  <c r="D164" i="33" s="1"/>
  <c r="G164" i="33" s="1"/>
  <c r="B165" i="33"/>
  <c r="C165" i="33" s="1"/>
  <c r="D165" i="33" s="1"/>
  <c r="G165" i="33" s="1"/>
  <c r="B166" i="33"/>
  <c r="C166" i="33" s="1"/>
  <c r="D166" i="33" s="1"/>
  <c r="G166" i="33" s="1"/>
  <c r="B167" i="33"/>
  <c r="C167" i="33" s="1"/>
  <c r="D167" i="33" s="1"/>
  <c r="G167" i="33" s="1"/>
  <c r="B168" i="33"/>
  <c r="C168" i="33" s="1"/>
  <c r="D168" i="33" s="1"/>
  <c r="G168" i="33" s="1"/>
  <c r="B169" i="33"/>
  <c r="C169" i="33" s="1"/>
  <c r="D169" i="33" s="1"/>
  <c r="G169" i="33" s="1"/>
  <c r="B170" i="33"/>
  <c r="C170" i="33" s="1"/>
  <c r="D170" i="33" s="1"/>
  <c r="G170" i="33" s="1"/>
  <c r="B172" i="33"/>
  <c r="C172" i="33" s="1"/>
  <c r="D172" i="33" s="1"/>
  <c r="G172" i="33" s="1"/>
  <c r="B173" i="33"/>
  <c r="C173" i="33" s="1"/>
  <c r="D173" i="33" s="1"/>
  <c r="G173" i="33" s="1"/>
  <c r="B174" i="33"/>
  <c r="C174" i="33" s="1"/>
  <c r="D174" i="33" s="1"/>
  <c r="G174" i="33" s="1"/>
  <c r="B176" i="33"/>
  <c r="C176" i="33" s="1"/>
  <c r="D176" i="33" s="1"/>
  <c r="G176" i="33" s="1"/>
  <c r="B177" i="33"/>
  <c r="C177" i="33" s="1"/>
  <c r="D177" i="33" s="1"/>
  <c r="G177" i="33" s="1"/>
  <c r="B178" i="33"/>
  <c r="C178" i="33" s="1"/>
  <c r="D178" i="33" s="1"/>
  <c r="G178" i="33" s="1"/>
  <c r="B180" i="33"/>
  <c r="C180" i="33" s="1"/>
  <c r="D180" i="33" s="1"/>
  <c r="G180" i="33" s="1"/>
  <c r="B181" i="33"/>
  <c r="C181" i="33" s="1"/>
  <c r="D181" i="33" s="1"/>
  <c r="G181" i="33" s="1"/>
  <c r="B182" i="33"/>
  <c r="C182" i="33" s="1"/>
  <c r="D182" i="33" s="1"/>
  <c r="G182" i="33" s="1"/>
  <c r="B183" i="33"/>
  <c r="C183" i="33" s="1"/>
  <c r="D183" i="33" s="1"/>
  <c r="G183" i="33" s="1"/>
  <c r="B184" i="33"/>
  <c r="C184" i="33" s="1"/>
  <c r="D184" i="33" s="1"/>
  <c r="G184" i="33" s="1"/>
  <c r="B185" i="33"/>
  <c r="C185" i="33" s="1"/>
  <c r="D185" i="33" s="1"/>
  <c r="G185" i="33" s="1"/>
  <c r="B187" i="33"/>
  <c r="C187" i="33" s="1"/>
  <c r="D187" i="33" s="1"/>
  <c r="G187" i="33" s="1"/>
  <c r="B188" i="33"/>
  <c r="C188" i="33" s="1"/>
  <c r="D188" i="33" s="1"/>
  <c r="G188" i="33" s="1"/>
  <c r="B189" i="33"/>
  <c r="C189" i="33" s="1"/>
  <c r="D189" i="33" s="1"/>
  <c r="G189" i="33" s="1"/>
  <c r="B190" i="33"/>
  <c r="C190" i="33" s="1"/>
  <c r="D190" i="33" s="1"/>
  <c r="G190" i="33" s="1"/>
  <c r="B191" i="33"/>
  <c r="C191" i="33" s="1"/>
  <c r="D191" i="33" s="1"/>
  <c r="G191" i="33" s="1"/>
  <c r="B192" i="33"/>
  <c r="C192" i="33" s="1"/>
  <c r="D192" i="33" s="1"/>
  <c r="G192" i="33" s="1"/>
  <c r="B193" i="33"/>
  <c r="C193" i="33" s="1"/>
  <c r="D193" i="33" s="1"/>
  <c r="G193" i="33" s="1"/>
  <c r="B194" i="33"/>
  <c r="C194" i="33" s="1"/>
  <c r="D194" i="33" s="1"/>
  <c r="G194" i="33" s="1"/>
  <c r="B195" i="33"/>
  <c r="C195" i="33" s="1"/>
  <c r="D195" i="33" s="1"/>
  <c r="G195" i="33" s="1"/>
  <c r="B196" i="33"/>
  <c r="C196" i="33" s="1"/>
  <c r="D196" i="33" s="1"/>
  <c r="G196" i="33" s="1"/>
  <c r="B197" i="33"/>
  <c r="C197" i="33" s="1"/>
  <c r="D197" i="33" s="1"/>
  <c r="G197" i="33" s="1"/>
  <c r="B198" i="33"/>
  <c r="C198" i="33" s="1"/>
  <c r="D198" i="33" s="1"/>
  <c r="G198" i="33" s="1"/>
  <c r="B199" i="33"/>
  <c r="C199" i="33" s="1"/>
  <c r="D199" i="33" s="1"/>
  <c r="G199" i="33" s="1"/>
  <c r="B200" i="33"/>
  <c r="C200" i="33" s="1"/>
  <c r="D200" i="33" s="1"/>
  <c r="G200" i="33" s="1"/>
  <c r="B201" i="33"/>
  <c r="C201" i="33" s="1"/>
  <c r="D201" i="33" s="1"/>
  <c r="G201" i="33" s="1"/>
  <c r="B202" i="33"/>
  <c r="C202" i="33" s="1"/>
  <c r="D202" i="33" s="1"/>
  <c r="G202" i="33" s="1"/>
  <c r="B204" i="33"/>
  <c r="C204" i="33" s="1"/>
  <c r="D204" i="33" s="1"/>
  <c r="G204" i="33" s="1"/>
  <c r="B205" i="33"/>
  <c r="C205" i="33" s="1"/>
  <c r="D205" i="33" s="1"/>
  <c r="G205" i="33" s="1"/>
  <c r="B206" i="33"/>
  <c r="C206" i="33" s="1"/>
  <c r="D206" i="33" s="1"/>
  <c r="G206" i="33" s="1"/>
  <c r="B207" i="33"/>
  <c r="C207" i="33" s="1"/>
  <c r="D207" i="33" s="1"/>
  <c r="G207" i="33" s="1"/>
  <c r="B208" i="33"/>
  <c r="C208" i="33" s="1"/>
  <c r="D208" i="33" s="1"/>
  <c r="G208" i="33" s="1"/>
  <c r="B209" i="33"/>
  <c r="C209" i="33" s="1"/>
  <c r="D209" i="33" s="1"/>
  <c r="G209" i="33" s="1"/>
  <c r="B210" i="33"/>
  <c r="C210" i="33" s="1"/>
  <c r="D210" i="33" s="1"/>
  <c r="G210" i="33" s="1"/>
  <c r="B211" i="33"/>
  <c r="C211" i="33" s="1"/>
  <c r="D211" i="33" s="1"/>
  <c r="G211" i="33" s="1"/>
  <c r="B212" i="33"/>
  <c r="C212" i="33" s="1"/>
  <c r="D212" i="33" s="1"/>
  <c r="G212" i="33" s="1"/>
  <c r="B213" i="33"/>
  <c r="C213" i="33" s="1"/>
  <c r="D213" i="33" s="1"/>
  <c r="G213" i="33" s="1"/>
  <c r="B214" i="33"/>
  <c r="C214" i="33" s="1"/>
  <c r="D214" i="33" s="1"/>
  <c r="G214" i="33" s="1"/>
  <c r="B216" i="33"/>
  <c r="C216" i="33" s="1"/>
  <c r="D216" i="33" s="1"/>
  <c r="G216" i="33" s="1"/>
  <c r="B217" i="33"/>
  <c r="C217" i="33" s="1"/>
  <c r="D217" i="33" s="1"/>
  <c r="G217" i="33" s="1"/>
  <c r="B218" i="33"/>
  <c r="C218" i="33" s="1"/>
  <c r="D218" i="33" s="1"/>
  <c r="G218" i="33" s="1"/>
  <c r="B219" i="33"/>
  <c r="C219" i="33" s="1"/>
  <c r="D219" i="33" s="1"/>
  <c r="G219" i="33" s="1"/>
  <c r="B220" i="33"/>
  <c r="C220" i="33" s="1"/>
  <c r="D220" i="33" s="1"/>
  <c r="G220" i="33" s="1"/>
  <c r="B221" i="33"/>
  <c r="C221" i="33" s="1"/>
  <c r="D221" i="33" s="1"/>
  <c r="G221" i="33" s="1"/>
  <c r="B222" i="33"/>
  <c r="C222" i="33" s="1"/>
  <c r="D222" i="33" s="1"/>
  <c r="G222" i="33" s="1"/>
  <c r="B223" i="33"/>
  <c r="C223" i="33" s="1"/>
  <c r="D223" i="33" s="1"/>
  <c r="G223" i="33" s="1"/>
  <c r="B224" i="33"/>
  <c r="C224" i="33" s="1"/>
  <c r="D224" i="33" s="1"/>
  <c r="G224" i="33" s="1"/>
  <c r="B225" i="33"/>
  <c r="C225" i="33" s="1"/>
  <c r="D225" i="33" s="1"/>
  <c r="G225" i="33" s="1"/>
  <c r="B226" i="33"/>
  <c r="C226" i="33" s="1"/>
  <c r="D226" i="33" s="1"/>
  <c r="G226" i="33" s="1"/>
  <c r="B227" i="33"/>
  <c r="C227" i="33" s="1"/>
  <c r="D227" i="33" s="1"/>
  <c r="G227" i="33" s="1"/>
  <c r="B228" i="33"/>
  <c r="C228" i="33" s="1"/>
  <c r="D228" i="33" s="1"/>
  <c r="G228" i="33" s="1"/>
  <c r="B230" i="33"/>
  <c r="C230" i="33" s="1"/>
  <c r="D230" i="33" s="1"/>
  <c r="G230" i="33" s="1"/>
  <c r="B231" i="33"/>
  <c r="C231" i="33" s="1"/>
  <c r="D231" i="33" s="1"/>
  <c r="G231" i="33" s="1"/>
  <c r="B232" i="33"/>
  <c r="C232" i="33" s="1"/>
  <c r="D232" i="33" s="1"/>
  <c r="G232" i="33" s="1"/>
  <c r="B233" i="33"/>
  <c r="C233" i="33" s="1"/>
  <c r="D233" i="33" s="1"/>
  <c r="G233" i="33" s="1"/>
  <c r="B234" i="33"/>
  <c r="C234" i="33" s="1"/>
  <c r="D234" i="33" s="1"/>
  <c r="G234" i="33" s="1"/>
  <c r="B235" i="33"/>
  <c r="C235" i="33" s="1"/>
  <c r="D235" i="33" s="1"/>
  <c r="G235" i="33" s="1"/>
  <c r="B236" i="33"/>
  <c r="C236" i="33" s="1"/>
  <c r="D236" i="33" s="1"/>
  <c r="G236" i="33" s="1"/>
  <c r="B237" i="33"/>
  <c r="C237" i="33" s="1"/>
  <c r="D237" i="33" s="1"/>
  <c r="G237" i="33" s="1"/>
  <c r="B238" i="33"/>
  <c r="C238" i="33" s="1"/>
  <c r="D238" i="33" s="1"/>
  <c r="G238" i="33" s="1"/>
  <c r="B239" i="33"/>
  <c r="C239" i="33" s="1"/>
  <c r="D239" i="33" s="1"/>
  <c r="G239" i="33" s="1"/>
  <c r="B240" i="33"/>
  <c r="C240" i="33" s="1"/>
  <c r="D240" i="33" s="1"/>
  <c r="G240" i="33" s="1"/>
  <c r="B241" i="33"/>
  <c r="C241" i="33" s="1"/>
  <c r="D241" i="33" s="1"/>
  <c r="G241" i="33" s="1"/>
  <c r="B242" i="33"/>
  <c r="C242" i="33" s="1"/>
  <c r="D242" i="33" s="1"/>
  <c r="G242" i="33" s="1"/>
  <c r="B243" i="33"/>
  <c r="C243" i="33" s="1"/>
  <c r="D243" i="33" s="1"/>
  <c r="G243" i="33" s="1"/>
  <c r="B244" i="33"/>
  <c r="C244" i="33" s="1"/>
  <c r="D244" i="33" s="1"/>
  <c r="G244" i="33" s="1"/>
  <c r="B245" i="33"/>
  <c r="C245" i="33" s="1"/>
  <c r="D245" i="33" s="1"/>
  <c r="G245" i="33" s="1"/>
  <c r="B246" i="33"/>
  <c r="C246" i="33" s="1"/>
  <c r="D246" i="33" s="1"/>
  <c r="G246" i="33" s="1"/>
  <c r="B247" i="33"/>
  <c r="C247" i="33" s="1"/>
  <c r="D247" i="33" s="1"/>
  <c r="G247" i="33" s="1"/>
  <c r="B248" i="33"/>
  <c r="C248" i="33" s="1"/>
  <c r="D248" i="33" s="1"/>
  <c r="G248" i="33" s="1"/>
  <c r="B249" i="33"/>
  <c r="C249" i="33" s="1"/>
  <c r="D249" i="33" s="1"/>
  <c r="G249" i="33" s="1"/>
  <c r="B250" i="33"/>
  <c r="C250" i="33" s="1"/>
  <c r="D250" i="33" s="1"/>
  <c r="G250" i="33" s="1"/>
  <c r="B251" i="33"/>
  <c r="C251" i="33" s="1"/>
  <c r="D251" i="33" s="1"/>
  <c r="G251" i="33" s="1"/>
  <c r="B252" i="33"/>
  <c r="C252" i="33" s="1"/>
  <c r="D252" i="33" s="1"/>
  <c r="G252" i="33" s="1"/>
  <c r="B253" i="33"/>
  <c r="C253" i="33" s="1"/>
  <c r="D253" i="33" s="1"/>
  <c r="G253" i="33" s="1"/>
  <c r="B254" i="33"/>
  <c r="C254" i="33" s="1"/>
  <c r="D254" i="33" s="1"/>
  <c r="G254" i="33" s="1"/>
  <c r="B255" i="33"/>
  <c r="C255" i="33" s="1"/>
  <c r="D255" i="33" s="1"/>
  <c r="G255" i="33" s="1"/>
  <c r="B256" i="33"/>
  <c r="C256" i="33" s="1"/>
  <c r="D256" i="33" s="1"/>
  <c r="G256" i="33" s="1"/>
  <c r="B257" i="33"/>
  <c r="C257" i="33" s="1"/>
  <c r="D257" i="33" s="1"/>
  <c r="G257" i="33" s="1"/>
  <c r="B258" i="33"/>
  <c r="C258" i="33" s="1"/>
  <c r="D258" i="33" s="1"/>
  <c r="G258" i="33" s="1"/>
  <c r="B259" i="33"/>
  <c r="C259" i="33" s="1"/>
  <c r="D259" i="33" s="1"/>
  <c r="G259" i="33" s="1"/>
  <c r="B260" i="33"/>
  <c r="C260" i="33" s="1"/>
  <c r="D260" i="33" s="1"/>
  <c r="G260" i="33" s="1"/>
  <c r="B262" i="33"/>
  <c r="C262" i="33" s="1"/>
  <c r="D262" i="33" s="1"/>
  <c r="G262" i="33" s="1"/>
  <c r="B263" i="33"/>
  <c r="C263" i="33" s="1"/>
  <c r="D263" i="33" s="1"/>
  <c r="G263" i="33" s="1"/>
  <c r="B264" i="33"/>
  <c r="C264" i="33" s="1"/>
  <c r="D264" i="33" s="1"/>
  <c r="G264" i="33" s="1"/>
  <c r="B265" i="33"/>
  <c r="C265" i="33" s="1"/>
  <c r="D265" i="33" s="1"/>
  <c r="G265" i="33" s="1"/>
  <c r="B266" i="33"/>
  <c r="C266" i="33" s="1"/>
  <c r="D266" i="33" s="1"/>
  <c r="G266" i="33" s="1"/>
  <c r="B267" i="33"/>
  <c r="C267" i="33" s="1"/>
  <c r="D267" i="33" s="1"/>
  <c r="G267" i="33" s="1"/>
  <c r="B268" i="33"/>
  <c r="C268" i="33" s="1"/>
  <c r="D268" i="33" s="1"/>
  <c r="G268" i="33" s="1"/>
  <c r="B269" i="33"/>
  <c r="C269" i="33" s="1"/>
  <c r="D269" i="33" s="1"/>
  <c r="G269" i="33" s="1"/>
  <c r="B270" i="33"/>
  <c r="C270" i="33" s="1"/>
  <c r="D270" i="33" s="1"/>
  <c r="G270" i="33" s="1"/>
  <c r="B271" i="33"/>
  <c r="C271" i="33" s="1"/>
  <c r="D271" i="33" s="1"/>
  <c r="G271" i="33" s="1"/>
  <c r="B272" i="33"/>
  <c r="C272" i="33" s="1"/>
  <c r="D272" i="33" s="1"/>
  <c r="G272" i="33" s="1"/>
  <c r="B273" i="33"/>
  <c r="C273" i="33" s="1"/>
  <c r="D273" i="33" s="1"/>
  <c r="G273" i="33" s="1"/>
  <c r="B274" i="33"/>
  <c r="C274" i="33" s="1"/>
  <c r="D274" i="33" s="1"/>
  <c r="G274" i="33" s="1"/>
  <c r="B275" i="33"/>
  <c r="C275" i="33" s="1"/>
  <c r="D275" i="33" s="1"/>
  <c r="G275" i="33" s="1"/>
  <c r="B276" i="33"/>
  <c r="C276" i="33" s="1"/>
  <c r="D276" i="33" s="1"/>
  <c r="G276" i="33" s="1"/>
  <c r="B277" i="33"/>
  <c r="C277" i="33" s="1"/>
  <c r="D277" i="33" s="1"/>
  <c r="G277" i="33" s="1"/>
  <c r="B278" i="33"/>
  <c r="C278" i="33" s="1"/>
  <c r="D278" i="33" s="1"/>
  <c r="G278" i="33" s="1"/>
  <c r="B279" i="33"/>
  <c r="C279" i="33" s="1"/>
  <c r="D279" i="33" s="1"/>
  <c r="G279" i="33" s="1"/>
  <c r="B280" i="33"/>
  <c r="C280" i="33" s="1"/>
  <c r="D280" i="33" s="1"/>
  <c r="G280" i="33" s="1"/>
  <c r="B281" i="33"/>
  <c r="C281" i="33" s="1"/>
  <c r="D281" i="33" s="1"/>
  <c r="G281" i="33" s="1"/>
  <c r="B282" i="33"/>
  <c r="C282" i="33" s="1"/>
  <c r="D282" i="33" s="1"/>
  <c r="G282" i="33" s="1"/>
  <c r="B283" i="33"/>
  <c r="C283" i="33" s="1"/>
  <c r="D283" i="33" s="1"/>
  <c r="G283" i="33" s="1"/>
  <c r="B284" i="33"/>
  <c r="C284" i="33" s="1"/>
  <c r="D284" i="33" s="1"/>
  <c r="G284" i="33" s="1"/>
  <c r="B285" i="33"/>
  <c r="C285" i="33" s="1"/>
  <c r="D285" i="33" s="1"/>
  <c r="G285" i="33" s="1"/>
  <c r="B286" i="33"/>
  <c r="C286" i="33" s="1"/>
  <c r="D286" i="33" s="1"/>
  <c r="G286" i="33" s="1"/>
  <c r="B287" i="33"/>
  <c r="C287" i="33" s="1"/>
  <c r="D287" i="33" s="1"/>
  <c r="G287" i="33" s="1"/>
  <c r="B288" i="33"/>
  <c r="C288" i="33" s="1"/>
  <c r="D288" i="33" s="1"/>
  <c r="G288" i="33" s="1"/>
  <c r="B289" i="33"/>
  <c r="C289" i="33" s="1"/>
  <c r="D289" i="33" s="1"/>
  <c r="G289" i="33" s="1"/>
  <c r="B290" i="33"/>
  <c r="C290" i="33" s="1"/>
  <c r="D290" i="33" s="1"/>
  <c r="G290" i="33" s="1"/>
  <c r="B291" i="33"/>
  <c r="C291" i="33" s="1"/>
  <c r="D291" i="33" s="1"/>
  <c r="G291" i="33" s="1"/>
  <c r="B292" i="33"/>
  <c r="C292" i="33" s="1"/>
  <c r="D292" i="33" s="1"/>
  <c r="G292" i="33" s="1"/>
  <c r="B293" i="33"/>
  <c r="C293" i="33" s="1"/>
  <c r="D293" i="33" s="1"/>
  <c r="G293" i="33" s="1"/>
  <c r="B294" i="33"/>
  <c r="C294" i="33" s="1"/>
  <c r="D294" i="33" s="1"/>
  <c r="G294" i="33" s="1"/>
  <c r="B295" i="33"/>
  <c r="C295" i="33" s="1"/>
  <c r="D295" i="33" s="1"/>
  <c r="G295" i="33" s="1"/>
  <c r="B296" i="33"/>
  <c r="C296" i="33" s="1"/>
  <c r="D296" i="33" s="1"/>
  <c r="G296" i="33" s="1"/>
  <c r="B297" i="33"/>
  <c r="C297" i="33" s="1"/>
  <c r="D297" i="33" s="1"/>
  <c r="G297" i="33" s="1"/>
  <c r="B298" i="33"/>
  <c r="C298" i="33" s="1"/>
  <c r="D298" i="33" s="1"/>
  <c r="G298" i="33" s="1"/>
  <c r="B299" i="33"/>
  <c r="C299" i="33" s="1"/>
  <c r="D299" i="33" s="1"/>
  <c r="G299" i="33" s="1"/>
  <c r="B300" i="33"/>
  <c r="C300" i="33" s="1"/>
  <c r="D300" i="33" s="1"/>
  <c r="G300" i="33" s="1"/>
  <c r="B301" i="33"/>
  <c r="C301" i="33" s="1"/>
  <c r="D301" i="33" s="1"/>
  <c r="G301" i="33" s="1"/>
  <c r="B302" i="33"/>
  <c r="C302" i="33" s="1"/>
  <c r="D302" i="33" s="1"/>
  <c r="G302" i="33" s="1"/>
  <c r="B303" i="33"/>
  <c r="C303" i="33" s="1"/>
  <c r="D303" i="33" s="1"/>
  <c r="G303" i="33" s="1"/>
  <c r="B304" i="33"/>
  <c r="C304" i="33" s="1"/>
  <c r="D304" i="33" s="1"/>
  <c r="G304" i="33"/>
  <c r="B305" i="33"/>
  <c r="C305" i="33" s="1"/>
  <c r="D305" i="33" s="1"/>
  <c r="G305" i="33" s="1"/>
  <c r="B306" i="33"/>
  <c r="C306" i="33" s="1"/>
  <c r="D306" i="33" s="1"/>
  <c r="G306" i="33" s="1"/>
  <c r="B307" i="33"/>
  <c r="C307" i="33" s="1"/>
  <c r="D307" i="33" s="1"/>
  <c r="G307" i="33" s="1"/>
  <c r="B308" i="33"/>
  <c r="C308" i="33" s="1"/>
  <c r="D308" i="33" s="1"/>
  <c r="G308" i="33" s="1"/>
  <c r="B309" i="33"/>
  <c r="C309" i="33" s="1"/>
  <c r="D309" i="33" s="1"/>
  <c r="G309" i="33" s="1"/>
  <c r="B310" i="33"/>
  <c r="C310" i="33" s="1"/>
  <c r="D310" i="33" s="1"/>
  <c r="G310" i="33" s="1"/>
  <c r="B311" i="33"/>
  <c r="C311" i="33" s="1"/>
  <c r="D311" i="33" s="1"/>
  <c r="G311" i="33" s="1"/>
  <c r="B312" i="33"/>
  <c r="C312" i="33" s="1"/>
  <c r="D312" i="33" s="1"/>
  <c r="G312" i="33" s="1"/>
  <c r="B313" i="33"/>
  <c r="C313" i="33" s="1"/>
  <c r="D313" i="33"/>
  <c r="G313" i="33" s="1"/>
  <c r="B314" i="33"/>
  <c r="C314" i="33" s="1"/>
  <c r="D314" i="33" s="1"/>
  <c r="G314" i="33" s="1"/>
  <c r="B315" i="33"/>
  <c r="C315" i="33" s="1"/>
  <c r="D315" i="33" s="1"/>
  <c r="G315" i="33" s="1"/>
  <c r="B316" i="33"/>
  <c r="C316" i="33" s="1"/>
  <c r="D316" i="33" s="1"/>
  <c r="G316" i="33" s="1"/>
  <c r="B317" i="33"/>
  <c r="C317" i="33" s="1"/>
  <c r="D317" i="33" s="1"/>
  <c r="G317" i="33" s="1"/>
  <c r="B320" i="33"/>
  <c r="C320" i="33" s="1"/>
  <c r="D320" i="33" s="1"/>
  <c r="G320" i="33" s="1"/>
  <c r="B321" i="33"/>
  <c r="C321" i="33" s="1"/>
  <c r="D321" i="33" s="1"/>
  <c r="G321" i="33" s="1"/>
  <c r="B322" i="33"/>
  <c r="C322" i="33" s="1"/>
  <c r="D322" i="33" s="1"/>
  <c r="G322" i="33" s="1"/>
  <c r="B323" i="33"/>
  <c r="C323" i="33" s="1"/>
  <c r="D323" i="33"/>
  <c r="G323" i="33" s="1"/>
  <c r="B324" i="33"/>
  <c r="C324" i="33" s="1"/>
  <c r="D324" i="33" s="1"/>
  <c r="G324" i="33" s="1"/>
  <c r="B325" i="33"/>
  <c r="C325" i="33" s="1"/>
  <c r="D325" i="33" s="1"/>
  <c r="G325" i="33" s="1"/>
  <c r="B326" i="33"/>
  <c r="C326" i="33" s="1"/>
  <c r="D326" i="33" s="1"/>
  <c r="G326" i="33" s="1"/>
  <c r="B327" i="33"/>
  <c r="C327" i="33" s="1"/>
  <c r="D327" i="33" s="1"/>
  <c r="G327" i="33" s="1"/>
  <c r="B328" i="33"/>
  <c r="C328" i="33" s="1"/>
  <c r="D328" i="33" s="1"/>
  <c r="G328" i="33" s="1"/>
  <c r="B329" i="33"/>
  <c r="C329" i="33" s="1"/>
  <c r="D329" i="33" s="1"/>
  <c r="G329" i="33" s="1"/>
  <c r="B330" i="33"/>
  <c r="C330" i="33" s="1"/>
  <c r="D330" i="33" s="1"/>
  <c r="G330" i="33" s="1"/>
  <c r="B331" i="33"/>
  <c r="C331" i="33" s="1"/>
  <c r="D331" i="33" s="1"/>
  <c r="G331" i="33" s="1"/>
  <c r="B332" i="33"/>
  <c r="C332" i="33" s="1"/>
  <c r="D332" i="33" s="1"/>
  <c r="G332" i="33" s="1"/>
  <c r="B333" i="33"/>
  <c r="C333" i="33" s="1"/>
  <c r="D333" i="33" s="1"/>
  <c r="G333" i="33" s="1"/>
  <c r="B334" i="33"/>
  <c r="C334" i="33" s="1"/>
  <c r="D334" i="33" s="1"/>
  <c r="G334" i="33" s="1"/>
  <c r="B335" i="33"/>
  <c r="C335" i="33" s="1"/>
  <c r="D335" i="33" s="1"/>
  <c r="G335" i="33" s="1"/>
  <c r="B336" i="33"/>
  <c r="C336" i="33" s="1"/>
  <c r="D336" i="33" s="1"/>
  <c r="G336" i="33" s="1"/>
  <c r="B337" i="33"/>
  <c r="C337" i="33" s="1"/>
  <c r="D337" i="33" s="1"/>
  <c r="G337" i="33" s="1"/>
  <c r="B338" i="33"/>
  <c r="C338" i="33" s="1"/>
  <c r="D338" i="33" s="1"/>
  <c r="G338" i="33" s="1"/>
  <c r="B339" i="33"/>
  <c r="C339" i="33" s="1"/>
  <c r="D339" i="33" s="1"/>
  <c r="G339" i="33" s="1"/>
  <c r="B340" i="33"/>
  <c r="C340" i="33" s="1"/>
  <c r="D340" i="33" s="1"/>
  <c r="G340" i="33" s="1"/>
  <c r="B341" i="33"/>
  <c r="C341" i="33" s="1"/>
  <c r="D341" i="33" s="1"/>
  <c r="G341" i="33" s="1"/>
  <c r="B342" i="33"/>
  <c r="C342" i="33" s="1"/>
  <c r="D342" i="33" s="1"/>
  <c r="G342" i="33" s="1"/>
  <c r="B343" i="33"/>
  <c r="C343" i="33" s="1"/>
  <c r="D343" i="33" s="1"/>
  <c r="G343" i="33" s="1"/>
  <c r="B344" i="33"/>
  <c r="C344" i="33" s="1"/>
  <c r="D344" i="33" s="1"/>
  <c r="G344" i="33" s="1"/>
  <c r="B345" i="33"/>
  <c r="C345" i="33" s="1"/>
  <c r="D345" i="33" s="1"/>
  <c r="G345" i="33" s="1"/>
  <c r="B346" i="33"/>
  <c r="C346" i="33" s="1"/>
  <c r="D346" i="33" s="1"/>
  <c r="G346" i="33" s="1"/>
  <c r="B347" i="33"/>
  <c r="C347" i="33" s="1"/>
  <c r="D347" i="33" s="1"/>
  <c r="G347" i="33" s="1"/>
  <c r="B348" i="33"/>
  <c r="C348" i="33" s="1"/>
  <c r="D348" i="33" s="1"/>
  <c r="G348" i="33" s="1"/>
  <c r="B349" i="33"/>
  <c r="C349" i="33" s="1"/>
  <c r="D349" i="33" s="1"/>
  <c r="G349" i="33" s="1"/>
  <c r="B350" i="33"/>
  <c r="C350" i="33" s="1"/>
  <c r="D350" i="33" s="1"/>
  <c r="G350" i="33" s="1"/>
  <c r="B351" i="33"/>
  <c r="C351" i="33" s="1"/>
  <c r="D351" i="33" s="1"/>
  <c r="G351" i="33" s="1"/>
  <c r="B352" i="33"/>
  <c r="C352" i="33" s="1"/>
  <c r="D352" i="33" s="1"/>
  <c r="G352" i="33" s="1"/>
  <c r="B353" i="33"/>
  <c r="C353" i="33" s="1"/>
  <c r="D353" i="33" s="1"/>
  <c r="G353" i="33" s="1"/>
  <c r="B354" i="33"/>
  <c r="C354" i="33" s="1"/>
  <c r="D354" i="33" s="1"/>
  <c r="G354" i="33" s="1"/>
  <c r="B355" i="33"/>
  <c r="C355" i="33" s="1"/>
  <c r="D355" i="33" s="1"/>
  <c r="G355" i="33" s="1"/>
  <c r="B356" i="33"/>
  <c r="C356" i="33" s="1"/>
  <c r="D356" i="33" s="1"/>
  <c r="G356" i="33" s="1"/>
  <c r="B357" i="33"/>
  <c r="C357" i="33" s="1"/>
  <c r="D357" i="33" s="1"/>
  <c r="G357" i="33" s="1"/>
  <c r="B358" i="33"/>
  <c r="C358" i="33" s="1"/>
  <c r="D358" i="33" s="1"/>
  <c r="G358" i="33" s="1"/>
  <c r="B359" i="33"/>
  <c r="C359" i="33" s="1"/>
  <c r="D359" i="33" s="1"/>
  <c r="G359" i="33" s="1"/>
  <c r="B360" i="33"/>
  <c r="C360" i="33" s="1"/>
  <c r="D360" i="33" s="1"/>
  <c r="G360" i="33" s="1"/>
  <c r="B361" i="33"/>
  <c r="C361" i="33" s="1"/>
  <c r="D361" i="33" s="1"/>
  <c r="G361" i="33" s="1"/>
  <c r="B362" i="33"/>
  <c r="C362" i="33" s="1"/>
  <c r="D362" i="33" s="1"/>
  <c r="G362" i="33" s="1"/>
  <c r="B363" i="33"/>
  <c r="C363" i="33" s="1"/>
  <c r="D363" i="33" s="1"/>
  <c r="G363" i="33" s="1"/>
  <c r="B364" i="33"/>
  <c r="C364" i="33" s="1"/>
  <c r="D364" i="33" s="1"/>
  <c r="G364" i="33" s="1"/>
  <c r="B365" i="33"/>
  <c r="C365" i="33" s="1"/>
  <c r="D365" i="33" s="1"/>
  <c r="G365" i="33" s="1"/>
  <c r="B366" i="33"/>
  <c r="C366" i="33" s="1"/>
  <c r="D366" i="33" s="1"/>
  <c r="G366" i="33" s="1"/>
  <c r="B367" i="33"/>
  <c r="C367" i="33" s="1"/>
  <c r="D367" i="33" s="1"/>
  <c r="G367" i="33" s="1"/>
  <c r="B368" i="33"/>
  <c r="C368" i="33" s="1"/>
  <c r="D368" i="33" s="1"/>
  <c r="G368" i="33" s="1"/>
  <c r="B369" i="33"/>
  <c r="C369" i="33" s="1"/>
  <c r="D369" i="33" s="1"/>
  <c r="G369" i="33" s="1"/>
  <c r="B370" i="33"/>
  <c r="C370" i="33" s="1"/>
  <c r="D370" i="33" s="1"/>
  <c r="G370" i="33" s="1"/>
  <c r="B371" i="33"/>
  <c r="C371" i="33" s="1"/>
  <c r="D371" i="33" s="1"/>
  <c r="G371" i="33" s="1"/>
  <c r="B372" i="33"/>
  <c r="C372" i="33" s="1"/>
  <c r="D372" i="33" s="1"/>
  <c r="G372" i="33" s="1"/>
  <c r="B373" i="33"/>
  <c r="C373" i="33" s="1"/>
  <c r="D373" i="33" s="1"/>
  <c r="G373" i="33" s="1"/>
  <c r="B374" i="33"/>
  <c r="C374" i="33" s="1"/>
  <c r="D374" i="33" s="1"/>
  <c r="G374" i="33" s="1"/>
  <c r="B375" i="33"/>
  <c r="C375" i="33" s="1"/>
  <c r="D375" i="33" s="1"/>
  <c r="G375" i="33" s="1"/>
  <c r="B376" i="33"/>
  <c r="C376" i="33" s="1"/>
  <c r="D376" i="33" s="1"/>
  <c r="G376" i="33" s="1"/>
  <c r="B377" i="33"/>
  <c r="C377" i="33" s="1"/>
  <c r="D377" i="33" s="1"/>
  <c r="G377" i="33" s="1"/>
  <c r="B379" i="33"/>
  <c r="C379" i="33" s="1"/>
  <c r="D379" i="33" s="1"/>
  <c r="G379" i="33" s="1"/>
  <c r="B380" i="33"/>
  <c r="C380" i="33" s="1"/>
  <c r="D380" i="33" s="1"/>
  <c r="G380" i="33" s="1"/>
  <c r="B381" i="33"/>
  <c r="C381" i="33" s="1"/>
  <c r="D381" i="33" s="1"/>
  <c r="G381" i="33" s="1"/>
  <c r="B382" i="33"/>
  <c r="C382" i="33" s="1"/>
  <c r="D382" i="33" s="1"/>
  <c r="G382" i="33" s="1"/>
  <c r="B383" i="33"/>
  <c r="C383" i="33" s="1"/>
  <c r="D383" i="33" s="1"/>
  <c r="G383" i="33" s="1"/>
  <c r="B384" i="33"/>
  <c r="C384" i="33" s="1"/>
  <c r="D384" i="33" s="1"/>
  <c r="G384" i="33" s="1"/>
  <c r="B385" i="33"/>
  <c r="C385" i="33" s="1"/>
  <c r="D385" i="33" s="1"/>
  <c r="G385" i="33" s="1"/>
  <c r="B386" i="33"/>
  <c r="C386" i="33" s="1"/>
  <c r="D386" i="33" s="1"/>
  <c r="G386" i="33" s="1"/>
  <c r="B387" i="33"/>
  <c r="C387" i="33" s="1"/>
  <c r="D387" i="33" s="1"/>
  <c r="G387" i="33" s="1"/>
  <c r="B388" i="33"/>
  <c r="C388" i="33" s="1"/>
  <c r="D388" i="33" s="1"/>
  <c r="G388" i="33" s="1"/>
  <c r="B389" i="33"/>
  <c r="C389" i="33" s="1"/>
  <c r="D389" i="33" s="1"/>
  <c r="G389" i="33" s="1"/>
  <c r="B390" i="33"/>
  <c r="C390" i="33" s="1"/>
  <c r="D390" i="33" s="1"/>
  <c r="G390" i="33" s="1"/>
  <c r="B391" i="33"/>
  <c r="C391" i="33" s="1"/>
  <c r="D391" i="33" s="1"/>
  <c r="G391" i="33" s="1"/>
  <c r="B392" i="33"/>
  <c r="C392" i="33" s="1"/>
  <c r="D392" i="33" s="1"/>
  <c r="G392" i="33" s="1"/>
  <c r="B394" i="33"/>
  <c r="C394" i="33" s="1"/>
  <c r="D394" i="33" s="1"/>
  <c r="G394" i="33" s="1"/>
  <c r="B395" i="33"/>
  <c r="C395" i="33" s="1"/>
  <c r="D395" i="33" s="1"/>
  <c r="G395" i="33" s="1"/>
  <c r="B396" i="33"/>
  <c r="C396" i="33" s="1"/>
  <c r="D396" i="33" s="1"/>
  <c r="G396" i="33" s="1"/>
  <c r="B397" i="33"/>
  <c r="C397" i="33" s="1"/>
  <c r="D397" i="33" s="1"/>
  <c r="G397" i="33" s="1"/>
  <c r="B398" i="33"/>
  <c r="C398" i="33" s="1"/>
  <c r="D398" i="33" s="1"/>
  <c r="G398" i="33" s="1"/>
  <c r="B399" i="33"/>
  <c r="C399" i="33" s="1"/>
  <c r="D399" i="33" s="1"/>
  <c r="G399" i="33" s="1"/>
  <c r="B400" i="33"/>
  <c r="C400" i="33" s="1"/>
  <c r="D400" i="33" s="1"/>
  <c r="G400" i="33" s="1"/>
  <c r="B401" i="33"/>
  <c r="C401" i="33" s="1"/>
  <c r="D401" i="33" s="1"/>
  <c r="G401" i="33" s="1"/>
  <c r="B402" i="33"/>
  <c r="C402" i="33" s="1"/>
  <c r="D402" i="33" s="1"/>
  <c r="G402" i="33" s="1"/>
  <c r="B403" i="33"/>
  <c r="C403" i="33" s="1"/>
  <c r="D403" i="33" s="1"/>
  <c r="G403" i="33" s="1"/>
  <c r="B404" i="33"/>
  <c r="C404" i="33" s="1"/>
  <c r="D404" i="33" s="1"/>
  <c r="G404" i="33" s="1"/>
  <c r="B405" i="33"/>
  <c r="C405" i="33" s="1"/>
  <c r="D405" i="33" s="1"/>
  <c r="G405" i="33" s="1"/>
  <c r="B406" i="33"/>
  <c r="C406" i="33" s="1"/>
  <c r="D406" i="33" s="1"/>
  <c r="G406" i="33" s="1"/>
  <c r="B407" i="33"/>
  <c r="C407" i="33" s="1"/>
  <c r="D407" i="33" s="1"/>
  <c r="G407" i="33" s="1"/>
  <c r="B408" i="33"/>
  <c r="C408" i="33" s="1"/>
  <c r="D408" i="33" s="1"/>
  <c r="G408" i="33" s="1"/>
  <c r="B411" i="33"/>
  <c r="C411" i="33" s="1"/>
  <c r="D411" i="33"/>
  <c r="G411" i="33" s="1"/>
  <c r="B412" i="33"/>
  <c r="C412" i="33" s="1"/>
  <c r="D412" i="33" s="1"/>
  <c r="G412" i="33" s="1"/>
  <c r="B413" i="33"/>
  <c r="C413" i="33" s="1"/>
  <c r="D413" i="33" s="1"/>
  <c r="G413" i="33" s="1"/>
  <c r="B414" i="33"/>
  <c r="C414" i="33" s="1"/>
  <c r="D414" i="33" s="1"/>
  <c r="G414" i="33" s="1"/>
  <c r="B415" i="33"/>
  <c r="C415" i="33" s="1"/>
  <c r="D415" i="33" s="1"/>
  <c r="G415" i="33" s="1"/>
  <c r="B416" i="33"/>
  <c r="C416" i="33" s="1"/>
  <c r="D416" i="33" s="1"/>
  <c r="G416" i="33" s="1"/>
  <c r="B417" i="33"/>
  <c r="C417" i="33" s="1"/>
  <c r="D417" i="33" s="1"/>
  <c r="G417" i="33" s="1"/>
  <c r="B418" i="33"/>
  <c r="C418" i="33" s="1"/>
  <c r="D418" i="33" s="1"/>
  <c r="G418" i="33" s="1"/>
  <c r="B419" i="33"/>
  <c r="C419" i="33" s="1"/>
  <c r="D419" i="33" s="1"/>
  <c r="G419" i="33" s="1"/>
  <c r="B420" i="33"/>
  <c r="C420" i="33" s="1"/>
  <c r="D420" i="33" s="1"/>
  <c r="G420" i="33" s="1"/>
  <c r="B421" i="33"/>
  <c r="C421" i="33" s="1"/>
  <c r="D421" i="33" s="1"/>
  <c r="G421" i="33" s="1"/>
  <c r="B422" i="33"/>
  <c r="C422" i="33" s="1"/>
  <c r="D422" i="33" s="1"/>
  <c r="G422" i="33" s="1"/>
  <c r="B423" i="33"/>
  <c r="C423" i="33" s="1"/>
  <c r="D423" i="33" s="1"/>
  <c r="G423" i="33" s="1"/>
  <c r="B424" i="33"/>
  <c r="C424" i="33" s="1"/>
  <c r="D424" i="33" s="1"/>
  <c r="G424" i="33" s="1"/>
  <c r="B425" i="33"/>
  <c r="C425" i="33" s="1"/>
  <c r="D425" i="33"/>
  <c r="G425" i="33" s="1"/>
  <c r="B426" i="33"/>
  <c r="C426" i="33" s="1"/>
  <c r="D426" i="33" s="1"/>
  <c r="G426" i="33" s="1"/>
  <c r="B427" i="33"/>
  <c r="C427" i="33" s="1"/>
  <c r="D427" i="33" s="1"/>
  <c r="G427" i="33" s="1"/>
  <c r="B428" i="33"/>
  <c r="C428" i="33" s="1"/>
  <c r="D428" i="33" s="1"/>
  <c r="G428" i="33" s="1"/>
  <c r="B429" i="33"/>
  <c r="C429" i="33" s="1"/>
  <c r="D429" i="33" s="1"/>
  <c r="G429" i="33" s="1"/>
  <c r="B430" i="33"/>
  <c r="C430" i="33" s="1"/>
  <c r="D430" i="33" s="1"/>
  <c r="G430" i="33" s="1"/>
  <c r="B431" i="33"/>
  <c r="C431" i="33" s="1"/>
  <c r="D431" i="33" s="1"/>
  <c r="G431" i="33" s="1"/>
  <c r="B432" i="33"/>
  <c r="C432" i="33" s="1"/>
  <c r="D432" i="33" s="1"/>
  <c r="G432" i="33" s="1"/>
  <c r="B433" i="33"/>
  <c r="C433" i="33" s="1"/>
  <c r="D433" i="33" s="1"/>
  <c r="G433" i="33" s="1"/>
  <c r="B434" i="33"/>
  <c r="C434" i="33" s="1"/>
  <c r="D434" i="33" s="1"/>
  <c r="G434" i="33" s="1"/>
  <c r="B435" i="33"/>
  <c r="C435" i="33" s="1"/>
  <c r="D435" i="33" s="1"/>
  <c r="G435" i="33" s="1"/>
  <c r="B436" i="33"/>
  <c r="C436" i="33" s="1"/>
  <c r="D436" i="33" s="1"/>
  <c r="G436" i="33" s="1"/>
  <c r="B437" i="33"/>
  <c r="C437" i="33" s="1"/>
  <c r="D437" i="33"/>
  <c r="G437" i="33" s="1"/>
  <c r="B438" i="33"/>
  <c r="C438" i="33" s="1"/>
  <c r="D438" i="33" s="1"/>
  <c r="G438" i="33" s="1"/>
  <c r="B439" i="33"/>
  <c r="C439" i="33" s="1"/>
  <c r="D439" i="33" s="1"/>
  <c r="G439" i="33" s="1"/>
  <c r="B440" i="33"/>
  <c r="C440" i="33" s="1"/>
  <c r="D440" i="33" s="1"/>
  <c r="G440" i="33" s="1"/>
  <c r="B442" i="33"/>
  <c r="C442" i="33" s="1"/>
  <c r="D442" i="33" s="1"/>
  <c r="G442" i="33" s="1"/>
  <c r="B443" i="33"/>
  <c r="C443" i="33" s="1"/>
  <c r="D443" i="33" s="1"/>
  <c r="G443" i="33" s="1"/>
  <c r="B444" i="33"/>
  <c r="C444" i="33" s="1"/>
  <c r="D444" i="33" s="1"/>
  <c r="G444" i="33" s="1"/>
  <c r="B445" i="33"/>
  <c r="C445" i="33" s="1"/>
  <c r="D445" i="33" s="1"/>
  <c r="G445" i="33" s="1"/>
  <c r="B446" i="33"/>
  <c r="C446" i="33" s="1"/>
  <c r="D446" i="33"/>
  <c r="G446" i="33" s="1"/>
  <c r="B447" i="33"/>
  <c r="C447" i="33" s="1"/>
  <c r="D447" i="33" s="1"/>
  <c r="G447" i="33" s="1"/>
  <c r="B448" i="33"/>
  <c r="C448" i="33" s="1"/>
  <c r="D448" i="33" s="1"/>
  <c r="G448" i="33" s="1"/>
  <c r="B449" i="33"/>
  <c r="C449" i="33" s="1"/>
  <c r="D449" i="33" s="1"/>
  <c r="G449" i="33" s="1"/>
  <c r="B450" i="33"/>
  <c r="C450" i="33" s="1"/>
  <c r="D450" i="33" s="1"/>
  <c r="G450" i="33" s="1"/>
  <c r="B451" i="33"/>
  <c r="C451" i="33" s="1"/>
  <c r="D451" i="33" s="1"/>
  <c r="G451" i="33" s="1"/>
  <c r="B452" i="33"/>
  <c r="C452" i="33" s="1"/>
  <c r="D452" i="33" s="1"/>
  <c r="G452" i="33" s="1"/>
  <c r="B453" i="33"/>
  <c r="C453" i="33" s="1"/>
  <c r="D453" i="33" s="1"/>
  <c r="G453" i="33" s="1"/>
  <c r="B454" i="33"/>
  <c r="C454" i="33" s="1"/>
  <c r="D454" i="33" s="1"/>
  <c r="G454" i="33" s="1"/>
  <c r="B455" i="33"/>
  <c r="C455" i="33" s="1"/>
  <c r="D455" i="33" s="1"/>
  <c r="G455" i="33" s="1"/>
  <c r="B456" i="33"/>
  <c r="C456" i="33" s="1"/>
  <c r="D456" i="33" s="1"/>
  <c r="G456" i="33" s="1"/>
  <c r="B457" i="33"/>
  <c r="C457" i="33" s="1"/>
  <c r="D457" i="33" s="1"/>
  <c r="G457" i="33" s="1"/>
  <c r="B458" i="33"/>
  <c r="C458" i="33" s="1"/>
  <c r="D458" i="33"/>
  <c r="G458" i="33" s="1"/>
  <c r="B459" i="33"/>
  <c r="C459" i="33" s="1"/>
  <c r="D459" i="33" s="1"/>
  <c r="G459" i="33" s="1"/>
  <c r="B460" i="33"/>
  <c r="C460" i="33" s="1"/>
  <c r="D460" i="33" s="1"/>
  <c r="G460" i="33" s="1"/>
  <c r="B461" i="33"/>
  <c r="C461" i="33" s="1"/>
  <c r="D461" i="33" s="1"/>
  <c r="G461" i="33" s="1"/>
  <c r="B462" i="33"/>
  <c r="C462" i="33" s="1"/>
  <c r="D462" i="33" s="1"/>
  <c r="G462" i="33" s="1"/>
  <c r="B463" i="33"/>
  <c r="C463" i="33" s="1"/>
  <c r="D463" i="33" s="1"/>
  <c r="G463" i="33" s="1"/>
  <c r="B464" i="33"/>
  <c r="C464" i="33" s="1"/>
  <c r="D464" i="33" s="1"/>
  <c r="G464" i="33" s="1"/>
  <c r="B465" i="33"/>
  <c r="C465" i="33" s="1"/>
  <c r="D465" i="33" s="1"/>
  <c r="G465" i="33" s="1"/>
  <c r="B466" i="33"/>
  <c r="C466" i="33" s="1"/>
  <c r="D466" i="33" s="1"/>
  <c r="G466" i="33" s="1"/>
  <c r="B467" i="33"/>
  <c r="C467" i="33" s="1"/>
  <c r="D467" i="33" s="1"/>
  <c r="G467" i="33" s="1"/>
  <c r="B468" i="33"/>
  <c r="C468" i="33" s="1"/>
  <c r="D468" i="33" s="1"/>
  <c r="G468" i="33" s="1"/>
  <c r="B469" i="33"/>
  <c r="C469" i="33" s="1"/>
  <c r="D469" i="33" s="1"/>
  <c r="G469" i="33" s="1"/>
  <c r="B470" i="33"/>
  <c r="C470" i="33" s="1"/>
  <c r="D470" i="33"/>
  <c r="G470" i="33" s="1"/>
  <c r="B471" i="33"/>
  <c r="C471" i="33" s="1"/>
  <c r="D471" i="33" s="1"/>
  <c r="G471" i="33" s="1"/>
  <c r="B472" i="33"/>
  <c r="C472" i="33" s="1"/>
  <c r="D472" i="33" s="1"/>
  <c r="G472" i="33" s="1"/>
  <c r="B473" i="33"/>
  <c r="C473" i="33" s="1"/>
  <c r="D473" i="33" s="1"/>
  <c r="G473" i="33" s="1"/>
  <c r="B474" i="33"/>
  <c r="C474" i="33" s="1"/>
  <c r="D474" i="33" s="1"/>
  <c r="G474" i="33" s="1"/>
  <c r="B475" i="33"/>
  <c r="C475" i="33" s="1"/>
  <c r="D475" i="33" s="1"/>
  <c r="G475" i="33" s="1"/>
  <c r="B476" i="33"/>
  <c r="C476" i="33" s="1"/>
  <c r="D476" i="33" s="1"/>
  <c r="G476" i="33" s="1"/>
  <c r="B477" i="33"/>
  <c r="C477" i="33" s="1"/>
  <c r="D477" i="33" s="1"/>
  <c r="G477" i="33" s="1"/>
  <c r="B478" i="33"/>
  <c r="C478" i="33" s="1"/>
  <c r="D478" i="33"/>
  <c r="G478" i="33" s="1"/>
  <c r="B479" i="33"/>
  <c r="C479" i="33" s="1"/>
  <c r="D479" i="33" s="1"/>
  <c r="G479" i="33" s="1"/>
  <c r="B481" i="33"/>
  <c r="C481" i="33" s="1"/>
  <c r="D481" i="33" s="1"/>
  <c r="G481" i="33" s="1"/>
  <c r="B482" i="33"/>
  <c r="C482" i="33" s="1"/>
  <c r="D482" i="33" s="1"/>
  <c r="G482" i="33" s="1"/>
  <c r="B483" i="33"/>
  <c r="C483" i="33" s="1"/>
  <c r="D483" i="33" s="1"/>
  <c r="G483" i="33" s="1"/>
  <c r="B484" i="33"/>
  <c r="C484" i="33" s="1"/>
  <c r="D484" i="33" s="1"/>
  <c r="G484" i="33" s="1"/>
  <c r="B485" i="33"/>
  <c r="C485" i="33" s="1"/>
  <c r="D485" i="33" s="1"/>
  <c r="G485" i="33" s="1"/>
  <c r="B486" i="33"/>
  <c r="C486" i="33" s="1"/>
  <c r="D486" i="33" s="1"/>
  <c r="G486" i="33" s="1"/>
  <c r="B487" i="33"/>
  <c r="C487" i="33" s="1"/>
  <c r="D487" i="33" s="1"/>
  <c r="G487" i="33" s="1"/>
  <c r="B488" i="33"/>
  <c r="C488" i="33" s="1"/>
  <c r="D488" i="33" s="1"/>
  <c r="G488" i="33" s="1"/>
  <c r="B489" i="33"/>
  <c r="C489" i="33" s="1"/>
  <c r="D489" i="33" s="1"/>
  <c r="G489" i="33" s="1"/>
  <c r="B490" i="33"/>
  <c r="C490" i="33" s="1"/>
  <c r="D490" i="33" s="1"/>
  <c r="G490" i="33" s="1"/>
  <c r="B491" i="33"/>
  <c r="C491" i="33" s="1"/>
  <c r="D491" i="33"/>
  <c r="G491" i="33" s="1"/>
  <c r="B492" i="33"/>
  <c r="C492" i="33" s="1"/>
  <c r="D492" i="33" s="1"/>
  <c r="G492" i="33" s="1"/>
  <c r="B493" i="33"/>
  <c r="C493" i="33" s="1"/>
  <c r="D493" i="33" s="1"/>
  <c r="G493" i="33" s="1"/>
  <c r="B494" i="33"/>
  <c r="C494" i="33" s="1"/>
  <c r="D494" i="33"/>
  <c r="G494" i="33" s="1"/>
  <c r="B495" i="33"/>
  <c r="C495" i="33" s="1"/>
  <c r="D495" i="33" s="1"/>
  <c r="G495" i="33" s="1"/>
  <c r="B496" i="33"/>
  <c r="C496" i="33" s="1"/>
  <c r="D496" i="33" s="1"/>
  <c r="G496" i="33" s="1"/>
  <c r="B497" i="33"/>
  <c r="C497" i="33" s="1"/>
  <c r="D497" i="33" s="1"/>
  <c r="G497" i="33" s="1"/>
  <c r="B498" i="33"/>
  <c r="C498" i="33" s="1"/>
  <c r="D498" i="33"/>
  <c r="G498" i="33" s="1"/>
  <c r="B500" i="33"/>
  <c r="C500" i="33" s="1"/>
  <c r="D500" i="33" s="1"/>
  <c r="G500" i="33" s="1"/>
  <c r="B501" i="33"/>
  <c r="C501" i="33" s="1"/>
  <c r="D501" i="33" s="1"/>
  <c r="G501" i="33" s="1"/>
  <c r="B502" i="33"/>
  <c r="C502" i="33" s="1"/>
  <c r="D502" i="33" s="1"/>
  <c r="G502" i="33" s="1"/>
  <c r="B503" i="33"/>
  <c r="C503" i="33" s="1"/>
  <c r="D503" i="33" s="1"/>
  <c r="G503" i="33" s="1"/>
  <c r="B505" i="33"/>
  <c r="C505" i="33" s="1"/>
  <c r="D505" i="33" s="1"/>
  <c r="G505" i="33" s="1"/>
  <c r="B506" i="33"/>
  <c r="C506" i="33" s="1"/>
  <c r="D506" i="33"/>
  <c r="G506" i="33" s="1"/>
  <c r="B507" i="33"/>
  <c r="C507" i="33" s="1"/>
  <c r="D507" i="33" s="1"/>
  <c r="G507" i="33" s="1"/>
  <c r="B508" i="33"/>
  <c r="C508" i="33" s="1"/>
  <c r="D508" i="33" s="1"/>
  <c r="G508" i="33" s="1"/>
  <c r="B509" i="33"/>
  <c r="C509" i="33" s="1"/>
  <c r="D509" i="33" s="1"/>
  <c r="G509" i="33" s="1"/>
  <c r="B510" i="33"/>
  <c r="C510" i="33" s="1"/>
  <c r="D510" i="33" s="1"/>
  <c r="G510" i="33" s="1"/>
  <c r="B511" i="33"/>
  <c r="C511" i="33" s="1"/>
  <c r="D511" i="33" s="1"/>
  <c r="G511" i="33" s="1"/>
  <c r="B512" i="33"/>
  <c r="C512" i="33" s="1"/>
  <c r="D512" i="33"/>
  <c r="G512" i="33" s="1"/>
  <c r="B513" i="33"/>
  <c r="C513" i="33" s="1"/>
  <c r="D513" i="33" s="1"/>
  <c r="G513" i="33" s="1"/>
  <c r="B514" i="33"/>
  <c r="C514" i="33" s="1"/>
  <c r="D514" i="33" s="1"/>
  <c r="G514" i="33" s="1"/>
  <c r="B515" i="33"/>
  <c r="C515" i="33" s="1"/>
  <c r="D515" i="33" s="1"/>
  <c r="G515" i="33" s="1"/>
  <c r="B516" i="33"/>
  <c r="C516" i="33" s="1"/>
  <c r="D516" i="33" s="1"/>
  <c r="G516" i="33" s="1"/>
  <c r="B518" i="33"/>
  <c r="C518" i="33" s="1"/>
  <c r="D518" i="33" s="1"/>
  <c r="G518" i="33" s="1"/>
  <c r="B519" i="33"/>
  <c r="C519" i="33" s="1"/>
  <c r="D519" i="33" s="1"/>
  <c r="G519" i="33" s="1"/>
  <c r="B520" i="33"/>
  <c r="C520" i="33" s="1"/>
  <c r="D520" i="33" s="1"/>
  <c r="G520" i="33" s="1"/>
  <c r="B521" i="33"/>
  <c r="C521" i="33" s="1"/>
  <c r="D521" i="33"/>
  <c r="G521" i="33" s="1"/>
  <c r="B522" i="33"/>
  <c r="C522" i="33" s="1"/>
  <c r="D522" i="33" s="1"/>
  <c r="G522" i="33" s="1"/>
  <c r="B523" i="33"/>
  <c r="C523" i="33" s="1"/>
  <c r="D523" i="33" s="1"/>
  <c r="G523" i="33" s="1"/>
  <c r="B524" i="33"/>
  <c r="C524" i="33" s="1"/>
  <c r="D524" i="33" s="1"/>
  <c r="G524" i="33" s="1"/>
  <c r="B525" i="33"/>
  <c r="C525" i="33" s="1"/>
  <c r="D525" i="33" s="1"/>
  <c r="G525" i="33" s="1"/>
  <c r="B526" i="33"/>
  <c r="C526" i="33" s="1"/>
  <c r="D526" i="33" s="1"/>
  <c r="G526" i="33" s="1"/>
  <c r="B527" i="33"/>
  <c r="C527" i="33" s="1"/>
  <c r="D527" i="33" s="1"/>
  <c r="G527" i="33" s="1"/>
  <c r="B528" i="33"/>
  <c r="C528" i="33" s="1"/>
  <c r="D528" i="33" s="1"/>
  <c r="G528" i="33" s="1"/>
  <c r="B529" i="33"/>
  <c r="C529" i="33" s="1"/>
  <c r="D529" i="33" s="1"/>
  <c r="G529" i="33" s="1"/>
  <c r="B530" i="33"/>
  <c r="C530" i="33" s="1"/>
  <c r="D530" i="33" s="1"/>
  <c r="G530" i="33" s="1"/>
  <c r="B532" i="33"/>
  <c r="C532" i="33" s="1"/>
  <c r="D532" i="33" s="1"/>
  <c r="G532" i="33" s="1"/>
  <c r="B533" i="33"/>
  <c r="C533" i="33" s="1"/>
  <c r="D533" i="33" s="1"/>
  <c r="G533" i="33" s="1"/>
  <c r="B534" i="33"/>
  <c r="C534" i="33" s="1"/>
  <c r="D534" i="33" s="1"/>
  <c r="G534" i="33" s="1"/>
  <c r="B535" i="33"/>
  <c r="C535" i="33" s="1"/>
  <c r="D535" i="33" s="1"/>
  <c r="G535" i="33" s="1"/>
  <c r="B536" i="33"/>
  <c r="C536" i="33" s="1"/>
  <c r="D536" i="33" s="1"/>
  <c r="G536" i="33" s="1"/>
  <c r="B537" i="33"/>
  <c r="C537" i="33" s="1"/>
  <c r="D537" i="33" s="1"/>
  <c r="G537" i="33" s="1"/>
  <c r="B538" i="33"/>
  <c r="C538" i="33" s="1"/>
  <c r="D538" i="33" s="1"/>
  <c r="G538" i="33" s="1"/>
  <c r="B539" i="33"/>
  <c r="C539" i="33" s="1"/>
  <c r="D539" i="33" s="1"/>
  <c r="G539" i="33" s="1"/>
  <c r="B540" i="33"/>
  <c r="C540" i="33" s="1"/>
  <c r="D540" i="33" s="1"/>
  <c r="G540" i="33" s="1"/>
  <c r="B541" i="33"/>
  <c r="C541" i="33" s="1"/>
  <c r="D541" i="33" s="1"/>
  <c r="G541" i="33" s="1"/>
  <c r="B543" i="33"/>
  <c r="C543" i="33" s="1"/>
  <c r="D543" i="33" s="1"/>
  <c r="G543" i="33" s="1"/>
  <c r="B544" i="33"/>
  <c r="C544" i="33" s="1"/>
  <c r="D544" i="33" s="1"/>
  <c r="G544" i="33" s="1"/>
  <c r="B545" i="33"/>
  <c r="C545" i="33" s="1"/>
  <c r="D545" i="33" s="1"/>
  <c r="G545" i="33" s="1"/>
  <c r="B546" i="33"/>
  <c r="C546" i="33" s="1"/>
  <c r="D546" i="33" s="1"/>
  <c r="G546" i="33" s="1"/>
  <c r="B547" i="33"/>
  <c r="C547" i="33" s="1"/>
  <c r="D547" i="33" s="1"/>
  <c r="G547" i="33" s="1"/>
  <c r="B548" i="33"/>
  <c r="C548" i="33" s="1"/>
  <c r="D548" i="33" s="1"/>
  <c r="G548" i="33" s="1"/>
  <c r="B549" i="33"/>
  <c r="C549" i="33" s="1"/>
  <c r="D549" i="33" s="1"/>
  <c r="G549" i="33" s="1"/>
  <c r="B550" i="33"/>
  <c r="C550" i="33" s="1"/>
  <c r="D550" i="33" s="1"/>
  <c r="G550" i="33" s="1"/>
  <c r="B551" i="33"/>
  <c r="C551" i="33" s="1"/>
  <c r="D551" i="33" s="1"/>
  <c r="G551" i="33" s="1"/>
  <c r="B552" i="33"/>
  <c r="C552" i="33" s="1"/>
  <c r="D552" i="33" s="1"/>
  <c r="G552" i="33" s="1"/>
  <c r="B553" i="33"/>
  <c r="C553" i="33" s="1"/>
  <c r="D553" i="33" s="1"/>
  <c r="G553" i="33" s="1"/>
  <c r="B554" i="33"/>
  <c r="C554" i="33" s="1"/>
  <c r="D554" i="33" s="1"/>
  <c r="G554" i="33" s="1"/>
  <c r="B555" i="33"/>
  <c r="C555" i="33" s="1"/>
  <c r="D555" i="33" s="1"/>
  <c r="G555" i="33" s="1"/>
  <c r="B556" i="33"/>
  <c r="C556" i="33" s="1"/>
  <c r="D556" i="33" s="1"/>
  <c r="G556" i="33" s="1"/>
  <c r="B557" i="33"/>
  <c r="C557" i="33" s="1"/>
  <c r="D557" i="33" s="1"/>
  <c r="G557" i="33" s="1"/>
  <c r="B558" i="33"/>
  <c r="C558" i="33" s="1"/>
  <c r="D558" i="33" s="1"/>
  <c r="G558" i="33" s="1"/>
  <c r="B559" i="33"/>
  <c r="C559" i="33" s="1"/>
  <c r="D559" i="33" s="1"/>
  <c r="G559" i="33" s="1"/>
  <c r="B560" i="33"/>
  <c r="C560" i="33" s="1"/>
  <c r="D560" i="33" s="1"/>
  <c r="G560" i="33" s="1"/>
  <c r="B561" i="33"/>
  <c r="C561" i="33" s="1"/>
  <c r="D561" i="33" s="1"/>
  <c r="G561" i="33" s="1"/>
  <c r="B562" i="33"/>
  <c r="C562" i="33" s="1"/>
  <c r="D562" i="33" s="1"/>
  <c r="G562" i="33" s="1"/>
  <c r="B563" i="33"/>
  <c r="C563" i="33" s="1"/>
  <c r="D563" i="33" s="1"/>
  <c r="G563" i="33" s="1"/>
  <c r="B564" i="33"/>
  <c r="C564" i="33" s="1"/>
  <c r="D564" i="33" s="1"/>
  <c r="G564" i="33" s="1"/>
  <c r="B565" i="33"/>
  <c r="C565" i="33" s="1"/>
  <c r="D565" i="33" s="1"/>
  <c r="G565" i="33" s="1"/>
  <c r="B566" i="33"/>
  <c r="C566" i="33" s="1"/>
  <c r="D566" i="33" s="1"/>
  <c r="G566" i="33" s="1"/>
  <c r="B567" i="33"/>
  <c r="C567" i="33" s="1"/>
  <c r="D567" i="33" s="1"/>
  <c r="G567" i="33" s="1"/>
  <c r="B568" i="33"/>
  <c r="C568" i="33" s="1"/>
  <c r="D568" i="33" s="1"/>
  <c r="G568" i="33" s="1"/>
  <c r="B569" i="33"/>
  <c r="C569" i="33" s="1"/>
  <c r="D569" i="33" s="1"/>
  <c r="G569" i="33" s="1"/>
  <c r="B570" i="33"/>
  <c r="C570" i="33" s="1"/>
  <c r="D570" i="33" s="1"/>
  <c r="G570" i="33" s="1"/>
  <c r="B571" i="33"/>
  <c r="C571" i="33" s="1"/>
  <c r="D571" i="33" s="1"/>
  <c r="G571" i="33" s="1"/>
  <c r="B572" i="33"/>
  <c r="C572" i="33" s="1"/>
  <c r="D572" i="33" s="1"/>
  <c r="G572" i="33" s="1"/>
  <c r="B573" i="33"/>
  <c r="C573" i="33" s="1"/>
  <c r="D573" i="33" s="1"/>
  <c r="G573" i="33" s="1"/>
  <c r="B574" i="33"/>
  <c r="C574" i="33" s="1"/>
  <c r="D574" i="33" s="1"/>
  <c r="G574" i="33" s="1"/>
  <c r="B575" i="33"/>
  <c r="C575" i="33" s="1"/>
  <c r="D575" i="33" s="1"/>
  <c r="G575" i="33" s="1"/>
  <c r="B576" i="33"/>
  <c r="C576" i="33" s="1"/>
  <c r="D576" i="33" s="1"/>
  <c r="G576" i="33" s="1"/>
  <c r="B577" i="33"/>
  <c r="C577" i="33" s="1"/>
  <c r="D577" i="33" s="1"/>
  <c r="G577" i="33" s="1"/>
  <c r="B578" i="33"/>
  <c r="C578" i="33" s="1"/>
  <c r="D578" i="33" s="1"/>
  <c r="G578" i="33" s="1"/>
  <c r="B579" i="33"/>
  <c r="C579" i="33" s="1"/>
  <c r="D579" i="33" s="1"/>
  <c r="G579" i="33" s="1"/>
  <c r="B580" i="33"/>
  <c r="C580" i="33" s="1"/>
  <c r="D580" i="33" s="1"/>
  <c r="G580" i="33" s="1"/>
  <c r="B581" i="33"/>
  <c r="C581" i="33" s="1"/>
  <c r="D581" i="33" s="1"/>
  <c r="G581" i="33" s="1"/>
  <c r="B582" i="33"/>
  <c r="C582" i="33" s="1"/>
  <c r="D582" i="33" s="1"/>
  <c r="G582" i="33" s="1"/>
  <c r="B583" i="33"/>
  <c r="C583" i="33" s="1"/>
  <c r="D583" i="33" s="1"/>
  <c r="G583" i="33" s="1"/>
  <c r="B584" i="33"/>
  <c r="C584" i="33" s="1"/>
  <c r="D584" i="33" s="1"/>
  <c r="G584" i="33" s="1"/>
  <c r="B585" i="33"/>
  <c r="C585" i="33" s="1"/>
  <c r="D585" i="33" s="1"/>
  <c r="G585" i="33" s="1"/>
  <c r="B586" i="33"/>
  <c r="C586" i="33" s="1"/>
  <c r="D586" i="33" s="1"/>
  <c r="G586" i="33" s="1"/>
  <c r="B587" i="33"/>
  <c r="C587" i="33" s="1"/>
  <c r="D587" i="33" s="1"/>
  <c r="G587" i="33" s="1"/>
  <c r="B588" i="33"/>
  <c r="C588" i="33" s="1"/>
  <c r="D588" i="33" s="1"/>
  <c r="G588" i="33" s="1"/>
  <c r="B589" i="33"/>
  <c r="C589" i="33" s="1"/>
  <c r="D589" i="33" s="1"/>
  <c r="G589" i="33" s="1"/>
  <c r="B590" i="33"/>
  <c r="C590" i="33" s="1"/>
  <c r="D590" i="33" s="1"/>
  <c r="G590" i="33" s="1"/>
  <c r="B591" i="33"/>
  <c r="C591" i="33" s="1"/>
  <c r="D591" i="33" s="1"/>
  <c r="G591" i="33" s="1"/>
  <c r="B592" i="33"/>
  <c r="C592" i="33" s="1"/>
  <c r="D592" i="33" s="1"/>
  <c r="G592" i="33" s="1"/>
  <c r="B593" i="33"/>
  <c r="C593" i="33" s="1"/>
  <c r="D593" i="33" s="1"/>
  <c r="G593" i="33" s="1"/>
  <c r="B594" i="33"/>
  <c r="C594" i="33" s="1"/>
  <c r="D594" i="33" s="1"/>
  <c r="G594" i="33" s="1"/>
  <c r="B595" i="33"/>
  <c r="C595" i="33" s="1"/>
  <c r="D595" i="33" s="1"/>
  <c r="G595" i="33" s="1"/>
  <c r="B596" i="33"/>
  <c r="C596" i="33" s="1"/>
  <c r="D596" i="33" s="1"/>
  <c r="G596" i="33" s="1"/>
  <c r="B597" i="33"/>
  <c r="C597" i="33" s="1"/>
  <c r="D597" i="33" s="1"/>
  <c r="G597" i="33" s="1"/>
  <c r="B598" i="33"/>
  <c r="C598" i="33" s="1"/>
  <c r="D598" i="33" s="1"/>
  <c r="G598" i="33" s="1"/>
  <c r="B599" i="33"/>
  <c r="C599" i="33" s="1"/>
  <c r="D599" i="33" s="1"/>
  <c r="G599" i="33" s="1"/>
  <c r="B600" i="33"/>
  <c r="C600" i="33" s="1"/>
  <c r="D600" i="33" s="1"/>
  <c r="G600" i="33" s="1"/>
  <c r="B601" i="33"/>
  <c r="C601" i="33" s="1"/>
  <c r="D601" i="33" s="1"/>
  <c r="G601" i="33" s="1"/>
  <c r="B602" i="33"/>
  <c r="C602" i="33" s="1"/>
  <c r="D602" i="33" s="1"/>
  <c r="G602" i="33" s="1"/>
  <c r="B605" i="33"/>
  <c r="C605" i="33" s="1"/>
  <c r="D605" i="33" s="1"/>
  <c r="G605" i="33" s="1"/>
  <c r="B606" i="33"/>
  <c r="C606" i="33" s="1"/>
  <c r="D606" i="33" s="1"/>
  <c r="G606" i="33" s="1"/>
  <c r="B607" i="33"/>
  <c r="C607" i="33" s="1"/>
  <c r="D607" i="33" s="1"/>
  <c r="G607" i="33" s="1"/>
  <c r="B608" i="33"/>
  <c r="C608" i="33" s="1"/>
  <c r="D608" i="33" s="1"/>
  <c r="G608" i="33" s="1"/>
  <c r="B609" i="33"/>
  <c r="C609" i="33" s="1"/>
  <c r="D609" i="33" s="1"/>
  <c r="G609" i="33" s="1"/>
  <c r="B610" i="33"/>
  <c r="C610" i="33" s="1"/>
  <c r="D610" i="33" s="1"/>
  <c r="G610" i="33" s="1"/>
  <c r="B611" i="33"/>
  <c r="C611" i="33" s="1"/>
  <c r="D611" i="33" s="1"/>
  <c r="G611" i="33" s="1"/>
  <c r="B612" i="33"/>
  <c r="C612" i="33" s="1"/>
  <c r="D612" i="33" s="1"/>
  <c r="G612" i="33" s="1"/>
  <c r="B613" i="33"/>
  <c r="C613" i="33" s="1"/>
  <c r="D613" i="33" s="1"/>
  <c r="G613" i="33" s="1"/>
  <c r="B614" i="33"/>
  <c r="C614" i="33" s="1"/>
  <c r="D614" i="33" s="1"/>
  <c r="G614" i="33" s="1"/>
  <c r="B615" i="33"/>
  <c r="C615" i="33" s="1"/>
  <c r="D615" i="33" s="1"/>
  <c r="G615" i="33" s="1"/>
  <c r="B616" i="33"/>
  <c r="C616" i="33" s="1"/>
  <c r="D616" i="33" s="1"/>
  <c r="G616" i="33" s="1"/>
  <c r="B617" i="33"/>
  <c r="C617" i="33" s="1"/>
  <c r="D617" i="33" s="1"/>
  <c r="G617" i="33" s="1"/>
  <c r="B618" i="33"/>
  <c r="C618" i="33" s="1"/>
  <c r="D618" i="33" s="1"/>
  <c r="G618" i="33" s="1"/>
  <c r="B619" i="33"/>
  <c r="C619" i="33" s="1"/>
  <c r="D619" i="33" s="1"/>
  <c r="G619" i="33" s="1"/>
  <c r="B620" i="33"/>
  <c r="C620" i="33" s="1"/>
  <c r="D620" i="33" s="1"/>
  <c r="G620" i="33" s="1"/>
  <c r="B622" i="33"/>
  <c r="C622" i="33" s="1"/>
  <c r="D622" i="33" s="1"/>
  <c r="G622" i="33" s="1"/>
  <c r="B623" i="33"/>
  <c r="C623" i="33" s="1"/>
  <c r="D623" i="33" s="1"/>
  <c r="G623" i="33" s="1"/>
  <c r="B624" i="33"/>
  <c r="C624" i="33" s="1"/>
  <c r="D624" i="33" s="1"/>
  <c r="G624" i="33" s="1"/>
  <c r="B625" i="33"/>
  <c r="C625" i="33" s="1"/>
  <c r="D625" i="33" s="1"/>
  <c r="G625" i="33" s="1"/>
  <c r="B626" i="33"/>
  <c r="C626" i="33" s="1"/>
  <c r="D626" i="33" s="1"/>
  <c r="G626" i="33" s="1"/>
  <c r="B627" i="33"/>
  <c r="C627" i="33" s="1"/>
  <c r="D627" i="33" s="1"/>
  <c r="G627" i="33" s="1"/>
  <c r="B628" i="33"/>
  <c r="C628" i="33" s="1"/>
  <c r="D628" i="33" s="1"/>
  <c r="G628" i="33" s="1"/>
  <c r="B629" i="33"/>
  <c r="C629" i="33" s="1"/>
  <c r="D629" i="33" s="1"/>
  <c r="G629" i="33" s="1"/>
  <c r="B630" i="33"/>
  <c r="C630" i="33" s="1"/>
  <c r="D630" i="33" s="1"/>
  <c r="G630" i="33" s="1"/>
  <c r="B631" i="33"/>
  <c r="C631" i="33" s="1"/>
  <c r="D631" i="33" s="1"/>
  <c r="G631" i="33" s="1"/>
  <c r="B632" i="33"/>
  <c r="C632" i="33" s="1"/>
  <c r="D632" i="33" s="1"/>
  <c r="G632" i="33" s="1"/>
  <c r="B633" i="33"/>
  <c r="C633" i="33" s="1"/>
  <c r="D633" i="33" s="1"/>
  <c r="G633" i="33" s="1"/>
  <c r="B634" i="33"/>
  <c r="C634" i="33" s="1"/>
  <c r="D634" i="33" s="1"/>
  <c r="G634" i="33" s="1"/>
  <c r="B635" i="33"/>
  <c r="C635" i="33" s="1"/>
  <c r="D635" i="33" s="1"/>
  <c r="G635" i="33" s="1"/>
  <c r="B636" i="33"/>
  <c r="C636" i="33" s="1"/>
  <c r="D636" i="33" s="1"/>
  <c r="G636" i="33" s="1"/>
  <c r="B637" i="33"/>
  <c r="C637" i="33" s="1"/>
  <c r="D637" i="33" s="1"/>
  <c r="G637" i="33" s="1"/>
  <c r="B638" i="33"/>
  <c r="C638" i="33" s="1"/>
  <c r="D638" i="33" s="1"/>
  <c r="G638" i="33" s="1"/>
  <c r="B639" i="33"/>
  <c r="C639" i="33" s="1"/>
  <c r="D639" i="33"/>
  <c r="G639" i="33" s="1"/>
  <c r="B640" i="33"/>
  <c r="C640" i="33" s="1"/>
  <c r="D640" i="33" s="1"/>
  <c r="G640" i="33" s="1"/>
  <c r="B641" i="33"/>
  <c r="C641" i="33" s="1"/>
  <c r="D641" i="33" s="1"/>
  <c r="G641" i="33" s="1"/>
  <c r="B642" i="33"/>
  <c r="C642" i="33" s="1"/>
  <c r="D642" i="33" s="1"/>
  <c r="G642" i="33" s="1"/>
  <c r="G643" i="33"/>
  <c r="B644" i="33"/>
  <c r="C644" i="33" s="1"/>
  <c r="D644" i="33" s="1"/>
  <c r="G644" i="33" s="1"/>
  <c r="B645" i="33"/>
  <c r="C645" i="33"/>
  <c r="D645" i="33" s="1"/>
  <c r="G645" i="33" s="1"/>
  <c r="B646" i="33"/>
  <c r="C646" i="33" s="1"/>
  <c r="D646" i="33" s="1"/>
  <c r="G646" i="33" s="1"/>
  <c r="B647" i="33"/>
  <c r="C647" i="33"/>
  <c r="D647" i="33" s="1"/>
  <c r="G647" i="33" s="1"/>
  <c r="B648" i="33"/>
  <c r="C648" i="33"/>
  <c r="D648" i="33" s="1"/>
  <c r="G648" i="33" s="1"/>
  <c r="B649" i="33"/>
  <c r="C649" i="33" s="1"/>
  <c r="D649" i="33" s="1"/>
  <c r="G649" i="33" s="1"/>
  <c r="B650" i="33"/>
  <c r="C650" i="33"/>
  <c r="D650" i="33" s="1"/>
  <c r="G650" i="33" s="1"/>
  <c r="B651" i="33"/>
  <c r="C651" i="33" s="1"/>
  <c r="D651" i="33" s="1"/>
  <c r="G651" i="33" s="1"/>
  <c r="B652" i="33"/>
  <c r="C652" i="33" s="1"/>
  <c r="D652" i="33" s="1"/>
  <c r="G652" i="33" s="1"/>
  <c r="B653" i="33"/>
  <c r="C653" i="33"/>
  <c r="D653" i="33" s="1"/>
  <c r="G653" i="33" s="1"/>
  <c r="B654" i="33"/>
  <c r="C654" i="33" s="1"/>
  <c r="D654" i="33" s="1"/>
  <c r="G654" i="33" s="1"/>
  <c r="B655" i="33"/>
  <c r="C655" i="33"/>
  <c r="D655" i="33" s="1"/>
  <c r="G655" i="33" s="1"/>
  <c r="B656" i="33"/>
  <c r="C656" i="33"/>
  <c r="D656" i="33" s="1"/>
  <c r="G656" i="33" s="1"/>
  <c r="B657" i="33"/>
  <c r="C657" i="33" s="1"/>
  <c r="D657" i="33" s="1"/>
  <c r="G657" i="33" s="1"/>
  <c r="B658" i="33"/>
  <c r="C658" i="33"/>
  <c r="D658" i="33" s="1"/>
  <c r="G658" i="33" s="1"/>
  <c r="B659" i="33"/>
  <c r="C659" i="33" s="1"/>
  <c r="D659" i="33" s="1"/>
  <c r="G659" i="33" s="1"/>
  <c r="B660" i="33"/>
  <c r="C660" i="33" s="1"/>
  <c r="D660" i="33" s="1"/>
  <c r="G660" i="33" s="1"/>
  <c r="B661" i="33"/>
  <c r="C661" i="33"/>
  <c r="D661" i="33" s="1"/>
  <c r="G661" i="33" s="1"/>
  <c r="B662" i="33"/>
  <c r="C662" i="33" s="1"/>
  <c r="D662" i="33" s="1"/>
  <c r="G662" i="33" s="1"/>
  <c r="B663" i="33"/>
  <c r="C663" i="33"/>
  <c r="D663" i="33" s="1"/>
  <c r="G663" i="33" s="1"/>
  <c r="B664" i="33"/>
  <c r="C664" i="33"/>
  <c r="D664" i="33" s="1"/>
  <c r="G664" i="33" s="1"/>
  <c r="B665" i="33"/>
  <c r="C665" i="33" s="1"/>
  <c r="D665" i="33" s="1"/>
  <c r="G665" i="33" s="1"/>
  <c r="B666" i="33"/>
  <c r="C666" i="33" s="1"/>
  <c r="D666" i="33" s="1"/>
  <c r="G666" i="33" s="1"/>
  <c r="B667" i="33"/>
  <c r="C667" i="33" s="1"/>
  <c r="D667" i="33" s="1"/>
  <c r="G667" i="33" s="1"/>
  <c r="B668" i="33"/>
  <c r="C668" i="33" s="1"/>
  <c r="D668" i="33" s="1"/>
  <c r="G668" i="33" s="1"/>
  <c r="B669" i="33"/>
  <c r="C669" i="33" s="1"/>
  <c r="D669" i="33" s="1"/>
  <c r="G669" i="33" s="1"/>
  <c r="B670" i="33"/>
  <c r="C670" i="33" s="1"/>
  <c r="D670" i="33" s="1"/>
  <c r="G670" i="33" s="1"/>
  <c r="B671" i="33"/>
  <c r="C671" i="33" s="1"/>
  <c r="D671" i="33" s="1"/>
  <c r="G671" i="33" s="1"/>
  <c r="B672" i="33"/>
  <c r="C672" i="33" s="1"/>
  <c r="D672" i="33" s="1"/>
  <c r="G672" i="33" s="1"/>
  <c r="B673" i="33"/>
  <c r="C673" i="33" s="1"/>
  <c r="D673" i="33" s="1"/>
  <c r="G673" i="33" s="1"/>
  <c r="B674" i="33"/>
  <c r="C674" i="33" s="1"/>
  <c r="D674" i="33" s="1"/>
  <c r="G674" i="33" s="1"/>
  <c r="B675" i="33"/>
  <c r="C675" i="33" s="1"/>
  <c r="D675" i="33" s="1"/>
  <c r="G675" i="33" s="1"/>
  <c r="B676" i="33"/>
  <c r="C676" i="33" s="1"/>
  <c r="D676" i="33" s="1"/>
  <c r="G676" i="33" s="1"/>
  <c r="B677" i="33"/>
  <c r="C677" i="33" s="1"/>
  <c r="D677" i="33" s="1"/>
  <c r="G677" i="33" s="1"/>
  <c r="B679" i="33"/>
  <c r="C679" i="33" s="1"/>
  <c r="D679" i="33" s="1"/>
  <c r="G679" i="33" s="1"/>
  <c r="B680" i="33"/>
  <c r="C680" i="33" s="1"/>
  <c r="D680" i="33" s="1"/>
  <c r="G680" i="33" s="1"/>
  <c r="B681" i="33"/>
  <c r="C681" i="33" s="1"/>
  <c r="D681" i="33" s="1"/>
  <c r="G681" i="33" s="1"/>
  <c r="B682" i="33"/>
  <c r="C682" i="33" s="1"/>
  <c r="D682" i="33" s="1"/>
  <c r="G682" i="33" s="1"/>
  <c r="B683" i="33"/>
  <c r="C683" i="33" s="1"/>
  <c r="D683" i="33" s="1"/>
  <c r="G683" i="33" s="1"/>
  <c r="B684" i="33"/>
  <c r="C684" i="33" s="1"/>
  <c r="D684" i="33" s="1"/>
  <c r="G684" i="33" s="1"/>
  <c r="B685" i="33"/>
  <c r="C685" i="33" s="1"/>
  <c r="D685" i="33" s="1"/>
  <c r="G685" i="33" s="1"/>
  <c r="B686" i="33"/>
  <c r="C686" i="33" s="1"/>
  <c r="D686" i="33" s="1"/>
  <c r="G686" i="33" s="1"/>
  <c r="B687" i="33"/>
  <c r="C687" i="33" s="1"/>
  <c r="D687" i="33" s="1"/>
  <c r="G687" i="33" s="1"/>
  <c r="B688" i="33"/>
  <c r="C688" i="33" s="1"/>
  <c r="D688" i="33" s="1"/>
  <c r="G688" i="33" s="1"/>
  <c r="B689" i="33"/>
  <c r="C689" i="33" s="1"/>
  <c r="D689" i="33" s="1"/>
  <c r="G689" i="33" s="1"/>
  <c r="B690" i="33"/>
  <c r="C690" i="33" s="1"/>
  <c r="D690" i="33" s="1"/>
  <c r="G690" i="33" s="1"/>
  <c r="B691" i="33"/>
  <c r="C691" i="33" s="1"/>
  <c r="D691" i="33" s="1"/>
  <c r="G691" i="33" s="1"/>
  <c r="B692" i="33"/>
  <c r="C692" i="33" s="1"/>
  <c r="D692" i="33" s="1"/>
  <c r="G692" i="33" s="1"/>
  <c r="B693" i="33"/>
  <c r="C693" i="33" s="1"/>
  <c r="D693" i="33" s="1"/>
  <c r="G693" i="33" s="1"/>
  <c r="B694" i="33"/>
  <c r="C694" i="33" s="1"/>
  <c r="D694" i="33" s="1"/>
  <c r="G694" i="33" s="1"/>
  <c r="B695" i="33"/>
  <c r="C695" i="33" s="1"/>
  <c r="D695" i="33" s="1"/>
  <c r="G695" i="33" s="1"/>
  <c r="B696" i="33"/>
  <c r="C696" i="33" s="1"/>
  <c r="D696" i="33" s="1"/>
  <c r="G696" i="33" s="1"/>
  <c r="B697" i="33"/>
  <c r="C697" i="33" s="1"/>
  <c r="D697" i="33" s="1"/>
  <c r="G697" i="33" s="1"/>
  <c r="B698" i="33"/>
  <c r="C698" i="33" s="1"/>
  <c r="D698" i="33" s="1"/>
  <c r="G698" i="33" s="1"/>
  <c r="B699" i="33"/>
  <c r="C699" i="33" s="1"/>
  <c r="D699" i="33" s="1"/>
  <c r="G699" i="33" s="1"/>
  <c r="B700" i="33"/>
  <c r="C700" i="33" s="1"/>
  <c r="D700" i="33" s="1"/>
  <c r="G700" i="33" s="1"/>
  <c r="B701" i="33"/>
  <c r="C701" i="33" s="1"/>
  <c r="D701" i="33" s="1"/>
  <c r="G701" i="33" s="1"/>
  <c r="B702" i="33"/>
  <c r="C702" i="33" s="1"/>
  <c r="D702" i="33" s="1"/>
  <c r="G702" i="33" s="1"/>
  <c r="B703" i="33"/>
  <c r="C703" i="33" s="1"/>
  <c r="D703" i="33" s="1"/>
  <c r="G703" i="33" s="1"/>
  <c r="B704" i="33"/>
  <c r="C704" i="33" s="1"/>
  <c r="D704" i="33" s="1"/>
  <c r="G704" i="33" s="1"/>
  <c r="B705" i="33"/>
  <c r="C705" i="33" s="1"/>
  <c r="D705" i="33" s="1"/>
  <c r="G705" i="33" s="1"/>
  <c r="B706" i="33"/>
  <c r="C706" i="33" s="1"/>
  <c r="D706" i="33" s="1"/>
  <c r="G706" i="33" s="1"/>
  <c r="B707" i="33"/>
  <c r="C707" i="33" s="1"/>
  <c r="D707" i="33" s="1"/>
  <c r="G707" i="33" s="1"/>
  <c r="B708" i="33"/>
  <c r="C708" i="33" s="1"/>
  <c r="D708" i="33" s="1"/>
  <c r="G708" i="33" s="1"/>
  <c r="B709" i="33"/>
  <c r="C709" i="33" s="1"/>
  <c r="D709" i="33" s="1"/>
  <c r="G709" i="33" s="1"/>
  <c r="B710" i="33"/>
  <c r="C710" i="33" s="1"/>
  <c r="D710" i="33" s="1"/>
  <c r="G710" i="33" s="1"/>
  <c r="B711" i="33"/>
  <c r="C711" i="33" s="1"/>
  <c r="D711" i="33" s="1"/>
  <c r="G711" i="33" s="1"/>
  <c r="B712" i="33"/>
  <c r="C712" i="33" s="1"/>
  <c r="D712" i="33" s="1"/>
  <c r="G712" i="33" s="1"/>
  <c r="B713" i="33"/>
  <c r="C713" i="33" s="1"/>
  <c r="D713" i="33" s="1"/>
  <c r="G713" i="33" s="1"/>
  <c r="B714" i="33"/>
  <c r="C714" i="33" s="1"/>
  <c r="D714" i="33" s="1"/>
  <c r="G714" i="33" s="1"/>
  <c r="B715" i="33"/>
  <c r="C715" i="33" s="1"/>
  <c r="D715" i="33" s="1"/>
  <c r="G715" i="33" s="1"/>
  <c r="B716" i="33"/>
  <c r="C716" i="33" s="1"/>
  <c r="D716" i="33" s="1"/>
  <c r="G716" i="33" s="1"/>
  <c r="B717" i="33"/>
  <c r="C717" i="33" s="1"/>
  <c r="D717" i="33" s="1"/>
  <c r="G717" i="33" s="1"/>
  <c r="B718" i="33"/>
  <c r="C718" i="33" s="1"/>
  <c r="D718" i="33" s="1"/>
  <c r="G718" i="33" s="1"/>
  <c r="D871" i="23" l="1"/>
  <c r="D870" i="23"/>
  <c r="D868" i="23"/>
  <c r="D867" i="23"/>
  <c r="C852" i="23"/>
  <c r="D852" i="23" s="1"/>
  <c r="D869" i="23"/>
  <c r="D822" i="23"/>
  <c r="D821" i="23"/>
  <c r="B3426" i="23" l="1"/>
  <c r="B3425" i="23"/>
  <c r="B3424" i="23"/>
  <c r="C3424" i="23" s="1"/>
  <c r="D3424" i="23" s="1"/>
  <c r="D2317" i="32" s="1"/>
  <c r="B3423" i="23"/>
  <c r="C3423" i="23" s="1"/>
  <c r="D3423" i="23" s="1"/>
  <c r="D2316" i="32" s="1"/>
  <c r="B3422" i="23"/>
  <c r="B3421" i="23"/>
  <c r="B3420" i="23"/>
  <c r="C3420" i="23" s="1"/>
  <c r="D3420" i="23" s="1"/>
  <c r="D2313" i="32" s="1"/>
  <c r="B3419" i="23"/>
  <c r="C3419" i="23" s="1"/>
  <c r="D3419" i="23" s="1"/>
  <c r="D2312" i="32" s="1"/>
  <c r="B3418" i="23"/>
  <c r="B3417" i="23"/>
  <c r="B3416" i="23"/>
  <c r="C3416" i="23" s="1"/>
  <c r="D3416" i="23" s="1"/>
  <c r="D2309" i="32" s="1"/>
  <c r="B3415" i="23"/>
  <c r="B3414" i="23"/>
  <c r="B3413" i="23"/>
  <c r="B3412" i="23"/>
  <c r="C3412" i="23" s="1"/>
  <c r="D3412" i="23" s="1"/>
  <c r="D2305" i="32" s="1"/>
  <c r="B3411" i="23"/>
  <c r="C3411" i="23" s="1"/>
  <c r="D3411" i="23" s="1"/>
  <c r="D2304" i="32" s="1"/>
  <c r="B3410" i="23"/>
  <c r="B3409" i="23"/>
  <c r="B3408" i="23"/>
  <c r="C3408" i="23" s="1"/>
  <c r="D3408" i="23" s="1"/>
  <c r="D2301" i="32" s="1"/>
  <c r="B3407" i="23"/>
  <c r="C3407" i="23" s="1"/>
  <c r="D3407" i="23" s="1"/>
  <c r="D2300" i="32" s="1"/>
  <c r="B3406" i="23"/>
  <c r="B3405" i="23"/>
  <c r="B3404" i="23"/>
  <c r="C3404" i="23" s="1"/>
  <c r="D3404" i="23" s="1"/>
  <c r="D2297" i="32" s="1"/>
  <c r="B3403" i="23"/>
  <c r="C3403" i="23" s="1"/>
  <c r="D3403" i="23" s="1"/>
  <c r="D2296" i="32" s="1"/>
  <c r="B3402" i="23"/>
  <c r="B3401" i="23"/>
  <c r="B3400" i="23"/>
  <c r="C3400" i="23" s="1"/>
  <c r="D3400" i="23" s="1"/>
  <c r="D2293" i="32" s="1"/>
  <c r="B3399" i="23"/>
  <c r="B3398" i="23"/>
  <c r="B3397" i="23"/>
  <c r="B3396" i="23"/>
  <c r="C3396" i="23" s="1"/>
  <c r="D3396" i="23" s="1"/>
  <c r="D2289" i="32" s="1"/>
  <c r="B3395" i="23"/>
  <c r="C3395" i="23" s="1"/>
  <c r="D3395" i="23" s="1"/>
  <c r="D2288" i="32" s="1"/>
  <c r="B3394" i="23"/>
  <c r="B3393" i="23"/>
  <c r="B3392" i="23"/>
  <c r="C3392" i="23" s="1"/>
  <c r="D3392" i="23" s="1"/>
  <c r="D2285" i="32" s="1"/>
  <c r="B3391" i="23"/>
  <c r="C3391" i="23" s="1"/>
  <c r="D3391" i="23" s="1"/>
  <c r="D2284" i="32" s="1"/>
  <c r="B3390" i="23"/>
  <c r="B3389" i="23"/>
  <c r="B3388" i="23"/>
  <c r="C3388" i="23" s="1"/>
  <c r="D3388" i="23" s="1"/>
  <c r="D2281" i="32" s="1"/>
  <c r="B3387" i="23"/>
  <c r="C3387" i="23" s="1"/>
  <c r="D3387" i="23" s="1"/>
  <c r="D2280" i="32" s="1"/>
  <c r="B3385" i="23"/>
  <c r="B3384" i="23"/>
  <c r="B3383" i="23"/>
  <c r="C3383" i="23" s="1"/>
  <c r="D3383" i="23" s="1"/>
  <c r="D2352" i="32" s="1"/>
  <c r="B3382" i="23"/>
  <c r="B3381" i="23"/>
  <c r="B3380" i="23"/>
  <c r="B3379" i="23"/>
  <c r="C3379" i="23" s="1"/>
  <c r="D3379" i="23" s="1"/>
  <c r="D2348" i="32" s="1"/>
  <c r="B3378" i="23"/>
  <c r="C3378" i="23" s="1"/>
  <c r="D3378" i="23" s="1"/>
  <c r="D2347" i="32" s="1"/>
  <c r="B3377" i="23"/>
  <c r="B3376" i="23"/>
  <c r="B3375" i="23"/>
  <c r="C3375" i="23" s="1"/>
  <c r="D3375" i="23" s="1"/>
  <c r="D2344" i="32" s="1"/>
  <c r="B3374" i="23"/>
  <c r="C3374" i="23" s="1"/>
  <c r="D3374" i="23" s="1"/>
  <c r="D2343" i="32" s="1"/>
  <c r="B3373" i="23"/>
  <c r="B3372" i="23"/>
  <c r="B3371" i="23"/>
  <c r="C3371" i="23" s="1"/>
  <c r="D3371" i="23" s="1"/>
  <c r="D2340" i="32" s="1"/>
  <c r="B3370" i="23"/>
  <c r="C3370" i="23" s="1"/>
  <c r="D3370" i="23" s="1"/>
  <c r="D2339" i="32" s="1"/>
  <c r="B3369" i="23"/>
  <c r="B3368" i="23"/>
  <c r="B3367" i="23"/>
  <c r="C3367" i="23" s="1"/>
  <c r="D3367" i="23" s="1"/>
  <c r="D2336" i="32" s="1"/>
  <c r="B3366" i="23"/>
  <c r="B3365" i="23"/>
  <c r="B3364" i="23"/>
  <c r="B3363" i="23"/>
  <c r="B3362" i="23"/>
  <c r="C3362" i="23" s="1"/>
  <c r="D3362" i="23" s="1"/>
  <c r="D2331" i="32" s="1"/>
  <c r="B3361" i="23"/>
  <c r="B3360" i="23"/>
  <c r="B3359" i="23"/>
  <c r="C3359" i="23" s="1"/>
  <c r="D3359" i="23" s="1"/>
  <c r="D2328" i="32" s="1"/>
  <c r="B3358" i="23"/>
  <c r="C3358" i="23" s="1"/>
  <c r="D3358" i="23" s="1"/>
  <c r="D2327" i="32" s="1"/>
  <c r="B3357" i="23"/>
  <c r="B3356" i="23"/>
  <c r="B3355" i="23"/>
  <c r="C3355" i="23" s="1"/>
  <c r="D3355" i="23" s="1"/>
  <c r="D2324" i="32" s="1"/>
  <c r="B3354" i="23"/>
  <c r="C3354" i="23" s="1"/>
  <c r="D3354" i="23" s="1"/>
  <c r="D2323" i="32" s="1"/>
  <c r="B3353" i="23"/>
  <c r="B3352" i="23"/>
  <c r="B3350" i="23"/>
  <c r="B3349" i="23"/>
  <c r="C3349" i="23" s="1"/>
  <c r="D3349" i="23" s="1"/>
  <c r="D2277" i="32" s="1"/>
  <c r="B3348" i="23"/>
  <c r="B3347" i="23"/>
  <c r="B3346" i="23"/>
  <c r="C3346" i="23" s="1"/>
  <c r="D3346" i="23" s="1"/>
  <c r="D2274" i="32" s="1"/>
  <c r="B3345" i="23"/>
  <c r="B3344" i="23"/>
  <c r="B3343" i="23"/>
  <c r="B3342" i="23"/>
  <c r="C3342" i="23" s="1"/>
  <c r="D3342" i="23" s="1"/>
  <c r="D2270" i="32" s="1"/>
  <c r="B3341" i="23"/>
  <c r="C3341" i="23" s="1"/>
  <c r="D3341" i="23" s="1"/>
  <c r="D2269" i="32" s="1"/>
  <c r="B3340" i="23"/>
  <c r="B3339" i="23"/>
  <c r="B3338" i="23"/>
  <c r="B3337" i="23"/>
  <c r="C3337" i="23" s="1"/>
  <c r="B3336" i="23"/>
  <c r="B3335" i="23"/>
  <c r="B3334" i="23"/>
  <c r="B3333" i="23"/>
  <c r="C3333" i="23" s="1"/>
  <c r="D3333" i="23" s="1"/>
  <c r="D2261" i="32" s="1"/>
  <c r="B3332" i="23"/>
  <c r="B3331" i="23"/>
  <c r="B3330" i="23"/>
  <c r="C3330" i="23" s="1"/>
  <c r="D3330" i="23" s="1"/>
  <c r="D2258" i="32" s="1"/>
  <c r="B3328" i="23"/>
  <c r="B3327" i="23"/>
  <c r="B3326" i="23"/>
  <c r="B3325" i="23"/>
  <c r="B3324" i="23"/>
  <c r="B3323" i="23"/>
  <c r="B3322" i="23"/>
  <c r="B3321" i="23"/>
  <c r="B3320" i="23"/>
  <c r="C3320" i="23" s="1"/>
  <c r="D3320" i="23" s="1"/>
  <c r="D2248" i="32" s="1"/>
  <c r="B3319" i="23"/>
  <c r="B3318" i="23"/>
  <c r="B3317" i="23"/>
  <c r="C3317" i="23" s="1"/>
  <c r="D3317" i="23" s="1"/>
  <c r="D2245" i="32" s="1"/>
  <c r="B3316" i="23"/>
  <c r="C3316" i="23" s="1"/>
  <c r="D3316" i="23" s="1"/>
  <c r="D2244" i="32" s="1"/>
  <c r="B3315" i="23"/>
  <c r="B3314" i="23"/>
  <c r="B3313" i="23"/>
  <c r="B3310" i="23"/>
  <c r="C3310" i="23" s="1"/>
  <c r="D3310" i="23" s="1"/>
  <c r="D2238" i="32" s="1"/>
  <c r="B3309" i="23"/>
  <c r="B3308" i="23"/>
  <c r="B3307" i="23"/>
  <c r="B3306" i="23"/>
  <c r="C3306" i="23" s="1"/>
  <c r="D3306" i="23" s="1"/>
  <c r="D2234" i="32" s="1"/>
  <c r="B3305" i="23"/>
  <c r="B3304" i="23"/>
  <c r="B3303" i="23"/>
  <c r="C3303" i="23" s="1"/>
  <c r="D3303" i="23" s="1"/>
  <c r="D2231" i="32" s="1"/>
  <c r="B3302" i="23"/>
  <c r="C3302" i="23" s="1"/>
  <c r="D3302" i="23" s="1"/>
  <c r="D2230" i="32" s="1"/>
  <c r="B3301" i="23"/>
  <c r="B3300" i="23"/>
  <c r="B3299" i="23"/>
  <c r="C3299" i="23" s="1"/>
  <c r="D3299" i="23" s="1"/>
  <c r="D2227" i="32" s="1"/>
  <c r="B3298" i="23"/>
  <c r="C3298" i="23" s="1"/>
  <c r="D3298" i="23" s="1"/>
  <c r="D2226" i="32" s="1"/>
  <c r="B3297" i="23"/>
  <c r="B3296" i="23"/>
  <c r="B3295" i="23"/>
  <c r="B3294" i="23"/>
  <c r="C3294" i="23" s="1"/>
  <c r="D3294" i="23" s="1"/>
  <c r="D2222" i="32" s="1"/>
  <c r="B3293" i="23"/>
  <c r="B3292" i="23"/>
  <c r="B3291" i="23"/>
  <c r="C3291" i="23" s="1"/>
  <c r="D3291" i="23" s="1"/>
  <c r="D2219" i="32" s="1"/>
  <c r="B3290" i="23"/>
  <c r="C3290" i="23" s="1"/>
  <c r="D3290" i="23" s="1"/>
  <c r="D2218" i="32" s="1"/>
  <c r="B3289" i="23"/>
  <c r="B3288" i="23"/>
  <c r="B3287" i="23"/>
  <c r="C3287" i="23" s="1"/>
  <c r="D3287" i="23" s="1"/>
  <c r="D2215" i="32" s="1"/>
  <c r="B3286" i="23"/>
  <c r="B3285" i="23"/>
  <c r="B3284" i="23"/>
  <c r="B3283" i="23"/>
  <c r="B3282" i="23"/>
  <c r="B3281" i="23"/>
  <c r="B3280" i="23"/>
  <c r="B3279" i="23"/>
  <c r="C3279" i="23" s="1"/>
  <c r="D3279" i="23" s="1"/>
  <c r="D2207" i="32" s="1"/>
  <c r="B3278" i="23"/>
  <c r="C3278" i="23" s="1"/>
  <c r="D3278" i="23" s="1"/>
  <c r="D2206" i="32" s="1"/>
  <c r="B3277" i="23"/>
  <c r="B3276" i="23"/>
  <c r="B3275" i="23"/>
  <c r="C3275" i="23" s="1"/>
  <c r="D3275" i="23" s="1"/>
  <c r="D2203" i="32" s="1"/>
  <c r="B3274" i="23"/>
  <c r="B3273" i="23"/>
  <c r="B3272" i="23"/>
  <c r="B3271" i="23"/>
  <c r="B3270" i="23"/>
  <c r="C3270" i="23" s="1"/>
  <c r="D3270" i="23" s="1"/>
  <c r="D2198" i="32" s="1"/>
  <c r="B3269" i="23"/>
  <c r="B3268" i="23"/>
  <c r="B3267" i="23"/>
  <c r="B3266" i="23"/>
  <c r="C3266" i="23" s="1"/>
  <c r="D3266" i="23" s="1"/>
  <c r="D2194" i="32" s="1"/>
  <c r="B3265" i="23"/>
  <c r="B3264" i="23"/>
  <c r="B3263" i="23"/>
  <c r="C3263" i="23" s="1"/>
  <c r="D3263" i="23" s="1"/>
  <c r="D2191" i="32" s="1"/>
  <c r="B3262" i="23"/>
  <c r="C3262" i="23" s="1"/>
  <c r="B3261" i="23"/>
  <c r="B3260" i="23"/>
  <c r="B3259" i="23"/>
  <c r="B3258" i="23"/>
  <c r="C3258" i="23" s="1"/>
  <c r="D3258" i="23" s="1"/>
  <c r="D2186" i="32" s="1"/>
  <c r="B3257" i="23"/>
  <c r="B3256" i="23"/>
  <c r="B3255" i="23"/>
  <c r="B3254" i="23"/>
  <c r="C3254" i="23" s="1"/>
  <c r="D3254" i="23" s="1"/>
  <c r="D2182" i="32" s="1"/>
  <c r="B3253" i="23"/>
  <c r="B3252" i="23"/>
  <c r="B3251" i="23"/>
  <c r="C3251" i="23" s="1"/>
  <c r="D3251" i="23" s="1"/>
  <c r="D2179" i="32" s="1"/>
  <c r="B3249" i="23"/>
  <c r="C3249" i="23" s="1"/>
  <c r="D3249" i="23" s="1"/>
  <c r="D2177" i="32" s="1"/>
  <c r="B3248" i="23"/>
  <c r="B3247" i="23"/>
  <c r="B3246" i="23"/>
  <c r="B3245" i="23"/>
  <c r="B3244" i="23"/>
  <c r="B3243" i="23"/>
  <c r="B3242" i="23"/>
  <c r="B3241" i="23"/>
  <c r="C3241" i="23" s="1"/>
  <c r="D3241" i="23" s="1"/>
  <c r="D2169" i="32" s="1"/>
  <c r="B3240" i="23"/>
  <c r="B3238" i="23"/>
  <c r="B3237" i="23"/>
  <c r="C3237" i="23" s="1"/>
  <c r="D3237" i="23" s="1"/>
  <c r="D2165" i="32" s="1"/>
  <c r="B3236" i="23"/>
  <c r="C3236" i="23" s="1"/>
  <c r="D3236" i="23" s="1"/>
  <c r="D2164" i="32" s="1"/>
  <c r="B3235" i="23"/>
  <c r="B3234" i="23"/>
  <c r="B3233" i="23"/>
  <c r="B3232" i="23"/>
  <c r="B3231" i="23"/>
  <c r="B3230" i="23"/>
  <c r="B3229" i="23"/>
  <c r="C3229" i="23" s="1"/>
  <c r="B3228" i="23"/>
  <c r="C3228" i="23" s="1"/>
  <c r="D3228" i="23" s="1"/>
  <c r="D2156" i="32" s="1"/>
  <c r="B3227" i="23"/>
  <c r="B3226" i="23"/>
  <c r="B3224" i="23"/>
  <c r="B3223" i="23"/>
  <c r="C3223" i="23" s="1"/>
  <c r="D3223" i="23" s="1"/>
  <c r="D2127" i="32" s="1"/>
  <c r="B3222" i="23"/>
  <c r="B3221" i="23"/>
  <c r="B3220" i="23"/>
  <c r="B3219" i="23"/>
  <c r="C3219" i="23" s="1"/>
  <c r="D3219" i="23" s="1"/>
  <c r="D2123" i="32" s="1"/>
  <c r="B3218" i="23"/>
  <c r="B3217" i="23"/>
  <c r="B3216" i="23"/>
  <c r="C3216" i="23" s="1"/>
  <c r="D3216" i="23" s="1"/>
  <c r="D2120" i="32" s="1"/>
  <c r="B3215" i="23"/>
  <c r="C3215" i="23" s="1"/>
  <c r="D3215" i="23" s="1"/>
  <c r="D2119" i="32" s="1"/>
  <c r="B3214" i="23"/>
  <c r="B3213" i="23"/>
  <c r="B3211" i="23"/>
  <c r="B3210" i="23"/>
  <c r="C3210" i="23" s="1"/>
  <c r="D3210" i="23" s="1"/>
  <c r="D2131" i="32" s="1"/>
  <c r="B3209" i="23"/>
  <c r="B3208" i="23"/>
  <c r="B3206" i="23"/>
  <c r="C3206" i="23" s="1"/>
  <c r="D3206" i="23" s="1"/>
  <c r="D2152" i="32" s="1"/>
  <c r="B3205" i="23"/>
  <c r="C3205" i="23" s="1"/>
  <c r="D3205" i="23" s="1"/>
  <c r="D2151" i="32" s="1"/>
  <c r="B3204" i="23"/>
  <c r="B3203" i="23"/>
  <c r="B3202" i="23"/>
  <c r="B3201" i="23"/>
  <c r="C3201" i="23" s="1"/>
  <c r="D3201" i="23" s="1"/>
  <c r="D2147" i="32" s="1"/>
  <c r="B3200" i="23"/>
  <c r="B3199" i="23"/>
  <c r="B3198" i="23"/>
  <c r="C3198" i="23" s="1"/>
  <c r="D3198" i="23" s="1"/>
  <c r="D2144" i="32" s="1"/>
  <c r="B3197" i="23"/>
  <c r="C3197" i="23" s="1"/>
  <c r="D3197" i="23" s="1"/>
  <c r="D2143" i="32" s="1"/>
  <c r="B3196" i="23"/>
  <c r="B3195" i="23"/>
  <c r="B3194" i="23"/>
  <c r="B3193" i="23"/>
  <c r="C3193" i="23" s="1"/>
  <c r="D3193" i="23" s="1"/>
  <c r="D2139" i="32" s="1"/>
  <c r="B3192" i="23"/>
  <c r="B3191" i="23"/>
  <c r="B3190" i="23"/>
  <c r="C3190" i="23" s="1"/>
  <c r="D3190" i="23" s="1"/>
  <c r="D2136" i="32" s="1"/>
  <c r="B3189" i="23"/>
  <c r="C3189" i="23" s="1"/>
  <c r="D3189" i="23" s="1"/>
  <c r="D2135" i="32" s="1"/>
  <c r="B3187" i="23"/>
  <c r="B3186" i="23"/>
  <c r="B3185" i="23"/>
  <c r="B3184" i="23"/>
  <c r="C3184" i="23" s="1"/>
  <c r="D3184" i="23" s="1"/>
  <c r="D2112" i="32" s="1"/>
  <c r="B3183" i="23"/>
  <c r="B3182" i="23"/>
  <c r="B3181" i="23"/>
  <c r="C3181" i="23" s="1"/>
  <c r="D3181" i="23" s="1"/>
  <c r="D2109" i="32" s="1"/>
  <c r="B3180" i="23"/>
  <c r="C3180" i="23" s="1"/>
  <c r="D3180" i="23" s="1"/>
  <c r="D2108" i="32" s="1"/>
  <c r="B3179" i="23"/>
  <c r="B3178" i="23"/>
  <c r="B3177" i="23"/>
  <c r="B3176" i="23"/>
  <c r="C3176" i="23" s="1"/>
  <c r="D3176" i="23" s="1"/>
  <c r="D2104" i="32" s="1"/>
  <c r="B3175" i="23"/>
  <c r="B3174" i="23"/>
  <c r="B3173" i="23"/>
  <c r="C3173" i="23" s="1"/>
  <c r="D3173" i="23" s="1"/>
  <c r="D2101" i="32" s="1"/>
  <c r="B3172" i="23"/>
  <c r="C3172" i="23" s="1"/>
  <c r="D3172" i="23" s="1"/>
  <c r="D2100" i="32" s="1"/>
  <c r="B3171" i="23"/>
  <c r="B3170" i="23"/>
  <c r="B3169" i="23"/>
  <c r="B3168" i="23"/>
  <c r="C3168" i="23" s="1"/>
  <c r="D3168" i="23" s="1"/>
  <c r="D2096" i="32" s="1"/>
  <c r="B3167" i="23"/>
  <c r="B3166" i="23"/>
  <c r="B3165" i="23"/>
  <c r="C3165" i="23" s="1"/>
  <c r="D3165" i="23" s="1"/>
  <c r="D2093" i="32" s="1"/>
  <c r="B3164" i="23"/>
  <c r="C3164" i="23" s="1"/>
  <c r="D3164" i="23" s="1"/>
  <c r="D2092" i="32" s="1"/>
  <c r="B3163" i="23"/>
  <c r="B3162" i="23"/>
  <c r="B3161" i="23"/>
  <c r="B3160" i="23"/>
  <c r="C3160" i="23" s="1"/>
  <c r="D3160" i="23" s="1"/>
  <c r="D2088" i="32" s="1"/>
  <c r="B3159" i="23"/>
  <c r="B3158" i="23"/>
  <c r="B3157" i="23"/>
  <c r="C3157" i="23" s="1"/>
  <c r="D3157" i="23" s="1"/>
  <c r="D2085" i="32" s="1"/>
  <c r="B3156" i="23"/>
  <c r="C3156" i="23" s="1"/>
  <c r="D3156" i="23" s="1"/>
  <c r="D2084" i="32" s="1"/>
  <c r="B3155" i="23"/>
  <c r="B3154" i="23"/>
  <c r="B3153" i="23"/>
  <c r="B3152" i="23"/>
  <c r="C3152" i="23" s="1"/>
  <c r="D3152" i="23" s="1"/>
  <c r="D2080" i="32" s="1"/>
  <c r="B3151" i="23"/>
  <c r="B3150" i="23"/>
  <c r="B3148" i="23"/>
  <c r="C3148" i="23" s="1"/>
  <c r="D3148" i="23" s="1"/>
  <c r="D2076" i="32" s="1"/>
  <c r="B3147" i="23"/>
  <c r="C3147" i="23" s="1"/>
  <c r="D3147" i="23" s="1"/>
  <c r="D2075" i="32" s="1"/>
  <c r="B3146" i="23"/>
  <c r="B3145" i="23"/>
  <c r="B3144" i="23"/>
  <c r="B3143" i="23"/>
  <c r="C3143" i="23" s="1"/>
  <c r="D3143" i="23" s="1"/>
  <c r="D2071" i="32" s="1"/>
  <c r="B3142" i="23"/>
  <c r="B3141" i="23"/>
  <c r="B3140" i="23"/>
  <c r="C3140" i="23" s="1"/>
  <c r="D3140" i="23" s="1"/>
  <c r="D2068" i="32" s="1"/>
  <c r="B3139" i="23"/>
  <c r="C3139" i="23" s="1"/>
  <c r="D3139" i="23" s="1"/>
  <c r="D2067" i="32" s="1"/>
  <c r="B3138" i="23"/>
  <c r="B3137" i="23"/>
  <c r="B3136" i="23"/>
  <c r="B3135" i="23"/>
  <c r="C3135" i="23" s="1"/>
  <c r="D3135" i="23" s="1"/>
  <c r="D2063" i="32" s="1"/>
  <c r="B3134" i="23"/>
  <c r="B3133" i="23"/>
  <c r="B3132" i="23"/>
  <c r="C3132" i="23" s="1"/>
  <c r="D3132" i="23" s="1"/>
  <c r="D2060" i="32" s="1"/>
  <c r="B3131" i="23"/>
  <c r="C3131" i="23" s="1"/>
  <c r="B3130" i="23"/>
  <c r="B3129" i="23"/>
  <c r="B3128" i="23"/>
  <c r="B3127" i="23"/>
  <c r="C3127" i="23" s="1"/>
  <c r="D3127" i="23" s="1"/>
  <c r="D2055" i="32" s="1"/>
  <c r="B3126" i="23"/>
  <c r="B3125" i="23"/>
  <c r="B3124" i="23"/>
  <c r="C3124" i="23" s="1"/>
  <c r="D3124" i="23" s="1"/>
  <c r="D2052" i="32" s="1"/>
  <c r="B3123" i="23"/>
  <c r="C3123" i="23" s="1"/>
  <c r="D3123" i="23" s="1"/>
  <c r="D2051" i="32" s="1"/>
  <c r="B3122" i="23"/>
  <c r="B3121" i="23"/>
  <c r="B3120" i="23"/>
  <c r="B3119" i="23"/>
  <c r="C3119" i="23" s="1"/>
  <c r="D3119" i="23" s="1"/>
  <c r="D2047" i="32" s="1"/>
  <c r="B3116" i="23"/>
  <c r="B3115" i="23"/>
  <c r="B3114" i="23"/>
  <c r="C3114" i="23" s="1"/>
  <c r="B3113" i="23"/>
  <c r="C3113" i="23" s="1"/>
  <c r="D3113" i="23" s="1"/>
  <c r="D2040" i="32" s="1"/>
  <c r="B3112" i="23"/>
  <c r="B3111" i="23"/>
  <c r="B3110" i="23"/>
  <c r="B3109" i="23"/>
  <c r="C3109" i="23" s="1"/>
  <c r="D3109" i="23" s="1"/>
  <c r="D2044" i="32" s="1"/>
  <c r="B3108" i="23"/>
  <c r="B3107" i="23"/>
  <c r="B3106" i="23"/>
  <c r="B3105" i="23"/>
  <c r="C3105" i="23" s="1"/>
  <c r="D3105" i="23" s="1"/>
  <c r="D2036" i="32" s="1"/>
  <c r="B3104" i="23"/>
  <c r="B3103" i="23"/>
  <c r="B3102" i="23"/>
  <c r="B3100" i="23"/>
  <c r="C3100" i="23" s="1"/>
  <c r="D3100" i="23" s="1"/>
  <c r="D2026" i="32" s="1"/>
  <c r="B3099" i="23"/>
  <c r="B3098" i="23"/>
  <c r="B3097" i="23"/>
  <c r="B3096" i="23"/>
  <c r="C3096" i="23" s="1"/>
  <c r="D3096" i="23" s="1"/>
  <c r="D2018" i="32" s="1"/>
  <c r="B3095" i="23"/>
  <c r="B3094" i="23"/>
  <c r="B3093" i="23"/>
  <c r="B3092" i="23"/>
  <c r="C3092" i="23" s="1"/>
  <c r="D3092" i="23" s="1"/>
  <c r="D2023" i="32" s="1"/>
  <c r="B3091" i="23"/>
  <c r="B3090" i="23"/>
  <c r="B3089" i="23"/>
  <c r="B3088" i="23"/>
  <c r="C3088" i="23" s="1"/>
  <c r="D3088" i="23" s="1"/>
  <c r="D2022" i="32" s="1"/>
  <c r="B3087" i="23"/>
  <c r="B3085" i="23"/>
  <c r="B3084" i="23"/>
  <c r="B3083" i="23"/>
  <c r="C3083" i="23" s="1"/>
  <c r="D3083" i="23" s="1"/>
  <c r="D2011" i="32" s="1"/>
  <c r="B3082" i="23"/>
  <c r="B3081" i="23"/>
  <c r="B3080" i="23"/>
  <c r="B3079" i="23"/>
  <c r="C3079" i="23" s="1"/>
  <c r="D3079" i="23" s="1"/>
  <c r="D2007" i="32" s="1"/>
  <c r="B3078" i="23"/>
  <c r="B3077" i="23"/>
  <c r="B3076" i="23"/>
  <c r="B3075" i="23"/>
  <c r="C3075" i="23" s="1"/>
  <c r="D3075" i="23" s="1"/>
  <c r="D2003" i="32" s="1"/>
  <c r="B3074" i="23"/>
  <c r="B3073" i="23"/>
  <c r="B3072" i="23"/>
  <c r="B3071" i="23"/>
  <c r="C3071" i="23" s="1"/>
  <c r="D3071" i="23" s="1"/>
  <c r="D1999" i="32" s="1"/>
  <c r="B3070" i="23"/>
  <c r="B3069" i="23"/>
  <c r="B3068" i="23"/>
  <c r="C3068" i="23" s="1"/>
  <c r="D3068" i="23" s="1"/>
  <c r="D1996" i="32" s="1"/>
  <c r="B3067" i="23"/>
  <c r="C3067" i="23" s="1"/>
  <c r="D3067" i="23" s="1"/>
  <c r="D1995" i="32" s="1"/>
  <c r="B3066" i="23"/>
  <c r="B3065" i="23"/>
  <c r="B3064" i="23"/>
  <c r="B3063" i="23"/>
  <c r="C3063" i="23" s="1"/>
  <c r="D3063" i="23" s="1"/>
  <c r="D1991" i="32" s="1"/>
  <c r="B3062" i="23"/>
  <c r="B3061" i="23"/>
  <c r="B3060" i="23"/>
  <c r="C3060" i="23" s="1"/>
  <c r="D3060" i="23" s="1"/>
  <c r="D1988" i="32" s="1"/>
  <c r="B3059" i="23"/>
  <c r="C3059" i="23" s="1"/>
  <c r="D3059" i="23" s="1"/>
  <c r="D1987" i="32" s="1"/>
  <c r="B3058" i="23"/>
  <c r="B3057" i="23"/>
  <c r="B3056" i="23"/>
  <c r="B3055" i="23"/>
  <c r="C3055" i="23" s="1"/>
  <c r="D3055" i="23" s="1"/>
  <c r="D1983" i="32" s="1"/>
  <c r="B3054" i="23"/>
  <c r="B3053" i="23"/>
  <c r="B3052" i="23"/>
  <c r="C3052" i="23" s="1"/>
  <c r="D3052" i="23" s="1"/>
  <c r="D1980" i="32" s="1"/>
  <c r="B3051" i="23"/>
  <c r="C3051" i="23" s="1"/>
  <c r="D3051" i="23" s="1"/>
  <c r="D1979" i="32" s="1"/>
  <c r="B3050" i="23"/>
  <c r="B3049" i="23"/>
  <c r="B3048" i="23"/>
  <c r="B3047" i="23"/>
  <c r="C3047" i="23" s="1"/>
  <c r="D3047" i="23" s="1"/>
  <c r="D1975" i="32" s="1"/>
  <c r="B3046" i="23"/>
  <c r="B3045" i="23"/>
  <c r="B3044" i="23"/>
  <c r="B3043" i="23"/>
  <c r="C3043" i="23" s="1"/>
  <c r="D3043" i="23" s="1"/>
  <c r="D1971" i="32" s="1"/>
  <c r="B3042" i="23"/>
  <c r="B3041" i="23"/>
  <c r="B3040" i="23"/>
  <c r="B3039" i="23"/>
  <c r="C3039" i="23" s="1"/>
  <c r="D3039" i="23" s="1"/>
  <c r="D1967" i="32" s="1"/>
  <c r="B3038" i="23"/>
  <c r="B3037" i="23"/>
  <c r="B3036" i="23"/>
  <c r="B3035" i="23"/>
  <c r="C3035" i="23" s="1"/>
  <c r="D3035" i="23" s="1"/>
  <c r="D1963" i="32" s="1"/>
  <c r="B3034" i="23"/>
  <c r="B3033" i="23"/>
  <c r="B3032" i="23"/>
  <c r="B3031" i="23"/>
  <c r="C3031" i="23" s="1"/>
  <c r="D3031" i="23" s="1"/>
  <c r="D1959" i="32" s="1"/>
  <c r="B3030" i="23"/>
  <c r="B3029" i="23"/>
  <c r="B3028" i="23"/>
  <c r="B3025" i="23"/>
  <c r="C3025" i="23" s="1"/>
  <c r="D3025" i="23" s="1"/>
  <c r="D1953" i="32" s="1"/>
  <c r="B3024" i="23"/>
  <c r="B3023" i="23"/>
  <c r="B3022" i="23"/>
  <c r="B3021" i="23"/>
  <c r="C3021" i="23" s="1"/>
  <c r="D3021" i="23" s="1"/>
  <c r="D1949" i="32" s="1"/>
  <c r="B3020" i="23"/>
  <c r="B3019" i="23"/>
  <c r="B3018" i="23"/>
  <c r="B3017" i="23"/>
  <c r="C3017" i="23" s="1"/>
  <c r="D3017" i="23" s="1"/>
  <c r="D1945" i="32" s="1"/>
  <c r="B3016" i="23"/>
  <c r="B3015" i="23"/>
  <c r="B3014" i="23"/>
  <c r="B3013" i="23"/>
  <c r="C3013" i="23" s="1"/>
  <c r="D3013" i="23" s="1"/>
  <c r="D1941" i="32" s="1"/>
  <c r="B3012" i="23"/>
  <c r="B3011" i="23"/>
  <c r="B3010" i="23"/>
  <c r="B3009" i="23"/>
  <c r="C3009" i="23" s="1"/>
  <c r="D3009" i="23" s="1"/>
  <c r="D1937" i="32" s="1"/>
  <c r="B3008" i="23"/>
  <c r="B3007" i="23"/>
  <c r="B3006" i="23"/>
  <c r="B3005" i="23"/>
  <c r="C3005" i="23" s="1"/>
  <c r="D3005" i="23" s="1"/>
  <c r="D1933" i="32" s="1"/>
  <c r="B3004" i="23"/>
  <c r="B3003" i="23"/>
  <c r="B3002" i="23"/>
  <c r="B3001" i="23"/>
  <c r="C3001" i="23" s="1"/>
  <c r="D3001" i="23" s="1"/>
  <c r="D1929" i="32" s="1"/>
  <c r="B3000" i="23"/>
  <c r="B2999" i="23"/>
  <c r="B2998" i="23"/>
  <c r="B2997" i="23"/>
  <c r="C2997" i="23" s="1"/>
  <c r="D2997" i="23" s="1"/>
  <c r="D1925" i="32" s="1"/>
  <c r="B2996" i="23"/>
  <c r="B2995" i="23"/>
  <c r="B2994" i="23"/>
  <c r="B2993" i="23"/>
  <c r="C2993" i="23" s="1"/>
  <c r="D2993" i="23" s="1"/>
  <c r="D1921" i="32" s="1"/>
  <c r="B2992" i="23"/>
  <c r="B2991" i="23"/>
  <c r="B2990" i="23"/>
  <c r="B2989" i="23"/>
  <c r="C2989" i="23" s="1"/>
  <c r="D2989" i="23" s="1"/>
  <c r="D1917" i="32" s="1"/>
  <c r="B2988" i="23"/>
  <c r="B2987" i="23"/>
  <c r="B2986" i="23"/>
  <c r="B2985" i="23"/>
  <c r="C2985" i="23" s="1"/>
  <c r="D2985" i="23" s="1"/>
  <c r="D1913" i="32" s="1"/>
  <c r="B2984" i="23"/>
  <c r="B2983" i="23"/>
  <c r="B2982" i="23"/>
  <c r="B2981" i="23"/>
  <c r="C2981" i="23" s="1"/>
  <c r="D2981" i="23" s="1"/>
  <c r="D1909" i="32" s="1"/>
  <c r="B2980" i="23"/>
  <c r="B2979" i="23"/>
  <c r="B2978" i="23"/>
  <c r="B2977" i="23"/>
  <c r="C2977" i="23" s="1"/>
  <c r="D2977" i="23" s="1"/>
  <c r="D1905" i="32" s="1"/>
  <c r="B2976" i="23"/>
  <c r="B2975" i="23"/>
  <c r="B2974" i="23"/>
  <c r="B2973" i="23"/>
  <c r="C2973" i="23" s="1"/>
  <c r="D2973" i="23" s="1"/>
  <c r="D1901" i="32" s="1"/>
  <c r="B2972" i="23"/>
  <c r="B2971" i="23"/>
  <c r="B2970" i="23"/>
  <c r="B2968" i="23"/>
  <c r="C2968" i="23" s="1"/>
  <c r="D2968" i="23" s="1"/>
  <c r="D1896" i="32" s="1"/>
  <c r="B2967" i="23"/>
  <c r="B2966" i="23"/>
  <c r="B2965" i="23"/>
  <c r="B2964" i="23"/>
  <c r="C2964" i="23" s="1"/>
  <c r="D2964" i="23" s="1"/>
  <c r="D1892" i="32" s="1"/>
  <c r="B2963" i="23"/>
  <c r="B2962" i="23"/>
  <c r="B2961" i="23"/>
  <c r="B2960" i="23"/>
  <c r="C2960" i="23" s="1"/>
  <c r="D2960" i="23" s="1"/>
  <c r="D1888" i="32" s="1"/>
  <c r="B2959" i="23"/>
  <c r="B2958" i="23"/>
  <c r="B2957" i="23"/>
  <c r="B2956" i="23"/>
  <c r="C2956" i="23" s="1"/>
  <c r="D2956" i="23" s="1"/>
  <c r="D1884" i="32" s="1"/>
  <c r="B2955" i="23"/>
  <c r="B2954" i="23"/>
  <c r="B2953" i="23"/>
  <c r="B2952" i="23"/>
  <c r="C2952" i="23" s="1"/>
  <c r="D2952" i="23" s="1"/>
  <c r="D1880" i="32" s="1"/>
  <c r="B2951" i="23"/>
  <c r="B2950" i="23"/>
  <c r="B2949" i="23"/>
  <c r="B2948" i="23"/>
  <c r="C2948" i="23" s="1"/>
  <c r="D2948" i="23" s="1"/>
  <c r="D1876" i="32" s="1"/>
  <c r="B2947" i="23"/>
  <c r="B2946" i="23"/>
  <c r="B2945" i="23"/>
  <c r="B2944" i="23"/>
  <c r="C2944" i="23" s="1"/>
  <c r="D2944" i="23" s="1"/>
  <c r="D1872" i="32" s="1"/>
  <c r="B2943" i="23"/>
  <c r="B2942" i="23"/>
  <c r="B2941" i="23"/>
  <c r="B2940" i="23"/>
  <c r="C2940" i="23" s="1"/>
  <c r="D2940" i="23" s="1"/>
  <c r="D1868" i="32" s="1"/>
  <c r="B2939" i="23"/>
  <c r="B2938" i="23"/>
  <c r="B2936" i="23"/>
  <c r="B2935" i="23"/>
  <c r="C2935" i="23" s="1"/>
  <c r="D2935" i="23" s="1"/>
  <c r="D1770" i="32" s="1"/>
  <c r="B2934" i="23"/>
  <c r="B2933" i="23"/>
  <c r="B2932" i="23"/>
  <c r="B2931" i="23"/>
  <c r="C2931" i="23" s="1"/>
  <c r="D2931" i="23" s="1"/>
  <c r="D1766" i="32" s="1"/>
  <c r="B2930" i="23"/>
  <c r="B2929" i="23"/>
  <c r="B2928" i="23"/>
  <c r="B2927" i="23"/>
  <c r="C2927" i="23" s="1"/>
  <c r="D2927" i="23" s="1"/>
  <c r="D1762" i="32" s="1"/>
  <c r="B2926" i="23"/>
  <c r="B2925" i="23"/>
  <c r="B2924" i="23"/>
  <c r="B2922" i="23"/>
  <c r="C2922" i="23" s="1"/>
  <c r="D2922" i="23" s="1"/>
  <c r="D1750" i="32" s="1"/>
  <c r="B2921" i="23"/>
  <c r="B2920" i="23"/>
  <c r="B2919" i="23"/>
  <c r="B2918" i="23"/>
  <c r="C2918" i="23" s="1"/>
  <c r="D2918" i="23" s="1"/>
  <c r="D1746" i="32" s="1"/>
  <c r="B2917" i="23"/>
  <c r="B2916" i="23"/>
  <c r="B2915" i="23"/>
  <c r="B2914" i="23"/>
  <c r="C2914" i="23" s="1"/>
  <c r="D2914" i="23" s="1"/>
  <c r="D1742" i="32" s="1"/>
  <c r="B2913" i="23"/>
  <c r="B2912" i="23"/>
  <c r="B2910" i="23"/>
  <c r="B2909" i="23"/>
  <c r="C2909" i="23" s="1"/>
  <c r="D2909" i="23" s="1"/>
  <c r="D1856" i="32" s="1"/>
  <c r="B2908" i="23"/>
  <c r="B2907" i="23"/>
  <c r="B2906" i="23"/>
  <c r="B2905" i="23"/>
  <c r="C2905" i="23" s="1"/>
  <c r="D2905" i="23" s="1"/>
  <c r="D1858" i="32" s="1"/>
  <c r="B2904" i="23"/>
  <c r="B2903" i="23"/>
  <c r="B2902" i="23"/>
  <c r="B2901" i="23"/>
  <c r="C2901" i="23" s="1"/>
  <c r="D2901" i="23" s="1"/>
  <c r="D1861" i="32" s="1"/>
  <c r="B2900" i="23"/>
  <c r="B2899" i="23"/>
  <c r="B2898" i="23"/>
  <c r="B2897" i="23"/>
  <c r="C2897" i="23" s="1"/>
  <c r="D2897" i="23" s="1"/>
  <c r="D1859" i="32" s="1"/>
  <c r="B2896" i="23"/>
  <c r="B2895" i="23"/>
  <c r="B2893" i="23"/>
  <c r="B2892" i="23"/>
  <c r="C2892" i="23" s="1"/>
  <c r="D2892" i="23" s="1"/>
  <c r="D1847" i="32" s="1"/>
  <c r="B2891" i="23"/>
  <c r="B2890" i="23"/>
  <c r="B2889" i="23"/>
  <c r="B2888" i="23"/>
  <c r="C2888" i="23" s="1"/>
  <c r="D2888" i="23" s="1"/>
  <c r="D1843" i="32" s="1"/>
  <c r="B2886" i="23"/>
  <c r="B2885" i="23"/>
  <c r="B2884" i="23"/>
  <c r="B2882" i="23"/>
  <c r="C2882" i="23" s="1"/>
  <c r="D2882" i="23" s="1"/>
  <c r="D1713" i="32" s="1"/>
  <c r="B2881" i="23"/>
  <c r="B2880" i="23"/>
  <c r="B2878" i="23"/>
  <c r="B2877" i="23"/>
  <c r="C2877" i="23" s="1"/>
  <c r="D2877" i="23" s="1"/>
  <c r="D1835" i="32" s="1"/>
  <c r="B2876" i="23"/>
  <c r="B2875" i="23"/>
  <c r="B2874" i="23"/>
  <c r="B2873" i="23"/>
  <c r="C2873" i="23" s="1"/>
  <c r="D2873" i="23" s="1"/>
  <c r="D1831" i="32" s="1"/>
  <c r="B2872" i="23"/>
  <c r="B2871" i="23"/>
  <c r="B2870" i="23"/>
  <c r="B2869" i="23"/>
  <c r="C2869" i="23" s="1"/>
  <c r="D2869" i="23" s="1"/>
  <c r="D1827" i="32" s="1"/>
  <c r="B2868" i="23"/>
  <c r="B2867" i="23"/>
  <c r="B2866" i="23"/>
  <c r="B2865" i="23"/>
  <c r="C2865" i="23" s="1"/>
  <c r="D2865" i="23" s="1"/>
  <c r="D1823" i="32" s="1"/>
  <c r="B2863" i="23"/>
  <c r="B2862" i="23"/>
  <c r="B2861" i="23"/>
  <c r="B2860" i="23"/>
  <c r="C2860" i="23" s="1"/>
  <c r="D2860" i="23" s="1"/>
  <c r="D1754" i="32" s="1"/>
  <c r="B2859" i="23"/>
  <c r="B2858" i="23"/>
  <c r="B2856" i="23"/>
  <c r="B2855" i="23"/>
  <c r="C2855" i="23" s="1"/>
  <c r="D2855" i="23" s="1"/>
  <c r="D1709" i="32" s="1"/>
  <c r="B2854" i="23"/>
  <c r="B2853" i="23"/>
  <c r="B2852" i="23"/>
  <c r="B2851" i="23"/>
  <c r="B2850" i="23"/>
  <c r="B2849" i="23"/>
  <c r="B2847" i="23"/>
  <c r="B2846" i="23"/>
  <c r="B2845" i="23"/>
  <c r="B2844" i="23"/>
  <c r="B2843" i="23"/>
  <c r="B2842" i="23"/>
  <c r="B2841" i="23"/>
  <c r="B2840" i="23"/>
  <c r="B2839" i="23"/>
  <c r="B2838" i="23"/>
  <c r="B2837" i="23"/>
  <c r="B2836" i="23"/>
  <c r="B2835" i="23"/>
  <c r="B2834" i="23"/>
  <c r="C2834" i="23" s="1"/>
  <c r="D2834" i="23" s="1"/>
  <c r="D1791" i="32" s="1"/>
  <c r="B2833" i="23"/>
  <c r="B2832" i="23"/>
  <c r="B2831" i="23"/>
  <c r="B2830" i="23"/>
  <c r="C2830" i="23" s="1"/>
  <c r="D2830" i="23" s="1"/>
  <c r="D1787" i="32" s="1"/>
  <c r="B2829" i="23"/>
  <c r="B2828" i="23"/>
  <c r="B2827" i="23"/>
  <c r="B2826" i="23"/>
  <c r="C2826" i="23" s="1"/>
  <c r="D2826" i="23" s="1"/>
  <c r="D1783" i="32" s="1"/>
  <c r="B2825" i="23"/>
  <c r="B2824" i="23"/>
  <c r="B2823" i="23"/>
  <c r="B2822" i="23"/>
  <c r="C2822" i="23" s="1"/>
  <c r="D2822" i="23" s="1"/>
  <c r="D1779" i="32" s="1"/>
  <c r="B2821" i="23"/>
  <c r="B2820" i="23"/>
  <c r="B2819" i="23"/>
  <c r="B2818" i="23"/>
  <c r="C2818" i="23" s="1"/>
  <c r="D2818" i="23" s="1"/>
  <c r="D1775" i="32" s="1"/>
  <c r="B2817" i="23"/>
  <c r="B2816" i="23"/>
  <c r="B2814" i="23"/>
  <c r="B2813" i="23"/>
  <c r="C2813" i="23" s="1"/>
  <c r="D2813" i="23" s="1"/>
  <c r="D1820" i="32" s="1"/>
  <c r="B2812" i="23"/>
  <c r="B2811" i="23"/>
  <c r="B2810" i="23"/>
  <c r="B2809" i="23"/>
  <c r="C2809" i="23" s="1"/>
  <c r="D2809" i="23" s="1"/>
  <c r="D1816" i="32" s="1"/>
  <c r="B2808" i="23"/>
  <c r="B2807" i="23"/>
  <c r="B2806" i="23"/>
  <c r="B2805" i="23"/>
  <c r="C2805" i="23" s="1"/>
  <c r="D2805" i="23" s="1"/>
  <c r="D1812" i="32" s="1"/>
  <c r="B2804" i="23"/>
  <c r="B2803" i="23"/>
  <c r="B2802" i="23"/>
  <c r="B2801" i="23"/>
  <c r="B2800" i="23"/>
  <c r="B2799" i="23"/>
  <c r="B2797" i="23"/>
  <c r="B2796" i="23"/>
  <c r="B2795" i="23"/>
  <c r="B2794" i="23"/>
  <c r="B2793" i="23"/>
  <c r="B2792" i="23"/>
  <c r="C2792" i="23" s="1"/>
  <c r="D2792" i="23" s="1"/>
  <c r="D1695" i="32" s="1"/>
  <c r="B2791" i="23"/>
  <c r="B2790" i="23"/>
  <c r="B2789" i="23"/>
  <c r="B2788" i="23"/>
  <c r="C2788" i="23" s="1"/>
  <c r="D2788" i="23" s="1"/>
  <c r="D1691" i="32" s="1"/>
  <c r="B2787" i="23"/>
  <c r="B2786" i="23"/>
  <c r="B2785" i="23"/>
  <c r="B2784" i="23"/>
  <c r="C2784" i="23" s="1"/>
  <c r="D2784" i="23" s="1"/>
  <c r="D1687" i="32" s="1"/>
  <c r="B2783" i="23"/>
  <c r="B2782" i="23"/>
  <c r="B2781" i="23"/>
  <c r="B2780" i="23"/>
  <c r="C2780" i="23" s="1"/>
  <c r="D2780" i="23" s="1"/>
  <c r="D1683" i="32" s="1"/>
  <c r="B2779" i="23"/>
  <c r="B2778" i="23"/>
  <c r="B2777" i="23"/>
  <c r="B2776" i="23"/>
  <c r="C2776" i="23" s="1"/>
  <c r="D2776" i="23" s="1"/>
  <c r="D1679" i="32" s="1"/>
  <c r="B2775" i="23"/>
  <c r="B2774" i="23"/>
  <c r="B2773" i="23"/>
  <c r="B2772" i="23"/>
  <c r="C2772" i="23" s="1"/>
  <c r="D2772" i="23" s="1"/>
  <c r="D1675" i="32" s="1"/>
  <c r="B2771" i="23"/>
  <c r="B2770" i="23"/>
  <c r="B2769" i="23"/>
  <c r="B2768" i="23"/>
  <c r="C2768" i="23" s="1"/>
  <c r="D2768" i="23" s="1"/>
  <c r="D1671" i="32" s="1"/>
  <c r="B2767" i="23"/>
  <c r="B2766" i="23"/>
  <c r="B2765" i="23"/>
  <c r="B2764" i="23"/>
  <c r="C2764" i="23" s="1"/>
  <c r="D2764" i="23" s="1"/>
  <c r="D1667" i="32" s="1"/>
  <c r="B2763" i="23"/>
  <c r="B2762" i="23"/>
  <c r="B2761" i="23"/>
  <c r="B2760" i="23"/>
  <c r="C2760" i="23" s="1"/>
  <c r="D2760" i="23" s="1"/>
  <c r="D1663" i="32" s="1"/>
  <c r="B2759" i="23"/>
  <c r="B2758" i="23"/>
  <c r="B2757" i="23"/>
  <c r="B2756" i="23"/>
  <c r="C2756" i="23" s="1"/>
  <c r="D2756" i="23" s="1"/>
  <c r="D1659" i="32" s="1"/>
  <c r="B2755" i="23"/>
  <c r="B2754" i="23"/>
  <c r="B2752" i="23"/>
  <c r="B2751" i="23"/>
  <c r="C2751" i="23" s="1"/>
  <c r="D2751" i="23" s="1"/>
  <c r="D1737" i="32" s="1"/>
  <c r="B2750" i="23"/>
  <c r="B2749" i="23"/>
  <c r="B2748" i="23"/>
  <c r="B2747" i="23"/>
  <c r="C2747" i="23" s="1"/>
  <c r="D2747" i="23" s="1"/>
  <c r="D1733" i="32" s="1"/>
  <c r="B2746" i="23"/>
  <c r="B2745" i="23"/>
  <c r="B2744" i="23"/>
  <c r="B2743" i="23"/>
  <c r="C2743" i="23" s="1"/>
  <c r="D2743" i="23" s="1"/>
  <c r="D1729" i="32" s="1"/>
  <c r="B2742" i="23"/>
  <c r="B2741" i="23"/>
  <c r="B2740" i="23"/>
  <c r="B2739" i="23"/>
  <c r="C2739" i="23" s="1"/>
  <c r="D2739" i="23" s="1"/>
  <c r="D1725" i="32" s="1"/>
  <c r="B2738" i="23"/>
  <c r="B2737" i="23"/>
  <c r="B2736" i="23"/>
  <c r="B2735" i="23"/>
  <c r="C2735" i="23" s="1"/>
  <c r="D2735" i="23" s="1"/>
  <c r="D1721" i="32" s="1"/>
  <c r="B2734" i="23"/>
  <c r="B2733" i="23"/>
  <c r="B2732" i="23"/>
  <c r="B2731" i="23"/>
  <c r="C2731" i="23" s="1"/>
  <c r="D2731" i="23" s="1"/>
  <c r="D1717" i="32" s="1"/>
  <c r="B2730" i="23"/>
  <c r="B2729" i="23"/>
  <c r="B2727" i="23"/>
  <c r="B2726" i="23"/>
  <c r="C2726" i="23" s="1"/>
  <c r="D2726" i="23" s="1"/>
  <c r="D1652" i="32" s="1"/>
  <c r="B2725" i="23"/>
  <c r="B2724" i="23"/>
  <c r="B2723" i="23"/>
  <c r="B2722" i="23"/>
  <c r="C2722" i="23" s="1"/>
  <c r="D2722" i="23" s="1"/>
  <c r="D1655" i="32" s="1"/>
  <c r="B2721" i="23"/>
  <c r="B2720" i="23"/>
  <c r="B2719" i="23"/>
  <c r="B2718" i="23"/>
  <c r="C2718" i="23" s="1"/>
  <c r="D2718" i="23" s="1"/>
  <c r="D1647" i="32" s="1"/>
  <c r="B2717" i="23"/>
  <c r="B2716" i="23"/>
  <c r="B2715" i="23"/>
  <c r="B2714" i="23"/>
  <c r="C2714" i="23" s="1"/>
  <c r="D2714" i="23" s="1"/>
  <c r="D1653" i="32" s="1"/>
  <c r="B2713" i="23"/>
  <c r="B2712" i="23"/>
  <c r="B2711" i="23"/>
  <c r="C3426" i="23"/>
  <c r="D3426" i="23" s="1"/>
  <c r="D2319" i="32" s="1"/>
  <c r="C3425" i="23"/>
  <c r="D3425" i="23" s="1"/>
  <c r="D2318" i="32" s="1"/>
  <c r="C3422" i="23"/>
  <c r="D3422" i="23" s="1"/>
  <c r="D2315" i="32" s="1"/>
  <c r="C3421" i="23"/>
  <c r="D3421" i="23" s="1"/>
  <c r="D2314" i="32" s="1"/>
  <c r="C3418" i="23"/>
  <c r="D3418" i="23" s="1"/>
  <c r="D2311" i="32" s="1"/>
  <c r="C3417" i="23"/>
  <c r="D3417" i="23" s="1"/>
  <c r="D2310" i="32" s="1"/>
  <c r="C3415" i="23"/>
  <c r="D3415" i="23" s="1"/>
  <c r="D2308" i="32" s="1"/>
  <c r="C3414" i="23"/>
  <c r="D3414" i="23" s="1"/>
  <c r="D2307" i="32" s="1"/>
  <c r="C3413" i="23"/>
  <c r="D3413" i="23" s="1"/>
  <c r="D2306" i="32" s="1"/>
  <c r="C3410" i="23"/>
  <c r="D3410" i="23" s="1"/>
  <c r="D2303" i="32" s="1"/>
  <c r="C3409" i="23"/>
  <c r="D3409" i="23" s="1"/>
  <c r="D2302" i="32" s="1"/>
  <c r="C3406" i="23"/>
  <c r="D3406" i="23" s="1"/>
  <c r="D2299" i="32" s="1"/>
  <c r="C3405" i="23"/>
  <c r="D3405" i="23" s="1"/>
  <c r="D2298" i="32" s="1"/>
  <c r="C3402" i="23"/>
  <c r="D3402" i="23" s="1"/>
  <c r="D2295" i="32" s="1"/>
  <c r="C3401" i="23"/>
  <c r="D3401" i="23" s="1"/>
  <c r="D2294" i="32" s="1"/>
  <c r="C3399" i="23"/>
  <c r="D3399" i="23" s="1"/>
  <c r="D2292" i="32" s="1"/>
  <c r="C3398" i="23"/>
  <c r="D3398" i="23" s="1"/>
  <c r="D2291" i="32" s="1"/>
  <c r="C3397" i="23"/>
  <c r="D3397" i="23" s="1"/>
  <c r="D2290" i="32" s="1"/>
  <c r="C3394" i="23"/>
  <c r="D3394" i="23" s="1"/>
  <c r="D2287" i="32" s="1"/>
  <c r="C3393" i="23"/>
  <c r="D3393" i="23" s="1"/>
  <c r="D2286" i="32" s="1"/>
  <c r="C3390" i="23"/>
  <c r="D3390" i="23" s="1"/>
  <c r="D2283" i="32" s="1"/>
  <c r="C3389" i="23"/>
  <c r="D3389" i="23" s="1"/>
  <c r="D2282" i="32" s="1"/>
  <c r="C3385" i="23"/>
  <c r="D3385" i="23" s="1"/>
  <c r="D2354" i="32" s="1"/>
  <c r="C3384" i="23"/>
  <c r="D3384" i="23" s="1"/>
  <c r="D2353" i="32" s="1"/>
  <c r="C3382" i="23"/>
  <c r="D3382" i="23" s="1"/>
  <c r="D2351" i="32" s="1"/>
  <c r="C3381" i="23"/>
  <c r="D3381" i="23" s="1"/>
  <c r="D2350" i="32" s="1"/>
  <c r="C3380" i="23"/>
  <c r="D3380" i="23" s="1"/>
  <c r="D2349" i="32" s="1"/>
  <c r="C3377" i="23"/>
  <c r="D3377" i="23" s="1"/>
  <c r="D2346" i="32" s="1"/>
  <c r="C3376" i="23"/>
  <c r="D3376" i="23" s="1"/>
  <c r="D2345" i="32" s="1"/>
  <c r="C3373" i="23"/>
  <c r="D3373" i="23" s="1"/>
  <c r="D2342" i="32" s="1"/>
  <c r="C3372" i="23"/>
  <c r="D3372" i="23" s="1"/>
  <c r="D2341" i="32" s="1"/>
  <c r="C3369" i="23"/>
  <c r="D3369" i="23" s="1"/>
  <c r="D2338" i="32" s="1"/>
  <c r="C3368" i="23"/>
  <c r="D3368" i="23" s="1"/>
  <c r="D2337" i="32" s="1"/>
  <c r="C3366" i="23"/>
  <c r="D3366" i="23" s="1"/>
  <c r="D2335" i="32" s="1"/>
  <c r="C3365" i="23"/>
  <c r="D3365" i="23" s="1"/>
  <c r="D2334" i="32" s="1"/>
  <c r="C3364" i="23"/>
  <c r="D3364" i="23" s="1"/>
  <c r="D2333" i="32" s="1"/>
  <c r="C3363" i="23"/>
  <c r="D3363" i="23" s="1"/>
  <c r="D2332" i="32" s="1"/>
  <c r="C3361" i="23"/>
  <c r="D3361" i="23" s="1"/>
  <c r="D2330" i="32" s="1"/>
  <c r="C3360" i="23"/>
  <c r="D3360" i="23" s="1"/>
  <c r="D2329" i="32" s="1"/>
  <c r="C3357" i="23"/>
  <c r="D3357" i="23" s="1"/>
  <c r="D2326" i="32" s="1"/>
  <c r="C3356" i="23"/>
  <c r="D3356" i="23" s="1"/>
  <c r="D2325" i="32" s="1"/>
  <c r="C3353" i="23"/>
  <c r="D3353" i="23" s="1"/>
  <c r="D2322" i="32" s="1"/>
  <c r="C3352" i="23"/>
  <c r="D3352" i="23" s="1"/>
  <c r="D2321" i="32" s="1"/>
  <c r="C3350" i="23"/>
  <c r="D3350" i="23" s="1"/>
  <c r="D2278" i="32" s="1"/>
  <c r="C3348" i="23"/>
  <c r="D3348" i="23" s="1"/>
  <c r="D2276" i="32" s="1"/>
  <c r="C3347" i="23"/>
  <c r="D3347" i="23" s="1"/>
  <c r="D2275" i="32" s="1"/>
  <c r="C3345" i="23"/>
  <c r="D3345" i="23" s="1"/>
  <c r="D2273" i="32" s="1"/>
  <c r="C3344" i="23"/>
  <c r="D3344" i="23" s="1"/>
  <c r="D2272" i="32" s="1"/>
  <c r="C3343" i="23"/>
  <c r="D3343" i="23" s="1"/>
  <c r="D2271" i="32" s="1"/>
  <c r="C3340" i="23"/>
  <c r="D3340" i="23" s="1"/>
  <c r="D2268" i="32" s="1"/>
  <c r="C3339" i="23"/>
  <c r="D3339" i="23" s="1"/>
  <c r="D2267" i="32" s="1"/>
  <c r="C3338" i="23"/>
  <c r="D3338" i="23" s="1"/>
  <c r="D2266" i="32" s="1"/>
  <c r="D3337" i="23"/>
  <c r="D2265" i="32" s="1"/>
  <c r="C3336" i="23"/>
  <c r="D3336" i="23" s="1"/>
  <c r="D2264" i="32" s="1"/>
  <c r="C3335" i="23"/>
  <c r="D3335" i="23" s="1"/>
  <c r="D2263" i="32" s="1"/>
  <c r="C3334" i="23"/>
  <c r="D3334" i="23" s="1"/>
  <c r="D2262" i="32" s="1"/>
  <c r="C3332" i="23"/>
  <c r="D3332" i="23" s="1"/>
  <c r="D2260" i="32" s="1"/>
  <c r="C3331" i="23"/>
  <c r="D3331" i="23" s="1"/>
  <c r="D2259" i="32" s="1"/>
  <c r="C3328" i="23"/>
  <c r="D3328" i="23" s="1"/>
  <c r="D2256" i="32" s="1"/>
  <c r="C3327" i="23"/>
  <c r="D3327" i="23" s="1"/>
  <c r="D2255" i="32" s="1"/>
  <c r="C3326" i="23"/>
  <c r="D3326" i="23" s="1"/>
  <c r="D2254" i="32" s="1"/>
  <c r="C3325" i="23"/>
  <c r="D3325" i="23" s="1"/>
  <c r="D2253" i="32" s="1"/>
  <c r="C3324" i="23"/>
  <c r="D3324" i="23" s="1"/>
  <c r="D2252" i="32" s="1"/>
  <c r="C3323" i="23"/>
  <c r="D3323" i="23" s="1"/>
  <c r="D2251" i="32" s="1"/>
  <c r="C3322" i="23"/>
  <c r="D3322" i="23" s="1"/>
  <c r="D2250" i="32" s="1"/>
  <c r="C3321" i="23"/>
  <c r="D3321" i="23" s="1"/>
  <c r="D2249" i="32" s="1"/>
  <c r="C3319" i="23"/>
  <c r="D3319" i="23" s="1"/>
  <c r="D2247" i="32" s="1"/>
  <c r="C3318" i="23"/>
  <c r="D3318" i="23" s="1"/>
  <c r="D2246" i="32" s="1"/>
  <c r="C3315" i="23"/>
  <c r="D3315" i="23" s="1"/>
  <c r="D2243" i="32" s="1"/>
  <c r="C3314" i="23"/>
  <c r="D3314" i="23" s="1"/>
  <c r="D2242" i="32" s="1"/>
  <c r="C3313" i="23"/>
  <c r="D3313" i="23" s="1"/>
  <c r="D2241" i="32" s="1"/>
  <c r="C3309" i="23"/>
  <c r="D3309" i="23" s="1"/>
  <c r="D2237" i="32" s="1"/>
  <c r="C3308" i="23"/>
  <c r="D3308" i="23" s="1"/>
  <c r="D2236" i="32" s="1"/>
  <c r="C3307" i="23"/>
  <c r="D3307" i="23" s="1"/>
  <c r="D2235" i="32" s="1"/>
  <c r="C3305" i="23"/>
  <c r="D3305" i="23" s="1"/>
  <c r="D2233" i="32" s="1"/>
  <c r="C3304" i="23"/>
  <c r="D3304" i="23" s="1"/>
  <c r="D2232" i="32" s="1"/>
  <c r="C3301" i="23"/>
  <c r="D3301" i="23" s="1"/>
  <c r="D2229" i="32" s="1"/>
  <c r="C3300" i="23"/>
  <c r="D3300" i="23" s="1"/>
  <c r="D2228" i="32" s="1"/>
  <c r="C3297" i="23"/>
  <c r="D3297" i="23" s="1"/>
  <c r="D2225" i="32" s="1"/>
  <c r="C3296" i="23"/>
  <c r="D3296" i="23" s="1"/>
  <c r="D2224" i="32" s="1"/>
  <c r="C3295" i="23"/>
  <c r="D3295" i="23" s="1"/>
  <c r="D2223" i="32" s="1"/>
  <c r="C3293" i="23"/>
  <c r="D3293" i="23" s="1"/>
  <c r="D2221" i="32" s="1"/>
  <c r="C3292" i="23"/>
  <c r="D3292" i="23" s="1"/>
  <c r="D2220" i="32" s="1"/>
  <c r="C3289" i="23"/>
  <c r="D3289" i="23" s="1"/>
  <c r="D2217" i="32" s="1"/>
  <c r="C3288" i="23"/>
  <c r="D3288" i="23" s="1"/>
  <c r="D2216" i="32" s="1"/>
  <c r="C3286" i="23"/>
  <c r="D3286" i="23" s="1"/>
  <c r="D2214" i="32" s="1"/>
  <c r="C3285" i="23"/>
  <c r="D3285" i="23" s="1"/>
  <c r="D2213" i="32" s="1"/>
  <c r="C3284" i="23"/>
  <c r="D3284" i="23" s="1"/>
  <c r="D2212" i="32" s="1"/>
  <c r="C3283" i="23"/>
  <c r="D3283" i="23" s="1"/>
  <c r="D2211" i="32" s="1"/>
  <c r="C3282" i="23"/>
  <c r="D3282" i="23" s="1"/>
  <c r="D2210" i="32" s="1"/>
  <c r="C3281" i="23"/>
  <c r="D3281" i="23" s="1"/>
  <c r="D2209" i="32" s="1"/>
  <c r="C3280" i="23"/>
  <c r="D3280" i="23" s="1"/>
  <c r="D2208" i="32" s="1"/>
  <c r="C3277" i="23"/>
  <c r="D3277" i="23" s="1"/>
  <c r="D2205" i="32" s="1"/>
  <c r="C3276" i="23"/>
  <c r="D3276" i="23" s="1"/>
  <c r="D2204" i="32" s="1"/>
  <c r="C3274" i="23"/>
  <c r="D3274" i="23" s="1"/>
  <c r="D2202" i="32" s="1"/>
  <c r="C3273" i="23"/>
  <c r="D3273" i="23" s="1"/>
  <c r="D2201" i="32" s="1"/>
  <c r="C3272" i="23"/>
  <c r="D3272" i="23" s="1"/>
  <c r="D2200" i="32" s="1"/>
  <c r="C3271" i="23"/>
  <c r="D3271" i="23" s="1"/>
  <c r="D2199" i="32" s="1"/>
  <c r="C3269" i="23"/>
  <c r="D3269" i="23" s="1"/>
  <c r="D2197" i="32" s="1"/>
  <c r="C3268" i="23"/>
  <c r="D3268" i="23" s="1"/>
  <c r="D2196" i="32" s="1"/>
  <c r="C3267" i="23"/>
  <c r="D3267" i="23" s="1"/>
  <c r="D2195" i="32" s="1"/>
  <c r="C3265" i="23"/>
  <c r="D3265" i="23" s="1"/>
  <c r="D2193" i="32" s="1"/>
  <c r="C3264" i="23"/>
  <c r="D3264" i="23" s="1"/>
  <c r="D2192" i="32" s="1"/>
  <c r="D3262" i="23"/>
  <c r="D2190" i="32" s="1"/>
  <c r="C3261" i="23"/>
  <c r="D3261" i="23" s="1"/>
  <c r="D2189" i="32" s="1"/>
  <c r="C3260" i="23"/>
  <c r="D3260" i="23" s="1"/>
  <c r="D2188" i="32" s="1"/>
  <c r="C3259" i="23"/>
  <c r="D3259" i="23" s="1"/>
  <c r="D2187" i="32" s="1"/>
  <c r="C3257" i="23"/>
  <c r="D3257" i="23" s="1"/>
  <c r="D2185" i="32" s="1"/>
  <c r="C3256" i="23"/>
  <c r="D3256" i="23" s="1"/>
  <c r="D2184" i="32" s="1"/>
  <c r="C3255" i="23"/>
  <c r="D3255" i="23" s="1"/>
  <c r="D2183" i="32" s="1"/>
  <c r="C3253" i="23"/>
  <c r="D3253" i="23" s="1"/>
  <c r="D2181" i="32" s="1"/>
  <c r="C3252" i="23"/>
  <c r="D3252" i="23" s="1"/>
  <c r="D2180" i="32" s="1"/>
  <c r="C3248" i="23"/>
  <c r="D3248" i="23" s="1"/>
  <c r="D2176" i="32" s="1"/>
  <c r="C3247" i="23"/>
  <c r="D3247" i="23" s="1"/>
  <c r="D2175" i="32" s="1"/>
  <c r="C3246" i="23"/>
  <c r="D3246" i="23" s="1"/>
  <c r="D2174" i="32" s="1"/>
  <c r="C3245" i="23"/>
  <c r="D3245" i="23" s="1"/>
  <c r="D2173" i="32" s="1"/>
  <c r="C3244" i="23"/>
  <c r="D3244" i="23" s="1"/>
  <c r="D2172" i="32" s="1"/>
  <c r="C3243" i="23"/>
  <c r="D3243" i="23" s="1"/>
  <c r="D2171" i="32" s="1"/>
  <c r="C3242" i="23"/>
  <c r="D3242" i="23" s="1"/>
  <c r="D2170" i="32" s="1"/>
  <c r="C3240" i="23"/>
  <c r="D3240" i="23" s="1"/>
  <c r="D2168" i="32" s="1"/>
  <c r="C3238" i="23"/>
  <c r="D3238" i="23" s="1"/>
  <c r="D2166" i="32" s="1"/>
  <c r="C3235" i="23"/>
  <c r="D3235" i="23" s="1"/>
  <c r="D2163" i="32" s="1"/>
  <c r="C3234" i="23"/>
  <c r="D3234" i="23" s="1"/>
  <c r="D2162" i="32" s="1"/>
  <c r="C3233" i="23"/>
  <c r="D3233" i="23" s="1"/>
  <c r="D2161" i="32" s="1"/>
  <c r="C3232" i="23"/>
  <c r="D3232" i="23" s="1"/>
  <c r="D2160" i="32" s="1"/>
  <c r="C3231" i="23"/>
  <c r="D3231" i="23" s="1"/>
  <c r="D2159" i="32" s="1"/>
  <c r="C3230" i="23"/>
  <c r="D3230" i="23" s="1"/>
  <c r="D2158" i="32" s="1"/>
  <c r="D3229" i="23"/>
  <c r="D2157" i="32" s="1"/>
  <c r="C3227" i="23"/>
  <c r="D3227" i="23" s="1"/>
  <c r="D2155" i="32" s="1"/>
  <c r="C3226" i="23"/>
  <c r="D3226" i="23" s="1"/>
  <c r="D2154" i="32" s="1"/>
  <c r="C3225" i="23"/>
  <c r="D3225" i="23" s="1"/>
  <c r="C3224" i="23"/>
  <c r="D3224" i="23" s="1"/>
  <c r="D2128" i="32" s="1"/>
  <c r="C3222" i="23"/>
  <c r="D3222" i="23" s="1"/>
  <c r="D2126" i="32" s="1"/>
  <c r="C3221" i="23"/>
  <c r="D3221" i="23" s="1"/>
  <c r="D2125" i="32" s="1"/>
  <c r="C3220" i="23"/>
  <c r="D3220" i="23" s="1"/>
  <c r="D2124" i="32" s="1"/>
  <c r="C3218" i="23"/>
  <c r="D3218" i="23" s="1"/>
  <c r="D2122" i="32" s="1"/>
  <c r="C3217" i="23"/>
  <c r="D3217" i="23" s="1"/>
  <c r="D2121" i="32" s="1"/>
  <c r="C3214" i="23"/>
  <c r="D3214" i="23" s="1"/>
  <c r="D2118" i="32" s="1"/>
  <c r="C3213" i="23"/>
  <c r="D3213" i="23" s="1"/>
  <c r="D2117" i="32" s="1"/>
  <c r="C3211" i="23"/>
  <c r="D3211" i="23" s="1"/>
  <c r="D2130" i="32" s="1"/>
  <c r="C3209" i="23"/>
  <c r="D3209" i="23" s="1"/>
  <c r="D2133" i="32" s="1"/>
  <c r="C3208" i="23"/>
  <c r="D3208" i="23" s="1"/>
  <c r="D2132" i="32" s="1"/>
  <c r="C3204" i="23"/>
  <c r="D3204" i="23" s="1"/>
  <c r="D2150" i="32" s="1"/>
  <c r="C3203" i="23"/>
  <c r="D3203" i="23" s="1"/>
  <c r="D2149" i="32" s="1"/>
  <c r="C3202" i="23"/>
  <c r="D3202" i="23" s="1"/>
  <c r="D2148" i="32" s="1"/>
  <c r="C3200" i="23"/>
  <c r="D3200" i="23" s="1"/>
  <c r="D2146" i="32" s="1"/>
  <c r="C3199" i="23"/>
  <c r="D3199" i="23" s="1"/>
  <c r="D2145" i="32" s="1"/>
  <c r="C3196" i="23"/>
  <c r="D3196" i="23" s="1"/>
  <c r="D2142" i="32" s="1"/>
  <c r="C3195" i="23"/>
  <c r="D3195" i="23" s="1"/>
  <c r="D2141" i="32" s="1"/>
  <c r="C3194" i="23"/>
  <c r="D3194" i="23" s="1"/>
  <c r="D2140" i="32" s="1"/>
  <c r="C3192" i="23"/>
  <c r="D3192" i="23" s="1"/>
  <c r="D2138" i="32" s="1"/>
  <c r="C3191" i="23"/>
  <c r="D3191" i="23" s="1"/>
  <c r="D2137" i="32" s="1"/>
  <c r="C3187" i="23"/>
  <c r="D3187" i="23" s="1"/>
  <c r="D2115" i="32" s="1"/>
  <c r="C3186" i="23"/>
  <c r="D3186" i="23" s="1"/>
  <c r="D2114" i="32" s="1"/>
  <c r="C3185" i="23"/>
  <c r="D3185" i="23" s="1"/>
  <c r="D2113" i="32" s="1"/>
  <c r="C3183" i="23"/>
  <c r="D3183" i="23" s="1"/>
  <c r="D2111" i="32" s="1"/>
  <c r="C3182" i="23"/>
  <c r="D3182" i="23" s="1"/>
  <c r="D2110" i="32" s="1"/>
  <c r="C3179" i="23"/>
  <c r="D3179" i="23" s="1"/>
  <c r="D2107" i="32" s="1"/>
  <c r="C3178" i="23"/>
  <c r="D3178" i="23" s="1"/>
  <c r="D2106" i="32" s="1"/>
  <c r="C3177" i="23"/>
  <c r="D3177" i="23" s="1"/>
  <c r="D2105" i="32" s="1"/>
  <c r="C3175" i="23"/>
  <c r="D3175" i="23" s="1"/>
  <c r="D2103" i="32" s="1"/>
  <c r="C3174" i="23"/>
  <c r="D3174" i="23" s="1"/>
  <c r="D2102" i="32" s="1"/>
  <c r="C3171" i="23"/>
  <c r="D3171" i="23" s="1"/>
  <c r="D2099" i="32" s="1"/>
  <c r="C3170" i="23"/>
  <c r="D3170" i="23" s="1"/>
  <c r="D2098" i="32" s="1"/>
  <c r="C3169" i="23"/>
  <c r="D3169" i="23" s="1"/>
  <c r="D2097" i="32" s="1"/>
  <c r="C3167" i="23"/>
  <c r="D3167" i="23" s="1"/>
  <c r="D2095" i="32" s="1"/>
  <c r="C3166" i="23"/>
  <c r="D3166" i="23" s="1"/>
  <c r="D2094" i="32" s="1"/>
  <c r="C3163" i="23"/>
  <c r="D3163" i="23" s="1"/>
  <c r="D2091" i="32" s="1"/>
  <c r="C3162" i="23"/>
  <c r="D3162" i="23" s="1"/>
  <c r="D2090" i="32" s="1"/>
  <c r="C3161" i="23"/>
  <c r="D3161" i="23" s="1"/>
  <c r="D2089" i="32" s="1"/>
  <c r="C3159" i="23"/>
  <c r="D3159" i="23" s="1"/>
  <c r="D2087" i="32" s="1"/>
  <c r="C3158" i="23"/>
  <c r="D3158" i="23" s="1"/>
  <c r="D2086" i="32" s="1"/>
  <c r="C3155" i="23"/>
  <c r="D3155" i="23" s="1"/>
  <c r="D2083" i="32" s="1"/>
  <c r="C3154" i="23"/>
  <c r="D3154" i="23" s="1"/>
  <c r="D2082" i="32" s="1"/>
  <c r="C3153" i="23"/>
  <c r="D3153" i="23" s="1"/>
  <c r="D2081" i="32" s="1"/>
  <c r="C3151" i="23"/>
  <c r="D3151" i="23" s="1"/>
  <c r="D2079" i="32" s="1"/>
  <c r="C3150" i="23"/>
  <c r="D3150" i="23" s="1"/>
  <c r="D2078" i="32" s="1"/>
  <c r="C3146" i="23"/>
  <c r="D3146" i="23" s="1"/>
  <c r="D2074" i="32" s="1"/>
  <c r="C3145" i="23"/>
  <c r="D3145" i="23" s="1"/>
  <c r="D2073" i="32" s="1"/>
  <c r="C3144" i="23"/>
  <c r="D3144" i="23" s="1"/>
  <c r="D2072" i="32" s="1"/>
  <c r="C3142" i="23"/>
  <c r="D3142" i="23" s="1"/>
  <c r="D2070" i="32" s="1"/>
  <c r="C3141" i="23"/>
  <c r="D3141" i="23" s="1"/>
  <c r="D2069" i="32" s="1"/>
  <c r="C3138" i="23"/>
  <c r="D3138" i="23" s="1"/>
  <c r="D2066" i="32" s="1"/>
  <c r="C3137" i="23"/>
  <c r="D3137" i="23" s="1"/>
  <c r="D2065" i="32" s="1"/>
  <c r="C3136" i="23"/>
  <c r="D3136" i="23" s="1"/>
  <c r="D2064" i="32" s="1"/>
  <c r="C3134" i="23"/>
  <c r="D3134" i="23" s="1"/>
  <c r="D2062" i="32" s="1"/>
  <c r="C3133" i="23"/>
  <c r="D3133" i="23" s="1"/>
  <c r="D2061" i="32" s="1"/>
  <c r="D3131" i="23"/>
  <c r="D2059" i="32" s="1"/>
  <c r="C3130" i="23"/>
  <c r="D3130" i="23" s="1"/>
  <c r="D2058" i="32" s="1"/>
  <c r="C3129" i="23"/>
  <c r="D3129" i="23" s="1"/>
  <c r="D2057" i="32" s="1"/>
  <c r="C3128" i="23"/>
  <c r="D3128" i="23" s="1"/>
  <c r="D2056" i="32" s="1"/>
  <c r="C3126" i="23"/>
  <c r="D3126" i="23" s="1"/>
  <c r="D2054" i="32" s="1"/>
  <c r="C3125" i="23"/>
  <c r="D3125" i="23" s="1"/>
  <c r="D2053" i="32" s="1"/>
  <c r="C3122" i="23"/>
  <c r="D3122" i="23" s="1"/>
  <c r="D2050" i="32" s="1"/>
  <c r="C3121" i="23"/>
  <c r="D3121" i="23" s="1"/>
  <c r="D2049" i="32" s="1"/>
  <c r="C3120" i="23"/>
  <c r="D3120" i="23" s="1"/>
  <c r="D2048" i="32" s="1"/>
  <c r="C3118" i="23"/>
  <c r="D3118" i="23" s="1"/>
  <c r="C3117" i="23"/>
  <c r="D3117" i="23" s="1"/>
  <c r="C3116" i="23"/>
  <c r="D3116" i="23" s="1"/>
  <c r="D2043" i="32" s="1"/>
  <c r="C3115" i="23"/>
  <c r="D3115" i="23" s="1"/>
  <c r="D2042" i="32" s="1"/>
  <c r="D3114" i="23"/>
  <c r="D2032" i="32" s="1"/>
  <c r="C3112" i="23"/>
  <c r="D3112" i="23" s="1"/>
  <c r="D2034" i="32" s="1"/>
  <c r="C3111" i="23"/>
  <c r="D3111" i="23" s="1"/>
  <c r="D2039" i="32" s="1"/>
  <c r="C3110" i="23"/>
  <c r="D3110" i="23" s="1"/>
  <c r="D2030" i="32" s="1"/>
  <c r="C3108" i="23"/>
  <c r="D3108" i="23" s="1"/>
  <c r="D2031" i="32" s="1"/>
  <c r="C3107" i="23"/>
  <c r="D3107" i="23" s="1"/>
  <c r="D2033" i="32" s="1"/>
  <c r="C3106" i="23"/>
  <c r="D3106" i="23" s="1"/>
  <c r="D2041" i="32" s="1"/>
  <c r="C3104" i="23"/>
  <c r="D3104" i="23" s="1"/>
  <c r="D2038" i="32" s="1"/>
  <c r="C3103" i="23"/>
  <c r="D3103" i="23" s="1"/>
  <c r="D2035" i="32" s="1"/>
  <c r="C3102" i="23"/>
  <c r="D3102" i="23" s="1"/>
  <c r="D2037" i="32" s="1"/>
  <c r="C3099" i="23"/>
  <c r="D3099" i="23" s="1"/>
  <c r="D2016" i="32" s="1"/>
  <c r="C3098" i="23"/>
  <c r="D3098" i="23" s="1"/>
  <c r="D2024" i="32" s="1"/>
  <c r="C3097" i="23"/>
  <c r="D3097" i="23" s="1"/>
  <c r="D2021" i="32" s="1"/>
  <c r="C3095" i="23"/>
  <c r="D3095" i="23" s="1"/>
  <c r="D2028" i="32" s="1"/>
  <c r="C3094" i="23"/>
  <c r="D3094" i="23" s="1"/>
  <c r="D2025" i="32" s="1"/>
  <c r="C3093" i="23"/>
  <c r="D3093" i="23" s="1"/>
  <c r="D2020" i="32" s="1"/>
  <c r="C3091" i="23"/>
  <c r="D3091" i="23" s="1"/>
  <c r="D2027" i="32" s="1"/>
  <c r="C3090" i="23"/>
  <c r="D3090" i="23" s="1"/>
  <c r="D2017" i="32" s="1"/>
  <c r="C3089" i="23"/>
  <c r="D3089" i="23" s="1"/>
  <c r="D2015" i="32" s="1"/>
  <c r="C3087" i="23"/>
  <c r="D3087" i="23" s="1"/>
  <c r="D2019" i="32" s="1"/>
  <c r="C3086" i="23"/>
  <c r="D3086" i="23" s="1"/>
  <c r="C3085" i="23"/>
  <c r="D3085" i="23" s="1"/>
  <c r="D2013" i="32" s="1"/>
  <c r="C3084" i="23"/>
  <c r="D3084" i="23" s="1"/>
  <c r="D2012" i="32" s="1"/>
  <c r="C3082" i="23"/>
  <c r="D3082" i="23" s="1"/>
  <c r="D2010" i="32" s="1"/>
  <c r="C3081" i="23"/>
  <c r="D3081" i="23" s="1"/>
  <c r="D2009" i="32" s="1"/>
  <c r="C3080" i="23"/>
  <c r="D3080" i="23" s="1"/>
  <c r="D2008" i="32" s="1"/>
  <c r="C3078" i="23"/>
  <c r="D3078" i="23" s="1"/>
  <c r="D2006" i="32" s="1"/>
  <c r="C3077" i="23"/>
  <c r="D3077" i="23" s="1"/>
  <c r="D2005" i="32" s="1"/>
  <c r="C3076" i="23"/>
  <c r="D3076" i="23" s="1"/>
  <c r="D2004" i="32" s="1"/>
  <c r="C3074" i="23"/>
  <c r="D3074" i="23" s="1"/>
  <c r="D2002" i="32" s="1"/>
  <c r="C3073" i="23"/>
  <c r="D3073" i="23" s="1"/>
  <c r="D2001" i="32" s="1"/>
  <c r="C3072" i="23"/>
  <c r="D3072" i="23" s="1"/>
  <c r="D2000" i="32" s="1"/>
  <c r="C3070" i="23"/>
  <c r="D3070" i="23" s="1"/>
  <c r="D1998" i="32" s="1"/>
  <c r="C3069" i="23"/>
  <c r="D3069" i="23" s="1"/>
  <c r="D1997" i="32" s="1"/>
  <c r="C3066" i="23"/>
  <c r="D3066" i="23" s="1"/>
  <c r="D1994" i="32" s="1"/>
  <c r="C3065" i="23"/>
  <c r="D3065" i="23" s="1"/>
  <c r="D1993" i="32" s="1"/>
  <c r="C3064" i="23"/>
  <c r="D3064" i="23" s="1"/>
  <c r="D1992" i="32" s="1"/>
  <c r="C3062" i="23"/>
  <c r="D3062" i="23" s="1"/>
  <c r="D1990" i="32" s="1"/>
  <c r="C3061" i="23"/>
  <c r="D3061" i="23" s="1"/>
  <c r="D1989" i="32" s="1"/>
  <c r="C3058" i="23"/>
  <c r="D3058" i="23" s="1"/>
  <c r="D1986" i="32" s="1"/>
  <c r="C3057" i="23"/>
  <c r="D3057" i="23" s="1"/>
  <c r="D1985" i="32" s="1"/>
  <c r="C3056" i="23"/>
  <c r="D3056" i="23" s="1"/>
  <c r="D1984" i="32" s="1"/>
  <c r="C3054" i="23"/>
  <c r="D3054" i="23" s="1"/>
  <c r="D1982" i="32" s="1"/>
  <c r="C3053" i="23"/>
  <c r="D3053" i="23" s="1"/>
  <c r="D1981" i="32" s="1"/>
  <c r="C3050" i="23"/>
  <c r="D3050" i="23" s="1"/>
  <c r="D1978" i="32" s="1"/>
  <c r="C3049" i="23"/>
  <c r="D3049" i="23" s="1"/>
  <c r="D1977" i="32" s="1"/>
  <c r="C3048" i="23"/>
  <c r="D3048" i="23" s="1"/>
  <c r="D1976" i="32" s="1"/>
  <c r="C3046" i="23"/>
  <c r="D3046" i="23" s="1"/>
  <c r="D1974" i="32" s="1"/>
  <c r="C3045" i="23"/>
  <c r="D3045" i="23" s="1"/>
  <c r="D1973" i="32" s="1"/>
  <c r="C3044" i="23"/>
  <c r="D3044" i="23" s="1"/>
  <c r="D1972" i="32" s="1"/>
  <c r="C3042" i="23"/>
  <c r="D3042" i="23" s="1"/>
  <c r="D1970" i="32" s="1"/>
  <c r="C3041" i="23"/>
  <c r="D3041" i="23" s="1"/>
  <c r="D1969" i="32" s="1"/>
  <c r="C3040" i="23"/>
  <c r="D3040" i="23" s="1"/>
  <c r="D1968" i="32" s="1"/>
  <c r="C3038" i="23"/>
  <c r="D3038" i="23" s="1"/>
  <c r="D1966" i="32" s="1"/>
  <c r="C3037" i="23"/>
  <c r="D3037" i="23" s="1"/>
  <c r="D1965" i="32" s="1"/>
  <c r="C3036" i="23"/>
  <c r="D3036" i="23" s="1"/>
  <c r="D1964" i="32" s="1"/>
  <c r="C3034" i="23"/>
  <c r="D3034" i="23" s="1"/>
  <c r="D1962" i="32" s="1"/>
  <c r="C3033" i="23"/>
  <c r="D3033" i="23" s="1"/>
  <c r="D1961" i="32" s="1"/>
  <c r="C3032" i="23"/>
  <c r="D3032" i="23" s="1"/>
  <c r="D1960" i="32" s="1"/>
  <c r="C3030" i="23"/>
  <c r="D3030" i="23" s="1"/>
  <c r="D1958" i="32" s="1"/>
  <c r="C3029" i="23"/>
  <c r="D3029" i="23" s="1"/>
  <c r="D1957" i="32" s="1"/>
  <c r="C3028" i="23"/>
  <c r="D3028" i="23" s="1"/>
  <c r="D1956" i="32" s="1"/>
  <c r="C3024" i="23"/>
  <c r="D3024" i="23" s="1"/>
  <c r="D1952" i="32" s="1"/>
  <c r="C3023" i="23"/>
  <c r="D3023" i="23" s="1"/>
  <c r="D1951" i="32" s="1"/>
  <c r="C3022" i="23"/>
  <c r="D3022" i="23" s="1"/>
  <c r="D1950" i="32" s="1"/>
  <c r="C3020" i="23"/>
  <c r="D3020" i="23" s="1"/>
  <c r="D1948" i="32" s="1"/>
  <c r="C3019" i="23"/>
  <c r="D3019" i="23" s="1"/>
  <c r="D1947" i="32" s="1"/>
  <c r="C3018" i="23"/>
  <c r="D3018" i="23" s="1"/>
  <c r="D1946" i="32" s="1"/>
  <c r="C3016" i="23"/>
  <c r="D3016" i="23" s="1"/>
  <c r="D1944" i="32" s="1"/>
  <c r="C3015" i="23"/>
  <c r="D3015" i="23" s="1"/>
  <c r="D1943" i="32" s="1"/>
  <c r="C3014" i="23"/>
  <c r="D3014" i="23" s="1"/>
  <c r="D1942" i="32" s="1"/>
  <c r="C3012" i="23"/>
  <c r="D3012" i="23" s="1"/>
  <c r="D1940" i="32" s="1"/>
  <c r="C3011" i="23"/>
  <c r="D3011" i="23" s="1"/>
  <c r="D1939" i="32" s="1"/>
  <c r="C3010" i="23"/>
  <c r="D3010" i="23" s="1"/>
  <c r="D1938" i="32" s="1"/>
  <c r="C3008" i="23"/>
  <c r="D3008" i="23" s="1"/>
  <c r="D1936" i="32" s="1"/>
  <c r="C3007" i="23"/>
  <c r="D3007" i="23" s="1"/>
  <c r="D1935" i="32" s="1"/>
  <c r="C3006" i="23"/>
  <c r="D3006" i="23" s="1"/>
  <c r="D1934" i="32" s="1"/>
  <c r="C3004" i="23"/>
  <c r="D3004" i="23" s="1"/>
  <c r="D1932" i="32" s="1"/>
  <c r="C3003" i="23"/>
  <c r="D3003" i="23" s="1"/>
  <c r="D1931" i="32" s="1"/>
  <c r="C3002" i="23"/>
  <c r="D3002" i="23" s="1"/>
  <c r="D1930" i="32" s="1"/>
  <c r="C3000" i="23"/>
  <c r="D3000" i="23" s="1"/>
  <c r="D1928" i="32" s="1"/>
  <c r="C2999" i="23"/>
  <c r="D2999" i="23" s="1"/>
  <c r="D1927" i="32" s="1"/>
  <c r="C2998" i="23"/>
  <c r="D2998" i="23" s="1"/>
  <c r="D1926" i="32" s="1"/>
  <c r="C2996" i="23"/>
  <c r="D2996" i="23" s="1"/>
  <c r="D1924" i="32" s="1"/>
  <c r="C2995" i="23"/>
  <c r="D2995" i="23" s="1"/>
  <c r="D1923" i="32" s="1"/>
  <c r="C2994" i="23"/>
  <c r="D2994" i="23" s="1"/>
  <c r="D1922" i="32" s="1"/>
  <c r="C2992" i="23"/>
  <c r="D2992" i="23" s="1"/>
  <c r="D1920" i="32" s="1"/>
  <c r="C2991" i="23"/>
  <c r="D2991" i="23" s="1"/>
  <c r="D1919" i="32" s="1"/>
  <c r="C2990" i="23"/>
  <c r="D2990" i="23" s="1"/>
  <c r="D1918" i="32" s="1"/>
  <c r="C2988" i="23"/>
  <c r="D2988" i="23" s="1"/>
  <c r="D1916" i="32" s="1"/>
  <c r="C2987" i="23"/>
  <c r="D2987" i="23" s="1"/>
  <c r="D1915" i="32" s="1"/>
  <c r="C2986" i="23"/>
  <c r="D2986" i="23" s="1"/>
  <c r="D1914" i="32" s="1"/>
  <c r="C2984" i="23"/>
  <c r="D2984" i="23" s="1"/>
  <c r="D1912" i="32" s="1"/>
  <c r="C2983" i="23"/>
  <c r="D2983" i="23" s="1"/>
  <c r="D1911" i="32" s="1"/>
  <c r="C2982" i="23"/>
  <c r="D2982" i="23" s="1"/>
  <c r="D1910" i="32" s="1"/>
  <c r="C2980" i="23"/>
  <c r="D2980" i="23" s="1"/>
  <c r="D1908" i="32" s="1"/>
  <c r="C2979" i="23"/>
  <c r="D2979" i="23" s="1"/>
  <c r="D1907" i="32" s="1"/>
  <c r="C2978" i="23"/>
  <c r="D2978" i="23" s="1"/>
  <c r="D1906" i="32" s="1"/>
  <c r="C2976" i="23"/>
  <c r="D2976" i="23" s="1"/>
  <c r="D1904" i="32" s="1"/>
  <c r="C2975" i="23"/>
  <c r="D2975" i="23" s="1"/>
  <c r="D1903" i="32" s="1"/>
  <c r="C2974" i="23"/>
  <c r="D2974" i="23" s="1"/>
  <c r="D1902" i="32" s="1"/>
  <c r="C2972" i="23"/>
  <c r="D2972" i="23" s="1"/>
  <c r="D1900" i="32" s="1"/>
  <c r="C2971" i="23"/>
  <c r="D2971" i="23" s="1"/>
  <c r="D1899" i="32" s="1"/>
  <c r="C2970" i="23"/>
  <c r="D2970" i="23" s="1"/>
  <c r="D1898" i="32" s="1"/>
  <c r="C2967" i="23"/>
  <c r="D2967" i="23" s="1"/>
  <c r="D1895" i="32" s="1"/>
  <c r="C2966" i="23"/>
  <c r="D2966" i="23" s="1"/>
  <c r="D1894" i="32" s="1"/>
  <c r="C2965" i="23"/>
  <c r="D2965" i="23" s="1"/>
  <c r="D1893" i="32" s="1"/>
  <c r="C2963" i="23"/>
  <c r="D2963" i="23" s="1"/>
  <c r="D1891" i="32" s="1"/>
  <c r="C2962" i="23"/>
  <c r="D2962" i="23" s="1"/>
  <c r="D1890" i="32" s="1"/>
  <c r="C2961" i="23"/>
  <c r="D2961" i="23" s="1"/>
  <c r="D1889" i="32" s="1"/>
  <c r="C2959" i="23"/>
  <c r="D2959" i="23" s="1"/>
  <c r="D1887" i="32" s="1"/>
  <c r="C2958" i="23"/>
  <c r="D2958" i="23" s="1"/>
  <c r="D1886" i="32" s="1"/>
  <c r="C2957" i="23"/>
  <c r="D2957" i="23" s="1"/>
  <c r="D1885" i="32" s="1"/>
  <c r="C2955" i="23"/>
  <c r="D2955" i="23" s="1"/>
  <c r="D1883" i="32" s="1"/>
  <c r="C2954" i="23"/>
  <c r="D2954" i="23" s="1"/>
  <c r="D1882" i="32" s="1"/>
  <c r="C2953" i="23"/>
  <c r="D2953" i="23" s="1"/>
  <c r="D1881" i="32" s="1"/>
  <c r="C2951" i="23"/>
  <c r="D2951" i="23" s="1"/>
  <c r="D1879" i="32" s="1"/>
  <c r="C2950" i="23"/>
  <c r="D2950" i="23" s="1"/>
  <c r="D1878" i="32" s="1"/>
  <c r="C2949" i="23"/>
  <c r="D2949" i="23" s="1"/>
  <c r="D1877" i="32" s="1"/>
  <c r="C2947" i="23"/>
  <c r="D2947" i="23" s="1"/>
  <c r="D1875" i="32" s="1"/>
  <c r="C2946" i="23"/>
  <c r="D2946" i="23" s="1"/>
  <c r="D1874" i="32" s="1"/>
  <c r="C2945" i="23"/>
  <c r="D2945" i="23" s="1"/>
  <c r="D1873" i="32" s="1"/>
  <c r="C2943" i="23"/>
  <c r="D2943" i="23" s="1"/>
  <c r="D1871" i="32" s="1"/>
  <c r="C2942" i="23"/>
  <c r="D2942" i="23" s="1"/>
  <c r="D1870" i="32" s="1"/>
  <c r="C2941" i="23"/>
  <c r="D2941" i="23" s="1"/>
  <c r="D1869" i="32" s="1"/>
  <c r="C2939" i="23"/>
  <c r="D2939" i="23" s="1"/>
  <c r="D1867" i="32" s="1"/>
  <c r="C2938" i="23"/>
  <c r="D2938" i="23" s="1"/>
  <c r="D1866" i="32" s="1"/>
  <c r="C2936" i="23"/>
  <c r="D2936" i="23" s="1"/>
  <c r="D1771" i="32" s="1"/>
  <c r="C2934" i="23"/>
  <c r="D2934" i="23" s="1"/>
  <c r="D1769" i="32" s="1"/>
  <c r="C2933" i="23"/>
  <c r="D2933" i="23" s="1"/>
  <c r="D1768" i="32" s="1"/>
  <c r="C2932" i="23"/>
  <c r="D2932" i="23" s="1"/>
  <c r="D1767" i="32" s="1"/>
  <c r="C2930" i="23"/>
  <c r="D2930" i="23" s="1"/>
  <c r="D1765" i="32" s="1"/>
  <c r="C2929" i="23"/>
  <c r="D2929" i="23" s="1"/>
  <c r="D1764" i="32" s="1"/>
  <c r="C2928" i="23"/>
  <c r="D2928" i="23" s="1"/>
  <c r="D1763" i="32" s="1"/>
  <c r="C2926" i="23"/>
  <c r="D2926" i="23" s="1"/>
  <c r="D1761" i="32" s="1"/>
  <c r="C2925" i="23"/>
  <c r="D2925" i="23" s="1"/>
  <c r="D1760" i="32" s="1"/>
  <c r="C2924" i="23"/>
  <c r="D2924" i="23" s="1"/>
  <c r="D1759" i="32" s="1"/>
  <c r="C2921" i="23"/>
  <c r="D2921" i="23" s="1"/>
  <c r="D1749" i="32" s="1"/>
  <c r="C2920" i="23"/>
  <c r="D2920" i="23" s="1"/>
  <c r="D1748" i="32" s="1"/>
  <c r="C2919" i="23"/>
  <c r="D2919" i="23" s="1"/>
  <c r="D1747" i="32" s="1"/>
  <c r="C2917" i="23"/>
  <c r="D2917" i="23" s="1"/>
  <c r="D1745" i="32" s="1"/>
  <c r="C2916" i="23"/>
  <c r="D2916" i="23" s="1"/>
  <c r="D1744" i="32" s="1"/>
  <c r="C2915" i="23"/>
  <c r="D2915" i="23" s="1"/>
  <c r="D1743" i="32" s="1"/>
  <c r="C2913" i="23"/>
  <c r="D2913" i="23" s="1"/>
  <c r="D1741" i="32" s="1"/>
  <c r="C2912" i="23"/>
  <c r="D2912" i="23" s="1"/>
  <c r="D1740" i="32" s="1"/>
  <c r="C2910" i="23"/>
  <c r="D2910" i="23" s="1"/>
  <c r="D1854" i="32" s="1"/>
  <c r="C2908" i="23"/>
  <c r="D2908" i="23" s="1"/>
  <c r="D1851" i="32" s="1"/>
  <c r="C2907" i="23"/>
  <c r="D2907" i="23" s="1"/>
  <c r="D1864" i="32" s="1"/>
  <c r="C2906" i="23"/>
  <c r="D2906" i="23" s="1"/>
  <c r="D1863" i="32" s="1"/>
  <c r="C2904" i="23"/>
  <c r="D2904" i="23" s="1"/>
  <c r="D1852" i="32" s="1"/>
  <c r="C2903" i="23"/>
  <c r="D2903" i="23" s="1"/>
  <c r="D1857" i="32" s="1"/>
  <c r="C2902" i="23"/>
  <c r="D2902" i="23" s="1"/>
  <c r="D1862" i="32" s="1"/>
  <c r="C2900" i="23"/>
  <c r="D2900" i="23" s="1"/>
  <c r="D1853" i="32" s="1"/>
  <c r="C2899" i="23"/>
  <c r="D2899" i="23" s="1"/>
  <c r="D1855" i="32" s="1"/>
  <c r="C2898" i="23"/>
  <c r="D2898" i="23" s="1"/>
  <c r="D1860" i="32" s="1"/>
  <c r="C2896" i="23"/>
  <c r="D2896" i="23" s="1"/>
  <c r="D1849" i="32" s="1"/>
  <c r="C2895" i="23"/>
  <c r="D2895" i="23" s="1"/>
  <c r="D1850" i="32" s="1"/>
  <c r="C2893" i="23"/>
  <c r="D2893" i="23" s="1"/>
  <c r="D1845" i="32" s="1"/>
  <c r="C2891" i="23"/>
  <c r="D2891" i="23" s="1"/>
  <c r="D1844" i="32" s="1"/>
  <c r="C2890" i="23"/>
  <c r="D2890" i="23" s="1"/>
  <c r="D1846" i="32" s="1"/>
  <c r="C2889" i="23"/>
  <c r="D2889" i="23" s="1"/>
  <c r="D1842" i="32" s="1"/>
  <c r="C2886" i="23"/>
  <c r="D2886" i="23" s="1"/>
  <c r="D1840" i="32" s="1"/>
  <c r="C2885" i="23"/>
  <c r="D2885" i="23" s="1"/>
  <c r="D1839" i="32" s="1"/>
  <c r="C2884" i="23"/>
  <c r="D2884" i="23" s="1"/>
  <c r="D1838" i="32" s="1"/>
  <c r="C2881" i="23"/>
  <c r="D2881" i="23" s="1"/>
  <c r="D1711" i="32" s="1"/>
  <c r="C2880" i="23"/>
  <c r="D2880" i="23" s="1"/>
  <c r="D1712" i="32" s="1"/>
  <c r="C2878" i="23"/>
  <c r="D2878" i="23" s="1"/>
  <c r="D1836" i="32" s="1"/>
  <c r="C2876" i="23"/>
  <c r="D2876" i="23" s="1"/>
  <c r="D1834" i="32" s="1"/>
  <c r="C2875" i="23"/>
  <c r="D2875" i="23" s="1"/>
  <c r="D1833" i="32" s="1"/>
  <c r="C2874" i="23"/>
  <c r="D2874" i="23" s="1"/>
  <c r="D1832" i="32" s="1"/>
  <c r="C2872" i="23"/>
  <c r="D2872" i="23" s="1"/>
  <c r="D1830" i="32" s="1"/>
  <c r="C2871" i="23"/>
  <c r="D2871" i="23" s="1"/>
  <c r="D1829" i="32" s="1"/>
  <c r="C2870" i="23"/>
  <c r="D2870" i="23" s="1"/>
  <c r="D1828" i="32" s="1"/>
  <c r="C2868" i="23"/>
  <c r="D2868" i="23" s="1"/>
  <c r="D1826" i="32" s="1"/>
  <c r="C2867" i="23"/>
  <c r="D2867" i="23" s="1"/>
  <c r="D1825" i="32" s="1"/>
  <c r="C2866" i="23"/>
  <c r="D2866" i="23" s="1"/>
  <c r="D1824" i="32" s="1"/>
  <c r="C2863" i="23"/>
  <c r="D2863" i="23" s="1"/>
  <c r="D1757" i="32" s="1"/>
  <c r="C2862" i="23"/>
  <c r="D2862" i="23" s="1"/>
  <c r="D1756" i="32" s="1"/>
  <c r="C2861" i="23"/>
  <c r="D2861" i="23" s="1"/>
  <c r="D1755" i="32" s="1"/>
  <c r="C2859" i="23"/>
  <c r="D2859" i="23" s="1"/>
  <c r="D1753" i="32" s="1"/>
  <c r="C2858" i="23"/>
  <c r="D2858" i="23" s="1"/>
  <c r="D1752" i="32" s="1"/>
  <c r="C2856" i="23"/>
  <c r="D2856" i="23" s="1"/>
  <c r="D1706" i="32" s="1"/>
  <c r="C2854" i="23"/>
  <c r="D2854" i="23" s="1"/>
  <c r="D1705" i="32" s="1"/>
  <c r="C2853" i="23"/>
  <c r="D2853" i="23" s="1"/>
  <c r="D1708" i="32" s="1"/>
  <c r="C2852" i="23"/>
  <c r="D2852" i="23" s="1"/>
  <c r="D1703" i="32" s="1"/>
  <c r="C2851" i="23"/>
  <c r="D2851" i="23" s="1"/>
  <c r="D1702" i="32" s="1"/>
  <c r="C2850" i="23"/>
  <c r="D2850" i="23" s="1"/>
  <c r="D1707" i="32" s="1"/>
  <c r="C2849" i="23"/>
  <c r="D2849" i="23" s="1"/>
  <c r="D1704" i="32" s="1"/>
  <c r="C2847" i="23"/>
  <c r="D2847" i="23" s="1"/>
  <c r="D1804" i="32" s="1"/>
  <c r="C2846" i="23"/>
  <c r="D2846" i="23" s="1"/>
  <c r="D1803" i="32" s="1"/>
  <c r="C2845" i="23"/>
  <c r="D2845" i="23" s="1"/>
  <c r="D1802" i="32" s="1"/>
  <c r="C2844" i="23"/>
  <c r="D2844" i="23" s="1"/>
  <c r="D1801" i="32" s="1"/>
  <c r="C2843" i="23"/>
  <c r="D2843" i="23" s="1"/>
  <c r="D1800" i="32" s="1"/>
  <c r="C2842" i="23"/>
  <c r="D2842" i="23" s="1"/>
  <c r="D1799" i="32" s="1"/>
  <c r="C2841" i="23"/>
  <c r="D2841" i="23" s="1"/>
  <c r="D1798" i="32" s="1"/>
  <c r="C2840" i="23"/>
  <c r="D2840" i="23" s="1"/>
  <c r="D1797" i="32" s="1"/>
  <c r="C2839" i="23"/>
  <c r="D2839" i="23" s="1"/>
  <c r="D1796" i="32" s="1"/>
  <c r="C2838" i="23"/>
  <c r="D2838" i="23" s="1"/>
  <c r="D1795" i="32" s="1"/>
  <c r="C2837" i="23"/>
  <c r="D2837" i="23" s="1"/>
  <c r="D1794" i="32" s="1"/>
  <c r="C2836" i="23"/>
  <c r="D2836" i="23" s="1"/>
  <c r="D1793" i="32" s="1"/>
  <c r="C2835" i="23"/>
  <c r="D2835" i="23" s="1"/>
  <c r="D1792" i="32" s="1"/>
  <c r="C2833" i="23"/>
  <c r="D2833" i="23" s="1"/>
  <c r="D1790" i="32" s="1"/>
  <c r="C2832" i="23"/>
  <c r="D2832" i="23" s="1"/>
  <c r="D1789" i="32" s="1"/>
  <c r="C2831" i="23"/>
  <c r="D2831" i="23" s="1"/>
  <c r="D1788" i="32" s="1"/>
  <c r="C2829" i="23"/>
  <c r="D2829" i="23" s="1"/>
  <c r="D1786" i="32" s="1"/>
  <c r="C2828" i="23"/>
  <c r="D2828" i="23" s="1"/>
  <c r="D1785" i="32" s="1"/>
  <c r="C2827" i="23"/>
  <c r="D2827" i="23" s="1"/>
  <c r="D1784" i="32" s="1"/>
  <c r="C2825" i="23"/>
  <c r="D2825" i="23" s="1"/>
  <c r="D1782" i="32" s="1"/>
  <c r="C2824" i="23"/>
  <c r="D2824" i="23" s="1"/>
  <c r="D1781" i="32" s="1"/>
  <c r="C2823" i="23"/>
  <c r="D2823" i="23" s="1"/>
  <c r="D1780" i="32" s="1"/>
  <c r="C2821" i="23"/>
  <c r="D2821" i="23" s="1"/>
  <c r="D1778" i="32" s="1"/>
  <c r="C2820" i="23"/>
  <c r="D2820" i="23" s="1"/>
  <c r="D1777" i="32" s="1"/>
  <c r="C2819" i="23"/>
  <c r="D2819" i="23" s="1"/>
  <c r="D1776" i="32" s="1"/>
  <c r="C2817" i="23"/>
  <c r="D2817" i="23" s="1"/>
  <c r="D1774" i="32" s="1"/>
  <c r="C2816" i="23"/>
  <c r="D2816" i="23" s="1"/>
  <c r="D1773" i="32" s="1"/>
  <c r="C2814" i="23"/>
  <c r="D2814" i="23" s="1"/>
  <c r="D1821" i="32" s="1"/>
  <c r="C2812" i="23"/>
  <c r="D2812" i="23" s="1"/>
  <c r="D1819" i="32" s="1"/>
  <c r="C2811" i="23"/>
  <c r="D2811" i="23" s="1"/>
  <c r="D1818" i="32" s="1"/>
  <c r="C2810" i="23"/>
  <c r="D2810" i="23" s="1"/>
  <c r="D1817" i="32" s="1"/>
  <c r="C2808" i="23"/>
  <c r="D2808" i="23" s="1"/>
  <c r="D1815" i="32" s="1"/>
  <c r="C2807" i="23"/>
  <c r="D2807" i="23" s="1"/>
  <c r="D1814" i="32" s="1"/>
  <c r="C2806" i="23"/>
  <c r="D2806" i="23" s="1"/>
  <c r="D1813" i="32" s="1"/>
  <c r="C2804" i="23"/>
  <c r="D2804" i="23" s="1"/>
  <c r="D1811" i="32" s="1"/>
  <c r="C2803" i="23"/>
  <c r="D2803" i="23" s="1"/>
  <c r="D1810" i="32" s="1"/>
  <c r="C2802" i="23"/>
  <c r="D2802" i="23" s="1"/>
  <c r="D1809" i="32" s="1"/>
  <c r="C2801" i="23"/>
  <c r="D2801" i="23" s="1"/>
  <c r="D1808" i="32" s="1"/>
  <c r="C2800" i="23"/>
  <c r="D2800" i="23" s="1"/>
  <c r="D1807" i="32" s="1"/>
  <c r="C2799" i="23"/>
  <c r="D2799" i="23" s="1"/>
  <c r="D1806" i="32" s="1"/>
  <c r="C2797" i="23"/>
  <c r="D2797" i="23" s="1"/>
  <c r="D1700" i="32" s="1"/>
  <c r="C2796" i="23"/>
  <c r="D2796" i="23" s="1"/>
  <c r="D1699" i="32" s="1"/>
  <c r="C2795" i="23"/>
  <c r="D2795" i="23" s="1"/>
  <c r="D1698" i="32" s="1"/>
  <c r="C2794" i="23"/>
  <c r="D2794" i="23" s="1"/>
  <c r="D1697" i="32" s="1"/>
  <c r="C2793" i="23"/>
  <c r="D2793" i="23" s="1"/>
  <c r="D1696" i="32" s="1"/>
  <c r="C2791" i="23"/>
  <c r="D2791" i="23" s="1"/>
  <c r="D1694" i="32" s="1"/>
  <c r="C2790" i="23"/>
  <c r="D2790" i="23" s="1"/>
  <c r="D1693" i="32" s="1"/>
  <c r="C2789" i="23"/>
  <c r="D2789" i="23" s="1"/>
  <c r="D1692" i="32" s="1"/>
  <c r="C2787" i="23"/>
  <c r="D2787" i="23" s="1"/>
  <c r="D1690" i="32" s="1"/>
  <c r="C2786" i="23"/>
  <c r="D2786" i="23" s="1"/>
  <c r="D1689" i="32" s="1"/>
  <c r="C2785" i="23"/>
  <c r="D2785" i="23" s="1"/>
  <c r="D1688" i="32" s="1"/>
  <c r="C2783" i="23"/>
  <c r="D2783" i="23" s="1"/>
  <c r="D1686" i="32" s="1"/>
  <c r="C2782" i="23"/>
  <c r="D2782" i="23" s="1"/>
  <c r="D1685" i="32" s="1"/>
  <c r="C2781" i="23"/>
  <c r="D2781" i="23" s="1"/>
  <c r="D1684" i="32" s="1"/>
  <c r="C2779" i="23"/>
  <c r="D2779" i="23" s="1"/>
  <c r="D1682" i="32" s="1"/>
  <c r="C2778" i="23"/>
  <c r="D2778" i="23" s="1"/>
  <c r="D1681" i="32" s="1"/>
  <c r="C2777" i="23"/>
  <c r="D2777" i="23" s="1"/>
  <c r="D1680" i="32" s="1"/>
  <c r="C2775" i="23"/>
  <c r="D2775" i="23" s="1"/>
  <c r="D1678" i="32" s="1"/>
  <c r="C2774" i="23"/>
  <c r="D2774" i="23" s="1"/>
  <c r="D1677" i="32" s="1"/>
  <c r="C2773" i="23"/>
  <c r="D2773" i="23" s="1"/>
  <c r="D1676" i="32" s="1"/>
  <c r="C2771" i="23"/>
  <c r="D2771" i="23" s="1"/>
  <c r="D1674" i="32" s="1"/>
  <c r="C2770" i="23"/>
  <c r="D2770" i="23" s="1"/>
  <c r="D1673" i="32" s="1"/>
  <c r="C2769" i="23"/>
  <c r="D2769" i="23" s="1"/>
  <c r="D1672" i="32" s="1"/>
  <c r="C2767" i="23"/>
  <c r="D2767" i="23" s="1"/>
  <c r="D1670" i="32" s="1"/>
  <c r="C2766" i="23"/>
  <c r="D2766" i="23" s="1"/>
  <c r="D1669" i="32" s="1"/>
  <c r="C2765" i="23"/>
  <c r="D2765" i="23" s="1"/>
  <c r="D1668" i="32" s="1"/>
  <c r="C2763" i="23"/>
  <c r="D2763" i="23" s="1"/>
  <c r="D1666" i="32" s="1"/>
  <c r="C2762" i="23"/>
  <c r="D2762" i="23" s="1"/>
  <c r="D1665" i="32" s="1"/>
  <c r="C2761" i="23"/>
  <c r="D2761" i="23" s="1"/>
  <c r="D1664" i="32" s="1"/>
  <c r="C2759" i="23"/>
  <c r="D2759" i="23" s="1"/>
  <c r="D1662" i="32" s="1"/>
  <c r="C2758" i="23"/>
  <c r="D2758" i="23" s="1"/>
  <c r="D1661" i="32" s="1"/>
  <c r="C2757" i="23"/>
  <c r="D2757" i="23" s="1"/>
  <c r="D1660" i="32" s="1"/>
  <c r="C2755" i="23"/>
  <c r="D2755" i="23" s="1"/>
  <c r="D1658" i="32" s="1"/>
  <c r="C2754" i="23"/>
  <c r="D2754" i="23" s="1"/>
  <c r="D1657" i="32" s="1"/>
  <c r="C2752" i="23"/>
  <c r="D2752" i="23" s="1"/>
  <c r="D1738" i="32" s="1"/>
  <c r="C2750" i="23"/>
  <c r="D2750" i="23" s="1"/>
  <c r="D1736" i="32" s="1"/>
  <c r="C2749" i="23"/>
  <c r="D2749" i="23" s="1"/>
  <c r="D1735" i="32" s="1"/>
  <c r="C2748" i="23"/>
  <c r="D2748" i="23" s="1"/>
  <c r="D1734" i="32" s="1"/>
  <c r="C2746" i="23"/>
  <c r="D2746" i="23" s="1"/>
  <c r="D1732" i="32" s="1"/>
  <c r="C2745" i="23"/>
  <c r="D2745" i="23" s="1"/>
  <c r="D1731" i="32" s="1"/>
  <c r="C2744" i="23"/>
  <c r="D2744" i="23" s="1"/>
  <c r="D1730" i="32" s="1"/>
  <c r="C2742" i="23"/>
  <c r="D2742" i="23" s="1"/>
  <c r="D1728" i="32" s="1"/>
  <c r="C2741" i="23"/>
  <c r="D2741" i="23" s="1"/>
  <c r="D1727" i="32" s="1"/>
  <c r="C2740" i="23"/>
  <c r="D2740" i="23" s="1"/>
  <c r="D1726" i="32" s="1"/>
  <c r="C2738" i="23"/>
  <c r="D2738" i="23" s="1"/>
  <c r="D1724" i="32" s="1"/>
  <c r="C2737" i="23"/>
  <c r="D2737" i="23" s="1"/>
  <c r="D1723" i="32" s="1"/>
  <c r="C2736" i="23"/>
  <c r="D2736" i="23" s="1"/>
  <c r="D1722" i="32" s="1"/>
  <c r="C2734" i="23"/>
  <c r="D2734" i="23" s="1"/>
  <c r="D1720" i="32" s="1"/>
  <c r="C2733" i="23"/>
  <c r="D2733" i="23" s="1"/>
  <c r="D1719" i="32" s="1"/>
  <c r="C2732" i="23"/>
  <c r="D2732" i="23" s="1"/>
  <c r="D1718" i="32" s="1"/>
  <c r="C2730" i="23"/>
  <c r="D2730" i="23" s="1"/>
  <c r="D1716" i="32" s="1"/>
  <c r="C2729" i="23"/>
  <c r="D2729" i="23" s="1"/>
  <c r="D1715" i="32" s="1"/>
  <c r="C2727" i="23"/>
  <c r="D2727" i="23" s="1"/>
  <c r="D1646" i="32" s="1"/>
  <c r="C2725" i="23"/>
  <c r="D2725" i="23" s="1"/>
  <c r="D1643" i="32" s="1"/>
  <c r="C2724" i="23"/>
  <c r="D2724" i="23" s="1"/>
  <c r="D1651" i="32" s="1"/>
  <c r="C2723" i="23"/>
  <c r="D2723" i="23" s="1"/>
  <c r="D1644" i="32" s="1"/>
  <c r="C2721" i="23"/>
  <c r="D2721" i="23" s="1"/>
  <c r="D1642" i="32" s="1"/>
  <c r="C2720" i="23"/>
  <c r="D2720" i="23" s="1"/>
  <c r="D1650" i="32" s="1"/>
  <c r="C2719" i="23"/>
  <c r="D2719" i="23" s="1"/>
  <c r="D1654" i="32" s="1"/>
  <c r="C2717" i="23"/>
  <c r="D2717" i="23" s="1"/>
  <c r="D1641" i="32" s="1"/>
  <c r="C2716" i="23"/>
  <c r="D2716" i="23" s="1"/>
  <c r="D1640" i="32" s="1"/>
  <c r="C2715" i="23"/>
  <c r="D2715" i="23" s="1"/>
  <c r="D1648" i="32" s="1"/>
  <c r="C2713" i="23"/>
  <c r="D2713" i="23" s="1"/>
  <c r="D1645" i="32" s="1"/>
  <c r="C2712" i="23"/>
  <c r="D2712" i="23" s="1"/>
  <c r="D1649" i="32" s="1"/>
  <c r="C2711" i="23"/>
  <c r="D2711" i="23" s="1"/>
  <c r="D1639" i="32" s="1"/>
  <c r="C358" i="23" l="1"/>
  <c r="D358" i="23" l="1"/>
  <c r="E358" i="23" s="1"/>
  <c r="F358" i="23" s="1"/>
  <c r="C850" i="23"/>
  <c r="E821" i="23"/>
  <c r="F821" i="23" s="1"/>
  <c r="E822" i="23"/>
  <c r="F822" i="23" s="1"/>
  <c r="E852" i="23"/>
  <c r="F852" i="23" s="1"/>
  <c r="E867" i="23"/>
  <c r="F867" i="23" s="1"/>
  <c r="E868" i="23"/>
  <c r="F868" i="23" s="1"/>
  <c r="E869" i="23"/>
  <c r="F869" i="23" s="1"/>
  <c r="E870" i="23"/>
  <c r="F870" i="23" s="1"/>
  <c r="E871" i="23"/>
  <c r="F871" i="23" s="1"/>
  <c r="D850" i="23" l="1"/>
  <c r="E850" i="23" s="1"/>
  <c r="F850" i="23" s="1"/>
  <c r="C1508" i="32"/>
  <c r="C1304" i="32"/>
  <c r="D3" i="32" l="1"/>
  <c r="D2" i="32"/>
  <c r="D1" i="32"/>
  <c r="A393" i="20" l="1"/>
  <c r="A392" i="20"/>
  <c r="A391" i="20"/>
  <c r="A390" i="20"/>
  <c r="A389" i="20"/>
  <c r="A388" i="20"/>
  <c r="A387" i="20"/>
  <c r="A386" i="20"/>
  <c r="A385" i="20"/>
  <c r="A384" i="20"/>
  <c r="A383" i="20"/>
  <c r="A382" i="20"/>
  <c r="A381" i="20"/>
  <c r="A380" i="20"/>
  <c r="A379" i="20"/>
  <c r="A378" i="20"/>
  <c r="A377" i="20"/>
  <c r="A376" i="20"/>
  <c r="A375" i="20"/>
  <c r="A374" i="20"/>
  <c r="A373" i="20"/>
  <c r="A372" i="20"/>
  <c r="A371" i="20"/>
  <c r="A370" i="20"/>
  <c r="A369" i="20"/>
  <c r="A368" i="20"/>
  <c r="A367" i="20"/>
  <c r="A366" i="20"/>
  <c r="A365" i="20"/>
  <c r="A364" i="20"/>
  <c r="A363" i="20"/>
  <c r="A362" i="20"/>
  <c r="A361" i="20"/>
  <c r="A360" i="20"/>
  <c r="A359" i="20"/>
  <c r="A358" i="20"/>
  <c r="A356" i="20"/>
  <c r="A355" i="20"/>
  <c r="A354" i="20"/>
  <c r="A353" i="20"/>
  <c r="A352" i="20"/>
  <c r="A350" i="20"/>
  <c r="A349" i="20"/>
  <c r="A348" i="20"/>
  <c r="A347" i="20"/>
  <c r="A345" i="20"/>
  <c r="A344" i="20"/>
  <c r="A343" i="20"/>
  <c r="A342" i="20"/>
  <c r="A341" i="20"/>
  <c r="A340" i="20"/>
  <c r="A339" i="20"/>
  <c r="A337" i="20"/>
  <c r="A336" i="20"/>
  <c r="A335" i="20"/>
  <c r="A334" i="20"/>
  <c r="A333" i="20"/>
  <c r="A332" i="20"/>
  <c r="A331" i="20"/>
  <c r="A329" i="20"/>
  <c r="A328" i="20"/>
  <c r="A327" i="20"/>
  <c r="A325" i="20"/>
  <c r="A324" i="20"/>
  <c r="A323" i="20"/>
  <c r="A321" i="20"/>
  <c r="A320" i="20"/>
  <c r="A319" i="20"/>
  <c r="A318" i="20"/>
  <c r="A317" i="20"/>
  <c r="A316" i="20"/>
  <c r="A315" i="20"/>
  <c r="A313" i="20"/>
  <c r="A312" i="20"/>
  <c r="A311" i="20"/>
  <c r="A310" i="20"/>
  <c r="A309" i="20"/>
  <c r="A308" i="20"/>
  <c r="A307" i="20"/>
  <c r="A306" i="20"/>
  <c r="A305" i="20"/>
  <c r="A304" i="20"/>
  <c r="A303" i="20"/>
  <c r="A302" i="20"/>
  <c r="A300" i="20"/>
  <c r="A299" i="20"/>
  <c r="A298" i="20"/>
  <c r="A297" i="20"/>
  <c r="A296" i="20"/>
  <c r="A295" i="20"/>
  <c r="A294" i="20"/>
  <c r="A293" i="20"/>
  <c r="A292" i="20"/>
  <c r="A291" i="20"/>
  <c r="A290" i="20"/>
  <c r="A289" i="20"/>
  <c r="A288" i="20"/>
  <c r="A287" i="20"/>
  <c r="A286" i="20"/>
  <c r="A285" i="20"/>
  <c r="A284" i="20"/>
  <c r="A283" i="20"/>
  <c r="A282" i="20"/>
  <c r="A281" i="20"/>
  <c r="A279" i="20"/>
  <c r="A278" i="20"/>
  <c r="A277" i="20"/>
  <c r="A276" i="20"/>
  <c r="A274" i="20"/>
  <c r="A273" i="20"/>
  <c r="A272" i="20"/>
  <c r="A271" i="20"/>
  <c r="A270" i="20"/>
  <c r="A269" i="20"/>
  <c r="A268" i="20"/>
  <c r="A267" i="20"/>
  <c r="A266"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C823" i="23" s="1"/>
  <c r="A21" i="20"/>
  <c r="A20" i="20"/>
  <c r="A19" i="20"/>
  <c r="A18" i="20"/>
  <c r="A17" i="20"/>
  <c r="A16" i="20"/>
  <c r="A15" i="20"/>
  <c r="A13" i="20"/>
  <c r="A12" i="20"/>
  <c r="A11" i="20"/>
  <c r="A10" i="20"/>
  <c r="A9" i="20"/>
  <c r="A8" i="20"/>
  <c r="A7" i="20"/>
  <c r="A6" i="20"/>
  <c r="A5" i="20"/>
  <c r="A4" i="20"/>
  <c r="F3" i="20"/>
  <c r="F2" i="20"/>
  <c r="F1" i="20"/>
  <c r="D823" i="23" l="1"/>
  <c r="E823" i="23" s="1"/>
  <c r="F823" i="23" s="1"/>
  <c r="R1649" i="23"/>
  <c r="R1648" i="23"/>
  <c r="R1647" i="23"/>
  <c r="R1646" i="23"/>
  <c r="R1645" i="23"/>
  <c r="R1644" i="23"/>
  <c r="R1643" i="23"/>
  <c r="R1642" i="23"/>
  <c r="R1641" i="23"/>
  <c r="R1640" i="23"/>
  <c r="R1639" i="23"/>
  <c r="R1638" i="23"/>
  <c r="R1637" i="23"/>
  <c r="R1636" i="23"/>
  <c r="R1635" i="23"/>
  <c r="R1634" i="23"/>
  <c r="R1633" i="23"/>
  <c r="R1632" i="23"/>
  <c r="R1631" i="23"/>
  <c r="R1630" i="23"/>
  <c r="R1629" i="23"/>
  <c r="R1628" i="23"/>
  <c r="R1627" i="23"/>
  <c r="R1626" i="23"/>
  <c r="R1625" i="23"/>
  <c r="R1624" i="23"/>
  <c r="R1623" i="23"/>
  <c r="R1622" i="23"/>
  <c r="R1621" i="23"/>
  <c r="R1620" i="23"/>
  <c r="R1619" i="23"/>
  <c r="R1618" i="23"/>
  <c r="R1617" i="23"/>
  <c r="R1616" i="23"/>
  <c r="R1615" i="23"/>
  <c r="R1614" i="23"/>
  <c r="R1613" i="23"/>
  <c r="R1612" i="23"/>
  <c r="R1611" i="23"/>
  <c r="R1610" i="23"/>
  <c r="R1609" i="23"/>
  <c r="D581" i="32" l="1"/>
  <c r="D492" i="32"/>
  <c r="D493" i="32"/>
  <c r="D488" i="32"/>
  <c r="D367" i="32" l="1"/>
  <c r="D368" i="32"/>
  <c r="D372" i="32"/>
  <c r="D374" i="32"/>
  <c r="D375" i="32"/>
  <c r="D376" i="32"/>
  <c r="L1655" i="23" l="1"/>
  <c r="M1655" i="23" l="1"/>
  <c r="N1655" i="23" s="1"/>
  <c r="O1655" i="23" s="1"/>
  <c r="D638" i="32" s="1"/>
  <c r="I1156" i="23"/>
  <c r="G1316" i="23" l="1"/>
  <c r="J1316" i="23" s="1"/>
  <c r="G1315" i="23"/>
  <c r="J1315" i="23" s="1"/>
  <c r="G1314" i="23"/>
  <c r="J1314" i="23" s="1"/>
  <c r="G1313" i="23"/>
  <c r="J1313" i="23" s="1"/>
  <c r="G1312" i="23"/>
  <c r="J1312" i="23" s="1"/>
  <c r="G1311" i="23"/>
  <c r="J1311" i="23" s="1"/>
  <c r="G1310" i="23"/>
  <c r="J1310" i="23" s="1"/>
  <c r="G1309" i="23"/>
  <c r="J1309" i="23" s="1"/>
  <c r="G1308" i="23"/>
  <c r="J1308" i="23" s="1"/>
  <c r="G1307" i="23"/>
  <c r="J1307" i="23" s="1"/>
  <c r="G1306" i="23"/>
  <c r="J1306" i="23" s="1"/>
  <c r="G1305" i="23"/>
  <c r="J1305" i="23" s="1"/>
  <c r="G1304" i="23"/>
  <c r="J1304" i="23" s="1"/>
  <c r="G1303" i="23"/>
  <c r="J1303" i="23" s="1"/>
  <c r="G1302" i="23"/>
  <c r="J1302" i="23" s="1"/>
  <c r="G1301" i="23"/>
  <c r="J1301" i="23" s="1"/>
  <c r="G1300" i="23"/>
  <c r="J1300" i="23" s="1"/>
  <c r="G1299" i="23"/>
  <c r="J1299" i="23" s="1"/>
  <c r="G1298" i="23"/>
  <c r="J1298" i="23" s="1"/>
  <c r="G1297" i="23"/>
  <c r="J1297" i="23" s="1"/>
  <c r="G1296" i="23"/>
  <c r="J1296" i="23" s="1"/>
  <c r="G1295" i="23"/>
  <c r="J1295" i="23" s="1"/>
  <c r="G1294" i="23"/>
  <c r="J1294" i="23" s="1"/>
  <c r="G1293" i="23"/>
  <c r="J1293" i="23" s="1"/>
  <c r="G1292" i="23"/>
  <c r="J1292" i="23" s="1"/>
  <c r="G1291" i="23"/>
  <c r="J1291" i="23" s="1"/>
  <c r="G1290" i="23"/>
  <c r="J1290" i="23" s="1"/>
  <c r="G1289" i="23"/>
  <c r="J1289" i="23" s="1"/>
  <c r="G1288" i="23"/>
  <c r="J1288" i="23" s="1"/>
  <c r="G1287" i="23"/>
  <c r="J1287" i="23" s="1"/>
  <c r="G1286" i="23"/>
  <c r="J1286" i="23" s="1"/>
  <c r="G1285" i="23"/>
  <c r="J1285" i="23" s="1"/>
  <c r="G1284" i="23"/>
  <c r="J1284" i="23" s="1"/>
  <c r="G1283" i="23"/>
  <c r="J1283" i="23" s="1"/>
  <c r="G1282" i="23"/>
  <c r="J1282" i="23" s="1"/>
  <c r="G1281" i="23"/>
  <c r="J1281" i="23" s="1"/>
  <c r="G1280" i="23"/>
  <c r="J1280" i="23" s="1"/>
  <c r="G1279" i="23"/>
  <c r="J1279" i="23" s="1"/>
  <c r="G1278" i="23"/>
  <c r="J1278" i="23" s="1"/>
  <c r="G1277" i="23"/>
  <c r="J1277" i="23" s="1"/>
  <c r="G1276" i="23"/>
  <c r="J1276" i="23" s="1"/>
  <c r="G1275" i="23"/>
  <c r="J1275" i="23" s="1"/>
  <c r="G1274" i="23"/>
  <c r="J1274" i="23" s="1"/>
  <c r="G1273" i="23"/>
  <c r="J1273" i="23" s="1"/>
  <c r="G1272" i="23"/>
  <c r="J1272" i="23" s="1"/>
  <c r="G1271" i="23"/>
  <c r="J1271" i="23" s="1"/>
  <c r="G1270" i="23"/>
  <c r="J1270" i="23" s="1"/>
  <c r="G1269" i="23"/>
  <c r="J1269" i="23" s="1"/>
  <c r="G1268" i="23"/>
  <c r="J1268" i="23" s="1"/>
  <c r="G1267" i="23"/>
  <c r="J1267" i="23" s="1"/>
  <c r="G1266" i="23"/>
  <c r="J1266" i="23" s="1"/>
  <c r="G1265" i="23"/>
  <c r="J1265" i="23" s="1"/>
  <c r="G1264" i="23"/>
  <c r="J1264" i="23" s="1"/>
  <c r="G1263" i="23"/>
  <c r="J1263" i="23" s="1"/>
  <c r="G1262" i="23"/>
  <c r="J1262" i="23" s="1"/>
  <c r="G1261" i="23"/>
  <c r="J1261" i="23" s="1"/>
  <c r="G1260" i="23"/>
  <c r="J1260" i="23" s="1"/>
  <c r="G1259" i="23"/>
  <c r="J1259" i="23" s="1"/>
  <c r="G1258" i="23"/>
  <c r="J1258" i="23" s="1"/>
  <c r="G1257" i="23"/>
  <c r="J1257" i="23" s="1"/>
  <c r="G1256" i="23"/>
  <c r="J1256" i="23" s="1"/>
  <c r="G1255" i="23"/>
  <c r="J1255" i="23" s="1"/>
  <c r="G1254" i="23"/>
  <c r="J1254" i="23" s="1"/>
  <c r="G1253" i="23"/>
  <c r="J1253" i="23" s="1"/>
  <c r="G1252" i="23"/>
  <c r="J1252" i="23" s="1"/>
  <c r="G1251" i="23"/>
  <c r="J1251" i="23" s="1"/>
  <c r="G1250" i="23"/>
  <c r="J1250" i="23" s="1"/>
  <c r="G1249" i="23"/>
  <c r="J1249" i="23" s="1"/>
  <c r="G1248" i="23"/>
  <c r="J1248" i="23" s="1"/>
  <c r="G1247" i="23"/>
  <c r="J1247" i="23" s="1"/>
  <c r="G1246" i="23"/>
  <c r="J1246" i="23" s="1"/>
  <c r="G1245" i="23"/>
  <c r="J1245" i="23" s="1"/>
  <c r="G1244" i="23"/>
  <c r="J1244" i="23" s="1"/>
  <c r="G1243" i="23"/>
  <c r="J1243" i="23" s="1"/>
  <c r="G1242" i="23"/>
  <c r="J1242" i="23" s="1"/>
  <c r="G1241" i="23"/>
  <c r="J1241" i="23" s="1"/>
  <c r="G1240" i="23"/>
  <c r="J1240" i="23" s="1"/>
  <c r="G1239" i="23"/>
  <c r="J1239" i="23" s="1"/>
  <c r="G1238" i="23"/>
  <c r="J1238" i="23" s="1"/>
  <c r="G1237" i="23"/>
  <c r="J1237" i="23" s="1"/>
  <c r="G1236" i="23"/>
  <c r="J1236" i="23" s="1"/>
  <c r="G1235" i="23"/>
  <c r="J1235" i="23" s="1"/>
  <c r="G1234" i="23"/>
  <c r="J1234" i="23" s="1"/>
  <c r="G1233" i="23"/>
  <c r="J1233" i="23" s="1"/>
  <c r="G1232" i="23"/>
  <c r="J1232" i="23" s="1"/>
  <c r="G1231" i="23"/>
  <c r="J1231" i="23" s="1"/>
  <c r="G1230" i="23"/>
  <c r="J1230" i="23" s="1"/>
  <c r="G1229" i="23"/>
  <c r="J1229" i="23" s="1"/>
  <c r="G1228" i="23"/>
  <c r="J1228" i="23" s="1"/>
  <c r="G1227" i="23"/>
  <c r="J1227" i="23" s="1"/>
  <c r="G1226" i="23"/>
  <c r="J1226" i="23" s="1"/>
  <c r="G1225" i="23"/>
  <c r="J1225" i="23" s="1"/>
  <c r="G1224" i="23"/>
  <c r="J1224" i="23" s="1"/>
  <c r="G1223" i="23"/>
  <c r="J1223" i="23" s="1"/>
  <c r="G1222" i="23"/>
  <c r="J1222" i="23" s="1"/>
  <c r="G1221" i="23"/>
  <c r="J1221" i="23" s="1"/>
  <c r="G1219" i="23"/>
  <c r="J1219" i="23" s="1"/>
  <c r="G1218" i="23"/>
  <c r="J1218" i="23" s="1"/>
  <c r="G1217" i="23"/>
  <c r="J1217" i="23" s="1"/>
  <c r="G1216" i="23"/>
  <c r="J1216" i="23" s="1"/>
  <c r="G1215" i="23"/>
  <c r="J1215" i="23" s="1"/>
  <c r="G1214" i="23"/>
  <c r="J1214" i="23" s="1"/>
  <c r="G1213" i="23"/>
  <c r="J1213" i="23" s="1"/>
  <c r="G1212" i="23"/>
  <c r="J1212" i="23" s="1"/>
  <c r="G1211" i="23"/>
  <c r="J1211" i="23" s="1"/>
  <c r="G1210" i="23"/>
  <c r="J1210" i="23" s="1"/>
  <c r="G1209" i="23"/>
  <c r="J1209" i="23" s="1"/>
  <c r="G1208" i="23"/>
  <c r="J1208" i="23" s="1"/>
  <c r="G1207" i="23"/>
  <c r="J1207" i="23" s="1"/>
  <c r="G1206" i="23"/>
  <c r="J1206" i="23" s="1"/>
  <c r="G1205" i="23"/>
  <c r="J1205" i="23" s="1"/>
  <c r="G1204" i="23"/>
  <c r="J1204" i="23" s="1"/>
  <c r="G1203" i="23"/>
  <c r="J1203" i="23" s="1"/>
  <c r="G1202" i="23"/>
  <c r="J1202" i="23" s="1"/>
  <c r="G1201" i="23"/>
  <c r="J1201" i="23" s="1"/>
  <c r="G1200" i="23"/>
  <c r="J1200" i="23" s="1"/>
  <c r="G1199" i="23"/>
  <c r="J1199" i="23" s="1"/>
  <c r="G1198" i="23"/>
  <c r="J1198" i="23" s="1"/>
  <c r="G1197" i="23"/>
  <c r="J1197" i="23" s="1"/>
  <c r="G1196" i="23"/>
  <c r="J1196" i="23" s="1"/>
  <c r="G1195" i="23"/>
  <c r="J1195" i="23" s="1"/>
  <c r="G1194" i="23"/>
  <c r="J1194" i="23" s="1"/>
  <c r="G1193" i="23"/>
  <c r="J1193" i="23" s="1"/>
  <c r="G1192" i="23"/>
  <c r="J1192" i="23" s="1"/>
  <c r="G1191" i="23"/>
  <c r="J1191" i="23" s="1"/>
  <c r="G1190" i="23"/>
  <c r="J1190" i="23" s="1"/>
  <c r="G1189" i="23"/>
  <c r="J1189" i="23" s="1"/>
  <c r="G1188" i="23"/>
  <c r="J1188" i="23" s="1"/>
  <c r="G1187" i="23"/>
  <c r="J1187" i="23" s="1"/>
  <c r="G1186" i="23"/>
  <c r="J1186" i="23" s="1"/>
  <c r="G1185" i="23"/>
  <c r="J1185" i="23" s="1"/>
  <c r="G1184" i="23"/>
  <c r="J1184" i="23" s="1"/>
  <c r="G1183" i="23"/>
  <c r="J1183" i="23" s="1"/>
  <c r="G1182" i="23"/>
  <c r="J1182" i="23" s="1"/>
  <c r="G1181" i="23"/>
  <c r="J1181" i="23" s="1"/>
  <c r="G1180" i="23"/>
  <c r="J1180" i="23" s="1"/>
  <c r="G1179" i="23"/>
  <c r="J1179" i="23" s="1"/>
  <c r="G1178" i="23"/>
  <c r="J1178" i="23" s="1"/>
  <c r="G1177" i="23"/>
  <c r="J1177" i="23" s="1"/>
  <c r="G1176" i="23"/>
  <c r="J1176" i="23" s="1"/>
  <c r="G1175" i="23"/>
  <c r="J1175" i="23" s="1"/>
  <c r="G1174" i="23"/>
  <c r="J1174" i="23" s="1"/>
  <c r="G1173" i="23"/>
  <c r="J1173" i="23" s="1"/>
  <c r="G1172" i="23"/>
  <c r="J1172" i="23" s="1"/>
  <c r="G1171" i="23"/>
  <c r="J1171" i="23" s="1"/>
  <c r="G1170" i="23"/>
  <c r="J1170" i="23" s="1"/>
  <c r="G1169" i="23"/>
  <c r="J1169" i="23" s="1"/>
  <c r="G1168" i="23"/>
  <c r="J1168" i="23" s="1"/>
  <c r="G1167" i="23"/>
  <c r="J1167" i="23" s="1"/>
  <c r="G1166" i="23"/>
  <c r="J1166" i="23" s="1"/>
  <c r="G1165" i="23"/>
  <c r="J1165" i="23" s="1"/>
  <c r="G1164" i="23"/>
  <c r="J1164" i="23" s="1"/>
  <c r="G1163" i="23"/>
  <c r="J1163" i="23" s="1"/>
  <c r="G1162" i="23"/>
  <c r="J1162" i="23" s="1"/>
  <c r="G1161" i="23"/>
  <c r="J1161" i="23" s="1"/>
  <c r="G1160" i="23"/>
  <c r="J1160" i="23" s="1"/>
  <c r="G1159" i="23"/>
  <c r="J1159" i="23" s="1"/>
  <c r="G1158" i="23"/>
  <c r="J1158" i="23" s="1"/>
  <c r="G1157" i="23"/>
  <c r="J1157" i="23" s="1"/>
  <c r="G1156" i="23"/>
  <c r="J1156" i="23" s="1"/>
  <c r="G1155" i="23"/>
  <c r="J1155" i="23" s="1"/>
  <c r="G1154" i="23"/>
  <c r="J1154" i="23" s="1"/>
  <c r="G1153" i="23"/>
  <c r="J1153" i="23" s="1"/>
  <c r="G1152" i="23"/>
  <c r="J1152" i="23" s="1"/>
  <c r="G1151" i="23"/>
  <c r="J1151" i="23" s="1"/>
  <c r="G1150" i="23"/>
  <c r="J1150" i="23" s="1"/>
  <c r="G1149" i="23"/>
  <c r="J1149" i="23" s="1"/>
  <c r="G1148" i="23"/>
  <c r="J1148" i="23" s="1"/>
  <c r="G1147" i="23"/>
  <c r="J1147" i="23" s="1"/>
  <c r="G1146" i="23"/>
  <c r="J1146" i="23" s="1"/>
  <c r="G1145" i="23"/>
  <c r="J1145" i="23" s="1"/>
  <c r="G1144" i="23"/>
  <c r="J1144" i="23" s="1"/>
  <c r="G1143" i="23"/>
  <c r="J1143" i="23" s="1"/>
  <c r="G1142" i="23"/>
  <c r="J1142" i="23" s="1"/>
  <c r="G1141" i="23"/>
  <c r="J1141" i="23" s="1"/>
  <c r="G1140" i="23"/>
  <c r="J1140" i="23" s="1"/>
  <c r="G1139" i="23"/>
  <c r="J1139" i="23" s="1"/>
  <c r="G1138" i="23"/>
  <c r="J1138" i="23" s="1"/>
  <c r="G1137" i="23"/>
  <c r="J1137" i="23" s="1"/>
  <c r="G1136" i="23"/>
  <c r="J1136" i="23" s="1"/>
  <c r="G1135" i="23"/>
  <c r="J1135" i="23" s="1"/>
  <c r="G1134" i="23"/>
  <c r="J1134" i="23" s="1"/>
  <c r="G1133" i="23"/>
  <c r="J1133" i="23" s="1"/>
  <c r="G1132" i="23"/>
  <c r="J1132" i="23" s="1"/>
  <c r="G1131" i="23"/>
  <c r="J1131" i="23" s="1"/>
  <c r="G1130" i="23"/>
  <c r="J1130" i="23" s="1"/>
  <c r="G1129" i="23"/>
  <c r="J1129" i="23" s="1"/>
  <c r="G1128" i="23"/>
  <c r="J1128" i="23" s="1"/>
  <c r="G1127" i="23"/>
  <c r="J1127" i="23" s="1"/>
  <c r="G1126" i="23"/>
  <c r="J1126" i="23" s="1"/>
  <c r="G1125" i="23"/>
  <c r="J1125" i="23" s="1"/>
  <c r="G1124" i="23"/>
  <c r="J1124" i="23" s="1"/>
  <c r="G1123" i="23"/>
  <c r="J1123" i="23" s="1"/>
  <c r="G1122" i="23"/>
  <c r="J1122" i="23" s="1"/>
  <c r="G1121" i="23"/>
  <c r="J1121" i="23" s="1"/>
  <c r="G1120" i="23"/>
  <c r="J1120" i="23" s="1"/>
  <c r="G1119" i="23"/>
  <c r="J1119" i="23" s="1"/>
  <c r="G1118" i="23"/>
  <c r="J1118" i="23" s="1"/>
  <c r="G1117" i="23"/>
  <c r="J1117" i="23" s="1"/>
  <c r="G1116" i="23"/>
  <c r="J1116" i="23" s="1"/>
  <c r="G1115" i="23"/>
  <c r="J1115" i="23" s="1"/>
  <c r="G1114" i="23"/>
  <c r="J1114" i="23" s="1"/>
  <c r="G1113" i="23"/>
  <c r="J1113" i="23" s="1"/>
  <c r="G1112" i="23"/>
  <c r="J1112" i="23" s="1"/>
  <c r="G1111" i="23"/>
  <c r="J1111" i="23" s="1"/>
  <c r="G1110" i="23"/>
  <c r="J1110" i="23" s="1"/>
  <c r="G1109" i="23"/>
  <c r="J1109" i="23" s="1"/>
  <c r="G1108" i="23"/>
  <c r="J1108" i="23" s="1"/>
  <c r="G1107" i="23"/>
  <c r="J1107" i="23" s="1"/>
  <c r="G1106" i="23"/>
  <c r="J1106" i="23" s="1"/>
  <c r="G1105" i="23"/>
  <c r="J1105" i="23" s="1"/>
  <c r="G1104" i="23"/>
  <c r="J1104" i="23" s="1"/>
  <c r="G1103" i="23"/>
  <c r="J1103" i="23" s="1"/>
  <c r="G1102" i="23"/>
  <c r="J1102" i="23" s="1"/>
  <c r="G1101" i="23"/>
  <c r="J1101" i="23" s="1"/>
  <c r="G1100" i="23"/>
  <c r="J1100" i="23" s="1"/>
  <c r="G1099" i="23"/>
  <c r="J1099" i="23" s="1"/>
  <c r="G1098" i="23"/>
  <c r="J1098" i="23" s="1"/>
  <c r="G1097" i="23"/>
  <c r="J1097" i="23" s="1"/>
  <c r="G1096" i="23"/>
  <c r="J1096" i="23" s="1"/>
  <c r="G1095" i="23"/>
  <c r="J1095" i="23" s="1"/>
  <c r="G1094" i="23"/>
  <c r="J1094" i="23" s="1"/>
  <c r="G1093" i="23"/>
  <c r="J1093" i="23" s="1"/>
  <c r="G1092" i="23"/>
  <c r="J1092" i="23" s="1"/>
  <c r="G1091" i="23"/>
  <c r="J1091" i="23" s="1"/>
  <c r="G1090" i="23"/>
  <c r="J1090" i="23" s="1"/>
  <c r="G1089" i="23"/>
  <c r="J1089" i="23" s="1"/>
  <c r="G1088" i="23"/>
  <c r="J1088" i="23" s="1"/>
  <c r="G1087" i="23"/>
  <c r="J1087" i="23" s="1"/>
  <c r="G1086" i="23"/>
  <c r="J1086" i="23" s="1"/>
  <c r="G1085" i="23"/>
  <c r="J1085" i="23" s="1"/>
  <c r="G1084" i="23"/>
  <c r="J1084" i="23" s="1"/>
  <c r="G1083" i="23"/>
  <c r="J1083" i="23" s="1"/>
  <c r="G1082" i="23"/>
  <c r="J1082" i="23" s="1"/>
  <c r="G1081" i="23"/>
  <c r="J1081" i="23" s="1"/>
  <c r="G1080" i="23"/>
  <c r="J1080" i="23" s="1"/>
  <c r="G1079" i="23"/>
  <c r="J1079" i="23" s="1"/>
  <c r="G1078" i="23"/>
  <c r="J1078" i="23" s="1"/>
  <c r="G1077" i="23"/>
  <c r="J1077" i="23" s="1"/>
  <c r="G1076" i="23"/>
  <c r="J1076" i="23" s="1"/>
  <c r="G1075" i="23"/>
  <c r="J1075" i="23" s="1"/>
  <c r="G1074" i="23"/>
  <c r="J1074" i="23" s="1"/>
  <c r="G1073" i="23"/>
  <c r="J1073" i="23" s="1"/>
  <c r="G1072" i="23"/>
  <c r="J1072" i="23" s="1"/>
  <c r="H773" i="23" l="1"/>
  <c r="H774" i="23"/>
  <c r="I386" i="23" l="1"/>
  <c r="B2707" i="23" l="1"/>
  <c r="C2707" i="23" s="1"/>
  <c r="B2706" i="23"/>
  <c r="C2706" i="23" s="1"/>
  <c r="B2705" i="23"/>
  <c r="C2705" i="23" s="1"/>
  <c r="B2704" i="23"/>
  <c r="C2704" i="23" s="1"/>
  <c r="B2703" i="23"/>
  <c r="C2703" i="23" s="1"/>
  <c r="B2702" i="23"/>
  <c r="C2702" i="23" s="1"/>
  <c r="B2701" i="23"/>
  <c r="C2701" i="23" s="1"/>
  <c r="B2700" i="23"/>
  <c r="C2700" i="23" s="1"/>
  <c r="B2697" i="23"/>
  <c r="B2696" i="23"/>
  <c r="C2696" i="23" s="1"/>
  <c r="B2695" i="23"/>
  <c r="C2695" i="23" s="1"/>
  <c r="B2694" i="23"/>
  <c r="C2694" i="23" s="1"/>
  <c r="B2693" i="23"/>
  <c r="C2693" i="23" s="1"/>
  <c r="C2697" i="23" l="1"/>
  <c r="D2697" i="23" s="1"/>
  <c r="D2696" i="23"/>
  <c r="D2700" i="23"/>
  <c r="D2704" i="23"/>
  <c r="D2693" i="23"/>
  <c r="D2702" i="23"/>
  <c r="D2701" i="23"/>
  <c r="D2705" i="23"/>
  <c r="D2706" i="23"/>
  <c r="D2703" i="23"/>
  <c r="D2707" i="23"/>
  <c r="D2694" i="23"/>
  <c r="D2695" i="23"/>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23" i="23"/>
  <c r="J323" i="23" s="1"/>
  <c r="K323" i="23" s="1"/>
  <c r="D226" i="32" s="1"/>
  <c r="J386" i="23"/>
  <c r="K386" i="23" s="1"/>
  <c r="D268" i="32" s="1"/>
  <c r="D2699" i="23" l="1"/>
  <c r="D227" i="32" s="1"/>
  <c r="D1310" i="32" s="1"/>
  <c r="D1572" i="32"/>
  <c r="D1520" i="32"/>
  <c r="D1317" i="32"/>
  <c r="D1404" i="32"/>
  <c r="D1486" i="32"/>
  <c r="D1549" i="32"/>
  <c r="D1493" i="32"/>
  <c r="D1632" i="32"/>
  <c r="D2692" i="23"/>
  <c r="D225" i="32" s="1"/>
  <c r="M642" i="23"/>
  <c r="N643" i="23" s="1"/>
  <c r="L1653" i="23"/>
  <c r="M1653" i="23" s="1"/>
  <c r="L1652" i="23"/>
  <c r="M1652" i="23" s="1"/>
  <c r="L1651" i="23"/>
  <c r="M1651" i="23" s="1"/>
  <c r="D1628" i="32" l="1"/>
  <c r="D1496" i="32"/>
  <c r="D1630" i="32"/>
  <c r="N1651" i="23"/>
  <c r="O1651" i="23" s="1"/>
  <c r="D659" i="32" s="1"/>
  <c r="L1650" i="23"/>
  <c r="L1649" i="23"/>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649" i="23" l="1"/>
  <c r="N1649" i="23" s="1"/>
  <c r="O1649" i="23" s="1"/>
  <c r="D654" i="32" s="1"/>
  <c r="M1599" i="23"/>
  <c r="N1599" i="23" s="1"/>
  <c r="O1599" i="23" s="1"/>
  <c r="D631" i="32" s="1"/>
  <c r="M1636" i="23"/>
  <c r="N1636" i="23" s="1"/>
  <c r="O1636" i="23" s="1"/>
  <c r="D647" i="32" s="1"/>
  <c r="M1650" i="23"/>
  <c r="N1650" i="23" s="1"/>
  <c r="O1650" i="23" s="1"/>
  <c r="D640" i="32" s="1"/>
  <c r="N1627" i="23"/>
  <c r="O1627" i="23" s="1"/>
  <c r="D648" i="32" s="1"/>
  <c r="N1609" i="23"/>
  <c r="O1609" i="23" s="1"/>
  <c r="D649" i="32" s="1"/>
  <c r="N1646" i="23"/>
  <c r="O1646" i="23" s="1"/>
  <c r="D646" i="32" s="1"/>
  <c r="N1605" i="23"/>
  <c r="O1605" i="23" s="1"/>
  <c r="D632" i="32" s="1"/>
  <c r="N1607" i="23"/>
  <c r="O1607" i="23" s="1"/>
  <c r="D630" i="32" s="1"/>
  <c r="N1600" i="23"/>
  <c r="O1600" i="23" s="1"/>
  <c r="D633" i="32" s="1"/>
  <c r="C2682" i="23" l="1"/>
  <c r="D2682" i="23" s="1"/>
  <c r="C2681" i="23"/>
  <c r="D2681" i="23" s="1"/>
  <c r="C2680" i="23"/>
  <c r="D2680" i="23" s="1"/>
  <c r="C2679" i="23"/>
  <c r="D2679" i="23" s="1"/>
  <c r="C399" i="23" l="1"/>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D2635" i="23" s="1"/>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E2635" i="23" l="1"/>
  <c r="F2635" i="23" s="1"/>
  <c r="E2352" i="23"/>
  <c r="F2352" i="23" s="1"/>
  <c r="E2615" i="23"/>
  <c r="F2615" i="23" s="1"/>
  <c r="E2640" i="23"/>
  <c r="F2640" i="23" s="1"/>
  <c r="E2636" i="23"/>
  <c r="F2636" i="23" s="1"/>
  <c r="E2388" i="23"/>
  <c r="F2388" i="23" s="1"/>
  <c r="E2376" i="23"/>
  <c r="F2376" i="23" s="1"/>
  <c r="E2632" i="23"/>
  <c r="F2632" i="23" s="1"/>
  <c r="E2463" i="23"/>
  <c r="F2463" i="23" s="1"/>
  <c r="E2419" i="23"/>
  <c r="F2419" i="23" s="1"/>
  <c r="E2383" i="23"/>
  <c r="F2383" i="23" s="1"/>
  <c r="E2617" i="23"/>
  <c r="F2617" i="23" s="1"/>
  <c r="E2513" i="23"/>
  <c r="F2513" i="23" s="1"/>
  <c r="E2432" i="23"/>
  <c r="F2432" i="23" s="1"/>
  <c r="E2392" i="23"/>
  <c r="F2392" i="23" s="1"/>
  <c r="E2629" i="23"/>
  <c r="F2629" i="23" s="1"/>
  <c r="E2621" i="23"/>
  <c r="F2621" i="23" s="1"/>
  <c r="E2605" i="23"/>
  <c r="F2605" i="23" s="1"/>
  <c r="E2485" i="23"/>
  <c r="F2485" i="23" s="1"/>
  <c r="E2405" i="23"/>
  <c r="F2405" i="23" s="1"/>
  <c r="E2643" i="23"/>
  <c r="F2643" i="23" s="1"/>
  <c r="E2594" i="23"/>
  <c r="F2594" i="23" s="1"/>
  <c r="E2575" i="23"/>
  <c r="F2575" i="23" s="1"/>
  <c r="E2564" i="23"/>
  <c r="F2564" i="23" s="1"/>
  <c r="E2545" i="23"/>
  <c r="F2545" i="23" s="1"/>
  <c r="E2471" i="23"/>
  <c r="F2471" i="23" s="1"/>
  <c r="E2625" i="23"/>
  <c r="F2625" i="23" s="1"/>
  <c r="E2554" i="23"/>
  <c r="F2554" i="23" s="1"/>
  <c r="E2524" i="23"/>
  <c r="F2524" i="23" s="1"/>
  <c r="E2364" i="23"/>
  <c r="F2364" i="23" s="1"/>
  <c r="E2660" i="23"/>
  <c r="F2660" i="23" s="1"/>
  <c r="D675" i="32"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D1618" i="32" l="1"/>
  <c r="D1303" i="32" s="1"/>
  <c r="D283" i="32"/>
  <c r="D1617" i="32"/>
  <c r="D1302" i="32" s="1"/>
  <c r="D281" i="32"/>
  <c r="D1456" i="32"/>
  <c r="D282" i="32"/>
  <c r="D1446" i="32"/>
  <c r="D1417" i="32"/>
  <c r="D1353" i="32"/>
  <c r="D1276" i="32"/>
  <c r="D1322" i="32"/>
  <c r="D1374" i="32"/>
  <c r="D1602" i="32"/>
  <c r="D1437" i="32"/>
  <c r="F418" i="23"/>
  <c r="D301" i="32" s="1"/>
  <c r="D1597" i="32" s="1"/>
  <c r="F409" i="23"/>
  <c r="D294" i="32" s="1"/>
  <c r="F433" i="23"/>
  <c r="D272" i="32" s="1"/>
  <c r="F434" i="23"/>
  <c r="D273" i="32" s="1"/>
  <c r="F399" i="23"/>
  <c r="D288" i="32" s="1"/>
  <c r="F435" i="23"/>
  <c r="D274" i="32" s="1"/>
  <c r="F401" i="23"/>
  <c r="D289" i="32" s="1"/>
  <c r="F406" i="23"/>
  <c r="D293" i="32" s="1"/>
  <c r="D1595" i="32" s="1"/>
  <c r="F437" i="23"/>
  <c r="D276" i="32" s="1"/>
  <c r="F403" i="23"/>
  <c r="D291" i="32" s="1"/>
  <c r="F425" i="23"/>
  <c r="D304" i="32" s="1"/>
  <c r="F432" i="23"/>
  <c r="D279" i="32" s="1"/>
  <c r="F413" i="23"/>
  <c r="D298" i="32" s="1"/>
  <c r="F398" i="23"/>
  <c r="D287" i="32" s="1"/>
  <c r="F438" i="23"/>
  <c r="D277" i="32" s="1"/>
  <c r="F415" i="23"/>
  <c r="D300" i="32" s="1"/>
  <c r="F396" i="23"/>
  <c r="D286" i="32" s="1"/>
  <c r="F441" i="23"/>
  <c r="D280" i="32" s="1"/>
  <c r="F420" i="23"/>
  <c r="D302" i="32" s="1"/>
  <c r="F410" i="23"/>
  <c r="D295" i="32" s="1"/>
  <c r="F402" i="23"/>
  <c r="D290" i="32" s="1"/>
  <c r="F405" i="23"/>
  <c r="D292" i="32" s="1"/>
  <c r="F439" i="23"/>
  <c r="D278" i="32" s="1"/>
  <c r="F407" i="23"/>
  <c r="D1594" i="32" s="1"/>
  <c r="F440" i="23"/>
  <c r="D275" i="32" s="1"/>
  <c r="F411" i="23"/>
  <c r="D296" i="32" s="1"/>
  <c r="D1438" i="32" l="1"/>
  <c r="D1409" i="32"/>
  <c r="D1457" i="32"/>
  <c r="D1267" i="32"/>
  <c r="D1321" i="32"/>
  <c r="D1505" i="32"/>
  <c r="D1349" i="32"/>
  <c r="D1484" i="32"/>
  <c r="D1443" i="32"/>
  <c r="D1272" i="32"/>
  <c r="D1531" i="32"/>
  <c r="D1465" i="32"/>
  <c r="D1532" i="32"/>
  <c r="D1458" i="32"/>
  <c r="D1603" i="32"/>
  <c r="D1619" i="32"/>
  <c r="D1410" i="32"/>
  <c r="D1375" i="32"/>
  <c r="D1592" i="32"/>
  <c r="D1270" i="32"/>
  <c r="D1483" i="32"/>
  <c r="D1552" i="32"/>
  <c r="D1530" i="32"/>
  <c r="D1575" i="32"/>
  <c r="D1442" i="32"/>
  <c r="D1593" i="32"/>
  <c r="D1534" i="32"/>
  <c r="D1555" i="32"/>
  <c r="D1416" i="32"/>
  <c r="D1415" i="32"/>
  <c r="D1553" i="32"/>
  <c r="D1461" i="32"/>
  <c r="D1305" i="32"/>
  <c r="D1324" i="32"/>
  <c r="D1608" i="32"/>
  <c r="D1352" i="32"/>
  <c r="D1377" i="32"/>
  <c r="D1275" i="32"/>
  <c r="D1274" i="32"/>
  <c r="D1329" i="32"/>
  <c r="D1351" i="32"/>
  <c r="D1606" i="32"/>
  <c r="D1323" i="32"/>
  <c r="D1591" i="32"/>
  <c r="D1440" i="32"/>
  <c r="D1348" i="32"/>
  <c r="D1269" i="32"/>
  <c r="D1460" i="32"/>
  <c r="D1605" i="32"/>
  <c r="D1621" i="32"/>
  <c r="D1307" i="32"/>
  <c r="D1623" i="32"/>
  <c r="D1463" i="32"/>
  <c r="D1414" i="32"/>
  <c r="D1462" i="32"/>
  <c r="D1413" i="32"/>
  <c r="D1622" i="32"/>
  <c r="D1306" i="32"/>
  <c r="D1435" i="32"/>
  <c r="D1265" i="32"/>
  <c r="D1391" i="32"/>
  <c r="D1347" i="32"/>
  <c r="D1482" i="32"/>
  <c r="D1576" i="32"/>
  <c r="D1485" i="32"/>
  <c r="D1607" i="32"/>
  <c r="D1533" i="32"/>
  <c r="D1554" i="32"/>
  <c r="D1464" i="32"/>
  <c r="D1577" i="32"/>
  <c r="D1604" i="32"/>
  <c r="D1304" i="32"/>
  <c r="D1620" i="32"/>
  <c r="D1574" i="32"/>
  <c r="D1528" i="32"/>
  <c r="D1439" i="32"/>
  <c r="D1325" i="32"/>
  <c r="D1268" i="32"/>
  <c r="D1459" i="32"/>
  <c r="D1273" i="32"/>
  <c r="D1350" i="32"/>
  <c r="D1327" i="32"/>
  <c r="D1412" i="32"/>
  <c r="D1376" i="32"/>
  <c r="D1441" i="32"/>
  <c r="D1529" i="32"/>
  <c r="D1326" i="32"/>
  <c r="D1411" i="32"/>
  <c r="D1271" i="32"/>
  <c r="D1624" i="32"/>
  <c r="D1328" i="32"/>
  <c r="D1373" i="32"/>
  <c r="D1320" i="32"/>
  <c r="D1601" i="32"/>
  <c r="D1590" i="32"/>
  <c r="D1436" i="32"/>
  <c r="D1408" i="32"/>
  <c r="D1616" i="32"/>
  <c r="D1551" i="32"/>
  <c r="D1504" i="32"/>
  <c r="D1455" i="32"/>
  <c r="D1301" i="32"/>
  <c r="D1319" i="32"/>
  <c r="D1266" i="32"/>
  <c r="D1573" i="32"/>
  <c r="D1527" i="32"/>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D676" i="32" s="1"/>
  <c r="E2195" i="23"/>
  <c r="F2195" i="23" s="1"/>
  <c r="D656" i="32" s="1"/>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C2113" i="23"/>
  <c r="C2112" i="23"/>
  <c r="C2111" i="23"/>
  <c r="C2110" i="23"/>
  <c r="C2109" i="23"/>
  <c r="C2108" i="23"/>
  <c r="C2107" i="23"/>
  <c r="C2106" i="23"/>
  <c r="C2105" i="23"/>
  <c r="C2104" i="23"/>
  <c r="C2103" i="23"/>
  <c r="C2102" i="23"/>
  <c r="C2101" i="23"/>
  <c r="C2100" i="23"/>
  <c r="C2099" i="23"/>
  <c r="C2098" i="23"/>
  <c r="C2097" i="23"/>
  <c r="C2096" i="23"/>
  <c r="C2095" i="23"/>
  <c r="C2094" i="23"/>
  <c r="C2093" i="23"/>
  <c r="C2092" i="23"/>
  <c r="C2091" i="23"/>
  <c r="C2090" i="23"/>
  <c r="C2089" i="23"/>
  <c r="C2088" i="23"/>
  <c r="C2087" i="23"/>
  <c r="C2086" i="23"/>
  <c r="C2085" i="23"/>
  <c r="C2084" i="23"/>
  <c r="C2083" i="23"/>
  <c r="C2082" i="23"/>
  <c r="C2081" i="23"/>
  <c r="C2080" i="23"/>
  <c r="C2079" i="23"/>
  <c r="C2078" i="23"/>
  <c r="C2077" i="23"/>
  <c r="C2076" i="23"/>
  <c r="C2075" i="23"/>
  <c r="C2074" i="23"/>
  <c r="C2073" i="23"/>
  <c r="C2072" i="23"/>
  <c r="C2071" i="23"/>
  <c r="C2070" i="23"/>
  <c r="C2069" i="23"/>
  <c r="C2068" i="23"/>
  <c r="C2067" i="23"/>
  <c r="C2066" i="23"/>
  <c r="C2065" i="23"/>
  <c r="C2064" i="23"/>
  <c r="C2063" i="23"/>
  <c r="C2062" i="23"/>
  <c r="C2061" i="23"/>
  <c r="C2060" i="23"/>
  <c r="C2059" i="23"/>
  <c r="C2058" i="23"/>
  <c r="C2057" i="23"/>
  <c r="C2056" i="23"/>
  <c r="D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D1993" i="23" s="1"/>
  <c r="C1992" i="23"/>
  <c r="D1992" i="23" s="1"/>
  <c r="C1991" i="23"/>
  <c r="D1991" i="23" s="1"/>
  <c r="C1990" i="23"/>
  <c r="D1990" i="23" s="1"/>
  <c r="C1989" i="23"/>
  <c r="D1989" i="23" s="1"/>
  <c r="C1988" i="23"/>
  <c r="D1988" i="23" s="1"/>
  <c r="C1987" i="23"/>
  <c r="D1987" i="23" s="1"/>
  <c r="C1986" i="23"/>
  <c r="D1986" i="23" s="1"/>
  <c r="C1985" i="23"/>
  <c r="D1985" i="23" s="1"/>
  <c r="C1984" i="23"/>
  <c r="D1984" i="23" s="1"/>
  <c r="C1983" i="23"/>
  <c r="D1983" i="23" s="1"/>
  <c r="C1982" i="23"/>
  <c r="D1982" i="23" s="1"/>
  <c r="C1981" i="23"/>
  <c r="D1981" i="23" s="1"/>
  <c r="C1980" i="23"/>
  <c r="D1980" i="23" s="1"/>
  <c r="C1979" i="23"/>
  <c r="D1979" i="23" s="1"/>
  <c r="C1978" i="23"/>
  <c r="D1978" i="23" s="1"/>
  <c r="C1977" i="23"/>
  <c r="D1977" i="23" s="1"/>
  <c r="C1976" i="23"/>
  <c r="D1976" i="23" s="1"/>
  <c r="C1975" i="23"/>
  <c r="D1975" i="23" s="1"/>
  <c r="C1974" i="23"/>
  <c r="D1974" i="23" s="1"/>
  <c r="C1973" i="23"/>
  <c r="D1973" i="23" s="1"/>
  <c r="C1972" i="23"/>
  <c r="D1972" i="23" s="1"/>
  <c r="C1971" i="23"/>
  <c r="D1971" i="23" s="1"/>
  <c r="C1970" i="23"/>
  <c r="D1970" i="23" s="1"/>
  <c r="C1969" i="23"/>
  <c r="D1969" i="23" s="1"/>
  <c r="C1968" i="23"/>
  <c r="D1968" i="23" s="1"/>
  <c r="C1967" i="23"/>
  <c r="D1967" i="23" s="1"/>
  <c r="C1966" i="23"/>
  <c r="D1966" i="23" s="1"/>
  <c r="C1965" i="23"/>
  <c r="D1965" i="23" s="1"/>
  <c r="C1964" i="23"/>
  <c r="D1964" i="23" s="1"/>
  <c r="C1963" i="23"/>
  <c r="D1963" i="23" s="1"/>
  <c r="C1962" i="23"/>
  <c r="D1962" i="23" s="1"/>
  <c r="C1961" i="23"/>
  <c r="D1961" i="23" s="1"/>
  <c r="C1960" i="23"/>
  <c r="D1960" i="23" s="1"/>
  <c r="C1959" i="23"/>
  <c r="D1959" i="23" s="1"/>
  <c r="C1958" i="23"/>
  <c r="D1958" i="23" s="1"/>
  <c r="C1957" i="23"/>
  <c r="D1957" i="23" s="1"/>
  <c r="C1956" i="23"/>
  <c r="D1956" i="23" s="1"/>
  <c r="C1955" i="23"/>
  <c r="D1955" i="23" s="1"/>
  <c r="C1954" i="23"/>
  <c r="D1954" i="23" s="1"/>
  <c r="C1953" i="23"/>
  <c r="D1953" i="23" s="1"/>
  <c r="C1952" i="23"/>
  <c r="D1952" i="23" s="1"/>
  <c r="C1951" i="23"/>
  <c r="D1951" i="23" s="1"/>
  <c r="C1950" i="23"/>
  <c r="D1950" i="23" s="1"/>
  <c r="C1949" i="23"/>
  <c r="D1949" i="23" s="1"/>
  <c r="C1948" i="23"/>
  <c r="D1948" i="23" s="1"/>
  <c r="C1947" i="23"/>
  <c r="D1947" i="23" s="1"/>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D1918" i="23" s="1"/>
  <c r="C1917" i="23"/>
  <c r="D1917" i="23" s="1"/>
  <c r="C1916" i="23"/>
  <c r="D1916" i="23" s="1"/>
  <c r="C1915" i="23"/>
  <c r="D1915" i="23" s="1"/>
  <c r="C1914" i="23"/>
  <c r="D1914" i="23" s="1"/>
  <c r="C1913" i="23"/>
  <c r="D1913" i="23" s="1"/>
  <c r="C1912" i="23"/>
  <c r="D1912" i="23" s="1"/>
  <c r="C1911" i="23"/>
  <c r="D1911" i="23" s="1"/>
  <c r="C1910" i="23"/>
  <c r="D1910" i="23" s="1"/>
  <c r="C1909" i="23"/>
  <c r="D1909" i="23" s="1"/>
  <c r="C1908" i="23"/>
  <c r="D1908" i="23" s="1"/>
  <c r="C1907" i="23"/>
  <c r="D1907" i="23" s="1"/>
  <c r="C1906" i="23"/>
  <c r="D1906" i="23" s="1"/>
  <c r="C1905" i="23"/>
  <c r="D1905" i="23" s="1"/>
  <c r="C1904" i="23"/>
  <c r="D1904" i="23" s="1"/>
  <c r="C1903" i="23"/>
  <c r="D1903" i="23" s="1"/>
  <c r="C1902" i="23"/>
  <c r="D1902" i="23" s="1"/>
  <c r="C1901" i="23"/>
  <c r="D1901" i="23" s="1"/>
  <c r="C1900" i="23"/>
  <c r="D1900" i="23" s="1"/>
  <c r="C1899" i="23"/>
  <c r="D1899" i="23" s="1"/>
  <c r="C1898" i="23"/>
  <c r="D1898" i="23" s="1"/>
  <c r="C1897" i="23"/>
  <c r="D1897" i="23" s="1"/>
  <c r="C1896" i="23"/>
  <c r="D1896" i="23" s="1"/>
  <c r="C1895" i="23"/>
  <c r="D1895" i="23" s="1"/>
  <c r="C1894" i="23"/>
  <c r="D1894" i="23" s="1"/>
  <c r="C1893" i="23"/>
  <c r="D1893" i="23" s="1"/>
  <c r="C1892" i="23"/>
  <c r="D1892" i="23" s="1"/>
  <c r="C1891" i="23"/>
  <c r="D1891" i="23" s="1"/>
  <c r="C1890" i="23"/>
  <c r="D1890" i="23" s="1"/>
  <c r="C1889" i="23"/>
  <c r="D1889" i="23" s="1"/>
  <c r="C1888" i="23"/>
  <c r="D1888" i="23" s="1"/>
  <c r="C1887" i="23"/>
  <c r="D1887" i="23" s="1"/>
  <c r="C1886" i="23"/>
  <c r="D1886" i="23" s="1"/>
  <c r="C1885" i="23"/>
  <c r="D1885" i="23" s="1"/>
  <c r="C1884" i="23"/>
  <c r="D1884" i="23" s="1"/>
  <c r="C1883" i="23"/>
  <c r="D1883" i="23" s="1"/>
  <c r="C1882" i="23"/>
  <c r="D1882" i="23" s="1"/>
  <c r="C1881" i="23"/>
  <c r="D1881" i="23" s="1"/>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D1438" i="23" s="1"/>
  <c r="E2114" i="23" l="1"/>
  <c r="F2114" i="23" s="1"/>
  <c r="E2056" i="23"/>
  <c r="F2056" i="23" s="1"/>
  <c r="D643" i="32" s="1"/>
  <c r="E2148" i="23"/>
  <c r="F2148" i="23" s="1"/>
  <c r="E1883" i="23"/>
  <c r="E1887" i="23"/>
  <c r="E1895" i="23"/>
  <c r="E1903" i="23"/>
  <c r="D682" i="32" s="1"/>
  <c r="E1951" i="23"/>
  <c r="D698" i="32" s="1"/>
  <c r="E1983" i="23"/>
  <c r="E1987" i="23"/>
  <c r="E1991" i="23"/>
  <c r="E1888" i="23"/>
  <c r="E1896" i="23"/>
  <c r="E1904" i="23"/>
  <c r="D690" i="32" s="1"/>
  <c r="E1952" i="23"/>
  <c r="D699" i="32" s="1"/>
  <c r="E1984" i="23"/>
  <c r="E1988" i="23"/>
  <c r="E1992" i="23"/>
  <c r="E1881" i="23"/>
  <c r="E1885" i="23"/>
  <c r="D681" i="32" s="1"/>
  <c r="E1889" i="23"/>
  <c r="E1893" i="23"/>
  <c r="E1897" i="23"/>
  <c r="E1901" i="23"/>
  <c r="E1905" i="23"/>
  <c r="D684" i="32" s="1"/>
  <c r="E1909" i="23"/>
  <c r="D683" i="32" s="1"/>
  <c r="E1913" i="23"/>
  <c r="D688" i="32" s="1"/>
  <c r="E1917" i="23"/>
  <c r="F1917" i="23" s="1"/>
  <c r="D2445" i="32" s="1"/>
  <c r="E1953" i="23"/>
  <c r="E1957" i="23"/>
  <c r="E1961" i="23"/>
  <c r="D701" i="32" s="1"/>
  <c r="E1965" i="23"/>
  <c r="E1969" i="23"/>
  <c r="E1977" i="23"/>
  <c r="D704" i="32" s="1"/>
  <c r="E1981" i="23"/>
  <c r="E1985" i="23"/>
  <c r="E1989" i="23"/>
  <c r="E1993" i="23"/>
  <c r="E1891" i="23"/>
  <c r="E1899" i="23"/>
  <c r="E1907" i="23"/>
  <c r="E1911" i="23"/>
  <c r="D686" i="32" s="1"/>
  <c r="E1947" i="23"/>
  <c r="E1955" i="23"/>
  <c r="E1959" i="23"/>
  <c r="D703" i="32" s="1"/>
  <c r="E1963" i="23"/>
  <c r="E1967" i="23"/>
  <c r="E1971" i="23"/>
  <c r="E1979" i="23"/>
  <c r="D706" i="32" s="1"/>
  <c r="E1884" i="23"/>
  <c r="E1892" i="23"/>
  <c r="E1900" i="23"/>
  <c r="E1908" i="23"/>
  <c r="E1912" i="23"/>
  <c r="D687" i="32" s="1"/>
  <c r="E1948" i="23"/>
  <c r="D695" i="32" s="1"/>
  <c r="E1956" i="23"/>
  <c r="D700" i="32" s="1"/>
  <c r="E1960" i="23"/>
  <c r="E1964" i="23"/>
  <c r="E1968" i="23"/>
  <c r="E1972" i="23"/>
  <c r="E1980" i="23"/>
  <c r="D707" i="32" s="1"/>
  <c r="E1882" i="23"/>
  <c r="E1886" i="23"/>
  <c r="E1890" i="23"/>
  <c r="E1894" i="23"/>
  <c r="E1898" i="23"/>
  <c r="E1902" i="23"/>
  <c r="E1906" i="23"/>
  <c r="D685" i="32" s="1"/>
  <c r="E1910" i="23"/>
  <c r="E1914" i="23"/>
  <c r="D689" i="32" s="1"/>
  <c r="E1918" i="23"/>
  <c r="F1918" i="23" s="1"/>
  <c r="E1950" i="23"/>
  <c r="D697" i="32" s="1"/>
  <c r="E1954" i="23"/>
  <c r="E1958" i="23"/>
  <c r="E1962" i="23"/>
  <c r="F1962" i="23" s="1"/>
  <c r="D702" i="32" s="1"/>
  <c r="E1966" i="23"/>
  <c r="E1970" i="23"/>
  <c r="E1978" i="23"/>
  <c r="D705" i="32" s="1"/>
  <c r="E1982" i="23"/>
  <c r="D708" i="32" s="1"/>
  <c r="E1986" i="23"/>
  <c r="E1990" i="23"/>
  <c r="E2145" i="23"/>
  <c r="F2145" i="23" s="1"/>
  <c r="D660" i="32" s="1"/>
  <c r="E2112" i="23"/>
  <c r="F2112" i="23" s="1"/>
  <c r="D2462" i="32" s="1"/>
  <c r="E2098" i="23"/>
  <c r="F2098" i="23" s="1"/>
  <c r="E1973" i="23"/>
  <c r="F1973" i="23" s="1"/>
  <c r="D2452" i="32" s="1"/>
  <c r="E2057" i="23"/>
  <c r="F2057" i="23" s="1"/>
  <c r="D2458" i="32" s="1"/>
  <c r="E2149" i="23"/>
  <c r="F2149" i="23" s="1"/>
  <c r="D664" i="32" s="1"/>
  <c r="E1915" i="23"/>
  <c r="F1915" i="23" s="1"/>
  <c r="E1998" i="23"/>
  <c r="F1998" i="23" s="1"/>
  <c r="E2065" i="23"/>
  <c r="F2065" i="23" s="1"/>
  <c r="D2459" i="32" s="1"/>
  <c r="E1994" i="23"/>
  <c r="F1994" i="23" s="1"/>
  <c r="E2006" i="23"/>
  <c r="F2006" i="23" s="1"/>
  <c r="E2138" i="23"/>
  <c r="F2138" i="23" s="1"/>
  <c r="D662" i="32" s="1"/>
  <c r="E2019" i="23"/>
  <c r="F2019" i="23" s="1"/>
  <c r="E2115" i="23"/>
  <c r="F2115" i="23" s="1"/>
  <c r="E2135" i="23"/>
  <c r="F2135" i="23" s="1"/>
  <c r="D653" i="32" s="1"/>
  <c r="E2100" i="23"/>
  <c r="F2100" i="23" s="1"/>
  <c r="D2461" i="32" s="1"/>
  <c r="E1943" i="23"/>
  <c r="F1943" i="23" s="1"/>
  <c r="E1928" i="23"/>
  <c r="F1928" i="23" s="1"/>
  <c r="A1920" i="23"/>
  <c r="A1921" i="23" s="1"/>
  <c r="D694" i="32" s="1"/>
  <c r="E1939" i="23"/>
  <c r="F1939" i="23" s="1"/>
  <c r="D2449" i="32" s="1"/>
  <c r="D642" i="32" l="1"/>
  <c r="D2457" i="32"/>
  <c r="D2455" i="32"/>
  <c r="D2438" i="32"/>
  <c r="D718" i="32"/>
  <c r="D2463" i="32"/>
  <c r="D651" i="32"/>
  <c r="D2456" i="32"/>
  <c r="D2460" i="32"/>
  <c r="D2439" i="32"/>
  <c r="D661" i="32"/>
  <c r="D2448" i="32"/>
  <c r="D2440" i="32"/>
  <c r="D711" i="32"/>
  <c r="D2454" i="32"/>
  <c r="D693" i="32"/>
  <c r="D663" i="32"/>
  <c r="D2433" i="32"/>
  <c r="D713" i="32"/>
  <c r="D717" i="32"/>
  <c r="D644" i="32"/>
  <c r="D658" i="32"/>
  <c r="D665" i="32"/>
  <c r="D720" i="32"/>
  <c r="D712" i="32"/>
  <c r="D716" i="32"/>
  <c r="D714" i="32"/>
  <c r="D715" i="32"/>
  <c r="D691" i="32"/>
  <c r="D692" i="32"/>
  <c r="D722" i="32"/>
  <c r="D667" i="32"/>
  <c r="D719" i="32"/>
  <c r="D641" i="32"/>
  <c r="F1981" i="23"/>
  <c r="D709" i="32" s="1"/>
  <c r="A1904" i="23"/>
  <c r="A1905" i="23" s="1"/>
  <c r="F1993" i="23"/>
  <c r="A1948" i="23"/>
  <c r="A1949" i="23" s="1"/>
  <c r="D2436" i="32" s="1"/>
  <c r="F1881" i="23"/>
  <c r="F1889" i="23"/>
  <c r="D680" i="32" s="1"/>
  <c r="F1990" i="23"/>
  <c r="F1947" i="23"/>
  <c r="F1888" i="23"/>
  <c r="D679" i="32" s="1"/>
  <c r="A1882" i="23"/>
  <c r="A1883" i="23" s="1"/>
  <c r="E1949" i="23"/>
  <c r="D696" i="32" s="1"/>
  <c r="A1978" i="23"/>
  <c r="A1979" i="23" s="1"/>
  <c r="D2437" i="32" s="1"/>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D2442" i="32" l="1"/>
  <c r="D2434" i="32"/>
  <c r="D2443" i="32"/>
  <c r="D2435" i="32"/>
  <c r="D678" i="32"/>
  <c r="D710" i="32"/>
  <c r="D1392" i="32" s="1"/>
  <c r="F1728" i="23"/>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G1584" i="23" s="1"/>
  <c r="F1583" i="23"/>
  <c r="G1583" i="23" s="1"/>
  <c r="F1582" i="23"/>
  <c r="G1582" i="23" s="1"/>
  <c r="F1581" i="23"/>
  <c r="G1581" i="23" s="1"/>
  <c r="F1580" i="23"/>
  <c r="G1580" i="23" s="1"/>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D1447" i="32" l="1"/>
  <c r="C1598" i="23"/>
  <c r="D1598" i="23" s="1"/>
  <c r="F1579" i="23"/>
  <c r="G1579" i="23" s="1"/>
  <c r="I1606" i="23"/>
  <c r="I1614" i="23"/>
  <c r="F1643" i="23"/>
  <c r="G1643" i="23" s="1"/>
  <c r="C1643" i="23"/>
  <c r="D1643" i="23" s="1"/>
  <c r="I1599" i="23"/>
  <c r="F1598" i="23"/>
  <c r="G1598" i="23" s="1"/>
  <c r="I1603" i="23"/>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J1606" i="23" l="1"/>
  <c r="D636" i="32" s="1"/>
  <c r="J1603" i="23"/>
  <c r="D635" i="32" s="1"/>
  <c r="J1599" i="23"/>
  <c r="D634" i="32" s="1"/>
  <c r="J1614" i="23"/>
  <c r="D637" i="32" s="1"/>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C1439" i="23" l="1"/>
  <c r="D1439" i="23" s="1"/>
  <c r="C1544" i="23"/>
  <c r="D1544" i="23" s="1"/>
  <c r="C1493" i="23"/>
  <c r="D1493" i="23" s="1"/>
  <c r="F1439" i="23"/>
  <c r="G1439" i="23" s="1"/>
  <c r="C550" i="23" l="1"/>
  <c r="D550" i="23" s="1"/>
  <c r="C595" i="23"/>
  <c r="D595" i="23" s="1"/>
  <c r="I387" i="23"/>
  <c r="J387" i="23" s="1"/>
  <c r="K387" i="23" s="1"/>
  <c r="C81" i="23"/>
  <c r="H476" i="23"/>
  <c r="H478" i="23"/>
  <c r="H479" i="23"/>
  <c r="H480" i="23"/>
  <c r="H481" i="23"/>
  <c r="H482" i="23"/>
  <c r="H483" i="23"/>
  <c r="H484" i="23"/>
  <c r="H487" i="23"/>
  <c r="H489" i="23"/>
  <c r="H491" i="23"/>
  <c r="H492" i="23"/>
  <c r="H494" i="23"/>
  <c r="H496" i="23"/>
  <c r="H497" i="23"/>
  <c r="H500" i="23"/>
  <c r="H503" i="23"/>
  <c r="H504" i="23"/>
  <c r="H505" i="23"/>
  <c r="H506" i="23"/>
  <c r="H507" i="23"/>
  <c r="H511" i="23"/>
  <c r="H513" i="23"/>
  <c r="H514" i="23"/>
  <c r="H515" i="23"/>
  <c r="H516" i="23"/>
  <c r="H517" i="23"/>
  <c r="H518" i="23"/>
  <c r="H519" i="23"/>
  <c r="H522" i="23"/>
  <c r="H523" i="23"/>
  <c r="H524" i="23"/>
  <c r="H525" i="23"/>
  <c r="H526" i="23"/>
  <c r="H530" i="23"/>
  <c r="H532" i="23"/>
  <c r="H533" i="23"/>
  <c r="H534" i="23"/>
  <c r="H535" i="23"/>
  <c r="H536" i="23"/>
  <c r="C272" i="23"/>
  <c r="C835" i="23"/>
  <c r="C826" i="23"/>
  <c r="C934" i="23"/>
  <c r="D934" i="23" s="1"/>
  <c r="C936" i="23"/>
  <c r="D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C2684" i="23"/>
  <c r="D2684" i="23" s="1"/>
  <c r="E2684" i="23" s="1"/>
  <c r="C810" i="23"/>
  <c r="D810" i="23" s="1"/>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H1326" i="23"/>
  <c r="C1354" i="23"/>
  <c r="C1355" i="23"/>
  <c r="C1356" i="23"/>
  <c r="C1357" i="23"/>
  <c r="C1358" i="23"/>
  <c r="C1359" i="23"/>
  <c r="C1360" i="23"/>
  <c r="C1361" i="23"/>
  <c r="C1362" i="23"/>
  <c r="C1363" i="23"/>
  <c r="C1364" i="23"/>
  <c r="C1365" i="23"/>
  <c r="C1327" i="23"/>
  <c r="C1328" i="23"/>
  <c r="C1329" i="23"/>
  <c r="C1330" i="23"/>
  <c r="C1331" i="23"/>
  <c r="C1332" i="23"/>
  <c r="C1333" i="23"/>
  <c r="C1334" i="23"/>
  <c r="C1335" i="23"/>
  <c r="C1336" i="23"/>
  <c r="C1337" i="23"/>
  <c r="C1338" i="23"/>
  <c r="C1339" i="23"/>
  <c r="C1340" i="23"/>
  <c r="C1341" i="23"/>
  <c r="C1342" i="23"/>
  <c r="C1343" i="23"/>
  <c r="C1344" i="23"/>
  <c r="C1345" i="23"/>
  <c r="C1346" i="23"/>
  <c r="C1347" i="23"/>
  <c r="C1348" i="23"/>
  <c r="C1349" i="23"/>
  <c r="C1350" i="23"/>
  <c r="C1351" i="23"/>
  <c r="C1352" i="23"/>
  <c r="C1353" i="23"/>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C1319" i="23"/>
  <c r="C1320" i="23"/>
  <c r="C1321" i="23"/>
  <c r="C1322" i="23"/>
  <c r="C1323" i="23"/>
  <c r="C1324" i="23"/>
  <c r="C1230" i="23"/>
  <c r="C1231" i="23"/>
  <c r="C1232" i="23"/>
  <c r="C1233" i="23"/>
  <c r="H1230" i="23"/>
  <c r="H1231" i="23"/>
  <c r="H1232" i="23"/>
  <c r="H1233" i="23"/>
  <c r="C1229" i="23"/>
  <c r="H1229" i="23"/>
  <c r="H1222" i="23"/>
  <c r="H1223" i="23"/>
  <c r="H1224" i="23"/>
  <c r="H1225" i="23"/>
  <c r="H1226" i="23"/>
  <c r="H1227" i="23"/>
  <c r="C1221" i="23"/>
  <c r="H1221" i="23"/>
  <c r="C1283" i="23"/>
  <c r="C1284" i="23"/>
  <c r="C1285" i="23"/>
  <c r="C1286" i="23"/>
  <c r="C1287" i="23"/>
  <c r="C1288" i="23"/>
  <c r="C1289" i="23"/>
  <c r="C1290" i="23"/>
  <c r="C1291" i="23"/>
  <c r="C1292" i="23"/>
  <c r="C1293" i="23"/>
  <c r="C1294" i="23"/>
  <c r="C1295" i="23"/>
  <c r="C1296" i="23"/>
  <c r="C1297" i="23"/>
  <c r="C1298" i="23"/>
  <c r="C1299" i="23"/>
  <c r="C1300" i="23"/>
  <c r="C1301" i="23"/>
  <c r="C1302" i="23"/>
  <c r="C1303" i="23"/>
  <c r="C1304" i="23"/>
  <c r="C1305" i="23"/>
  <c r="C1306" i="23"/>
  <c r="C1307" i="23"/>
  <c r="C1308" i="23"/>
  <c r="C1309" i="23"/>
  <c r="C1310" i="23"/>
  <c r="C1311" i="23"/>
  <c r="C1312" i="23"/>
  <c r="C1313" i="23"/>
  <c r="C1314" i="23"/>
  <c r="C1315" i="23"/>
  <c r="C1316"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C1266" i="23"/>
  <c r="C1267" i="23"/>
  <c r="C1268" i="23"/>
  <c r="C1269" i="23"/>
  <c r="C1270" i="23"/>
  <c r="C1271" i="23"/>
  <c r="C1272" i="23"/>
  <c r="C1273" i="23"/>
  <c r="C1274" i="23"/>
  <c r="C1275" i="23"/>
  <c r="C1276" i="23"/>
  <c r="C1277" i="23"/>
  <c r="C1278" i="23"/>
  <c r="C1279" i="23"/>
  <c r="C1280" i="23"/>
  <c r="C1281" i="23"/>
  <c r="C1282" i="23"/>
  <c r="H1265" i="23"/>
  <c r="H1266" i="23"/>
  <c r="H1267" i="23"/>
  <c r="H1268" i="23"/>
  <c r="H1269" i="23"/>
  <c r="H1270" i="23"/>
  <c r="H1271" i="23"/>
  <c r="H1272" i="23"/>
  <c r="H1273" i="23"/>
  <c r="H1274" i="23"/>
  <c r="H1275" i="23"/>
  <c r="H1276" i="23"/>
  <c r="H1277" i="23"/>
  <c r="H1278" i="23"/>
  <c r="H1279" i="23"/>
  <c r="H1280" i="23"/>
  <c r="H1281" i="23"/>
  <c r="H1282" i="23"/>
  <c r="C1242" i="23"/>
  <c r="C1243" i="23"/>
  <c r="C1244" i="23"/>
  <c r="C1245" i="23"/>
  <c r="C1246" i="23"/>
  <c r="C1247" i="23"/>
  <c r="C1248" i="23"/>
  <c r="C1249" i="23"/>
  <c r="C1250" i="23"/>
  <c r="C1251" i="23"/>
  <c r="C1252" i="23"/>
  <c r="C1253" i="23"/>
  <c r="C1254" i="23"/>
  <c r="C1255" i="23"/>
  <c r="C1256" i="23"/>
  <c r="C1257" i="23"/>
  <c r="C1258" i="23"/>
  <c r="C1259" i="23"/>
  <c r="C1260" i="23"/>
  <c r="C1261" i="23"/>
  <c r="C1262" i="23"/>
  <c r="C1263" i="23"/>
  <c r="C1264"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C1223" i="23"/>
  <c r="C1224" i="23"/>
  <c r="C1225" i="23"/>
  <c r="C1226" i="23"/>
  <c r="C1227" i="23"/>
  <c r="C1228" i="23"/>
  <c r="C1234" i="23"/>
  <c r="C1235" i="23"/>
  <c r="C1236" i="23"/>
  <c r="C1237" i="23"/>
  <c r="C1238" i="23"/>
  <c r="C1239" i="23"/>
  <c r="C1240" i="23"/>
  <c r="C1241" i="23"/>
  <c r="H1234" i="23"/>
  <c r="H1235" i="23"/>
  <c r="H1236" i="23"/>
  <c r="H1237" i="23"/>
  <c r="H1238" i="23"/>
  <c r="H1239" i="23"/>
  <c r="H1240" i="23"/>
  <c r="C1094" i="23"/>
  <c r="C1095" i="23"/>
  <c r="C1096" i="23"/>
  <c r="H1094" i="23"/>
  <c r="H1095" i="23"/>
  <c r="H1096" i="23"/>
  <c r="C1073" i="23"/>
  <c r="C1074" i="23"/>
  <c r="C1075" i="23"/>
  <c r="C1076" i="23"/>
  <c r="C1077" i="23"/>
  <c r="C1078" i="23"/>
  <c r="C1079" i="23"/>
  <c r="C1080" i="23"/>
  <c r="C1081" i="23"/>
  <c r="C1082" i="23"/>
  <c r="C1083" i="23"/>
  <c r="C1084" i="23"/>
  <c r="C1085" i="23"/>
  <c r="C1086" i="23"/>
  <c r="C1087" i="23"/>
  <c r="C1088" i="23"/>
  <c r="C1089" i="23"/>
  <c r="C1090" i="23"/>
  <c r="C1091" i="23"/>
  <c r="C1092" i="23"/>
  <c r="C1093"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H1072" i="23"/>
  <c r="C1097" i="23"/>
  <c r="C1098" i="23"/>
  <c r="C1099" i="23"/>
  <c r="C1100" i="23"/>
  <c r="C1101" i="23"/>
  <c r="C1102" i="23"/>
  <c r="C1103" i="23"/>
  <c r="C1104" i="23"/>
  <c r="C1105" i="23"/>
  <c r="C1106" i="23"/>
  <c r="C1107" i="23"/>
  <c r="C1108" i="23"/>
  <c r="C1109" i="23"/>
  <c r="C1110" i="23"/>
  <c r="C1111" i="23"/>
  <c r="C1112" i="23"/>
  <c r="C1113" i="23"/>
  <c r="C1114" i="23"/>
  <c r="C1115" i="23"/>
  <c r="C1116" i="23"/>
  <c r="C1117" i="23"/>
  <c r="C1118" i="23"/>
  <c r="C1119" i="23"/>
  <c r="C1120" i="23"/>
  <c r="C1121" i="23"/>
  <c r="C1122" i="23"/>
  <c r="C1123" i="23"/>
  <c r="C1124" i="23"/>
  <c r="C1125" i="23"/>
  <c r="C1126" i="23"/>
  <c r="C1127" i="23"/>
  <c r="C1128" i="23"/>
  <c r="C1129" i="23"/>
  <c r="C1130" i="23"/>
  <c r="C1131" i="23"/>
  <c r="C1132" i="23"/>
  <c r="C1133" i="23"/>
  <c r="C1134" i="23"/>
  <c r="C1135" i="23"/>
  <c r="C1136" i="23"/>
  <c r="C1137" i="23"/>
  <c r="C1138" i="23"/>
  <c r="C1139" i="23"/>
  <c r="C1140" i="23"/>
  <c r="C1141" i="23"/>
  <c r="C1142" i="23"/>
  <c r="C1143" i="23"/>
  <c r="C1144" i="23"/>
  <c r="C1145" i="23"/>
  <c r="C1146" i="23"/>
  <c r="C1147" i="23"/>
  <c r="C1148" i="23"/>
  <c r="C1149" i="23"/>
  <c r="C1150" i="23"/>
  <c r="C1151" i="23"/>
  <c r="C1152" i="23"/>
  <c r="C1153" i="23"/>
  <c r="C1154" i="23"/>
  <c r="C1155" i="23"/>
  <c r="C1156" i="23"/>
  <c r="D1156" i="23" s="1"/>
  <c r="C1157" i="23"/>
  <c r="C1158" i="23"/>
  <c r="C1159" i="23"/>
  <c r="C1160" i="23"/>
  <c r="C1161" i="23"/>
  <c r="C1162" i="23"/>
  <c r="C1163" i="23"/>
  <c r="C1164" i="23"/>
  <c r="C1165" i="23"/>
  <c r="C1166" i="23"/>
  <c r="C1167" i="23"/>
  <c r="C1168" i="23"/>
  <c r="C1169" i="23"/>
  <c r="C1170" i="23"/>
  <c r="C1171" i="23"/>
  <c r="C1172" i="23"/>
  <c r="C1173" i="23"/>
  <c r="C1174" i="23"/>
  <c r="C1175" i="23"/>
  <c r="C1176" i="23"/>
  <c r="C1177" i="23"/>
  <c r="C1178" i="23"/>
  <c r="C1179" i="23"/>
  <c r="C1180" i="23"/>
  <c r="C1181" i="23"/>
  <c r="C1182" i="23"/>
  <c r="C1183" i="23"/>
  <c r="C1184" i="23"/>
  <c r="C1185" i="23"/>
  <c r="C1186" i="23"/>
  <c r="C1187" i="23"/>
  <c r="C1188" i="23"/>
  <c r="C1189" i="23"/>
  <c r="C1190" i="23"/>
  <c r="C1191" i="23"/>
  <c r="C1192" i="23"/>
  <c r="C1193" i="23"/>
  <c r="C1194" i="23"/>
  <c r="C1195" i="23"/>
  <c r="C1196" i="23"/>
  <c r="C1197" i="23"/>
  <c r="C1198" i="23"/>
  <c r="C1199" i="23"/>
  <c r="C1200" i="23"/>
  <c r="C1201" i="23"/>
  <c r="C1202" i="23"/>
  <c r="C1203" i="23"/>
  <c r="C1204" i="23"/>
  <c r="C1205" i="23"/>
  <c r="C1206" i="23"/>
  <c r="C1207" i="23"/>
  <c r="C1208" i="23"/>
  <c r="C1209" i="23"/>
  <c r="C1210" i="23"/>
  <c r="C1211" i="23"/>
  <c r="C1212" i="23"/>
  <c r="C1213" i="23"/>
  <c r="C1214" i="23"/>
  <c r="C1215" i="23"/>
  <c r="C1216" i="23"/>
  <c r="C1217" i="23"/>
  <c r="C1218" i="23"/>
  <c r="C1219" i="23"/>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D1047" i="23" s="1"/>
  <c r="C1048" i="23"/>
  <c r="D1048" i="23" s="1"/>
  <c r="C1049" i="23"/>
  <c r="D1049" i="23" s="1"/>
  <c r="C1050" i="23"/>
  <c r="D1050" i="23" s="1"/>
  <c r="C1051" i="23"/>
  <c r="D1051" i="23" s="1"/>
  <c r="C1052" i="23"/>
  <c r="D1052" i="23" s="1"/>
  <c r="C1053" i="23"/>
  <c r="D1053" i="23" s="1"/>
  <c r="C1054" i="23"/>
  <c r="D1054" i="23" s="1"/>
  <c r="C1055" i="23"/>
  <c r="D1055" i="23" s="1"/>
  <c r="C1056" i="23"/>
  <c r="D1056" i="23" s="1"/>
  <c r="C1057" i="23"/>
  <c r="D1057" i="23" s="1"/>
  <c r="C1046" i="23"/>
  <c r="D1046" i="23" s="1"/>
  <c r="C984" i="23"/>
  <c r="C985" i="23"/>
  <c r="C964" i="23"/>
  <c r="C965" i="23"/>
  <c r="C966" i="23"/>
  <c r="C967" i="23"/>
  <c r="C968" i="23"/>
  <c r="C969" i="23"/>
  <c r="C970" i="23"/>
  <c r="C971" i="23"/>
  <c r="C972" i="23"/>
  <c r="C973" i="23"/>
  <c r="C974" i="23"/>
  <c r="C975" i="23"/>
  <c r="C976" i="23"/>
  <c r="C977" i="23"/>
  <c r="C978" i="23"/>
  <c r="C979" i="23"/>
  <c r="C980" i="23"/>
  <c r="C981" i="23"/>
  <c r="C982" i="23"/>
  <c r="C983" i="23"/>
  <c r="C960" i="23"/>
  <c r="C961" i="23"/>
  <c r="C962" i="23"/>
  <c r="C963" i="23"/>
  <c r="C959" i="23"/>
  <c r="C993" i="23"/>
  <c r="C992" i="23"/>
  <c r="C990" i="23"/>
  <c r="C991" i="23"/>
  <c r="C989" i="23"/>
  <c r="C988" i="23"/>
  <c r="C987" i="23"/>
  <c r="C953" i="23"/>
  <c r="D953" i="23" s="1"/>
  <c r="C951" i="23"/>
  <c r="D951" i="23" s="1"/>
  <c r="C948" i="23"/>
  <c r="C950" i="23"/>
  <c r="D950" i="23" s="1"/>
  <c r="C946" i="23"/>
  <c r="C944" i="23"/>
  <c r="C943" i="23"/>
  <c r="C941" i="23"/>
  <c r="C793" i="23"/>
  <c r="C792" i="23"/>
  <c r="D792" i="23" s="1"/>
  <c r="C791" i="23"/>
  <c r="C790" i="23"/>
  <c r="D790" i="23" s="1"/>
  <c r="C789" i="23"/>
  <c r="C788" i="23"/>
  <c r="D788" i="23" s="1"/>
  <c r="C787" i="23"/>
  <c r="C785" i="23"/>
  <c r="C786" i="23"/>
  <c r="C783" i="23"/>
  <c r="D783" i="23" s="1"/>
  <c r="C784" i="23"/>
  <c r="C775" i="23"/>
  <c r="H775" i="23"/>
  <c r="C774" i="23"/>
  <c r="C765" i="23"/>
  <c r="C766" i="23"/>
  <c r="C767" i="23"/>
  <c r="C768" i="23"/>
  <c r="C769" i="23"/>
  <c r="C770" i="23"/>
  <c r="C771" i="23"/>
  <c r="C772" i="23"/>
  <c r="C773" i="23"/>
  <c r="C764" i="23"/>
  <c r="H765" i="23"/>
  <c r="H766" i="23"/>
  <c r="H767" i="23"/>
  <c r="H768" i="23"/>
  <c r="H769" i="23"/>
  <c r="H770" i="23"/>
  <c r="H771" i="23"/>
  <c r="H772" i="23"/>
  <c r="H764" i="23"/>
  <c r="C757" i="23"/>
  <c r="C758" i="23"/>
  <c r="C759" i="23"/>
  <c r="C760" i="23"/>
  <c r="C761" i="23"/>
  <c r="C762" i="23"/>
  <c r="C763" i="23"/>
  <c r="H757" i="23"/>
  <c r="H758" i="23"/>
  <c r="H759" i="23"/>
  <c r="H760" i="23"/>
  <c r="H761" i="23"/>
  <c r="H762" i="23"/>
  <c r="C756" i="23"/>
  <c r="H756" i="23"/>
  <c r="C744" i="23"/>
  <c r="C754" i="23"/>
  <c r="D754" i="23" s="1"/>
  <c r="C753" i="23"/>
  <c r="C743" i="23"/>
  <c r="C745" i="23"/>
  <c r="C746" i="23"/>
  <c r="C747" i="23"/>
  <c r="C748" i="23"/>
  <c r="C749" i="23"/>
  <c r="C750" i="23"/>
  <c r="C751" i="23"/>
  <c r="D751" i="23" s="1"/>
  <c r="C752" i="23"/>
  <c r="C742" i="23"/>
  <c r="C732" i="23"/>
  <c r="D732" i="23" s="1"/>
  <c r="C718" i="23"/>
  <c r="C719" i="23"/>
  <c r="C720" i="23"/>
  <c r="C721" i="23"/>
  <c r="C722" i="23"/>
  <c r="D722" i="23" s="1"/>
  <c r="C723" i="23"/>
  <c r="D723" i="23" s="1"/>
  <c r="C724" i="23"/>
  <c r="C725" i="23"/>
  <c r="C726" i="23"/>
  <c r="C727" i="23"/>
  <c r="D727" i="23" s="1"/>
  <c r="C728" i="23"/>
  <c r="C729" i="23"/>
  <c r="D729" i="23" s="1"/>
  <c r="C730" i="23"/>
  <c r="C731" i="23"/>
  <c r="H732" i="23"/>
  <c r="H718" i="23"/>
  <c r="H719" i="23"/>
  <c r="H720" i="23"/>
  <c r="H721" i="23"/>
  <c r="H722" i="23"/>
  <c r="H723" i="23"/>
  <c r="H724" i="23"/>
  <c r="H725" i="23"/>
  <c r="H726" i="23"/>
  <c r="H727" i="23"/>
  <c r="H728" i="23"/>
  <c r="H729" i="23"/>
  <c r="H730" i="23"/>
  <c r="C717" i="23"/>
  <c r="H717" i="23"/>
  <c r="H776" i="23"/>
  <c r="C776" i="23"/>
  <c r="C777" i="23"/>
  <c r="H778" i="23"/>
  <c r="C778" i="23"/>
  <c r="C779" i="23"/>
  <c r="H780" i="23"/>
  <c r="C780" i="23"/>
  <c r="H781" i="23"/>
  <c r="C781" i="23"/>
  <c r="H733" i="23"/>
  <c r="C733" i="23"/>
  <c r="H734" i="23"/>
  <c r="C734" i="23"/>
  <c r="D734" i="23" s="1"/>
  <c r="H735" i="23"/>
  <c r="C735" i="23"/>
  <c r="H736" i="23"/>
  <c r="C736" i="23"/>
  <c r="D736" i="23" s="1"/>
  <c r="H737" i="23"/>
  <c r="C737" i="23"/>
  <c r="D737" i="23" s="1"/>
  <c r="C738" i="23"/>
  <c r="H739" i="23"/>
  <c r="C739" i="23"/>
  <c r="D739" i="23" s="1"/>
  <c r="C740" i="23"/>
  <c r="C703" i="23"/>
  <c r="D703" i="23" s="1"/>
  <c r="C704" i="23"/>
  <c r="D704" i="23" s="1"/>
  <c r="C705" i="23"/>
  <c r="D705" i="23" s="1"/>
  <c r="C706" i="23"/>
  <c r="D706" i="23" s="1"/>
  <c r="C707" i="23"/>
  <c r="D707" i="23" s="1"/>
  <c r="C708" i="23"/>
  <c r="D708" i="23" s="1"/>
  <c r="C709" i="23"/>
  <c r="D709" i="23" s="1"/>
  <c r="H703" i="23"/>
  <c r="H704" i="23"/>
  <c r="H705" i="23"/>
  <c r="H706" i="23"/>
  <c r="H707" i="23"/>
  <c r="H708" i="23"/>
  <c r="H709" i="23"/>
  <c r="C702" i="23"/>
  <c r="D702" i="23" s="1"/>
  <c r="H702" i="23"/>
  <c r="C700" i="23"/>
  <c r="C698" i="23"/>
  <c r="C699" i="23"/>
  <c r="C697" i="23"/>
  <c r="C695" i="23"/>
  <c r="C696" i="23"/>
  <c r="C693" i="23"/>
  <c r="D693" i="23" s="1"/>
  <c r="C692" i="23"/>
  <c r="D692" i="23" s="1"/>
  <c r="C690" i="23"/>
  <c r="D690" i="23" s="1"/>
  <c r="C689" i="23"/>
  <c r="D689" i="23" s="1"/>
  <c r="C688" i="23"/>
  <c r="D688" i="23" s="1"/>
  <c r="C687" i="23"/>
  <c r="D687" i="23" s="1"/>
  <c r="C685" i="23"/>
  <c r="D685" i="23" s="1"/>
  <c r="C686" i="23"/>
  <c r="D686" i="23" s="1"/>
  <c r="C667" i="23"/>
  <c r="D667" i="23" s="1"/>
  <c r="C668" i="23"/>
  <c r="D668" i="23" s="1"/>
  <c r="C669" i="23"/>
  <c r="D669" i="23" s="1"/>
  <c r="C670" i="23"/>
  <c r="D670" i="23" s="1"/>
  <c r="H667" i="23"/>
  <c r="H668" i="23"/>
  <c r="H669" i="23"/>
  <c r="H670" i="23"/>
  <c r="C666" i="23"/>
  <c r="D666" i="23" s="1"/>
  <c r="H666" i="23"/>
  <c r="C655" i="23"/>
  <c r="D655" i="23" s="1"/>
  <c r="H655" i="23"/>
  <c r="C652" i="23"/>
  <c r="D652" i="23" s="1"/>
  <c r="C653" i="23"/>
  <c r="D653" i="23" s="1"/>
  <c r="C654" i="23"/>
  <c r="D654" i="23" s="1"/>
  <c r="H652" i="23"/>
  <c r="H653" i="23"/>
  <c r="C651" i="23"/>
  <c r="D651" i="23" s="1"/>
  <c r="H651" i="23"/>
  <c r="C644" i="23"/>
  <c r="D644" i="23" s="1"/>
  <c r="C645" i="23"/>
  <c r="D645" i="23" s="1"/>
  <c r="C646" i="23"/>
  <c r="D646" i="23" s="1"/>
  <c r="C643" i="23"/>
  <c r="D643" i="23" s="1"/>
  <c r="H644" i="23"/>
  <c r="H645" i="23"/>
  <c r="H646" i="23"/>
  <c r="H643" i="23"/>
  <c r="C640" i="23"/>
  <c r="D640" i="23" s="1"/>
  <c r="C641" i="23"/>
  <c r="C639" i="23"/>
  <c r="D639" i="23" s="1"/>
  <c r="C638" i="23"/>
  <c r="D638" i="23" s="1"/>
  <c r="C631" i="23"/>
  <c r="D631" i="23" s="1"/>
  <c r="C632" i="23"/>
  <c r="D632" i="23" s="1"/>
  <c r="C633" i="23"/>
  <c r="D633" i="23" s="1"/>
  <c r="H631" i="23"/>
  <c r="H632" i="23"/>
  <c r="H633" i="23"/>
  <c r="C630" i="23"/>
  <c r="D630" i="23" s="1"/>
  <c r="H630" i="23"/>
  <c r="C617" i="23"/>
  <c r="D617" i="23" s="1"/>
  <c r="C618" i="23"/>
  <c r="D618" i="23" s="1"/>
  <c r="C619" i="23"/>
  <c r="D619" i="23" s="1"/>
  <c r="H617" i="23"/>
  <c r="H618" i="23"/>
  <c r="H619" i="23"/>
  <c r="C616" i="23"/>
  <c r="D616" i="23" s="1"/>
  <c r="H616" i="23"/>
  <c r="C608" i="23"/>
  <c r="D608" i="23" s="1"/>
  <c r="C609" i="23"/>
  <c r="D609" i="23" s="1"/>
  <c r="C610" i="23"/>
  <c r="D610" i="23" s="1"/>
  <c r="H608" i="23"/>
  <c r="H609" i="23"/>
  <c r="H610" i="23"/>
  <c r="C607" i="23"/>
  <c r="D607" i="23" s="1"/>
  <c r="H607" i="23"/>
  <c r="H710" i="23"/>
  <c r="C710" i="23"/>
  <c r="D710" i="23" s="1"/>
  <c r="H711" i="23"/>
  <c r="C711" i="23"/>
  <c r="D711" i="23" s="1"/>
  <c r="H712" i="23"/>
  <c r="C712" i="23"/>
  <c r="D712" i="23" s="1"/>
  <c r="H713" i="23"/>
  <c r="C713" i="23"/>
  <c r="D713" i="23" s="1"/>
  <c r="H714" i="23"/>
  <c r="C714" i="23"/>
  <c r="D714" i="23" s="1"/>
  <c r="H671" i="23"/>
  <c r="C671" i="23"/>
  <c r="D671" i="23" s="1"/>
  <c r="H672" i="23"/>
  <c r="C672" i="23"/>
  <c r="D672" i="23" s="1"/>
  <c r="H673" i="23"/>
  <c r="C673" i="23"/>
  <c r="D673" i="23" s="1"/>
  <c r="H674" i="23"/>
  <c r="C675" i="23"/>
  <c r="D675" i="23" s="1"/>
  <c r="H676" i="23"/>
  <c r="C676" i="23"/>
  <c r="D676" i="23" s="1"/>
  <c r="H677" i="23"/>
  <c r="C677" i="23"/>
  <c r="D677" i="23" s="1"/>
  <c r="H678" i="23"/>
  <c r="C678" i="23"/>
  <c r="D678" i="23" s="1"/>
  <c r="H679" i="23"/>
  <c r="C679" i="23"/>
  <c r="D679" i="23" s="1"/>
  <c r="C680" i="23"/>
  <c r="D680" i="23" s="1"/>
  <c r="H681" i="23"/>
  <c r="C681" i="23"/>
  <c r="D681" i="23" s="1"/>
  <c r="H682" i="23"/>
  <c r="C682" i="23"/>
  <c r="D682" i="23" s="1"/>
  <c r="C683" i="23"/>
  <c r="H656" i="23"/>
  <c r="C656" i="23"/>
  <c r="D656" i="23" s="1"/>
  <c r="H657" i="23"/>
  <c r="C657" i="23"/>
  <c r="D657" i="23" s="1"/>
  <c r="H658" i="23"/>
  <c r="C658" i="23"/>
  <c r="D658" i="23" s="1"/>
  <c r="H659" i="23"/>
  <c r="C659" i="23"/>
  <c r="D659" i="23" s="1"/>
  <c r="H660" i="23"/>
  <c r="C660" i="23"/>
  <c r="D660" i="23" s="1"/>
  <c r="H661" i="23"/>
  <c r="C661" i="23"/>
  <c r="D661" i="23" s="1"/>
  <c r="H662" i="23"/>
  <c r="C662" i="23"/>
  <c r="D662" i="23" s="1"/>
  <c r="H663" i="23"/>
  <c r="C663" i="23"/>
  <c r="D663" i="23" s="1"/>
  <c r="H664" i="23"/>
  <c r="C664" i="23"/>
  <c r="D664" i="23" s="1"/>
  <c r="H647" i="23"/>
  <c r="C647" i="23"/>
  <c r="D647" i="23" s="1"/>
  <c r="H648" i="23"/>
  <c r="C648" i="23"/>
  <c r="D648" i="23" s="1"/>
  <c r="H649" i="23"/>
  <c r="C649" i="23"/>
  <c r="D649" i="23" s="1"/>
  <c r="H634" i="23"/>
  <c r="C634" i="23"/>
  <c r="D634" i="23" s="1"/>
  <c r="H635" i="23"/>
  <c r="C635" i="23"/>
  <c r="D635" i="23" s="1"/>
  <c r="H636" i="23"/>
  <c r="C636" i="23"/>
  <c r="D636" i="23" s="1"/>
  <c r="H620" i="23"/>
  <c r="C620" i="23"/>
  <c r="D620" i="23" s="1"/>
  <c r="H621" i="23"/>
  <c r="C621" i="23"/>
  <c r="D621" i="23" s="1"/>
  <c r="H622" i="23"/>
  <c r="C622" i="23"/>
  <c r="D622" i="23" s="1"/>
  <c r="H623" i="23"/>
  <c r="C623" i="23"/>
  <c r="D623" i="23" s="1"/>
  <c r="H624" i="23"/>
  <c r="C624" i="23"/>
  <c r="D624" i="23" s="1"/>
  <c r="H625" i="23"/>
  <c r="C625" i="23"/>
  <c r="D625" i="23" s="1"/>
  <c r="H626" i="23"/>
  <c r="C626" i="23"/>
  <c r="D626" i="23" s="1"/>
  <c r="H627" i="23"/>
  <c r="C627" i="23"/>
  <c r="D627" i="23" s="1"/>
  <c r="H628" i="23"/>
  <c r="C628" i="23"/>
  <c r="D628" i="23" s="1"/>
  <c r="C611" i="23"/>
  <c r="D611" i="23" s="1"/>
  <c r="C612" i="23"/>
  <c r="D612" i="23" s="1"/>
  <c r="C613" i="23"/>
  <c r="D613" i="23" s="1"/>
  <c r="C614" i="23"/>
  <c r="D614" i="23" s="1"/>
  <c r="H611" i="23"/>
  <c r="H612" i="23"/>
  <c r="H613" i="23"/>
  <c r="H614" i="23"/>
  <c r="C604" i="23"/>
  <c r="C602" i="23"/>
  <c r="C603" i="23"/>
  <c r="C601" i="23"/>
  <c r="C597" i="23"/>
  <c r="C598" i="23"/>
  <c r="C599" i="23"/>
  <c r="C596" i="23"/>
  <c r="C594" i="23"/>
  <c r="C592" i="23"/>
  <c r="C588" i="23"/>
  <c r="C589" i="23"/>
  <c r="C591" i="23"/>
  <c r="C586" i="23"/>
  <c r="C584" i="23"/>
  <c r="C581" i="23"/>
  <c r="C579" i="23"/>
  <c r="C577" i="23"/>
  <c r="C575" i="23"/>
  <c r="C572" i="23"/>
  <c r="C573" i="23"/>
  <c r="C570" i="23"/>
  <c r="C569" i="23"/>
  <c r="C568" i="23"/>
  <c r="C566" i="23"/>
  <c r="C567" i="23"/>
  <c r="C564" i="23"/>
  <c r="C473" i="23"/>
  <c r="C474" i="23"/>
  <c r="C471" i="23"/>
  <c r="C472" i="23"/>
  <c r="C470" i="23"/>
  <c r="C469" i="23"/>
  <c r="C468" i="23"/>
  <c r="C467" i="23"/>
  <c r="C562" i="23"/>
  <c r="C560" i="23"/>
  <c r="C561" i="23"/>
  <c r="C557" i="23"/>
  <c r="C555" i="23"/>
  <c r="C553" i="23"/>
  <c r="C554" i="23"/>
  <c r="C549" i="23"/>
  <c r="C551" i="23"/>
  <c r="C552" i="23"/>
  <c r="C515" i="23"/>
  <c r="C514" i="23"/>
  <c r="C513" i="23"/>
  <c r="C511" i="23"/>
  <c r="C512" i="23"/>
  <c r="C507" i="23"/>
  <c r="C508" i="23"/>
  <c r="C509" i="23"/>
  <c r="C510" i="23"/>
  <c r="C506" i="23"/>
  <c r="C505" i="23"/>
  <c r="C504" i="23"/>
  <c r="C503" i="23"/>
  <c r="C500" i="23"/>
  <c r="C501" i="23"/>
  <c r="C502" i="23"/>
  <c r="C497" i="23"/>
  <c r="C498" i="23"/>
  <c r="C499" i="23"/>
  <c r="C496" i="23"/>
  <c r="C494" i="23"/>
  <c r="C495" i="23"/>
  <c r="C491" i="23"/>
  <c r="C489" i="23"/>
  <c r="C490" i="23"/>
  <c r="C487" i="23"/>
  <c r="C488" i="23"/>
  <c r="C480" i="23"/>
  <c r="C481" i="23"/>
  <c r="C482" i="23"/>
  <c r="C483" i="23"/>
  <c r="C484" i="23"/>
  <c r="C485" i="23"/>
  <c r="C479" i="23"/>
  <c r="C478" i="23"/>
  <c r="C476" i="23"/>
  <c r="C477" i="23"/>
  <c r="C492" i="23"/>
  <c r="C493" i="23"/>
  <c r="C516" i="23"/>
  <c r="C517" i="23"/>
  <c r="C518" i="23"/>
  <c r="C519" i="23"/>
  <c r="C520" i="23"/>
  <c r="C521" i="23"/>
  <c r="C522" i="23"/>
  <c r="C523" i="23"/>
  <c r="C524" i="23"/>
  <c r="C525" i="23"/>
  <c r="C526" i="23"/>
  <c r="C527" i="23"/>
  <c r="C528" i="23"/>
  <c r="C529" i="23"/>
  <c r="C530" i="23"/>
  <c r="C531" i="23"/>
  <c r="C532" i="23"/>
  <c r="C533" i="23"/>
  <c r="C534" i="23"/>
  <c r="C535" i="23"/>
  <c r="C536" i="23"/>
  <c r="C541" i="23"/>
  <c r="C542" i="23"/>
  <c r="C543" i="23"/>
  <c r="C544" i="23"/>
  <c r="C545" i="23"/>
  <c r="C546" i="23"/>
  <c r="C540" i="23"/>
  <c r="C538" i="23"/>
  <c r="C465" i="23"/>
  <c r="C466" i="23"/>
  <c r="C449" i="23"/>
  <c r="C450" i="23"/>
  <c r="C451" i="23"/>
  <c r="C452" i="23"/>
  <c r="C453" i="23"/>
  <c r="H449" i="23"/>
  <c r="H450" i="23"/>
  <c r="H451" i="23"/>
  <c r="H452" i="23"/>
  <c r="H453" i="23"/>
  <c r="C448" i="23"/>
  <c r="D448" i="23" s="1"/>
  <c r="H448" i="23"/>
  <c r="C454" i="23"/>
  <c r="C455" i="23"/>
  <c r="C456" i="23"/>
  <c r="C457" i="23"/>
  <c r="C458" i="23"/>
  <c r="C459" i="23"/>
  <c r="C460" i="23"/>
  <c r="C461" i="23"/>
  <c r="C462" i="23"/>
  <c r="H454" i="23"/>
  <c r="H455" i="23"/>
  <c r="H456" i="23"/>
  <c r="H457" i="23"/>
  <c r="H459" i="23"/>
  <c r="H460" i="23"/>
  <c r="H461" i="23"/>
  <c r="H462" i="23"/>
  <c r="C438" i="23"/>
  <c r="D438" i="23" s="1"/>
  <c r="C437" i="23"/>
  <c r="D437" i="23" s="1"/>
  <c r="C433" i="23"/>
  <c r="D433" i="23" s="1"/>
  <c r="C434" i="23"/>
  <c r="D434" i="23" s="1"/>
  <c r="C435" i="23"/>
  <c r="D435" i="23" s="1"/>
  <c r="C436" i="23"/>
  <c r="D436" i="23" s="1"/>
  <c r="H438" i="23"/>
  <c r="H437" i="23"/>
  <c r="H433" i="23"/>
  <c r="H434" i="23"/>
  <c r="H435" i="23"/>
  <c r="H432" i="23"/>
  <c r="C439" i="23"/>
  <c r="D439" i="23" s="1"/>
  <c r="C440" i="23"/>
  <c r="D440" i="23" s="1"/>
  <c r="C441" i="23"/>
  <c r="D441" i="23" s="1"/>
  <c r="H439" i="23"/>
  <c r="H440" i="23"/>
  <c r="H441" i="23"/>
  <c r="C408" i="23"/>
  <c r="D408" i="23" s="1"/>
  <c r="C407" i="23"/>
  <c r="D407" i="23" s="1"/>
  <c r="C425" i="23"/>
  <c r="D425" i="23" s="1"/>
  <c r="H425" i="23"/>
  <c r="C446" i="23"/>
  <c r="C445" i="23"/>
  <c r="C428" i="23"/>
  <c r="C429" i="23"/>
  <c r="C430" i="23"/>
  <c r="C397" i="23"/>
  <c r="D397" i="23" s="1"/>
  <c r="C398" i="23"/>
  <c r="D398" i="23" s="1"/>
  <c r="E399" i="23"/>
  <c r="C400" i="23"/>
  <c r="D400" i="23" s="1"/>
  <c r="C401" i="23"/>
  <c r="D401" i="23" s="1"/>
  <c r="C402" i="23"/>
  <c r="D402" i="23" s="1"/>
  <c r="C403" i="23"/>
  <c r="D403" i="23" s="1"/>
  <c r="C404" i="23"/>
  <c r="D404" i="23" s="1"/>
  <c r="H397" i="23"/>
  <c r="H398" i="23"/>
  <c r="H399" i="23"/>
  <c r="H400" i="23"/>
  <c r="H401" i="23"/>
  <c r="H402" i="23"/>
  <c r="H403" i="23"/>
  <c r="C396" i="23"/>
  <c r="D396" i="23" s="1"/>
  <c r="H396" i="23"/>
  <c r="C405" i="23"/>
  <c r="D405" i="23" s="1"/>
  <c r="C406" i="23"/>
  <c r="D406" i="23" s="1"/>
  <c r="C409" i="23"/>
  <c r="D409" i="23" s="1"/>
  <c r="C410" i="23"/>
  <c r="D410" i="23" s="1"/>
  <c r="C411" i="23"/>
  <c r="D411" i="23" s="1"/>
  <c r="C412" i="23"/>
  <c r="D412" i="23" s="1"/>
  <c r="C413" i="23"/>
  <c r="D413" i="23" s="1"/>
  <c r="C414" i="23"/>
  <c r="D414" i="23" s="1"/>
  <c r="C415" i="23"/>
  <c r="D415" i="23" s="1"/>
  <c r="C416" i="23"/>
  <c r="D416" i="23" s="1"/>
  <c r="C417" i="23"/>
  <c r="D417" i="23" s="1"/>
  <c r="C418" i="23"/>
  <c r="D418" i="23" s="1"/>
  <c r="C419" i="23"/>
  <c r="D419" i="23" s="1"/>
  <c r="C420" i="23"/>
  <c r="D420" i="23" s="1"/>
  <c r="C421" i="23"/>
  <c r="D421" i="23" s="1"/>
  <c r="C422" i="23"/>
  <c r="D422" i="23" s="1"/>
  <c r="C423" i="23"/>
  <c r="D423" i="23" s="1"/>
  <c r="C424" i="23"/>
  <c r="D424" i="23" s="1"/>
  <c r="H405" i="23"/>
  <c r="H406" i="23"/>
  <c r="H407" i="23"/>
  <c r="H409" i="23"/>
  <c r="H410" i="23"/>
  <c r="H411" i="23"/>
  <c r="H412" i="23"/>
  <c r="H413" i="23"/>
  <c r="H414" i="23"/>
  <c r="H415" i="23"/>
  <c r="H416" i="23"/>
  <c r="H417" i="23"/>
  <c r="H418" i="23"/>
  <c r="H419" i="23"/>
  <c r="H420" i="23"/>
  <c r="H421" i="23"/>
  <c r="H422" i="23"/>
  <c r="H423" i="23"/>
  <c r="H424" i="23"/>
  <c r="H426" i="23"/>
  <c r="C391" i="23"/>
  <c r="C392" i="23"/>
  <c r="C389" i="23"/>
  <c r="C387" i="23"/>
  <c r="C388" i="23"/>
  <c r="C386" i="23"/>
  <c r="C384" i="23"/>
  <c r="C382" i="23"/>
  <c r="C361" i="23"/>
  <c r="D361" i="23" s="1"/>
  <c r="C362" i="23"/>
  <c r="D362" i="23" s="1"/>
  <c r="C363" i="23"/>
  <c r="D363" i="23" s="1"/>
  <c r="C364" i="23"/>
  <c r="D364" i="23" s="1"/>
  <c r="C365" i="23"/>
  <c r="D365" i="23" s="1"/>
  <c r="H361" i="23"/>
  <c r="H362" i="23"/>
  <c r="H363" i="23"/>
  <c r="H364" i="23"/>
  <c r="H365" i="23"/>
  <c r="C360" i="23"/>
  <c r="D360" i="23" s="1"/>
  <c r="H360" i="23"/>
  <c r="C366" i="23"/>
  <c r="D366" i="23" s="1"/>
  <c r="C367" i="23"/>
  <c r="D367" i="23" s="1"/>
  <c r="C368" i="23"/>
  <c r="D368" i="23" s="1"/>
  <c r="C369" i="23"/>
  <c r="D369" i="23" s="1"/>
  <c r="C370" i="23"/>
  <c r="D370" i="23" s="1"/>
  <c r="C371" i="23"/>
  <c r="D371" i="23" s="1"/>
  <c r="C372" i="23"/>
  <c r="D372" i="23" s="1"/>
  <c r="C373" i="23"/>
  <c r="D373" i="23" s="1"/>
  <c r="C374" i="23"/>
  <c r="D374" i="23" s="1"/>
  <c r="C375" i="23"/>
  <c r="D375" i="23" s="1"/>
  <c r="C376" i="23"/>
  <c r="D376" i="23" s="1"/>
  <c r="C377" i="23"/>
  <c r="D377" i="23" s="1"/>
  <c r="C378" i="23"/>
  <c r="D378" i="23" s="1"/>
  <c r="C379" i="23"/>
  <c r="D379" i="23" s="1"/>
  <c r="C380" i="23"/>
  <c r="D380" i="23" s="1"/>
  <c r="H366" i="23"/>
  <c r="H367" i="23"/>
  <c r="H368" i="23"/>
  <c r="H370" i="23"/>
  <c r="H371" i="23"/>
  <c r="H372" i="23"/>
  <c r="H373" i="23"/>
  <c r="H374" i="23"/>
  <c r="H375" i="23"/>
  <c r="H376" i="23"/>
  <c r="H377" i="23"/>
  <c r="H378" i="23"/>
  <c r="H379" i="23"/>
  <c r="H380" i="23"/>
  <c r="C356" i="23"/>
  <c r="C357" i="23"/>
  <c r="C352" i="23"/>
  <c r="C349" i="23"/>
  <c r="C346" i="23"/>
  <c r="C347" i="23"/>
  <c r="C342" i="23"/>
  <c r="C341" i="23"/>
  <c r="C339" i="23"/>
  <c r="C340" i="23"/>
  <c r="C335" i="23"/>
  <c r="C336" i="23"/>
  <c r="C337" i="23"/>
  <c r="C338" i="23"/>
  <c r="C333" i="23"/>
  <c r="C334" i="23"/>
  <c r="C331" i="23"/>
  <c r="C328" i="23"/>
  <c r="C329" i="23"/>
  <c r="C330" i="23"/>
  <c r="C326" i="23"/>
  <c r="C327" i="23"/>
  <c r="C324" i="23"/>
  <c r="C325" i="23"/>
  <c r="C321" i="23"/>
  <c r="C320" i="23"/>
  <c r="C319" i="23"/>
  <c r="C317" i="23"/>
  <c r="C316" i="23"/>
  <c r="C315" i="23"/>
  <c r="C314" i="23"/>
  <c r="C311" i="23"/>
  <c r="C312" i="23"/>
  <c r="C313" i="23"/>
  <c r="C308" i="23"/>
  <c r="C309" i="23"/>
  <c r="C307" i="23"/>
  <c r="C305" i="23"/>
  <c r="C304" i="23"/>
  <c r="C303" i="23"/>
  <c r="C300" i="23"/>
  <c r="C301" i="23"/>
  <c r="C302" i="23"/>
  <c r="C299" i="23"/>
  <c r="C298" i="23"/>
  <c r="C296" i="23"/>
  <c r="C294" i="23"/>
  <c r="C293" i="23"/>
  <c r="C292" i="23"/>
  <c r="C285" i="23"/>
  <c r="C286" i="23"/>
  <c r="C287" i="23"/>
  <c r="C288" i="23"/>
  <c r="C289" i="23"/>
  <c r="C290" i="23"/>
  <c r="C281" i="23"/>
  <c r="C282" i="23"/>
  <c r="C283" i="23"/>
  <c r="C280" i="23"/>
  <c r="C279" i="23"/>
  <c r="C275" i="23"/>
  <c r="C276" i="23"/>
  <c r="C277" i="23"/>
  <c r="C278" i="23"/>
  <c r="C273" i="23"/>
  <c r="C274" i="23"/>
  <c r="C268" i="23"/>
  <c r="C269" i="23"/>
  <c r="C266" i="23"/>
  <c r="C265" i="23"/>
  <c r="C262" i="23"/>
  <c r="C263" i="23"/>
  <c r="C264" i="23"/>
  <c r="C261" i="23"/>
  <c r="C260" i="23"/>
  <c r="C259" i="23"/>
  <c r="C258" i="23"/>
  <c r="C257" i="23"/>
  <c r="C256" i="23"/>
  <c r="C255" i="23"/>
  <c r="C254" i="23"/>
  <c r="C253" i="23"/>
  <c r="C251" i="23"/>
  <c r="C248" i="23"/>
  <c r="C249" i="23"/>
  <c r="C250" i="23"/>
  <c r="C245" i="23"/>
  <c r="C244" i="23"/>
  <c r="C243" i="23"/>
  <c r="C241" i="23"/>
  <c r="C240" i="23"/>
  <c r="C238" i="23"/>
  <c r="C233" i="23"/>
  <c r="C234" i="23"/>
  <c r="C235" i="23"/>
  <c r="C231" i="23"/>
  <c r="C228" i="23"/>
  <c r="C229" i="23"/>
  <c r="C230" i="23"/>
  <c r="C226" i="23"/>
  <c r="C227" i="23"/>
  <c r="C223" i="23"/>
  <c r="C224" i="23"/>
  <c r="C225" i="23"/>
  <c r="C221" i="23"/>
  <c r="C218" i="23"/>
  <c r="C219" i="23"/>
  <c r="C217" i="23"/>
  <c r="C215" i="23"/>
  <c r="C216" i="23"/>
  <c r="C212" i="23"/>
  <c r="C213" i="23"/>
  <c r="C210" i="23"/>
  <c r="C211" i="23"/>
  <c r="C208" i="23"/>
  <c r="C209" i="23"/>
  <c r="C206" i="23"/>
  <c r="C207" i="23"/>
  <c r="C203" i="23"/>
  <c r="C202" i="23"/>
  <c r="C201" i="23"/>
  <c r="C200" i="23"/>
  <c r="C197" i="23"/>
  <c r="C198" i="23"/>
  <c r="C195" i="23"/>
  <c r="C196" i="23"/>
  <c r="C192" i="23"/>
  <c r="C193" i="23"/>
  <c r="C194" i="23"/>
  <c r="C190" i="23"/>
  <c r="C187" i="23"/>
  <c r="C188" i="23"/>
  <c r="C189" i="23"/>
  <c r="C184" i="23"/>
  <c r="C185" i="23"/>
  <c r="C182" i="23"/>
  <c r="C183" i="23"/>
  <c r="C164" i="23"/>
  <c r="C165" i="23"/>
  <c r="C166" i="23"/>
  <c r="C178" i="23"/>
  <c r="C177" i="23"/>
  <c r="C175" i="23"/>
  <c r="C176" i="23"/>
  <c r="C171" i="23"/>
  <c r="C172" i="23"/>
  <c r="C173" i="23"/>
  <c r="C174" i="23"/>
  <c r="C170" i="23"/>
  <c r="C169" i="23"/>
  <c r="C167" i="23"/>
  <c r="C168" i="23"/>
  <c r="C159" i="23"/>
  <c r="C158" i="23"/>
  <c r="C157" i="23"/>
  <c r="C156" i="23"/>
  <c r="C155" i="23"/>
  <c r="C154" i="23"/>
  <c r="C152" i="23"/>
  <c r="C153" i="23"/>
  <c r="C151" i="23"/>
  <c r="C146" i="23"/>
  <c r="D146" i="23" s="1"/>
  <c r="C147" i="23"/>
  <c r="C148" i="23"/>
  <c r="C143" i="23"/>
  <c r="D143" i="23" s="1"/>
  <c r="C144" i="23"/>
  <c r="C141" i="23"/>
  <c r="C138" i="23"/>
  <c r="C139" i="23"/>
  <c r="C140" i="23"/>
  <c r="C135" i="23"/>
  <c r="C136" i="23"/>
  <c r="C131" i="23"/>
  <c r="C132" i="23"/>
  <c r="C133" i="23"/>
  <c r="C134" i="23"/>
  <c r="C128" i="23"/>
  <c r="C129" i="23"/>
  <c r="C125" i="23"/>
  <c r="C126" i="23"/>
  <c r="C127" i="23"/>
  <c r="C121" i="23"/>
  <c r="C122" i="23"/>
  <c r="C123" i="23"/>
  <c r="C124" i="23"/>
  <c r="C119" i="23"/>
  <c r="C120" i="23"/>
  <c r="C117" i="23"/>
  <c r="C115" i="23"/>
  <c r="C116" i="23"/>
  <c r="C113" i="23"/>
  <c r="C110" i="23"/>
  <c r="C111" i="23"/>
  <c r="C112" i="23"/>
  <c r="C109" i="23"/>
  <c r="C106" i="23"/>
  <c r="C107" i="23"/>
  <c r="C102" i="23"/>
  <c r="C99" i="23"/>
  <c r="C100" i="23"/>
  <c r="C97" i="23"/>
  <c r="C93" i="23"/>
  <c r="C94" i="23"/>
  <c r="C95" i="23"/>
  <c r="C96" i="23"/>
  <c r="C92" i="23"/>
  <c r="C90" i="23"/>
  <c r="C88" i="23"/>
  <c r="C87" i="23"/>
  <c r="C86" i="23"/>
  <c r="C85" i="23"/>
  <c r="C84" i="23"/>
  <c r="C83" i="23"/>
  <c r="C80" i="23"/>
  <c r="C82" i="23"/>
  <c r="C76" i="23"/>
  <c r="C77" i="23"/>
  <c r="C74" i="23"/>
  <c r="C75" i="23"/>
  <c r="C73" i="23"/>
  <c r="C69" i="23"/>
  <c r="C70" i="23"/>
  <c r="C71" i="23"/>
  <c r="C68" i="23"/>
  <c r="C67" i="23"/>
  <c r="C65" i="23"/>
  <c r="C66" i="23"/>
  <c r="C63" i="23"/>
  <c r="C64" i="23"/>
  <c r="C59" i="23"/>
  <c r="C60" i="23"/>
  <c r="C61" i="23"/>
  <c r="C62" i="23"/>
  <c r="C57" i="23"/>
  <c r="C56" i="23"/>
  <c r="C55" i="23"/>
  <c r="C54" i="23"/>
  <c r="C52" i="23"/>
  <c r="C53" i="23"/>
  <c r="C50" i="23"/>
  <c r="C48" i="23"/>
  <c r="C49" i="23"/>
  <c r="C47" i="23"/>
  <c r="C46" i="23"/>
  <c r="C44" i="23"/>
  <c r="C43" i="23"/>
  <c r="C39" i="23"/>
  <c r="C40" i="23"/>
  <c r="C41" i="23"/>
  <c r="C3" i="23"/>
  <c r="C4" i="23"/>
  <c r="C34" i="23"/>
  <c r="C35" i="23"/>
  <c r="C36" i="23"/>
  <c r="C31" i="23"/>
  <c r="C32" i="23"/>
  <c r="D32" i="23" s="1"/>
  <c r="C28" i="23"/>
  <c r="C29" i="23"/>
  <c r="C30" i="23"/>
  <c r="C24" i="23"/>
  <c r="C25" i="23"/>
  <c r="C26" i="23"/>
  <c r="C22" i="23"/>
  <c r="C20" i="23"/>
  <c r="C19" i="23"/>
  <c r="C18" i="23"/>
  <c r="C16" i="23"/>
  <c r="C17" i="23"/>
  <c r="C15" i="23"/>
  <c r="C14" i="23"/>
  <c r="C11" i="23"/>
  <c r="C12" i="23"/>
  <c r="C13" i="23"/>
  <c r="C9" i="23"/>
  <c r="C10" i="23"/>
  <c r="C7" i="23"/>
  <c r="C5" i="23"/>
  <c r="C6" i="23"/>
  <c r="E1438" i="23"/>
  <c r="F1438" i="23" s="1"/>
  <c r="D1235" i="32" s="1"/>
  <c r="C1437" i="23"/>
  <c r="C1436" i="23"/>
  <c r="C1435" i="23"/>
  <c r="C1434" i="23"/>
  <c r="C1433" i="23"/>
  <c r="C1432" i="23"/>
  <c r="C1431" i="23"/>
  <c r="C1430" i="23"/>
  <c r="C1429" i="23"/>
  <c r="C1428" i="23"/>
  <c r="C1427" i="23"/>
  <c r="C1426" i="23"/>
  <c r="C1425" i="23"/>
  <c r="C1424" i="23"/>
  <c r="C1423" i="23"/>
  <c r="C1422" i="23"/>
  <c r="C1421" i="23"/>
  <c r="C1420" i="23"/>
  <c r="C1419" i="23"/>
  <c r="C1418" i="23"/>
  <c r="C1417" i="23"/>
  <c r="C1416" i="23"/>
  <c r="C1415" i="23"/>
  <c r="C1414" i="23"/>
  <c r="C1413" i="23"/>
  <c r="C1412" i="23"/>
  <c r="C1411" i="23"/>
  <c r="C1410" i="23"/>
  <c r="C1409" i="23"/>
  <c r="C1408" i="23"/>
  <c r="C1407" i="23"/>
  <c r="C1406" i="23"/>
  <c r="C1405" i="23"/>
  <c r="C1404" i="23"/>
  <c r="C1403" i="23"/>
  <c r="C1402" i="23"/>
  <c r="C1401" i="23"/>
  <c r="C1400" i="23"/>
  <c r="C1399" i="23"/>
  <c r="C1398" i="23"/>
  <c r="C1397" i="23"/>
  <c r="C1396" i="23"/>
  <c r="C1395" i="23"/>
  <c r="C1394" i="23"/>
  <c r="C1393" i="23"/>
  <c r="C1392" i="23"/>
  <c r="C1389" i="23"/>
  <c r="C1388" i="23"/>
  <c r="C1387" i="23"/>
  <c r="C1386" i="23"/>
  <c r="C1385" i="23"/>
  <c r="C1384" i="23"/>
  <c r="C1383" i="23"/>
  <c r="C1382" i="23"/>
  <c r="C1381" i="23"/>
  <c r="C1380" i="23"/>
  <c r="C1379" i="23"/>
  <c r="C1378" i="23"/>
  <c r="C1375" i="23"/>
  <c r="C1374" i="23"/>
  <c r="C1371" i="23"/>
  <c r="C1370" i="23"/>
  <c r="C1369" i="23"/>
  <c r="C1368" i="23"/>
  <c r="C1367" i="23"/>
  <c r="C1044" i="23"/>
  <c r="C1042" i="23"/>
  <c r="C1041" i="23"/>
  <c r="C1040" i="23"/>
  <c r="C1039" i="23"/>
  <c r="C1038" i="23"/>
  <c r="C1037" i="23"/>
  <c r="C1036" i="23"/>
  <c r="C1035" i="23"/>
  <c r="C1034" i="23"/>
  <c r="C1033" i="23"/>
  <c r="C1032" i="23"/>
  <c r="C1031" i="23"/>
  <c r="C1030" i="23"/>
  <c r="C1029" i="23"/>
  <c r="C1028" i="23"/>
  <c r="C1027" i="23"/>
  <c r="C1026" i="23"/>
  <c r="C1025" i="23"/>
  <c r="C1024" i="23"/>
  <c r="C1023" i="23"/>
  <c r="C1022" i="23"/>
  <c r="C1021" i="23"/>
  <c r="C1020" i="23"/>
  <c r="C1018" i="23"/>
  <c r="C1017" i="23"/>
  <c r="C1016" i="23"/>
  <c r="C1015" i="23"/>
  <c r="C1014" i="23"/>
  <c r="C1013" i="23"/>
  <c r="C1012" i="23"/>
  <c r="C1011" i="23"/>
  <c r="C1010" i="23"/>
  <c r="C1009" i="23"/>
  <c r="C1008" i="23"/>
  <c r="C1007" i="23"/>
  <c r="C1006" i="23"/>
  <c r="C1005" i="23"/>
  <c r="C1004" i="23"/>
  <c r="C1003" i="23"/>
  <c r="C1002" i="23"/>
  <c r="C1001" i="23"/>
  <c r="C1000" i="23"/>
  <c r="C999" i="23"/>
  <c r="C998" i="23"/>
  <c r="C997" i="23"/>
  <c r="C996" i="23"/>
  <c r="C956" i="23"/>
  <c r="C955" i="23"/>
  <c r="D797" i="32"/>
  <c r="J885" i="23" s="1"/>
  <c r="C866" i="23"/>
  <c r="C863" i="23"/>
  <c r="D863" i="23" s="1"/>
  <c r="C862" i="23"/>
  <c r="C859" i="23"/>
  <c r="C858" i="23"/>
  <c r="C857" i="23"/>
  <c r="C854" i="23"/>
  <c r="C853" i="23"/>
  <c r="C851" i="23"/>
  <c r="D851" i="23" s="1"/>
  <c r="D787" i="32"/>
  <c r="J875" i="23" s="1"/>
  <c r="C847" i="23"/>
  <c r="C846" i="23"/>
  <c r="C843" i="23"/>
  <c r="E843" i="23" s="1"/>
  <c r="F843" i="23" s="1"/>
  <c r="C842" i="23"/>
  <c r="C841" i="23"/>
  <c r="C840" i="23"/>
  <c r="C839" i="23"/>
  <c r="C832" i="23"/>
  <c r="C831" i="23"/>
  <c r="C830" i="23"/>
  <c r="C829" i="23"/>
  <c r="C828" i="23"/>
  <c r="C825" i="23"/>
  <c r="C824" i="23"/>
  <c r="C819" i="23"/>
  <c r="C811" i="23"/>
  <c r="C806" i="23"/>
  <c r="C805" i="23"/>
  <c r="C804" i="23"/>
  <c r="C800" i="23"/>
  <c r="C798" i="23"/>
  <c r="C796" i="23"/>
  <c r="C1391" i="23"/>
  <c r="C1390" i="23"/>
  <c r="C1377" i="23"/>
  <c r="C1376" i="23"/>
  <c r="C1373" i="23"/>
  <c r="C1372" i="23"/>
  <c r="C820" i="23"/>
  <c r="C815" i="23"/>
  <c r="C816" i="23"/>
  <c r="C817" i="23"/>
  <c r="C802" i="23"/>
  <c r="C801" i="23"/>
  <c r="C486" i="23"/>
  <c r="C42" i="23"/>
  <c r="C432" i="23"/>
  <c r="D432" i="23" s="1"/>
  <c r="C2690" i="23"/>
  <c r="D2690" i="23" s="1"/>
  <c r="E2690" i="23" s="1"/>
  <c r="D859" i="32" s="1"/>
  <c r="C2689" i="23"/>
  <c r="D2689" i="23" s="1"/>
  <c r="E2689" i="23" s="1"/>
  <c r="C2688" i="23"/>
  <c r="D2688" i="23" s="1"/>
  <c r="E2688" i="23" s="1"/>
  <c r="D48" i="32" s="1"/>
  <c r="C2687" i="23"/>
  <c r="D2687" i="23" s="1"/>
  <c r="E2687" i="23" s="1"/>
  <c r="C2686" i="23"/>
  <c r="D2686" i="23" s="1"/>
  <c r="E2686" i="23" s="1"/>
  <c r="C2685" i="23"/>
  <c r="D2685" i="23" s="1"/>
  <c r="E2685" i="23" s="1"/>
  <c r="D727" i="32" s="1"/>
  <c r="D801" i="23" l="1"/>
  <c r="E801" i="23" s="1"/>
  <c r="D817" i="23"/>
  <c r="E817" i="23" s="1"/>
  <c r="D1372" i="23"/>
  <c r="E1372" i="23" s="1"/>
  <c r="F1372" i="23" s="1"/>
  <c r="D1172" i="32" s="1"/>
  <c r="D1376" i="23"/>
  <c r="E1376" i="23" s="1"/>
  <c r="D796" i="23"/>
  <c r="E796" i="23" s="1"/>
  <c r="F796" i="23" s="1"/>
  <c r="D800" i="23"/>
  <c r="E800" i="23" s="1"/>
  <c r="F800" i="23" s="1"/>
  <c r="D811" i="23"/>
  <c r="E811" i="23" s="1"/>
  <c r="F811" i="23" s="1"/>
  <c r="D824" i="23"/>
  <c r="E824" i="23" s="1"/>
  <c r="F824" i="23" s="1"/>
  <c r="D830" i="23"/>
  <c r="E830" i="23" s="1"/>
  <c r="F830" i="23" s="1"/>
  <c r="I830" i="23" s="1"/>
  <c r="D840" i="23"/>
  <c r="E840" i="23" s="1"/>
  <c r="F840" i="23" s="1"/>
  <c r="D857" i="23"/>
  <c r="E857" i="23" s="1"/>
  <c r="F857" i="23" s="1"/>
  <c r="D486" i="23"/>
  <c r="E486" i="23" s="1"/>
  <c r="D802" i="23"/>
  <c r="E802" i="23" s="1"/>
  <c r="D816" i="23"/>
  <c r="E816" i="23" s="1"/>
  <c r="D820" i="23"/>
  <c r="E820" i="23" s="1"/>
  <c r="F820" i="23" s="1"/>
  <c r="D1373" i="23"/>
  <c r="E1373" i="23" s="1"/>
  <c r="D1377" i="23"/>
  <c r="E1377" i="23" s="1"/>
  <c r="F1376" i="23" s="1"/>
  <c r="D1175" i="32" s="1"/>
  <c r="D1391" i="23"/>
  <c r="E1391" i="23" s="1"/>
  <c r="D798" i="23"/>
  <c r="E798" i="23" s="1"/>
  <c r="F798" i="23" s="1"/>
  <c r="D804" i="23"/>
  <c r="E804" i="23" s="1"/>
  <c r="F804" i="23" s="1"/>
  <c r="D806" i="23"/>
  <c r="E806" i="23" s="1"/>
  <c r="F806" i="23" s="1"/>
  <c r="D819" i="23"/>
  <c r="E819" i="23" s="1"/>
  <c r="F819" i="23" s="1"/>
  <c r="D793" i="32" s="1"/>
  <c r="J881" i="23" s="1"/>
  <c r="D825" i="23"/>
  <c r="E825" i="23" s="1"/>
  <c r="F825" i="23" s="1"/>
  <c r="D829" i="23"/>
  <c r="E829" i="23" s="1"/>
  <c r="F829" i="23" s="1"/>
  <c r="D831" i="23"/>
  <c r="E831" i="23" s="1"/>
  <c r="F831" i="23" s="1"/>
  <c r="I831" i="23" s="1"/>
  <c r="D839" i="23"/>
  <c r="E839" i="23" s="1"/>
  <c r="F839" i="23" s="1"/>
  <c r="I839" i="23" s="1"/>
  <c r="D841" i="23"/>
  <c r="E841" i="23" s="1"/>
  <c r="F841" i="23" s="1"/>
  <c r="D847" i="23"/>
  <c r="E847" i="23" s="1"/>
  <c r="F847" i="23" s="1"/>
  <c r="D854" i="23"/>
  <c r="E854" i="23" s="1"/>
  <c r="F854" i="23" s="1"/>
  <c r="D858" i="23"/>
  <c r="E858" i="23" s="1"/>
  <c r="F858" i="23" s="1"/>
  <c r="I858" i="23" s="1"/>
  <c r="D862" i="23"/>
  <c r="E862" i="23" s="1"/>
  <c r="F862" i="23" s="1"/>
  <c r="D866" i="23"/>
  <c r="E866" i="23" s="1"/>
  <c r="F866" i="23" s="1"/>
  <c r="D955" i="23"/>
  <c r="E955" i="23" s="1"/>
  <c r="F955" i="23" s="1"/>
  <c r="D996" i="23"/>
  <c r="E996" i="23" s="1"/>
  <c r="F996" i="23" s="1"/>
  <c r="D808" i="32" s="1"/>
  <c r="D998" i="23"/>
  <c r="E998" i="23" s="1"/>
  <c r="F998" i="23" s="1"/>
  <c r="D810" i="32" s="1"/>
  <c r="D1000" i="23"/>
  <c r="E1000" i="23" s="1"/>
  <c r="F1000" i="23" s="1"/>
  <c r="D812" i="32" s="1"/>
  <c r="D1002" i="23"/>
  <c r="E1002" i="23" s="1"/>
  <c r="F1002" i="23" s="1"/>
  <c r="D814" i="32" s="1"/>
  <c r="D1004" i="23"/>
  <c r="E1004" i="23" s="1"/>
  <c r="F1004" i="23" s="1"/>
  <c r="D816" i="32" s="1"/>
  <c r="D1006" i="23"/>
  <c r="E1006" i="23" s="1"/>
  <c r="F1006" i="23" s="1"/>
  <c r="D818" i="32" s="1"/>
  <c r="D1008" i="23"/>
  <c r="E1008" i="23" s="1"/>
  <c r="F1008" i="23" s="1"/>
  <c r="D820" i="32" s="1"/>
  <c r="D1010" i="23"/>
  <c r="E1010" i="23" s="1"/>
  <c r="F1010" i="23" s="1"/>
  <c r="D822" i="32" s="1"/>
  <c r="D1012" i="23"/>
  <c r="E1012" i="23" s="1"/>
  <c r="F1012" i="23" s="1"/>
  <c r="D824" i="32" s="1"/>
  <c r="D1014" i="23"/>
  <c r="E1014" i="23" s="1"/>
  <c r="F1014" i="23" s="1"/>
  <c r="D826" i="32" s="1"/>
  <c r="D1016" i="23"/>
  <c r="E1016" i="23" s="1"/>
  <c r="F1016" i="23" s="1"/>
  <c r="D828" i="32" s="1"/>
  <c r="D1018" i="23"/>
  <c r="E1018" i="23" s="1"/>
  <c r="F1018" i="23" s="1"/>
  <c r="D830" i="32" s="1"/>
  <c r="D1021" i="23"/>
  <c r="E1021" i="23" s="1"/>
  <c r="F1021" i="23" s="1"/>
  <c r="D833" i="32" s="1"/>
  <c r="D1023" i="23"/>
  <c r="E1023" i="23" s="1"/>
  <c r="F1023" i="23" s="1"/>
  <c r="D835" i="32" s="1"/>
  <c r="D1025" i="23"/>
  <c r="E1025" i="23" s="1"/>
  <c r="F1025" i="23" s="1"/>
  <c r="D837" i="32" s="1"/>
  <c r="D1027" i="23"/>
  <c r="E1027" i="23" s="1"/>
  <c r="F1027" i="23" s="1"/>
  <c r="D839" i="32" s="1"/>
  <c r="D1029" i="23"/>
  <c r="E1029" i="23" s="1"/>
  <c r="F1029" i="23" s="1"/>
  <c r="D841" i="32" s="1"/>
  <c r="D1031" i="23"/>
  <c r="E1031" i="23" s="1"/>
  <c r="F1031" i="23" s="1"/>
  <c r="D843" i="32" s="1"/>
  <c r="D1033" i="23"/>
  <c r="E1033" i="23" s="1"/>
  <c r="F1033" i="23" s="1"/>
  <c r="D845" i="32" s="1"/>
  <c r="D1035" i="23"/>
  <c r="E1035" i="23" s="1"/>
  <c r="F1035" i="23" s="1"/>
  <c r="D847" i="32" s="1"/>
  <c r="D1037" i="23"/>
  <c r="E1037" i="23" s="1"/>
  <c r="F1037" i="23" s="1"/>
  <c r="D849" i="32" s="1"/>
  <c r="D1039" i="23"/>
  <c r="E1039" i="23" s="1"/>
  <c r="F1039" i="23" s="1"/>
  <c r="D851" i="32" s="1"/>
  <c r="D1041" i="23"/>
  <c r="E1041" i="23" s="1"/>
  <c r="F1041" i="23" s="1"/>
  <c r="D853" i="32" s="1"/>
  <c r="D1044" i="23"/>
  <c r="E1044" i="23" s="1"/>
  <c r="D1368" i="23"/>
  <c r="E1368" i="23" s="1"/>
  <c r="F1368" i="23" s="1"/>
  <c r="D1168" i="32" s="1"/>
  <c r="D1370" i="23"/>
  <c r="E1370" i="23" s="1"/>
  <c r="F1370" i="23" s="1"/>
  <c r="D1374" i="23"/>
  <c r="E1374" i="23" s="1"/>
  <c r="F1374" i="23" s="1"/>
  <c r="D1173" i="32" s="1"/>
  <c r="D1378" i="23"/>
  <c r="E1378" i="23" s="1"/>
  <c r="F1378" i="23" s="1"/>
  <c r="D1176" i="32" s="1"/>
  <c r="D1380" i="23"/>
  <c r="E1380" i="23" s="1"/>
  <c r="F1380" i="23" s="1"/>
  <c r="D1178" i="32" s="1"/>
  <c r="D1382" i="23"/>
  <c r="E1382" i="23" s="1"/>
  <c r="F1382" i="23" s="1"/>
  <c r="D1180" i="32" s="1"/>
  <c r="D1384" i="23"/>
  <c r="E1384" i="23" s="1"/>
  <c r="F1384" i="23" s="1"/>
  <c r="D1182" i="32" s="1"/>
  <c r="D1386" i="23"/>
  <c r="E1386" i="23" s="1"/>
  <c r="F1386" i="23" s="1"/>
  <c r="D1184" i="32" s="1"/>
  <c r="D1388" i="23"/>
  <c r="E1388" i="23" s="1"/>
  <c r="F1388" i="23" s="1"/>
  <c r="D1392" i="23"/>
  <c r="E1392" i="23" s="1"/>
  <c r="F1392" i="23" s="1"/>
  <c r="D1394" i="23"/>
  <c r="E1394" i="23" s="1"/>
  <c r="F1394" i="23" s="1"/>
  <c r="D1191" i="32" s="1"/>
  <c r="D1396" i="23"/>
  <c r="E1396" i="23" s="1"/>
  <c r="F1396" i="23" s="1"/>
  <c r="D1193" i="32" s="1"/>
  <c r="D1398" i="23"/>
  <c r="E1398" i="23" s="1"/>
  <c r="F1398" i="23" s="1"/>
  <c r="D1195" i="32" s="1"/>
  <c r="D1400" i="23"/>
  <c r="E1400" i="23" s="1"/>
  <c r="F1400" i="23" s="1"/>
  <c r="D1197" i="32" s="1"/>
  <c r="D1402" i="23"/>
  <c r="E1402" i="23" s="1"/>
  <c r="F1402" i="23" s="1"/>
  <c r="D1199" i="32" s="1"/>
  <c r="D1404" i="23"/>
  <c r="E1404" i="23" s="1"/>
  <c r="F1404" i="23" s="1"/>
  <c r="D1201" i="32" s="1"/>
  <c r="D1406" i="23"/>
  <c r="E1406" i="23" s="1"/>
  <c r="F1406" i="23" s="1"/>
  <c r="D1203" i="32" s="1"/>
  <c r="D1408" i="23"/>
  <c r="E1408" i="23" s="1"/>
  <c r="F1408" i="23" s="1"/>
  <c r="D1410" i="23"/>
  <c r="E1410" i="23" s="1"/>
  <c r="F1410" i="23" s="1"/>
  <c r="D1207" i="32" s="1"/>
  <c r="D1412" i="23"/>
  <c r="E1412" i="23" s="1"/>
  <c r="F1412" i="23" s="1"/>
  <c r="D1209" i="32" s="1"/>
  <c r="D1414" i="23"/>
  <c r="E1414" i="23" s="1"/>
  <c r="F1414" i="23" s="1"/>
  <c r="D1416" i="23"/>
  <c r="E1416" i="23" s="1"/>
  <c r="F1416" i="23" s="1"/>
  <c r="D1418" i="23"/>
  <c r="E1418" i="23" s="1"/>
  <c r="F1418" i="23" s="1"/>
  <c r="D1215" i="32" s="1"/>
  <c r="D1420" i="23"/>
  <c r="E1420" i="23" s="1"/>
  <c r="F1420" i="23" s="1"/>
  <c r="D1217" i="32" s="1"/>
  <c r="D1422" i="23"/>
  <c r="E1422" i="23" s="1"/>
  <c r="F1422" i="23" s="1"/>
  <c r="D1219" i="32" s="1"/>
  <c r="D1424" i="23"/>
  <c r="E1424" i="23" s="1"/>
  <c r="F1424" i="23" s="1"/>
  <c r="D1221" i="32" s="1"/>
  <c r="D1426" i="23"/>
  <c r="E1426" i="23" s="1"/>
  <c r="F1426" i="23" s="1"/>
  <c r="D1223" i="32" s="1"/>
  <c r="D1428" i="23"/>
  <c r="E1428" i="23" s="1"/>
  <c r="F1428" i="23" s="1"/>
  <c r="D1225" i="32" s="1"/>
  <c r="D1430" i="23"/>
  <c r="E1430" i="23" s="1"/>
  <c r="F1430" i="23" s="1"/>
  <c r="D1432" i="23"/>
  <c r="E1432" i="23" s="1"/>
  <c r="F1432" i="23" s="1"/>
  <c r="D1229" i="32" s="1"/>
  <c r="D1434" i="23"/>
  <c r="E1434" i="23" s="1"/>
  <c r="F1434" i="23" s="1"/>
  <c r="D1231" i="32" s="1"/>
  <c r="D1436" i="23"/>
  <c r="E1436" i="23" s="1"/>
  <c r="F1436" i="23" s="1"/>
  <c r="D1233" i="32" s="1"/>
  <c r="D5" i="23"/>
  <c r="E5" i="23" s="1"/>
  <c r="F5" i="23" s="1"/>
  <c r="D10" i="32" s="1"/>
  <c r="D10" i="23"/>
  <c r="E10" i="23" s="1"/>
  <c r="D13" i="23"/>
  <c r="E13" i="23" s="1"/>
  <c r="D11" i="23"/>
  <c r="E11" i="23" s="1"/>
  <c r="D15" i="23"/>
  <c r="E15" i="23" s="1"/>
  <c r="F15" i="23" s="1"/>
  <c r="D15" i="32" s="1"/>
  <c r="D16" i="23"/>
  <c r="E16" i="23" s="1"/>
  <c r="D19" i="23"/>
  <c r="E19" i="23" s="1"/>
  <c r="F19" i="23" s="1"/>
  <c r="D18" i="32" s="1"/>
  <c r="D22" i="23"/>
  <c r="E22" i="23" s="1"/>
  <c r="F22" i="23" s="1"/>
  <c r="D21" i="32" s="1"/>
  <c r="D25" i="23"/>
  <c r="E25" i="23" s="1"/>
  <c r="F24" i="23" s="1"/>
  <c r="D23" i="32" s="1"/>
  <c r="D30" i="23"/>
  <c r="E30" i="23" s="1"/>
  <c r="D28" i="23"/>
  <c r="E28" i="23" s="1"/>
  <c r="D31" i="23"/>
  <c r="E31" i="23" s="1"/>
  <c r="D35" i="23"/>
  <c r="E35" i="23" s="1"/>
  <c r="F34" i="23" s="1"/>
  <c r="D28" i="32" s="1"/>
  <c r="D4" i="23"/>
  <c r="E4" i="23" s="1"/>
  <c r="D41" i="23"/>
  <c r="E41" i="23" s="1"/>
  <c r="D39" i="23"/>
  <c r="E39" i="23" s="1"/>
  <c r="D44" i="23"/>
  <c r="E44" i="23" s="1"/>
  <c r="F44" i="23" s="1"/>
  <c r="D34" i="32" s="1"/>
  <c r="D47" i="23"/>
  <c r="E47" i="23" s="1"/>
  <c r="F47" i="23" s="1"/>
  <c r="D37" i="32" s="1"/>
  <c r="D48" i="23"/>
  <c r="E48" i="23" s="1"/>
  <c r="D53" i="23"/>
  <c r="E53" i="23" s="1"/>
  <c r="D54" i="23"/>
  <c r="E54" i="23" s="1"/>
  <c r="F54" i="23" s="1"/>
  <c r="D42" i="32" s="1"/>
  <c r="D56" i="23"/>
  <c r="E56" i="23" s="1"/>
  <c r="F56" i="23" s="1"/>
  <c r="D44" i="32" s="1"/>
  <c r="D62" i="23"/>
  <c r="E62" i="23" s="1"/>
  <c r="D60" i="23"/>
  <c r="E60" i="23" s="1"/>
  <c r="D64" i="23"/>
  <c r="E64" i="23" s="1"/>
  <c r="F63" i="23" s="1"/>
  <c r="D49" i="32" s="1"/>
  <c r="D66" i="23"/>
  <c r="E66" i="23" s="1"/>
  <c r="D67" i="23"/>
  <c r="E67" i="23" s="1"/>
  <c r="F67" i="23" s="1"/>
  <c r="D51" i="32" s="1"/>
  <c r="D71" i="23"/>
  <c r="E71" i="23" s="1"/>
  <c r="D69" i="23"/>
  <c r="E69" i="23" s="1"/>
  <c r="F69" i="23" s="1"/>
  <c r="D53" i="32" s="1"/>
  <c r="D75" i="23"/>
  <c r="E75" i="23" s="1"/>
  <c r="D77" i="23"/>
  <c r="E77" i="23" s="1"/>
  <c r="D82" i="23"/>
  <c r="E82" i="23" s="1"/>
  <c r="D83" i="23"/>
  <c r="E83" i="23" s="1"/>
  <c r="F83" i="23" s="1"/>
  <c r="D61" i="32" s="1"/>
  <c r="D85" i="23"/>
  <c r="E85" i="23" s="1"/>
  <c r="F85" i="23" s="1"/>
  <c r="D63" i="32" s="1"/>
  <c r="D87" i="23"/>
  <c r="E87" i="23" s="1"/>
  <c r="F87" i="23" s="1"/>
  <c r="D65" i="32" s="1"/>
  <c r="D90" i="23"/>
  <c r="E90" i="23" s="1"/>
  <c r="F90" i="23" s="1"/>
  <c r="D68" i="32" s="1"/>
  <c r="D96" i="23"/>
  <c r="E96" i="23" s="1"/>
  <c r="F93" i="23" s="1"/>
  <c r="D71" i="32" s="1"/>
  <c r="D94" i="23"/>
  <c r="E94" i="23" s="1"/>
  <c r="D97" i="23"/>
  <c r="E97" i="23" s="1"/>
  <c r="F97" i="23" s="1"/>
  <c r="D72" i="32" s="1"/>
  <c r="D99" i="23"/>
  <c r="E99" i="23" s="1"/>
  <c r="D107" i="23"/>
  <c r="E107" i="23" s="1"/>
  <c r="D109" i="23"/>
  <c r="E109" i="23" s="1"/>
  <c r="F109" i="23" s="1"/>
  <c r="D80" i="32" s="1"/>
  <c r="D111" i="23"/>
  <c r="E111" i="23" s="1"/>
  <c r="D113" i="23"/>
  <c r="E113" i="23" s="1"/>
  <c r="F113" i="23" s="1"/>
  <c r="D82" i="32" s="1"/>
  <c r="D115" i="23"/>
  <c r="E115" i="23" s="1"/>
  <c r="F115" i="23" s="1"/>
  <c r="D84" i="32" s="1"/>
  <c r="D120" i="23"/>
  <c r="E120" i="23" s="1"/>
  <c r="D124" i="23"/>
  <c r="E124" i="23" s="1"/>
  <c r="D122" i="23"/>
  <c r="E122" i="23" s="1"/>
  <c r="D127" i="23"/>
  <c r="E127" i="23" s="1"/>
  <c r="F125" i="23" s="1"/>
  <c r="D89" i="32" s="1"/>
  <c r="D125" i="23"/>
  <c r="E125" i="23" s="1"/>
  <c r="D128" i="23"/>
  <c r="E128" i="23" s="1"/>
  <c r="D133" i="23"/>
  <c r="E133" i="23" s="1"/>
  <c r="D131" i="23"/>
  <c r="E131" i="23" s="1"/>
  <c r="D135" i="23"/>
  <c r="E135" i="23" s="1"/>
  <c r="D139" i="23"/>
  <c r="E139" i="23" s="1"/>
  <c r="D141" i="23"/>
  <c r="E141" i="23" s="1"/>
  <c r="F141" i="23" s="1"/>
  <c r="D96" i="32" s="1"/>
  <c r="D147" i="23"/>
  <c r="E147" i="23" s="1"/>
  <c r="D151" i="23"/>
  <c r="E151" i="23" s="1"/>
  <c r="F151" i="23" s="1"/>
  <c r="D103" i="32" s="1"/>
  <c r="D152" i="23"/>
  <c r="E152" i="23" s="1"/>
  <c r="D155" i="23"/>
  <c r="E155" i="23" s="1"/>
  <c r="F155" i="23" s="1"/>
  <c r="D106" i="32" s="1"/>
  <c r="D157" i="23"/>
  <c r="E157" i="23" s="1"/>
  <c r="F157" i="23" s="1"/>
  <c r="D108" i="32" s="1"/>
  <c r="D159" i="23"/>
  <c r="E159" i="23" s="1"/>
  <c r="F159" i="23" s="1"/>
  <c r="D110" i="32" s="1"/>
  <c r="D167" i="23"/>
  <c r="E167" i="23" s="1"/>
  <c r="D170" i="23"/>
  <c r="E170" i="23" s="1"/>
  <c r="F170" i="23" s="1"/>
  <c r="D116" i="32" s="1"/>
  <c r="D173" i="23"/>
  <c r="E173" i="23" s="1"/>
  <c r="D171" i="23"/>
  <c r="E171" i="23" s="1"/>
  <c r="D175" i="23"/>
  <c r="E175" i="23" s="1"/>
  <c r="D178" i="23"/>
  <c r="E178" i="23" s="1"/>
  <c r="F178" i="23" s="1"/>
  <c r="D165" i="23"/>
  <c r="E165" i="23" s="1"/>
  <c r="D183" i="23"/>
  <c r="E183" i="23" s="1"/>
  <c r="D185" i="23"/>
  <c r="E185" i="23" s="1"/>
  <c r="D189" i="23"/>
  <c r="E189" i="23" s="1"/>
  <c r="D187" i="23"/>
  <c r="E187" i="23" s="1"/>
  <c r="F187" i="23" s="1"/>
  <c r="D151" i="32" s="1"/>
  <c r="D194" i="23"/>
  <c r="E194" i="23" s="1"/>
  <c r="D192" i="23"/>
  <c r="E192" i="23" s="1"/>
  <c r="D195" i="23"/>
  <c r="E195" i="23" s="1"/>
  <c r="D197" i="23"/>
  <c r="E197" i="23" s="1"/>
  <c r="D201" i="23"/>
  <c r="E201" i="23" s="1"/>
  <c r="F201" i="23" s="1"/>
  <c r="D128" i="32" s="1"/>
  <c r="D203" i="23"/>
  <c r="E203" i="23" s="1"/>
  <c r="F203" i="23" s="1"/>
  <c r="D130" i="32" s="1"/>
  <c r="D206" i="23"/>
  <c r="E206" i="23" s="1"/>
  <c r="D208" i="23"/>
  <c r="E208" i="23" s="1"/>
  <c r="F208" i="23" s="1"/>
  <c r="D134" i="32" s="1"/>
  <c r="D210" i="23"/>
  <c r="E210" i="23" s="1"/>
  <c r="D212" i="23"/>
  <c r="E212" i="23" s="1"/>
  <c r="D215" i="23"/>
  <c r="E215" i="23" s="1"/>
  <c r="D219" i="23"/>
  <c r="E219" i="23" s="1"/>
  <c r="D221" i="23"/>
  <c r="E221" i="23" s="1"/>
  <c r="F221" i="23" s="1"/>
  <c r="D142" i="32" s="1"/>
  <c r="D224" i="23"/>
  <c r="E224" i="23" s="1"/>
  <c r="D227" i="23"/>
  <c r="E227" i="23" s="1"/>
  <c r="D230" i="23"/>
  <c r="E230" i="23" s="1"/>
  <c r="F228" i="23" s="1"/>
  <c r="D146" i="32" s="1"/>
  <c r="D228" i="23"/>
  <c r="E228" i="23" s="1"/>
  <c r="D235" i="23"/>
  <c r="E235" i="23" s="1"/>
  <c r="D233" i="23"/>
  <c r="E233" i="23" s="1"/>
  <c r="D240" i="23"/>
  <c r="E240" i="23" s="1"/>
  <c r="F240" i="23" s="1"/>
  <c r="D156" i="32" s="1"/>
  <c r="D243" i="23"/>
  <c r="E243" i="23" s="1"/>
  <c r="D245" i="23"/>
  <c r="E245" i="23" s="1"/>
  <c r="D249" i="23"/>
  <c r="E249" i="23" s="1"/>
  <c r="D251" i="23"/>
  <c r="E251" i="23" s="1"/>
  <c r="F251" i="23" s="1"/>
  <c r="D165" i="32" s="1"/>
  <c r="D254" i="23"/>
  <c r="E254" i="23" s="1"/>
  <c r="F254" i="23" s="1"/>
  <c r="D168" i="32" s="1"/>
  <c r="D256" i="23"/>
  <c r="E256" i="23" s="1"/>
  <c r="F256" i="23" s="1"/>
  <c r="D170" i="32" s="1"/>
  <c r="D258" i="23"/>
  <c r="E258" i="23" s="1"/>
  <c r="F258" i="23" s="1"/>
  <c r="D172" i="32" s="1"/>
  <c r="D260" i="23"/>
  <c r="E260" i="23" s="1"/>
  <c r="F260" i="23" s="1"/>
  <c r="D174" i="32" s="1"/>
  <c r="D264" i="23"/>
  <c r="E264" i="23" s="1"/>
  <c r="D262" i="23"/>
  <c r="E262" i="23" s="1"/>
  <c r="D266" i="23"/>
  <c r="E266" i="23" s="1"/>
  <c r="F266" i="23" s="1"/>
  <c r="D178" i="32" s="1"/>
  <c r="D268" i="23"/>
  <c r="E268" i="23" s="1"/>
  <c r="D273" i="23"/>
  <c r="E273" i="23" s="1"/>
  <c r="D277" i="23"/>
  <c r="E277" i="23" s="1"/>
  <c r="D275" i="23"/>
  <c r="E275" i="23" s="1"/>
  <c r="D280" i="23"/>
  <c r="E280" i="23" s="1"/>
  <c r="F280" i="23" s="1"/>
  <c r="D186" i="32" s="1"/>
  <c r="D282" i="23"/>
  <c r="E282" i="23" s="1"/>
  <c r="D290" i="23"/>
  <c r="E290" i="23" s="1"/>
  <c r="D288" i="23"/>
  <c r="E288" i="23" s="1"/>
  <c r="D286" i="23"/>
  <c r="E286" i="23" s="1"/>
  <c r="F285" i="23" s="1"/>
  <c r="D188" i="32" s="1"/>
  <c r="D292" i="23"/>
  <c r="E292" i="23" s="1"/>
  <c r="F292" i="23" s="1"/>
  <c r="D190" i="32" s="1"/>
  <c r="D294" i="23"/>
  <c r="E294" i="23" s="1"/>
  <c r="F294" i="23" s="1"/>
  <c r="D298" i="23"/>
  <c r="E298" i="23" s="1"/>
  <c r="F298" i="23" s="1"/>
  <c r="D196" i="32" s="1"/>
  <c r="D302" i="23"/>
  <c r="E302" i="23" s="1"/>
  <c r="D300" i="23"/>
  <c r="E300" i="23" s="1"/>
  <c r="D304" i="23"/>
  <c r="E304" i="23" s="1"/>
  <c r="F304" i="23" s="1"/>
  <c r="D200" i="32" s="1"/>
  <c r="D307" i="23"/>
  <c r="E307" i="23" s="1"/>
  <c r="F307" i="23" s="1"/>
  <c r="D202" i="32" s="1"/>
  <c r="D1311" i="32" s="1"/>
  <c r="D308" i="23"/>
  <c r="E308" i="23" s="1"/>
  <c r="D312" i="23"/>
  <c r="E312" i="23" s="1"/>
  <c r="D314" i="23"/>
  <c r="E314" i="23" s="1"/>
  <c r="F314" i="23" s="1"/>
  <c r="D205" i="32" s="1"/>
  <c r="D316" i="23"/>
  <c r="E316" i="23" s="1"/>
  <c r="F316" i="23" s="1"/>
  <c r="D207" i="32" s="1"/>
  <c r="D319" i="23"/>
  <c r="E319" i="23" s="1"/>
  <c r="F319" i="23" s="1"/>
  <c r="D210" i="32" s="1"/>
  <c r="D321" i="23"/>
  <c r="E321" i="23" s="1"/>
  <c r="D324" i="23"/>
  <c r="E324" i="23" s="1"/>
  <c r="D326" i="23"/>
  <c r="E326" i="23" s="1"/>
  <c r="D329" i="23"/>
  <c r="E329" i="23" s="1"/>
  <c r="D331" i="23"/>
  <c r="E331" i="23" s="1"/>
  <c r="D333" i="23"/>
  <c r="E333" i="23" s="1"/>
  <c r="D337" i="23"/>
  <c r="E337" i="23" s="1"/>
  <c r="D335" i="23"/>
  <c r="E335" i="23" s="1"/>
  <c r="D339" i="23"/>
  <c r="E339" i="23" s="1"/>
  <c r="D342" i="23"/>
  <c r="E342" i="23" s="1"/>
  <c r="D346" i="23"/>
  <c r="E346" i="23" s="1"/>
  <c r="D352" i="23"/>
  <c r="E352" i="23" s="1"/>
  <c r="F352" i="23" s="1"/>
  <c r="D234" i="32" s="1"/>
  <c r="D356" i="23"/>
  <c r="E356" i="23" s="1"/>
  <c r="D382" i="23"/>
  <c r="E382" i="23" s="1"/>
  <c r="F382" i="23" s="1"/>
  <c r="D261" i="32" s="1"/>
  <c r="D386" i="23"/>
  <c r="E386" i="23" s="1"/>
  <c r="F386" i="23" s="1"/>
  <c r="D265" i="32" s="1"/>
  <c r="D387" i="23"/>
  <c r="E387" i="23" s="1"/>
  <c r="D392" i="23"/>
  <c r="E392" i="23" s="1"/>
  <c r="D429" i="23"/>
  <c r="E429" i="23" s="1"/>
  <c r="D445" i="23"/>
  <c r="E445" i="23" s="1"/>
  <c r="F445" i="23" s="1"/>
  <c r="D310" i="32" s="1"/>
  <c r="D462" i="23"/>
  <c r="E462" i="23" s="1"/>
  <c r="F462" i="23" s="1"/>
  <c r="D326" i="32" s="1"/>
  <c r="D460" i="23"/>
  <c r="E460" i="23" s="1"/>
  <c r="F460" i="23" s="1"/>
  <c r="D458" i="23"/>
  <c r="E458" i="23" s="1"/>
  <c r="D456" i="23"/>
  <c r="E456" i="23" s="1"/>
  <c r="F456" i="23" s="1"/>
  <c r="D321" i="32" s="1"/>
  <c r="D454" i="23"/>
  <c r="E454" i="23" s="1"/>
  <c r="F454" i="23" s="1"/>
  <c r="D319" i="32" s="1"/>
  <c r="D453" i="23"/>
  <c r="E453" i="23" s="1"/>
  <c r="F453" i="23" s="1"/>
  <c r="D318" i="32" s="1"/>
  <c r="D451" i="23"/>
  <c r="E451" i="23" s="1"/>
  <c r="F451" i="23" s="1"/>
  <c r="D316" i="32" s="1"/>
  <c r="D449" i="23"/>
  <c r="E449" i="23" s="1"/>
  <c r="F449" i="23" s="1"/>
  <c r="D314" i="32" s="1"/>
  <c r="D465" i="23"/>
  <c r="E465" i="23" s="1"/>
  <c r="D540" i="23"/>
  <c r="E540" i="23" s="1"/>
  <c r="F540" i="23" s="1"/>
  <c r="D381" i="32" s="1"/>
  <c r="D545" i="23"/>
  <c r="E545" i="23" s="1"/>
  <c r="F545" i="23" s="1"/>
  <c r="D543" i="23"/>
  <c r="E543" i="23" s="1"/>
  <c r="F543" i="23" s="1"/>
  <c r="D384" i="32" s="1"/>
  <c r="D541" i="23"/>
  <c r="E541" i="23" s="1"/>
  <c r="F541" i="23" s="1"/>
  <c r="D382" i="32" s="1"/>
  <c r="D535" i="23"/>
  <c r="E535" i="23" s="1"/>
  <c r="D533" i="23"/>
  <c r="E533" i="23" s="1"/>
  <c r="D531" i="23"/>
  <c r="E531" i="23" s="1"/>
  <c r="D529" i="23"/>
  <c r="E529" i="23" s="1"/>
  <c r="D527" i="23"/>
  <c r="E527" i="23" s="1"/>
  <c r="D525" i="23"/>
  <c r="E525" i="23" s="1"/>
  <c r="F525" i="23" s="1"/>
  <c r="D369" i="32" s="1"/>
  <c r="D523" i="23"/>
  <c r="E523" i="23" s="1"/>
  <c r="D521" i="23"/>
  <c r="E521" i="23" s="1"/>
  <c r="D519" i="23"/>
  <c r="E519" i="23" s="1"/>
  <c r="D517" i="23"/>
  <c r="E517" i="23" s="1"/>
  <c r="F517" i="23" s="1"/>
  <c r="D363" i="32" s="1"/>
  <c r="D493" i="23"/>
  <c r="E493" i="23" s="1"/>
  <c r="D477" i="23"/>
  <c r="E477" i="23" s="1"/>
  <c r="D478" i="23"/>
  <c r="E478" i="23" s="1"/>
  <c r="F478" i="23" s="1"/>
  <c r="D485" i="23"/>
  <c r="E485" i="23" s="1"/>
  <c r="D483" i="23"/>
  <c r="E483" i="23" s="1"/>
  <c r="F483" i="23" s="1"/>
  <c r="D343" i="32" s="1"/>
  <c r="D481" i="23"/>
  <c r="E481" i="23" s="1"/>
  <c r="F481" i="23" s="1"/>
  <c r="D488" i="23"/>
  <c r="E488" i="23" s="1"/>
  <c r="D490" i="23"/>
  <c r="E490" i="23" s="1"/>
  <c r="D491" i="23"/>
  <c r="E491" i="23" s="1"/>
  <c r="F491" i="23" s="1"/>
  <c r="D347" i="32" s="1"/>
  <c r="D494" i="23"/>
  <c r="E494" i="23" s="1"/>
  <c r="D499" i="23"/>
  <c r="E499" i="23" s="1"/>
  <c r="D497" i="23"/>
  <c r="E497" i="23" s="1"/>
  <c r="D501" i="23"/>
  <c r="E501" i="23" s="1"/>
  <c r="D503" i="23"/>
  <c r="E503" i="23" s="1"/>
  <c r="F503" i="23" s="1"/>
  <c r="D353" i="32" s="1"/>
  <c r="D505" i="23"/>
  <c r="E505" i="23" s="1"/>
  <c r="F505" i="23" s="1"/>
  <c r="D510" i="23"/>
  <c r="E510" i="23" s="1"/>
  <c r="D508" i="23"/>
  <c r="E508" i="23" s="1"/>
  <c r="D512" i="23"/>
  <c r="E512" i="23" s="1"/>
  <c r="D513" i="23"/>
  <c r="E513" i="23" s="1"/>
  <c r="F513" i="23" s="1"/>
  <c r="D359" i="32" s="1"/>
  <c r="D515" i="23"/>
  <c r="E515" i="23" s="1"/>
  <c r="F515" i="23" s="1"/>
  <c r="D551" i="23"/>
  <c r="E551" i="23" s="1"/>
  <c r="D554" i="23"/>
  <c r="E554" i="23" s="1"/>
  <c r="D555" i="23"/>
  <c r="E555" i="23" s="1"/>
  <c r="D561" i="23"/>
  <c r="E561" i="23" s="1"/>
  <c r="D562" i="23"/>
  <c r="E562" i="23" s="1"/>
  <c r="F562" i="23" s="1"/>
  <c r="D395" i="32" s="1"/>
  <c r="D468" i="23"/>
  <c r="E468" i="23" s="1"/>
  <c r="F468" i="23" s="1"/>
  <c r="D331" i="32" s="1"/>
  <c r="D470" i="23"/>
  <c r="E470" i="23" s="1"/>
  <c r="F470" i="23" s="1"/>
  <c r="D333" i="32" s="1"/>
  <c r="D471" i="23"/>
  <c r="E471" i="23" s="1"/>
  <c r="D473" i="23"/>
  <c r="E473" i="23" s="1"/>
  <c r="D567" i="23"/>
  <c r="E567" i="23" s="1"/>
  <c r="D568" i="23"/>
  <c r="E568" i="23" s="1"/>
  <c r="F568" i="23" s="1"/>
  <c r="D399" i="32" s="1"/>
  <c r="D570" i="23"/>
  <c r="E570" i="23" s="1"/>
  <c r="F570" i="23" s="1"/>
  <c r="D401" i="32" s="1"/>
  <c r="D572" i="23"/>
  <c r="E572" i="23" s="1"/>
  <c r="D577" i="23"/>
  <c r="E577" i="23" s="1"/>
  <c r="D581" i="23"/>
  <c r="E581" i="23" s="1"/>
  <c r="D586" i="23"/>
  <c r="E586" i="23" s="1"/>
  <c r="D589" i="23"/>
  <c r="E589" i="23" s="1"/>
  <c r="D592" i="23"/>
  <c r="E592" i="23" s="1"/>
  <c r="D596" i="23"/>
  <c r="E596" i="23" s="1"/>
  <c r="F596" i="23" s="1"/>
  <c r="D415" i="32" s="1"/>
  <c r="D598" i="23"/>
  <c r="E598" i="23" s="1"/>
  <c r="D601" i="23"/>
  <c r="E601" i="23" s="1"/>
  <c r="F601" i="23" s="1"/>
  <c r="D418" i="32" s="1"/>
  <c r="D602" i="23"/>
  <c r="E602" i="23" s="1"/>
  <c r="D683" i="23"/>
  <c r="E683" i="23" s="1"/>
  <c r="D641" i="23"/>
  <c r="E641" i="23" s="1"/>
  <c r="D695" i="23"/>
  <c r="E695" i="23" s="1"/>
  <c r="D699" i="23"/>
  <c r="E699" i="23" s="1"/>
  <c r="D700" i="23"/>
  <c r="E700" i="23" s="1"/>
  <c r="F700" i="23" s="1"/>
  <c r="D508" i="32" s="1"/>
  <c r="D738" i="23"/>
  <c r="E738" i="23" s="1"/>
  <c r="D778" i="23"/>
  <c r="E778" i="23" s="1"/>
  <c r="D777" i="23"/>
  <c r="E777" i="23" s="1"/>
  <c r="D717" i="23"/>
  <c r="E717" i="23" s="1"/>
  <c r="F717" i="23" s="1"/>
  <c r="D525" i="32" s="1"/>
  <c r="D730" i="23"/>
  <c r="E730" i="23" s="1"/>
  <c r="D728" i="23"/>
  <c r="E728" i="23" s="1"/>
  <c r="F728" i="23" s="1"/>
  <c r="D536" i="32" s="1"/>
  <c r="D726" i="23"/>
  <c r="E726" i="23" s="1"/>
  <c r="F726" i="23" s="1"/>
  <c r="D534" i="32" s="1"/>
  <c r="D724" i="23"/>
  <c r="E724" i="23" s="1"/>
  <c r="F724" i="23" s="1"/>
  <c r="D532" i="32" s="1"/>
  <c r="D720" i="23"/>
  <c r="E720" i="23" s="1"/>
  <c r="F720" i="23" s="1"/>
  <c r="D528" i="32" s="1"/>
  <c r="D718" i="23"/>
  <c r="E718" i="23" s="1"/>
  <c r="F718" i="23" s="1"/>
  <c r="D526" i="32" s="1"/>
  <c r="D742" i="23"/>
  <c r="E742" i="23" s="1"/>
  <c r="F742" i="23" s="1"/>
  <c r="D547" i="32" s="1"/>
  <c r="D749" i="23"/>
  <c r="E749" i="23" s="1"/>
  <c r="F749" i="23" s="1"/>
  <c r="D554" i="32" s="1"/>
  <c r="D747" i="23"/>
  <c r="E747" i="23" s="1"/>
  <c r="F747" i="23" s="1"/>
  <c r="D552" i="32" s="1"/>
  <c r="D745" i="23"/>
  <c r="E745" i="23" s="1"/>
  <c r="F745" i="23" s="1"/>
  <c r="D550" i="32" s="1"/>
  <c r="D753" i="23"/>
  <c r="E753" i="23" s="1"/>
  <c r="F753" i="23" s="1"/>
  <c r="D557" i="32" s="1"/>
  <c r="D744" i="23"/>
  <c r="E744" i="23" s="1"/>
  <c r="F744" i="23" s="1"/>
  <c r="D549" i="32" s="1"/>
  <c r="D756" i="23"/>
  <c r="E756" i="23" s="1"/>
  <c r="F756" i="23" s="1"/>
  <c r="D560" i="32" s="1"/>
  <c r="D762" i="23"/>
  <c r="E762" i="23" s="1"/>
  <c r="D760" i="23"/>
  <c r="E760" i="23" s="1"/>
  <c r="F760" i="23" s="1"/>
  <c r="D758" i="23"/>
  <c r="E758" i="23" s="1"/>
  <c r="F758" i="23" s="1"/>
  <c r="D562" i="32" s="1"/>
  <c r="D773" i="23"/>
  <c r="E773" i="23" s="1"/>
  <c r="D771" i="23"/>
  <c r="E771" i="23" s="1"/>
  <c r="F771" i="23" s="1"/>
  <c r="D574" i="32" s="1"/>
  <c r="D769" i="23"/>
  <c r="E769" i="23" s="1"/>
  <c r="F769" i="23" s="1"/>
  <c r="D572" i="32" s="1"/>
  <c r="D767" i="23"/>
  <c r="E767" i="23" s="1"/>
  <c r="F767" i="23" s="1"/>
  <c r="D570" i="32" s="1"/>
  <c r="D765" i="23"/>
  <c r="E765" i="23" s="1"/>
  <c r="F765" i="23" s="1"/>
  <c r="D568" i="32" s="1"/>
  <c r="D784" i="23"/>
  <c r="E784" i="23" s="1"/>
  <c r="D786" i="23"/>
  <c r="E786" i="23" s="1"/>
  <c r="D787" i="23"/>
  <c r="E787" i="23" s="1"/>
  <c r="F787" i="23" s="1"/>
  <c r="D585" i="32" s="1"/>
  <c r="D789" i="23"/>
  <c r="E789" i="23" s="1"/>
  <c r="F789" i="23" s="1"/>
  <c r="D587" i="32" s="1"/>
  <c r="D791" i="23"/>
  <c r="E791" i="23" s="1"/>
  <c r="F791" i="23" s="1"/>
  <c r="D589" i="32" s="1"/>
  <c r="D793" i="23"/>
  <c r="E793" i="23" s="1"/>
  <c r="F793" i="23" s="1"/>
  <c r="D591" i="32" s="1"/>
  <c r="D943" i="23"/>
  <c r="E943" i="23" s="1"/>
  <c r="F943" i="23" s="1"/>
  <c r="D946" i="23"/>
  <c r="E946" i="23" s="1"/>
  <c r="D948" i="23"/>
  <c r="E948" i="23" s="1"/>
  <c r="D988" i="23"/>
  <c r="E988" i="23" s="1"/>
  <c r="F988" i="23" s="1"/>
  <c r="D623" i="32" s="1"/>
  <c r="D991" i="23"/>
  <c r="E991" i="23" s="1"/>
  <c r="D992" i="23"/>
  <c r="E992" i="23" s="1"/>
  <c r="F992" i="23" s="1"/>
  <c r="D626" i="32" s="1"/>
  <c r="D959" i="23"/>
  <c r="E959" i="23" s="1"/>
  <c r="F959" i="23" s="1"/>
  <c r="D594" i="32" s="1"/>
  <c r="D962" i="23"/>
  <c r="E962" i="23" s="1"/>
  <c r="F962" i="23" s="1"/>
  <c r="D597" i="32" s="1"/>
  <c r="D960" i="23"/>
  <c r="E960" i="23" s="1"/>
  <c r="F960" i="23" s="1"/>
  <c r="D595" i="32" s="1"/>
  <c r="D982" i="23"/>
  <c r="E982" i="23" s="1"/>
  <c r="F982" i="23" s="1"/>
  <c r="D617" i="32" s="1"/>
  <c r="D980" i="23"/>
  <c r="E980" i="23" s="1"/>
  <c r="F980" i="23" s="1"/>
  <c r="D615" i="32" s="1"/>
  <c r="D978" i="23"/>
  <c r="E978" i="23" s="1"/>
  <c r="F978" i="23" s="1"/>
  <c r="D613" i="32" s="1"/>
  <c r="D976" i="23"/>
  <c r="E976" i="23" s="1"/>
  <c r="F976" i="23" s="1"/>
  <c r="D611" i="32" s="1"/>
  <c r="D974" i="23"/>
  <c r="E974" i="23" s="1"/>
  <c r="F974" i="23" s="1"/>
  <c r="D609" i="32" s="1"/>
  <c r="D972" i="23"/>
  <c r="E972" i="23" s="1"/>
  <c r="F972" i="23" s="1"/>
  <c r="D607" i="32" s="1"/>
  <c r="D970" i="23"/>
  <c r="E970" i="23" s="1"/>
  <c r="F970" i="23" s="1"/>
  <c r="D605" i="32" s="1"/>
  <c r="D968" i="23"/>
  <c r="E968" i="23" s="1"/>
  <c r="F968" i="23" s="1"/>
  <c r="D603" i="32" s="1"/>
  <c r="D966" i="23"/>
  <c r="E966" i="23" s="1"/>
  <c r="F966" i="23" s="1"/>
  <c r="D601" i="32" s="1"/>
  <c r="D964" i="23"/>
  <c r="E964" i="23" s="1"/>
  <c r="F964" i="23" s="1"/>
  <c r="D599" i="32" s="1"/>
  <c r="D984" i="23"/>
  <c r="E984" i="23" s="1"/>
  <c r="F984" i="23" s="1"/>
  <c r="D619" i="32" s="1"/>
  <c r="D1218" i="23"/>
  <c r="E1218" i="23" s="1"/>
  <c r="D1019" i="32" s="1"/>
  <c r="D1216" i="23"/>
  <c r="E1216" i="23" s="1"/>
  <c r="D1017" i="32" s="1"/>
  <c r="D1214" i="23"/>
  <c r="E1214" i="23" s="1"/>
  <c r="D1015" i="32" s="1"/>
  <c r="D1212" i="23"/>
  <c r="E1212" i="23" s="1"/>
  <c r="D1210" i="23"/>
  <c r="E1210" i="23" s="1"/>
  <c r="D1208" i="23"/>
  <c r="E1208" i="23" s="1"/>
  <c r="D1009" i="32" s="1"/>
  <c r="D1206" i="23"/>
  <c r="E1206" i="23" s="1"/>
  <c r="D1007" i="32" s="1"/>
  <c r="D1204" i="23"/>
  <c r="E1204" i="23" s="1"/>
  <c r="D1005" i="32" s="1"/>
  <c r="D1202" i="23"/>
  <c r="E1202" i="23" s="1"/>
  <c r="D1003" i="32" s="1"/>
  <c r="D1200" i="23"/>
  <c r="E1200" i="23" s="1"/>
  <c r="D1001" i="32" s="1"/>
  <c r="D1198" i="23"/>
  <c r="E1198" i="23" s="1"/>
  <c r="D999" i="32" s="1"/>
  <c r="D1196" i="23"/>
  <c r="E1196" i="23" s="1"/>
  <c r="D997" i="32" s="1"/>
  <c r="D1194" i="23"/>
  <c r="E1194" i="23" s="1"/>
  <c r="D1192" i="23"/>
  <c r="E1192" i="23" s="1"/>
  <c r="D993" i="32" s="1"/>
  <c r="D1190" i="23"/>
  <c r="E1190" i="23" s="1"/>
  <c r="D991" i="32" s="1"/>
  <c r="D1188" i="23"/>
  <c r="E1188" i="23" s="1"/>
  <c r="D989" i="32" s="1"/>
  <c r="D1186" i="23"/>
  <c r="E1186" i="23" s="1"/>
  <c r="D987" i="32" s="1"/>
  <c r="D1184" i="23"/>
  <c r="E1184" i="23" s="1"/>
  <c r="D985" i="32" s="1"/>
  <c r="D1182" i="23"/>
  <c r="E1182" i="23" s="1"/>
  <c r="D983" i="32" s="1"/>
  <c r="D1180" i="23"/>
  <c r="E1180" i="23" s="1"/>
  <c r="D1178" i="23"/>
  <c r="E1178" i="23" s="1"/>
  <c r="D1176" i="23"/>
  <c r="E1176" i="23" s="1"/>
  <c r="D977" i="32" s="1"/>
  <c r="D1174" i="23"/>
  <c r="E1174" i="23" s="1"/>
  <c r="D975" i="32" s="1"/>
  <c r="D1172" i="23"/>
  <c r="E1172" i="23" s="1"/>
  <c r="D973" i="32" s="1"/>
  <c r="D1170" i="23"/>
  <c r="E1170" i="23" s="1"/>
  <c r="D971" i="32" s="1"/>
  <c r="D1168" i="23"/>
  <c r="E1168" i="23" s="1"/>
  <c r="D969" i="32" s="1"/>
  <c r="D1166" i="23"/>
  <c r="E1166" i="23" s="1"/>
  <c r="D967" i="32" s="1"/>
  <c r="D1164" i="23"/>
  <c r="E1164" i="23" s="1"/>
  <c r="D965" i="32" s="1"/>
  <c r="D1162" i="23"/>
  <c r="E1162" i="23" s="1"/>
  <c r="D1160" i="23"/>
  <c r="E1160" i="23" s="1"/>
  <c r="D961" i="32" s="1"/>
  <c r="D1158" i="23"/>
  <c r="E1158" i="23" s="1"/>
  <c r="D959" i="32" s="1"/>
  <c r="D1154" i="23"/>
  <c r="E1154" i="23" s="1"/>
  <c r="D956" i="32" s="1"/>
  <c r="D1152" i="23"/>
  <c r="E1152" i="23" s="1"/>
  <c r="D954" i="32" s="1"/>
  <c r="D1150" i="23"/>
  <c r="E1150" i="23" s="1"/>
  <c r="D952" i="32" s="1"/>
  <c r="D1148" i="23"/>
  <c r="E1148" i="23" s="1"/>
  <c r="D950" i="32" s="1"/>
  <c r="D1146" i="23"/>
  <c r="E1146" i="23" s="1"/>
  <c r="D1144" i="23"/>
  <c r="E1144" i="23" s="1"/>
  <c r="D1142" i="23"/>
  <c r="E1142" i="23" s="1"/>
  <c r="D944" i="32" s="1"/>
  <c r="D1140" i="23"/>
  <c r="E1140" i="23" s="1"/>
  <c r="D942" i="32" s="1"/>
  <c r="D1138" i="23"/>
  <c r="E1138" i="23" s="1"/>
  <c r="D940" i="32" s="1"/>
  <c r="D1136" i="23"/>
  <c r="E1136" i="23" s="1"/>
  <c r="D938" i="32" s="1"/>
  <c r="D1134" i="23"/>
  <c r="E1134" i="23" s="1"/>
  <c r="D936" i="32" s="1"/>
  <c r="D1132" i="23"/>
  <c r="E1132" i="23" s="1"/>
  <c r="D934" i="32" s="1"/>
  <c r="D1130" i="23"/>
  <c r="E1130" i="23" s="1"/>
  <c r="D1128" i="23"/>
  <c r="E1128" i="23" s="1"/>
  <c r="D930" i="32" s="1"/>
  <c r="D1126" i="23"/>
  <c r="E1126" i="23" s="1"/>
  <c r="D928" i="32" s="1"/>
  <c r="D1124" i="23"/>
  <c r="E1124" i="23" s="1"/>
  <c r="D926" i="32" s="1"/>
  <c r="D1122" i="23"/>
  <c r="E1122" i="23" s="1"/>
  <c r="D924" i="32" s="1"/>
  <c r="D1120" i="23"/>
  <c r="E1120" i="23" s="1"/>
  <c r="D922" i="32" s="1"/>
  <c r="D1118" i="23"/>
  <c r="E1118" i="23" s="1"/>
  <c r="D920" i="32" s="1"/>
  <c r="D1116" i="23"/>
  <c r="E1116" i="23" s="1"/>
  <c r="D918" i="32" s="1"/>
  <c r="D1114" i="23"/>
  <c r="E1114" i="23" s="1"/>
  <c r="D1112" i="23"/>
  <c r="E1112" i="23" s="1"/>
  <c r="D1110" i="23"/>
  <c r="E1110" i="23" s="1"/>
  <c r="D912" i="32" s="1"/>
  <c r="D1108" i="23"/>
  <c r="E1108" i="23" s="1"/>
  <c r="D910" i="32" s="1"/>
  <c r="D1106" i="23"/>
  <c r="E1106" i="23" s="1"/>
  <c r="D908" i="32" s="1"/>
  <c r="D1104" i="23"/>
  <c r="E1104" i="23" s="1"/>
  <c r="D907" i="32" s="1"/>
  <c r="D1102" i="23"/>
  <c r="E1102" i="23" s="1"/>
  <c r="D905" i="32" s="1"/>
  <c r="D1100" i="23"/>
  <c r="E1100" i="23" s="1"/>
  <c r="D903" i="32" s="1"/>
  <c r="D1098" i="23"/>
  <c r="E1098" i="23" s="1"/>
  <c r="D1092" i="23"/>
  <c r="E1092" i="23" s="1"/>
  <c r="D895" i="32" s="1"/>
  <c r="D1090" i="23"/>
  <c r="E1090" i="23" s="1"/>
  <c r="D893" i="32" s="1"/>
  <c r="D1088" i="23"/>
  <c r="E1088" i="23" s="1"/>
  <c r="D891" i="32" s="1"/>
  <c r="D1086" i="23"/>
  <c r="E1086" i="23" s="1"/>
  <c r="D889" i="32" s="1"/>
  <c r="D1084" i="23"/>
  <c r="E1084" i="23" s="1"/>
  <c r="D887" i="32" s="1"/>
  <c r="D1082" i="23"/>
  <c r="E1082" i="23" s="1"/>
  <c r="D885" i="32" s="1"/>
  <c r="D1080" i="23"/>
  <c r="E1080" i="23" s="1"/>
  <c r="D883" i="32" s="1"/>
  <c r="D1078" i="23"/>
  <c r="E1078" i="23" s="1"/>
  <c r="D1076" i="23"/>
  <c r="E1076" i="23" s="1"/>
  <c r="D1074" i="23"/>
  <c r="E1074" i="23" s="1"/>
  <c r="D877" i="32" s="1"/>
  <c r="D1095" i="23"/>
  <c r="E1095" i="23" s="1"/>
  <c r="D898" i="32" s="1"/>
  <c r="D1240" i="23"/>
  <c r="E1240" i="23" s="1"/>
  <c r="D1040" i="32" s="1"/>
  <c r="D1238" i="23"/>
  <c r="E1238" i="23" s="1"/>
  <c r="D1038" i="32" s="1"/>
  <c r="D1236" i="23"/>
  <c r="E1236" i="23" s="1"/>
  <c r="D1036" i="32" s="1"/>
  <c r="D1234" i="23"/>
  <c r="E1234" i="23" s="1"/>
  <c r="D1034" i="32" s="1"/>
  <c r="D1227" i="23"/>
  <c r="E1227" i="23" s="1"/>
  <c r="D1225" i="23"/>
  <c r="E1225" i="23" s="1"/>
  <c r="D1026" i="32" s="1"/>
  <c r="D1223" i="23"/>
  <c r="E1223" i="23" s="1"/>
  <c r="D1024" i="32" s="1"/>
  <c r="D1263" i="23"/>
  <c r="E1263" i="23" s="1"/>
  <c r="D1062" i="32" s="1"/>
  <c r="D1261" i="23"/>
  <c r="E1261" i="23" s="1"/>
  <c r="D1060" i="32" s="1"/>
  <c r="D1259" i="23"/>
  <c r="E1259" i="23" s="1"/>
  <c r="D1058" i="32" s="1"/>
  <c r="D1257" i="23"/>
  <c r="E1257" i="23" s="1"/>
  <c r="D1056" i="32" s="1"/>
  <c r="D1255" i="23"/>
  <c r="E1255" i="23" s="1"/>
  <c r="D1054" i="32" s="1"/>
  <c r="D1253" i="23"/>
  <c r="E1253" i="23" s="1"/>
  <c r="D1251" i="23"/>
  <c r="E1251" i="23" s="1"/>
  <c r="D1249" i="23"/>
  <c r="E1249" i="23" s="1"/>
  <c r="D1048" i="32" s="1"/>
  <c r="D1247" i="23"/>
  <c r="E1247" i="23" s="1"/>
  <c r="D1046" i="32" s="1"/>
  <c r="D1245" i="23"/>
  <c r="E1245" i="23" s="1"/>
  <c r="D1044" i="32" s="1"/>
  <c r="D1243" i="23"/>
  <c r="E1243" i="23" s="1"/>
  <c r="D1042" i="32" s="1"/>
  <c r="D1282" i="23"/>
  <c r="E1282" i="23" s="1"/>
  <c r="D1081" i="32" s="1"/>
  <c r="D1280" i="23"/>
  <c r="E1280" i="23" s="1"/>
  <c r="D1079" i="32" s="1"/>
  <c r="D1278" i="23"/>
  <c r="E1278" i="23" s="1"/>
  <c r="D1077" i="32" s="1"/>
  <c r="D1276" i="23"/>
  <c r="E1276" i="23" s="1"/>
  <c r="D1274" i="23"/>
  <c r="E1274" i="23" s="1"/>
  <c r="D1073" i="32" s="1"/>
  <c r="D1272" i="23"/>
  <c r="E1272" i="23" s="1"/>
  <c r="D1071" i="32" s="1"/>
  <c r="D1270" i="23"/>
  <c r="E1270" i="23" s="1"/>
  <c r="D1069" i="32" s="1"/>
  <c r="D1268" i="23"/>
  <c r="E1268" i="23" s="1"/>
  <c r="D1067" i="32" s="1"/>
  <c r="D1266" i="23"/>
  <c r="E1266" i="23" s="1"/>
  <c r="D1065" i="32" s="1"/>
  <c r="D1316" i="23"/>
  <c r="E1316" i="23" s="1"/>
  <c r="D1115" i="32" s="1"/>
  <c r="D1314" i="23"/>
  <c r="E1314" i="23" s="1"/>
  <c r="D1113" i="32" s="1"/>
  <c r="D1312" i="23"/>
  <c r="E1312" i="23" s="1"/>
  <c r="D1310" i="23"/>
  <c r="E1310" i="23" s="1"/>
  <c r="D1109" i="32" s="1"/>
  <c r="D1308" i="23"/>
  <c r="E1308" i="23" s="1"/>
  <c r="D1107" i="32" s="1"/>
  <c r="D1306" i="23"/>
  <c r="E1306" i="23" s="1"/>
  <c r="D1105" i="32" s="1"/>
  <c r="D1304" i="23"/>
  <c r="E1304" i="23" s="1"/>
  <c r="D1103" i="32" s="1"/>
  <c r="D1302" i="23"/>
  <c r="E1302" i="23" s="1"/>
  <c r="D1101" i="32" s="1"/>
  <c r="D1300" i="23"/>
  <c r="E1300" i="23" s="1"/>
  <c r="D1099" i="32" s="1"/>
  <c r="D1298" i="23"/>
  <c r="E1298" i="23" s="1"/>
  <c r="D1097" i="32" s="1"/>
  <c r="D1296" i="23"/>
  <c r="E1296" i="23" s="1"/>
  <c r="D1095" i="32" s="1"/>
  <c r="D1294" i="23"/>
  <c r="E1294" i="23" s="1"/>
  <c r="D1093" i="32" s="1"/>
  <c r="D1292" i="23"/>
  <c r="E1292" i="23" s="1"/>
  <c r="D1091" i="32" s="1"/>
  <c r="D1290" i="23"/>
  <c r="E1290" i="23" s="1"/>
  <c r="D1089" i="32" s="1"/>
  <c r="D1288" i="23"/>
  <c r="E1288" i="23" s="1"/>
  <c r="D1087" i="32" s="1"/>
  <c r="D1286" i="23"/>
  <c r="E1286" i="23" s="1"/>
  <c r="D1085" i="32" s="1"/>
  <c r="D1284" i="23"/>
  <c r="E1284" i="23" s="1"/>
  <c r="D1083" i="32" s="1"/>
  <c r="D1233" i="23"/>
  <c r="E1233" i="23" s="1"/>
  <c r="D1033" i="32" s="1"/>
  <c r="D1231" i="23"/>
  <c r="E1231" i="23" s="1"/>
  <c r="D1031" i="32" s="1"/>
  <c r="D1324" i="23"/>
  <c r="E1324" i="23" s="1"/>
  <c r="F1324" i="23" s="1"/>
  <c r="D1118" i="32" s="1"/>
  <c r="D1322" i="23"/>
  <c r="E1322" i="23" s="1"/>
  <c r="F1322" i="23" s="1"/>
  <c r="D1120" i="32" s="1"/>
  <c r="D1320" i="23"/>
  <c r="E1320" i="23" s="1"/>
  <c r="F1320" i="23" s="1"/>
  <c r="D1123" i="32" s="1"/>
  <c r="D1318" i="23"/>
  <c r="E1318" i="23" s="1"/>
  <c r="F1318" i="23" s="1"/>
  <c r="D1124" i="32" s="1"/>
  <c r="D1352" i="23"/>
  <c r="E1352" i="23" s="1"/>
  <c r="F1352" i="23" s="1"/>
  <c r="D1152" i="32" s="1"/>
  <c r="D1350" i="23"/>
  <c r="E1350" i="23" s="1"/>
  <c r="D1348" i="23"/>
  <c r="E1348" i="23" s="1"/>
  <c r="F1348" i="23" s="1"/>
  <c r="D1149" i="32" s="1"/>
  <c r="D1346" i="23"/>
  <c r="E1346" i="23" s="1"/>
  <c r="F1346" i="23" s="1"/>
  <c r="D1147" i="32" s="1"/>
  <c r="D1344" i="23"/>
  <c r="E1344" i="23" s="1"/>
  <c r="F1344" i="23" s="1"/>
  <c r="D1145" i="32" s="1"/>
  <c r="D1342" i="23"/>
  <c r="E1342" i="23" s="1"/>
  <c r="F1342" i="23" s="1"/>
  <c r="D1143" i="32" s="1"/>
  <c r="D1340" i="23"/>
  <c r="E1340" i="23" s="1"/>
  <c r="F1340" i="23" s="1"/>
  <c r="D1141" i="32" s="1"/>
  <c r="D1338" i="23"/>
  <c r="E1338" i="23" s="1"/>
  <c r="F1338" i="23" s="1"/>
  <c r="D1139" i="32" s="1"/>
  <c r="D1336" i="23"/>
  <c r="E1336" i="23" s="1"/>
  <c r="F1336" i="23" s="1"/>
  <c r="D1137" i="32" s="1"/>
  <c r="D1334" i="23"/>
  <c r="E1334" i="23" s="1"/>
  <c r="F1334" i="23" s="1"/>
  <c r="D1135" i="32" s="1"/>
  <c r="D1332" i="23"/>
  <c r="E1332" i="23" s="1"/>
  <c r="F1332" i="23" s="1"/>
  <c r="D1330" i="23"/>
  <c r="E1330" i="23" s="1"/>
  <c r="F1330" i="23" s="1"/>
  <c r="D1131" i="32" s="1"/>
  <c r="D1328" i="23"/>
  <c r="E1328" i="23" s="1"/>
  <c r="F1328" i="23" s="1"/>
  <c r="D1129" i="32" s="1"/>
  <c r="D1365" i="23"/>
  <c r="E1365" i="23" s="1"/>
  <c r="F1365" i="23" s="1"/>
  <c r="D1165" i="32" s="1"/>
  <c r="D1363" i="23"/>
  <c r="E1363" i="23" s="1"/>
  <c r="F1363" i="23" s="1"/>
  <c r="D1361" i="23"/>
  <c r="E1361" i="23" s="1"/>
  <c r="F1361" i="23" s="1"/>
  <c r="D1161" i="32" s="1"/>
  <c r="D1359" i="23"/>
  <c r="E1359" i="23" s="1"/>
  <c r="F1359" i="23" s="1"/>
  <c r="D1159" i="32" s="1"/>
  <c r="D1357" i="23"/>
  <c r="E1357" i="23" s="1"/>
  <c r="F1357" i="23" s="1"/>
  <c r="D1157" i="32" s="1"/>
  <c r="D1355" i="23"/>
  <c r="E1355" i="23" s="1"/>
  <c r="F1355" i="23" s="1"/>
  <c r="D1155" i="32" s="1"/>
  <c r="D835" i="23"/>
  <c r="E835" i="23" s="1"/>
  <c r="F835" i="23" s="1"/>
  <c r="D81" i="23"/>
  <c r="E81" i="23" s="1"/>
  <c r="D42" i="23"/>
  <c r="E42" i="23" s="1"/>
  <c r="D815" i="23"/>
  <c r="E815" i="23" s="1"/>
  <c r="D1390" i="23"/>
  <c r="E1390" i="23" s="1"/>
  <c r="D805" i="23"/>
  <c r="E805" i="23" s="1"/>
  <c r="F805" i="23" s="1"/>
  <c r="D828" i="23"/>
  <c r="E828" i="23" s="1"/>
  <c r="F828" i="23" s="1"/>
  <c r="D832" i="23"/>
  <c r="E832" i="23" s="1"/>
  <c r="F832" i="23" s="1"/>
  <c r="I832" i="23" s="1"/>
  <c r="D842" i="23"/>
  <c r="E842" i="23" s="1"/>
  <c r="F842" i="23" s="1"/>
  <c r="D846" i="23"/>
  <c r="E846" i="23" s="1"/>
  <c r="F846" i="23" s="1"/>
  <c r="D853" i="23"/>
  <c r="E853" i="23" s="1"/>
  <c r="F853" i="23" s="1"/>
  <c r="D859" i="23"/>
  <c r="E859" i="23" s="1"/>
  <c r="F859" i="23" s="1"/>
  <c r="I859" i="23" s="1"/>
  <c r="D956" i="23"/>
  <c r="E956" i="23" s="1"/>
  <c r="F956" i="23" s="1"/>
  <c r="D997" i="23"/>
  <c r="E997" i="23" s="1"/>
  <c r="F997" i="23" s="1"/>
  <c r="D809" i="32" s="1"/>
  <c r="D999" i="23"/>
  <c r="E999" i="23" s="1"/>
  <c r="F999" i="23" s="1"/>
  <c r="D811" i="32" s="1"/>
  <c r="D1001" i="23"/>
  <c r="E1001" i="23" s="1"/>
  <c r="F1001" i="23" s="1"/>
  <c r="D813" i="32" s="1"/>
  <c r="D1003" i="23"/>
  <c r="E1003" i="23" s="1"/>
  <c r="F1003" i="23" s="1"/>
  <c r="D815" i="32" s="1"/>
  <c r="D1005" i="23"/>
  <c r="E1005" i="23" s="1"/>
  <c r="F1005" i="23" s="1"/>
  <c r="D817" i="32" s="1"/>
  <c r="D1007" i="23"/>
  <c r="E1007" i="23" s="1"/>
  <c r="F1007" i="23" s="1"/>
  <c r="D819" i="32" s="1"/>
  <c r="D1009" i="23"/>
  <c r="E1009" i="23" s="1"/>
  <c r="F1009" i="23" s="1"/>
  <c r="D821" i="32" s="1"/>
  <c r="D1011" i="23"/>
  <c r="E1011" i="23" s="1"/>
  <c r="F1011" i="23" s="1"/>
  <c r="D823" i="32" s="1"/>
  <c r="D1013" i="23"/>
  <c r="E1013" i="23" s="1"/>
  <c r="F1013" i="23" s="1"/>
  <c r="D825" i="32" s="1"/>
  <c r="D1015" i="23"/>
  <c r="E1015" i="23" s="1"/>
  <c r="F1015" i="23" s="1"/>
  <c r="D827" i="32" s="1"/>
  <c r="D1017" i="23"/>
  <c r="E1017" i="23" s="1"/>
  <c r="F1017" i="23" s="1"/>
  <c r="D829" i="32" s="1"/>
  <c r="D1020" i="23"/>
  <c r="E1020" i="23" s="1"/>
  <c r="F1020" i="23" s="1"/>
  <c r="D832" i="32" s="1"/>
  <c r="D1022" i="23"/>
  <c r="E1022" i="23" s="1"/>
  <c r="F1022" i="23" s="1"/>
  <c r="D834" i="32" s="1"/>
  <c r="D1024" i="23"/>
  <c r="E1024" i="23" s="1"/>
  <c r="F1024" i="23" s="1"/>
  <c r="D836" i="32" s="1"/>
  <c r="D1026" i="23"/>
  <c r="E1026" i="23" s="1"/>
  <c r="F1026" i="23" s="1"/>
  <c r="D838" i="32" s="1"/>
  <c r="D1028" i="23"/>
  <c r="E1028" i="23" s="1"/>
  <c r="F1028" i="23" s="1"/>
  <c r="D840" i="32" s="1"/>
  <c r="D1030" i="23"/>
  <c r="E1030" i="23" s="1"/>
  <c r="F1030" i="23" s="1"/>
  <c r="D842" i="32" s="1"/>
  <c r="D1032" i="23"/>
  <c r="E1032" i="23" s="1"/>
  <c r="F1032" i="23" s="1"/>
  <c r="D844" i="32" s="1"/>
  <c r="D1034" i="23"/>
  <c r="E1034" i="23" s="1"/>
  <c r="F1034" i="23" s="1"/>
  <c r="D846" i="32" s="1"/>
  <c r="D1036" i="23"/>
  <c r="E1036" i="23" s="1"/>
  <c r="F1036" i="23" s="1"/>
  <c r="D848" i="32" s="1"/>
  <c r="D1038" i="23"/>
  <c r="E1038" i="23" s="1"/>
  <c r="F1038" i="23" s="1"/>
  <c r="D850" i="32" s="1"/>
  <c r="D1040" i="23"/>
  <c r="E1040" i="23" s="1"/>
  <c r="F1040" i="23" s="1"/>
  <c r="D852" i="32" s="1"/>
  <c r="D1042" i="23"/>
  <c r="E1042" i="23" s="1"/>
  <c r="F1042" i="23" s="1"/>
  <c r="D854" i="32" s="1"/>
  <c r="D1367" i="23"/>
  <c r="E1367" i="23" s="1"/>
  <c r="F1367" i="23" s="1"/>
  <c r="D1167" i="32" s="1"/>
  <c r="D1369" i="23"/>
  <c r="E1369" i="23" s="1"/>
  <c r="F1369" i="23" s="1"/>
  <c r="D1169" i="32" s="1"/>
  <c r="D1371" i="23"/>
  <c r="E1371" i="23" s="1"/>
  <c r="F1371" i="23" s="1"/>
  <c r="D1171" i="32" s="1"/>
  <c r="D1375" i="23"/>
  <c r="E1375" i="23" s="1"/>
  <c r="F1375" i="23" s="1"/>
  <c r="D1174" i="32" s="1"/>
  <c r="D1379" i="23"/>
  <c r="E1379" i="23" s="1"/>
  <c r="F1379" i="23" s="1"/>
  <c r="D1177" i="32" s="1"/>
  <c r="D1381" i="23"/>
  <c r="E1381" i="23" s="1"/>
  <c r="F1381" i="23" s="1"/>
  <c r="D1179" i="32" s="1"/>
  <c r="D1383" i="23"/>
  <c r="E1383" i="23" s="1"/>
  <c r="F1383" i="23" s="1"/>
  <c r="D1181" i="32" s="1"/>
  <c r="D1385" i="23"/>
  <c r="E1385" i="23" s="1"/>
  <c r="F1385" i="23" s="1"/>
  <c r="D1387" i="23"/>
  <c r="E1387" i="23" s="1"/>
  <c r="F1387" i="23" s="1"/>
  <c r="D1185" i="32" s="1"/>
  <c r="D1389" i="23"/>
  <c r="E1389" i="23" s="1"/>
  <c r="F1389" i="23" s="1"/>
  <c r="D1187" i="32" s="1"/>
  <c r="D1393" i="23"/>
  <c r="E1393" i="23" s="1"/>
  <c r="F1393" i="23" s="1"/>
  <c r="D1190" i="32" s="1"/>
  <c r="D1395" i="23"/>
  <c r="E1395" i="23" s="1"/>
  <c r="F1395" i="23" s="1"/>
  <c r="D1192" i="32" s="1"/>
  <c r="D1397" i="23"/>
  <c r="E1397" i="23" s="1"/>
  <c r="F1397" i="23" s="1"/>
  <c r="D1194" i="32" s="1"/>
  <c r="D1399" i="23"/>
  <c r="E1399" i="23" s="1"/>
  <c r="F1399" i="23" s="1"/>
  <c r="D1196" i="32" s="1"/>
  <c r="D1401" i="23"/>
  <c r="E1401" i="23" s="1"/>
  <c r="F1401" i="23" s="1"/>
  <c r="D1198" i="32" s="1"/>
  <c r="D1403" i="23"/>
  <c r="E1403" i="23" s="1"/>
  <c r="F1403" i="23" s="1"/>
  <c r="D1200" i="32" s="1"/>
  <c r="D1405" i="23"/>
  <c r="E1405" i="23" s="1"/>
  <c r="F1405" i="23" s="1"/>
  <c r="D1202" i="32" s="1"/>
  <c r="D1407" i="23"/>
  <c r="E1407" i="23" s="1"/>
  <c r="F1407" i="23" s="1"/>
  <c r="D1204" i="32" s="1"/>
  <c r="D1409" i="23"/>
  <c r="E1409" i="23" s="1"/>
  <c r="F1409" i="23" s="1"/>
  <c r="D1206" i="32" s="1"/>
  <c r="D1411" i="23"/>
  <c r="E1411" i="23" s="1"/>
  <c r="F1411" i="23" s="1"/>
  <c r="D1208" i="32" s="1"/>
  <c r="D1413" i="23"/>
  <c r="E1413" i="23" s="1"/>
  <c r="F1413" i="23" s="1"/>
  <c r="D1210" i="32" s="1"/>
  <c r="D1415" i="23"/>
  <c r="E1415" i="23" s="1"/>
  <c r="F1415" i="23" s="1"/>
  <c r="D1212" i="32" s="1"/>
  <c r="D1417" i="23"/>
  <c r="E1417" i="23" s="1"/>
  <c r="F1417" i="23" s="1"/>
  <c r="D1214" i="32" s="1"/>
  <c r="D1419" i="23"/>
  <c r="E1419" i="23" s="1"/>
  <c r="F1419" i="23" s="1"/>
  <c r="D1216" i="32" s="1"/>
  <c r="D1421" i="23"/>
  <c r="E1421" i="23" s="1"/>
  <c r="F1421" i="23" s="1"/>
  <c r="D1218" i="32" s="1"/>
  <c r="D1423" i="23"/>
  <c r="E1423" i="23" s="1"/>
  <c r="F1423" i="23" s="1"/>
  <c r="D1220" i="32" s="1"/>
  <c r="D1425" i="23"/>
  <c r="E1425" i="23" s="1"/>
  <c r="F1425" i="23" s="1"/>
  <c r="D1222" i="32" s="1"/>
  <c r="D1427" i="23"/>
  <c r="E1427" i="23" s="1"/>
  <c r="F1427" i="23" s="1"/>
  <c r="D1429" i="23"/>
  <c r="E1429" i="23" s="1"/>
  <c r="F1429" i="23" s="1"/>
  <c r="D1226" i="32" s="1"/>
  <c r="D1431" i="23"/>
  <c r="E1431" i="23" s="1"/>
  <c r="F1431" i="23" s="1"/>
  <c r="D1228" i="32" s="1"/>
  <c r="D1433" i="23"/>
  <c r="E1433" i="23" s="1"/>
  <c r="F1433" i="23" s="1"/>
  <c r="D1230" i="32" s="1"/>
  <c r="D1435" i="23"/>
  <c r="E1435" i="23" s="1"/>
  <c r="F1435" i="23" s="1"/>
  <c r="D1232" i="32" s="1"/>
  <c r="D1437" i="23"/>
  <c r="E1437" i="23" s="1"/>
  <c r="F1437" i="23" s="1"/>
  <c r="D1234" i="32" s="1"/>
  <c r="D6" i="23"/>
  <c r="E6" i="23" s="1"/>
  <c r="D7" i="23"/>
  <c r="E7" i="23" s="1"/>
  <c r="F7" i="23" s="1"/>
  <c r="D11" i="32" s="1"/>
  <c r="D9" i="23"/>
  <c r="E9" i="23" s="1"/>
  <c r="D12" i="23"/>
  <c r="E12" i="23" s="1"/>
  <c r="D14" i="23"/>
  <c r="E14" i="23" s="1"/>
  <c r="F14" i="23" s="1"/>
  <c r="D29" i="32" s="1"/>
  <c r="D17" i="23"/>
  <c r="E17" i="23" s="1"/>
  <c r="D18" i="23"/>
  <c r="E18" i="23" s="1"/>
  <c r="F18" i="23" s="1"/>
  <c r="D17" i="32" s="1"/>
  <c r="D20" i="23"/>
  <c r="E20" i="23" s="1"/>
  <c r="F20" i="23" s="1"/>
  <c r="D19" i="32" s="1"/>
  <c r="D26" i="23"/>
  <c r="E26" i="23" s="1"/>
  <c r="D24" i="23"/>
  <c r="E24" i="23" s="1"/>
  <c r="D29" i="23"/>
  <c r="E29" i="23" s="1"/>
  <c r="F28" i="23" s="1"/>
  <c r="D25" i="32" s="1"/>
  <c r="D36" i="23"/>
  <c r="E36" i="23" s="1"/>
  <c r="D34" i="23"/>
  <c r="E34" i="23" s="1"/>
  <c r="D3" i="23"/>
  <c r="E3" i="23" s="1"/>
  <c r="F3" i="23" s="1"/>
  <c r="D40" i="23"/>
  <c r="E40" i="23" s="1"/>
  <c r="D43" i="23"/>
  <c r="E43" i="23" s="1"/>
  <c r="F43" i="23" s="1"/>
  <c r="D33" i="32" s="1"/>
  <c r="D46" i="23"/>
  <c r="E46" i="23" s="1"/>
  <c r="D49" i="23"/>
  <c r="E49" i="23" s="1"/>
  <c r="D50" i="23"/>
  <c r="E50" i="23" s="1"/>
  <c r="F50" i="23" s="1"/>
  <c r="D39" i="32" s="1"/>
  <c r="D52" i="23"/>
  <c r="E52" i="23" s="1"/>
  <c r="D55" i="23"/>
  <c r="E55" i="23" s="1"/>
  <c r="F55" i="23" s="1"/>
  <c r="D43" i="32" s="1"/>
  <c r="D57" i="23"/>
  <c r="E57" i="23" s="1"/>
  <c r="F57" i="23" s="1"/>
  <c r="D45" i="32" s="1"/>
  <c r="D61" i="23"/>
  <c r="E61" i="23" s="1"/>
  <c r="D59" i="23"/>
  <c r="E59" i="23" s="1"/>
  <c r="D63" i="23"/>
  <c r="E63" i="23" s="1"/>
  <c r="D65" i="23"/>
  <c r="E65" i="23" s="1"/>
  <c r="F65" i="23" s="1"/>
  <c r="D50" i="32" s="1"/>
  <c r="D68" i="23"/>
  <c r="E68" i="23" s="1"/>
  <c r="F68" i="23" s="1"/>
  <c r="D52" i="32" s="1"/>
  <c r="D70" i="23"/>
  <c r="E70" i="23" s="1"/>
  <c r="D73" i="23"/>
  <c r="E73" i="23" s="1"/>
  <c r="F73" i="23" s="1"/>
  <c r="D55" i="32" s="1"/>
  <c r="D74" i="23"/>
  <c r="E74" i="23" s="1"/>
  <c r="D76" i="23"/>
  <c r="E76" i="23" s="1"/>
  <c r="D80" i="23"/>
  <c r="E80" i="23" s="1"/>
  <c r="D84" i="23"/>
  <c r="E84" i="23" s="1"/>
  <c r="F84" i="23" s="1"/>
  <c r="D62" i="32" s="1"/>
  <c r="D86" i="23"/>
  <c r="E86" i="23" s="1"/>
  <c r="F86" i="23" s="1"/>
  <c r="D64" i="32" s="1"/>
  <c r="D88" i="23"/>
  <c r="E88" i="23" s="1"/>
  <c r="F88" i="23" s="1"/>
  <c r="D66" i="32" s="1"/>
  <c r="D1385" i="32" s="1"/>
  <c r="D92" i="23"/>
  <c r="E92" i="23" s="1"/>
  <c r="D95" i="23"/>
  <c r="E95" i="23" s="1"/>
  <c r="D93" i="23"/>
  <c r="E93" i="23" s="1"/>
  <c r="D100" i="23"/>
  <c r="E100" i="23" s="1"/>
  <c r="D102" i="23"/>
  <c r="E102" i="23" s="1"/>
  <c r="D106" i="23"/>
  <c r="E106" i="23" s="1"/>
  <c r="D112" i="23"/>
  <c r="E112" i="23" s="1"/>
  <c r="D110" i="23"/>
  <c r="E110" i="23" s="1"/>
  <c r="F110" i="23" s="1"/>
  <c r="D81" i="32" s="1"/>
  <c r="D116" i="23"/>
  <c r="E116" i="23" s="1"/>
  <c r="D117" i="23"/>
  <c r="E117" i="23" s="1"/>
  <c r="F117" i="23" s="1"/>
  <c r="D85" i="32" s="1"/>
  <c r="D119" i="23"/>
  <c r="E119" i="23" s="1"/>
  <c r="D123" i="23"/>
  <c r="E123" i="23" s="1"/>
  <c r="D121" i="23"/>
  <c r="E121" i="23" s="1"/>
  <c r="D126" i="23"/>
  <c r="E126" i="23" s="1"/>
  <c r="D129" i="23"/>
  <c r="E129" i="23" s="1"/>
  <c r="D134" i="23"/>
  <c r="E134" i="23" s="1"/>
  <c r="D132" i="23"/>
  <c r="E132" i="23" s="1"/>
  <c r="D136" i="23"/>
  <c r="E136" i="23" s="1"/>
  <c r="D140" i="23"/>
  <c r="E140" i="23" s="1"/>
  <c r="D138" i="23"/>
  <c r="E138" i="23" s="1"/>
  <c r="F138" i="23" s="1"/>
  <c r="D95" i="32" s="1"/>
  <c r="D144" i="23"/>
  <c r="E144" i="23" s="1"/>
  <c r="D148" i="23"/>
  <c r="E148" i="23" s="1"/>
  <c r="D153" i="23"/>
  <c r="E153" i="23" s="1"/>
  <c r="D154" i="23"/>
  <c r="E154" i="23" s="1"/>
  <c r="F154" i="23" s="1"/>
  <c r="D105" i="32" s="1"/>
  <c r="D156" i="23"/>
  <c r="E156" i="23" s="1"/>
  <c r="F156" i="23" s="1"/>
  <c r="D107" i="32" s="1"/>
  <c r="D158" i="23"/>
  <c r="E158" i="23" s="1"/>
  <c r="F158" i="23" s="1"/>
  <c r="D109" i="32" s="1"/>
  <c r="D168" i="23"/>
  <c r="E168" i="23" s="1"/>
  <c r="D169" i="23"/>
  <c r="E169" i="23" s="1"/>
  <c r="F169" i="23" s="1"/>
  <c r="D115" i="32" s="1"/>
  <c r="D174" i="23"/>
  <c r="E174" i="23" s="1"/>
  <c r="D172" i="23"/>
  <c r="E172" i="23" s="1"/>
  <c r="D176" i="23"/>
  <c r="E176" i="23" s="1"/>
  <c r="D177" i="23"/>
  <c r="E177" i="23" s="1"/>
  <c r="F177" i="23" s="1"/>
  <c r="D119" i="32" s="1"/>
  <c r="D166" i="23"/>
  <c r="E166" i="23" s="1"/>
  <c r="D164" i="23"/>
  <c r="E164" i="23" s="1"/>
  <c r="D182" i="23"/>
  <c r="E182" i="23" s="1"/>
  <c r="D184" i="23"/>
  <c r="E184" i="23" s="1"/>
  <c r="F184" i="23" s="1"/>
  <c r="D122" i="32" s="1"/>
  <c r="D188" i="23"/>
  <c r="E188" i="23" s="1"/>
  <c r="D190" i="23"/>
  <c r="E190" i="23" s="1"/>
  <c r="D193" i="23"/>
  <c r="E193" i="23" s="1"/>
  <c r="D196" i="23"/>
  <c r="E196" i="23" s="1"/>
  <c r="D198" i="23"/>
  <c r="E198" i="23" s="1"/>
  <c r="D200" i="23"/>
  <c r="E200" i="23" s="1"/>
  <c r="F200" i="23" s="1"/>
  <c r="D202" i="23"/>
  <c r="E202" i="23" s="1"/>
  <c r="F202" i="23" s="1"/>
  <c r="D129" i="32" s="1"/>
  <c r="D207" i="23"/>
  <c r="E207" i="23" s="1"/>
  <c r="F206" i="23" s="1"/>
  <c r="D133" i="32" s="1"/>
  <c r="D209" i="23"/>
  <c r="E209" i="23" s="1"/>
  <c r="D211" i="23"/>
  <c r="E211" i="23" s="1"/>
  <c r="D213" i="23"/>
  <c r="E213" i="23" s="1"/>
  <c r="D216" i="23"/>
  <c r="E216" i="23" s="1"/>
  <c r="D217" i="23"/>
  <c r="E217" i="23" s="1"/>
  <c r="D218" i="23"/>
  <c r="E218" i="23" s="1"/>
  <c r="D225" i="23"/>
  <c r="E225" i="23" s="1"/>
  <c r="D223" i="23"/>
  <c r="E223" i="23" s="1"/>
  <c r="F223" i="23" s="1"/>
  <c r="D144" i="32" s="1"/>
  <c r="D226" i="23"/>
  <c r="E226" i="23" s="1"/>
  <c r="F226" i="23" s="1"/>
  <c r="D145" i="32" s="1"/>
  <c r="D229" i="23"/>
  <c r="E229" i="23" s="1"/>
  <c r="D231" i="23"/>
  <c r="E231" i="23" s="1"/>
  <c r="D234" i="23"/>
  <c r="E234" i="23" s="1"/>
  <c r="D238" i="23"/>
  <c r="E238" i="23" s="1"/>
  <c r="F238" i="23" s="1"/>
  <c r="D154" i="32" s="1"/>
  <c r="D241" i="23"/>
  <c r="E241" i="23" s="1"/>
  <c r="D244" i="23"/>
  <c r="E244" i="23" s="1"/>
  <c r="F244" i="23" s="1"/>
  <c r="D160" i="32" s="1"/>
  <c r="D250" i="23"/>
  <c r="E250" i="23" s="1"/>
  <c r="F248" i="23" s="1"/>
  <c r="D164" i="32" s="1"/>
  <c r="D248" i="23"/>
  <c r="E248" i="23" s="1"/>
  <c r="D253" i="23"/>
  <c r="E253" i="23" s="1"/>
  <c r="F253" i="23" s="1"/>
  <c r="D167" i="32" s="1"/>
  <c r="D255" i="23"/>
  <c r="E255" i="23" s="1"/>
  <c r="F255" i="23" s="1"/>
  <c r="D169" i="32" s="1"/>
  <c r="D257" i="23"/>
  <c r="E257" i="23" s="1"/>
  <c r="F257" i="23" s="1"/>
  <c r="D171" i="32" s="1"/>
  <c r="D259" i="23"/>
  <c r="E259" i="23" s="1"/>
  <c r="F259" i="23" s="1"/>
  <c r="D173" i="32" s="1"/>
  <c r="D261" i="23"/>
  <c r="E261" i="23" s="1"/>
  <c r="F261" i="23" s="1"/>
  <c r="D175" i="32" s="1"/>
  <c r="D263" i="23"/>
  <c r="E263" i="23" s="1"/>
  <c r="D265" i="23"/>
  <c r="E265" i="23" s="1"/>
  <c r="F265" i="23" s="1"/>
  <c r="D177" i="32" s="1"/>
  <c r="D269" i="23"/>
  <c r="E269" i="23" s="1"/>
  <c r="D274" i="23"/>
  <c r="E274" i="23" s="1"/>
  <c r="D278" i="23"/>
  <c r="E278" i="23" s="1"/>
  <c r="D276" i="23"/>
  <c r="E276" i="23" s="1"/>
  <c r="D279" i="23"/>
  <c r="E279" i="23" s="1"/>
  <c r="F279" i="23" s="1"/>
  <c r="D185" i="32" s="1"/>
  <c r="D283" i="23"/>
  <c r="E283" i="23" s="1"/>
  <c r="D281" i="23"/>
  <c r="E281" i="23" s="1"/>
  <c r="D289" i="23"/>
  <c r="E289" i="23" s="1"/>
  <c r="D287" i="23"/>
  <c r="E287" i="23" s="1"/>
  <c r="D285" i="23"/>
  <c r="E285" i="23" s="1"/>
  <c r="D293" i="23"/>
  <c r="E293" i="23" s="1"/>
  <c r="F293" i="23" s="1"/>
  <c r="D191" i="32" s="1"/>
  <c r="D296" i="23"/>
  <c r="E296" i="23" s="1"/>
  <c r="F296" i="23" s="1"/>
  <c r="D194" i="32" s="1"/>
  <c r="D1312" i="32" s="1"/>
  <c r="D299" i="23"/>
  <c r="E299" i="23" s="1"/>
  <c r="F299" i="23" s="1"/>
  <c r="D197" i="32" s="1"/>
  <c r="D301" i="23"/>
  <c r="E301" i="23" s="1"/>
  <c r="D303" i="23"/>
  <c r="E303" i="23" s="1"/>
  <c r="F303" i="23" s="1"/>
  <c r="D199" i="32" s="1"/>
  <c r="D305" i="23"/>
  <c r="E305" i="23" s="1"/>
  <c r="F305" i="23" s="1"/>
  <c r="D309" i="23"/>
  <c r="E309" i="23" s="1"/>
  <c r="D313" i="23"/>
  <c r="E313" i="23" s="1"/>
  <c r="D311" i="23"/>
  <c r="E311" i="23" s="1"/>
  <c r="D315" i="23"/>
  <c r="E315" i="23" s="1"/>
  <c r="F315" i="23" s="1"/>
  <c r="D317" i="23"/>
  <c r="E317" i="23" s="1"/>
  <c r="F317" i="23" s="1"/>
  <c r="D208" i="32" s="1"/>
  <c r="D320" i="23"/>
  <c r="E320" i="23" s="1"/>
  <c r="F320" i="23" s="1"/>
  <c r="D211" i="32" s="1"/>
  <c r="D325" i="23"/>
  <c r="E325" i="23" s="1"/>
  <c r="F324" i="23" s="1"/>
  <c r="D215" i="32" s="1"/>
  <c r="D327" i="23"/>
  <c r="E327" i="23" s="1"/>
  <c r="F326" i="23" s="1"/>
  <c r="D216" i="32" s="1"/>
  <c r="D330" i="23"/>
  <c r="E330" i="23" s="1"/>
  <c r="D328" i="23"/>
  <c r="E328" i="23" s="1"/>
  <c r="D334" i="23"/>
  <c r="E334" i="23" s="1"/>
  <c r="D338" i="23"/>
  <c r="E338" i="23" s="1"/>
  <c r="D336" i="23"/>
  <c r="E336" i="23" s="1"/>
  <c r="D340" i="23"/>
  <c r="E340" i="23" s="1"/>
  <c r="D341" i="23"/>
  <c r="E341" i="23" s="1"/>
  <c r="F341" i="23" s="1"/>
  <c r="D223" i="32" s="1"/>
  <c r="D347" i="23"/>
  <c r="E347" i="23" s="1"/>
  <c r="F346" i="23" s="1"/>
  <c r="D349" i="23"/>
  <c r="E349" i="23" s="1"/>
  <c r="D357" i="23"/>
  <c r="E357" i="23" s="1"/>
  <c r="D384" i="23"/>
  <c r="E384" i="23" s="1"/>
  <c r="F384" i="23" s="1"/>
  <c r="D263" i="32" s="1"/>
  <c r="D388" i="23"/>
  <c r="E388" i="23" s="1"/>
  <c r="F387" i="23" s="1"/>
  <c r="D266" i="32" s="1"/>
  <c r="D389" i="23"/>
  <c r="E389" i="23" s="1"/>
  <c r="F389" i="23" s="1"/>
  <c r="D267" i="32" s="1"/>
  <c r="D391" i="23"/>
  <c r="E391" i="23" s="1"/>
  <c r="D430" i="23"/>
  <c r="E430" i="23" s="1"/>
  <c r="D428" i="23"/>
  <c r="E428" i="23" s="1"/>
  <c r="D446" i="23"/>
  <c r="E446" i="23" s="1"/>
  <c r="F446" i="23" s="1"/>
  <c r="D311" i="32" s="1"/>
  <c r="D1559" i="32" s="1"/>
  <c r="D461" i="23"/>
  <c r="E461" i="23" s="1"/>
  <c r="F461" i="23" s="1"/>
  <c r="D459" i="23"/>
  <c r="E459" i="23" s="1"/>
  <c r="F459" i="23" s="1"/>
  <c r="D457" i="23"/>
  <c r="E457" i="23" s="1"/>
  <c r="F457" i="23" s="1"/>
  <c r="D322" i="32" s="1"/>
  <c r="D455" i="23"/>
  <c r="E455" i="23" s="1"/>
  <c r="F455" i="23" s="1"/>
  <c r="D452" i="23"/>
  <c r="E452" i="23" s="1"/>
  <c r="F452" i="23" s="1"/>
  <c r="D450" i="23"/>
  <c r="E450" i="23" s="1"/>
  <c r="F450" i="23" s="1"/>
  <c r="D466" i="23"/>
  <c r="E466" i="23" s="1"/>
  <c r="D538" i="23"/>
  <c r="E538" i="23" s="1"/>
  <c r="F538" i="23" s="1"/>
  <c r="D379" i="32" s="1"/>
  <c r="D546" i="23"/>
  <c r="E546" i="23" s="1"/>
  <c r="F546" i="23" s="1"/>
  <c r="D544" i="23"/>
  <c r="E544" i="23" s="1"/>
  <c r="F544" i="23" s="1"/>
  <c r="D385" i="32" s="1"/>
  <c r="D542" i="23"/>
  <c r="E542" i="23" s="1"/>
  <c r="F542" i="23" s="1"/>
  <c r="D383" i="32" s="1"/>
  <c r="D536" i="23"/>
  <c r="E536" i="23" s="1"/>
  <c r="F536" i="23" s="1"/>
  <c r="D534" i="23"/>
  <c r="E534" i="23" s="1"/>
  <c r="D532" i="23"/>
  <c r="E532" i="23" s="1"/>
  <c r="D530" i="23"/>
  <c r="E530" i="23" s="1"/>
  <c r="F530" i="23" s="1"/>
  <c r="D371" i="32" s="1"/>
  <c r="D528" i="23"/>
  <c r="E528" i="23" s="1"/>
  <c r="D526" i="23"/>
  <c r="E526" i="23" s="1"/>
  <c r="D524" i="23"/>
  <c r="E524" i="23" s="1"/>
  <c r="D522" i="23"/>
  <c r="E522" i="23" s="1"/>
  <c r="F522" i="23" s="1"/>
  <c r="D520" i="23"/>
  <c r="E520" i="23" s="1"/>
  <c r="D518" i="23"/>
  <c r="E518" i="23" s="1"/>
  <c r="F518" i="23" s="1"/>
  <c r="D516" i="23"/>
  <c r="E516" i="23" s="1"/>
  <c r="F516" i="23" s="1"/>
  <c r="D492" i="23"/>
  <c r="E492" i="23" s="1"/>
  <c r="F492" i="23" s="1"/>
  <c r="D348" i="32" s="1"/>
  <c r="D476" i="23"/>
  <c r="E476" i="23" s="1"/>
  <c r="D479" i="23"/>
  <c r="E479" i="23" s="1"/>
  <c r="F479" i="23" s="1"/>
  <c r="D484" i="23"/>
  <c r="E484" i="23" s="1"/>
  <c r="F484" i="23" s="1"/>
  <c r="D344" i="32" s="1"/>
  <c r="D482" i="23"/>
  <c r="E482" i="23" s="1"/>
  <c r="F482" i="23" s="1"/>
  <c r="D480" i="23"/>
  <c r="E480" i="23" s="1"/>
  <c r="F480" i="23" s="1"/>
  <c r="D487" i="23"/>
  <c r="E487" i="23" s="1"/>
  <c r="D489" i="23"/>
  <c r="E489" i="23" s="1"/>
  <c r="F489" i="23" s="1"/>
  <c r="D346" i="32" s="1"/>
  <c r="D495" i="23"/>
  <c r="E495" i="23" s="1"/>
  <c r="F494" i="23" s="1"/>
  <c r="D349" i="32" s="1"/>
  <c r="D496" i="23"/>
  <c r="E496" i="23" s="1"/>
  <c r="F496" i="23" s="1"/>
  <c r="D498" i="23"/>
  <c r="E498" i="23" s="1"/>
  <c r="D502" i="23"/>
  <c r="E502" i="23" s="1"/>
  <c r="D500" i="23"/>
  <c r="E500" i="23" s="1"/>
  <c r="D504" i="23"/>
  <c r="E504" i="23" s="1"/>
  <c r="F504" i="23" s="1"/>
  <c r="D506" i="23"/>
  <c r="E506" i="23" s="1"/>
  <c r="F506" i="23" s="1"/>
  <c r="D509" i="23"/>
  <c r="E509" i="23" s="1"/>
  <c r="D507" i="23"/>
  <c r="E507" i="23" s="1"/>
  <c r="D511" i="23"/>
  <c r="E511" i="23" s="1"/>
  <c r="D514" i="23"/>
  <c r="E514" i="23" s="1"/>
  <c r="F514" i="23" s="1"/>
  <c r="D552" i="23"/>
  <c r="E552" i="23" s="1"/>
  <c r="D549" i="23"/>
  <c r="E549" i="23" s="1"/>
  <c r="D553" i="23"/>
  <c r="E553" i="23" s="1"/>
  <c r="D557" i="23"/>
  <c r="E557" i="23" s="1"/>
  <c r="D560" i="23"/>
  <c r="E560" i="23" s="1"/>
  <c r="F560" i="23" s="1"/>
  <c r="D467" i="23"/>
  <c r="E467" i="23" s="1"/>
  <c r="F467" i="23" s="1"/>
  <c r="D330" i="32" s="1"/>
  <c r="D469" i="23"/>
  <c r="E469" i="23" s="1"/>
  <c r="F469" i="23" s="1"/>
  <c r="D472" i="23"/>
  <c r="E472" i="23" s="1"/>
  <c r="F471" i="23" s="1"/>
  <c r="D334" i="32" s="1"/>
  <c r="D474" i="23"/>
  <c r="E474" i="23" s="1"/>
  <c r="F473" i="23" s="1"/>
  <c r="D335" i="32" s="1"/>
  <c r="D564" i="23"/>
  <c r="E564" i="23" s="1"/>
  <c r="F564" i="23" s="1"/>
  <c r="D397" i="32" s="1"/>
  <c r="D566" i="23"/>
  <c r="E566" i="23" s="1"/>
  <c r="D569" i="23"/>
  <c r="E569" i="23" s="1"/>
  <c r="F569" i="23" s="1"/>
  <c r="D400" i="32" s="1"/>
  <c r="D573" i="23"/>
  <c r="E573" i="23" s="1"/>
  <c r="F572" i="23" s="1"/>
  <c r="D575" i="23"/>
  <c r="E575" i="23" s="1"/>
  <c r="D579" i="23"/>
  <c r="E579" i="23" s="1"/>
  <c r="D584" i="23"/>
  <c r="E584" i="23" s="1"/>
  <c r="D591" i="23"/>
  <c r="E591" i="23" s="1"/>
  <c r="D588" i="23"/>
  <c r="E588" i="23" s="1"/>
  <c r="D594" i="23"/>
  <c r="E594" i="23" s="1"/>
  <c r="F594" i="23" s="1"/>
  <c r="D414" i="32" s="1"/>
  <c r="D599" i="23"/>
  <c r="E599" i="23" s="1"/>
  <c r="D597" i="23"/>
  <c r="E597" i="23" s="1"/>
  <c r="F597" i="23" s="1"/>
  <c r="D416" i="32" s="1"/>
  <c r="D603" i="23"/>
  <c r="E603" i="23" s="1"/>
  <c r="F602" i="23" s="1"/>
  <c r="D419" i="32" s="1"/>
  <c r="D604" i="23"/>
  <c r="E604" i="23" s="1"/>
  <c r="F604" i="23" s="1"/>
  <c r="D420" i="32" s="1"/>
  <c r="D696" i="23"/>
  <c r="E696" i="23" s="1"/>
  <c r="D697" i="23"/>
  <c r="E697" i="23" s="1"/>
  <c r="F697" i="23" s="1"/>
  <c r="D506" i="32" s="1"/>
  <c r="D698" i="23"/>
  <c r="E698" i="23" s="1"/>
  <c r="F698" i="23" s="1"/>
  <c r="D507" i="32" s="1"/>
  <c r="D740" i="23"/>
  <c r="E740" i="23" s="1"/>
  <c r="D735" i="23"/>
  <c r="E735" i="23" s="1"/>
  <c r="F735" i="23" s="1"/>
  <c r="D733" i="23"/>
  <c r="E733" i="23" s="1"/>
  <c r="F733" i="23" s="1"/>
  <c r="D780" i="23"/>
  <c r="E780" i="23" s="1"/>
  <c r="F780" i="23" s="1"/>
  <c r="D779" i="23"/>
  <c r="E779" i="23" s="1"/>
  <c r="F778" i="23" s="1"/>
  <c r="D579" i="32" s="1"/>
  <c r="D776" i="23"/>
  <c r="E776" i="23" s="1"/>
  <c r="D731" i="23"/>
  <c r="E731" i="23" s="1"/>
  <c r="F730" i="23" s="1"/>
  <c r="D538" i="32" s="1"/>
  <c r="D725" i="23"/>
  <c r="E725" i="23" s="1"/>
  <c r="F725" i="23" s="1"/>
  <c r="D721" i="23"/>
  <c r="E721" i="23" s="1"/>
  <c r="F721" i="23" s="1"/>
  <c r="D719" i="23"/>
  <c r="E719" i="23" s="1"/>
  <c r="F719" i="23" s="1"/>
  <c r="D752" i="23"/>
  <c r="E752" i="23" s="1"/>
  <c r="D750" i="23"/>
  <c r="E750" i="23" s="1"/>
  <c r="F750" i="23" s="1"/>
  <c r="D555" i="32" s="1"/>
  <c r="D748" i="23"/>
  <c r="E748" i="23" s="1"/>
  <c r="F748" i="23" s="1"/>
  <c r="D553" i="32" s="1"/>
  <c r="D746" i="23"/>
  <c r="E746" i="23" s="1"/>
  <c r="F746" i="23" s="1"/>
  <c r="D551" i="32" s="1"/>
  <c r="D743" i="23"/>
  <c r="E743" i="23" s="1"/>
  <c r="F743" i="23" s="1"/>
  <c r="D548" i="32" s="1"/>
  <c r="D763" i="23"/>
  <c r="E763" i="23" s="1"/>
  <c r="F762" i="23" s="1"/>
  <c r="D566" i="32" s="1"/>
  <c r="D761" i="23"/>
  <c r="E761" i="23" s="1"/>
  <c r="F761" i="23" s="1"/>
  <c r="D759" i="23"/>
  <c r="E759" i="23" s="1"/>
  <c r="F759" i="23" s="1"/>
  <c r="D757" i="23"/>
  <c r="E757" i="23" s="1"/>
  <c r="F757" i="23" s="1"/>
  <c r="D764" i="23"/>
  <c r="E764" i="23" s="1"/>
  <c r="F764" i="23" s="1"/>
  <c r="D772" i="23"/>
  <c r="E772" i="23" s="1"/>
  <c r="F772" i="23" s="1"/>
  <c r="D575" i="32" s="1"/>
  <c r="D770" i="23"/>
  <c r="E770" i="23" s="1"/>
  <c r="F770" i="23" s="1"/>
  <c r="D768" i="23"/>
  <c r="E768" i="23" s="1"/>
  <c r="F768" i="23" s="1"/>
  <c r="D766" i="23"/>
  <c r="E766" i="23" s="1"/>
  <c r="F766" i="23" s="1"/>
  <c r="D774" i="23"/>
  <c r="E774" i="23" s="1"/>
  <c r="F774" i="23" s="1"/>
  <c r="D775" i="23"/>
  <c r="E775" i="23" s="1"/>
  <c r="F775" i="23" s="1"/>
  <c r="D785" i="23"/>
  <c r="E785" i="23" s="1"/>
  <c r="D941" i="23"/>
  <c r="E941" i="23" s="1"/>
  <c r="D944" i="23"/>
  <c r="E944" i="23" s="1"/>
  <c r="F944" i="23" s="1"/>
  <c r="D987" i="23"/>
  <c r="E987" i="23" s="1"/>
  <c r="F987" i="23" s="1"/>
  <c r="D622" i="32" s="1"/>
  <c r="D989" i="23"/>
  <c r="E989" i="23" s="1"/>
  <c r="F989" i="23" s="1"/>
  <c r="D624" i="32" s="1"/>
  <c r="D990" i="23"/>
  <c r="E990" i="23" s="1"/>
  <c r="F990" i="23" s="1"/>
  <c r="D625" i="32" s="1"/>
  <c r="D993" i="23"/>
  <c r="E993" i="23" s="1"/>
  <c r="F993" i="23" s="1"/>
  <c r="D627" i="32" s="1"/>
  <c r="D963" i="23"/>
  <c r="E963" i="23" s="1"/>
  <c r="F963" i="23" s="1"/>
  <c r="D598" i="32" s="1"/>
  <c r="D961" i="23"/>
  <c r="E961" i="23" s="1"/>
  <c r="F961" i="23" s="1"/>
  <c r="D596" i="32" s="1"/>
  <c r="D983" i="23"/>
  <c r="E983" i="23" s="1"/>
  <c r="F983" i="23" s="1"/>
  <c r="D618" i="32" s="1"/>
  <c r="D981" i="23"/>
  <c r="E981" i="23" s="1"/>
  <c r="F981" i="23" s="1"/>
  <c r="D616" i="32" s="1"/>
  <c r="D979" i="23"/>
  <c r="E979" i="23" s="1"/>
  <c r="F979" i="23" s="1"/>
  <c r="D614" i="32" s="1"/>
  <c r="D977" i="23"/>
  <c r="E977" i="23" s="1"/>
  <c r="F977" i="23" s="1"/>
  <c r="D612" i="32" s="1"/>
  <c r="D975" i="23"/>
  <c r="E975" i="23" s="1"/>
  <c r="F975" i="23" s="1"/>
  <c r="D610" i="32" s="1"/>
  <c r="D973" i="23"/>
  <c r="E973" i="23" s="1"/>
  <c r="F973" i="23" s="1"/>
  <c r="D608" i="32" s="1"/>
  <c r="D971" i="23"/>
  <c r="E971" i="23" s="1"/>
  <c r="F971" i="23" s="1"/>
  <c r="D606" i="32" s="1"/>
  <c r="D969" i="23"/>
  <c r="E969" i="23" s="1"/>
  <c r="F969" i="23" s="1"/>
  <c r="D604" i="32" s="1"/>
  <c r="D967" i="23"/>
  <c r="E967" i="23" s="1"/>
  <c r="F967" i="23" s="1"/>
  <c r="D602" i="32" s="1"/>
  <c r="D965" i="23"/>
  <c r="E965" i="23" s="1"/>
  <c r="F965" i="23" s="1"/>
  <c r="D600" i="32" s="1"/>
  <c r="D985" i="23"/>
  <c r="E985" i="23" s="1"/>
  <c r="F985" i="23" s="1"/>
  <c r="D620" i="32" s="1"/>
  <c r="D1219" i="23"/>
  <c r="E1219" i="23" s="1"/>
  <c r="D1217" i="23"/>
  <c r="E1217" i="23" s="1"/>
  <c r="D1215" i="23"/>
  <c r="E1215" i="23" s="1"/>
  <c r="D1213" i="23"/>
  <c r="E1213" i="23" s="1"/>
  <c r="D1211" i="23"/>
  <c r="E1211" i="23" s="1"/>
  <c r="D1209" i="23"/>
  <c r="E1209" i="23" s="1"/>
  <c r="D1207" i="23"/>
  <c r="E1207" i="23" s="1"/>
  <c r="D1205" i="23"/>
  <c r="E1205" i="23" s="1"/>
  <c r="D1203" i="23"/>
  <c r="E1203" i="23" s="1"/>
  <c r="D1201" i="23"/>
  <c r="E1201" i="23" s="1"/>
  <c r="D1199" i="23"/>
  <c r="E1199" i="23" s="1"/>
  <c r="D1197" i="23"/>
  <c r="E1197" i="23" s="1"/>
  <c r="D1195" i="23"/>
  <c r="E1195" i="23" s="1"/>
  <c r="D1193" i="23"/>
  <c r="E1193" i="23" s="1"/>
  <c r="D1191" i="23"/>
  <c r="E1191" i="23" s="1"/>
  <c r="D1189" i="23"/>
  <c r="E1189" i="23" s="1"/>
  <c r="D1187" i="23"/>
  <c r="E1187" i="23" s="1"/>
  <c r="D1185" i="23"/>
  <c r="E1185" i="23" s="1"/>
  <c r="D1183" i="23"/>
  <c r="E1183" i="23" s="1"/>
  <c r="D1181" i="23"/>
  <c r="E1181" i="23" s="1"/>
  <c r="D1179" i="23"/>
  <c r="E1179" i="23" s="1"/>
  <c r="D1177" i="23"/>
  <c r="E1177" i="23" s="1"/>
  <c r="D1175" i="23"/>
  <c r="E1175" i="23" s="1"/>
  <c r="D1173" i="23"/>
  <c r="E1173" i="23" s="1"/>
  <c r="D1171" i="23"/>
  <c r="E1171" i="23" s="1"/>
  <c r="D1169" i="23"/>
  <c r="E1169" i="23" s="1"/>
  <c r="D1167" i="23"/>
  <c r="E1167" i="23" s="1"/>
  <c r="D1165" i="23"/>
  <c r="E1165" i="23" s="1"/>
  <c r="D1163" i="23"/>
  <c r="E1163" i="23" s="1"/>
  <c r="D1161" i="23"/>
  <c r="E1161" i="23" s="1"/>
  <c r="D1159" i="23"/>
  <c r="E1159" i="23" s="1"/>
  <c r="D1157" i="23"/>
  <c r="E1157" i="23" s="1"/>
  <c r="D1155" i="23"/>
  <c r="E1155" i="23" s="1"/>
  <c r="D1153" i="23"/>
  <c r="E1153" i="23" s="1"/>
  <c r="D1151" i="23"/>
  <c r="E1151" i="23" s="1"/>
  <c r="D1149" i="23"/>
  <c r="E1149" i="23" s="1"/>
  <c r="D1147" i="23"/>
  <c r="E1147" i="23" s="1"/>
  <c r="D1145" i="23"/>
  <c r="E1145" i="23" s="1"/>
  <c r="D1143" i="23"/>
  <c r="E1143" i="23" s="1"/>
  <c r="D1141" i="23"/>
  <c r="E1141" i="23" s="1"/>
  <c r="D1139" i="23"/>
  <c r="E1139" i="23" s="1"/>
  <c r="D1137" i="23"/>
  <c r="E1137" i="23" s="1"/>
  <c r="D1135" i="23"/>
  <c r="E1135" i="23" s="1"/>
  <c r="D1133" i="23"/>
  <c r="E1133" i="23" s="1"/>
  <c r="D1131" i="23"/>
  <c r="E1131" i="23" s="1"/>
  <c r="D1129" i="23"/>
  <c r="E1129" i="23" s="1"/>
  <c r="D1127" i="23"/>
  <c r="E1127" i="23" s="1"/>
  <c r="D1125" i="23"/>
  <c r="E1125" i="23" s="1"/>
  <c r="D1123" i="23"/>
  <c r="E1123" i="23" s="1"/>
  <c r="D1121" i="23"/>
  <c r="E1121" i="23" s="1"/>
  <c r="D1119" i="23"/>
  <c r="E1119" i="23" s="1"/>
  <c r="D1117" i="23"/>
  <c r="E1117" i="23" s="1"/>
  <c r="D1115" i="23"/>
  <c r="E1115" i="23" s="1"/>
  <c r="D1113" i="23"/>
  <c r="E1113" i="23" s="1"/>
  <c r="D1111" i="23"/>
  <c r="E1111" i="23" s="1"/>
  <c r="D1109" i="23"/>
  <c r="E1109" i="23" s="1"/>
  <c r="D1107" i="23"/>
  <c r="E1107" i="23" s="1"/>
  <c r="D1105" i="23"/>
  <c r="E1105" i="23" s="1"/>
  <c r="D1103" i="23"/>
  <c r="E1103" i="23" s="1"/>
  <c r="D1101" i="23"/>
  <c r="E1101" i="23" s="1"/>
  <c r="D1099" i="23"/>
  <c r="E1099" i="23" s="1"/>
  <c r="D1097" i="23"/>
  <c r="E1097" i="23" s="1"/>
  <c r="D1072" i="23"/>
  <c r="E1072" i="23" s="1"/>
  <c r="D1093" i="23"/>
  <c r="E1093" i="23" s="1"/>
  <c r="D1091" i="23"/>
  <c r="E1091" i="23" s="1"/>
  <c r="D1089" i="23"/>
  <c r="E1089" i="23" s="1"/>
  <c r="D1087" i="23"/>
  <c r="E1087" i="23" s="1"/>
  <c r="D1085" i="23"/>
  <c r="E1085" i="23" s="1"/>
  <c r="D1083" i="23"/>
  <c r="E1083" i="23" s="1"/>
  <c r="D1081" i="23"/>
  <c r="E1081" i="23" s="1"/>
  <c r="D1079" i="23"/>
  <c r="E1079" i="23" s="1"/>
  <c r="D1077" i="23"/>
  <c r="E1077" i="23" s="1"/>
  <c r="D1075" i="23"/>
  <c r="E1075" i="23" s="1"/>
  <c r="D1073" i="23"/>
  <c r="E1073" i="23" s="1"/>
  <c r="D1096" i="23"/>
  <c r="E1096" i="23" s="1"/>
  <c r="D1094" i="23"/>
  <c r="E1094" i="23" s="1"/>
  <c r="D1241" i="23"/>
  <c r="E1241" i="23" s="1"/>
  <c r="D1239" i="23"/>
  <c r="E1239" i="23" s="1"/>
  <c r="D1237" i="23"/>
  <c r="E1237" i="23" s="1"/>
  <c r="D1235" i="23"/>
  <c r="E1235" i="23" s="1"/>
  <c r="D1228" i="23"/>
  <c r="E1228" i="23" s="1"/>
  <c r="D1226" i="23"/>
  <c r="E1226" i="23" s="1"/>
  <c r="D1224" i="23"/>
  <c r="E1224" i="23" s="1"/>
  <c r="D1222" i="23"/>
  <c r="E1222" i="23" s="1"/>
  <c r="D1264" i="23"/>
  <c r="E1264" i="23" s="1"/>
  <c r="D1262" i="23"/>
  <c r="E1262" i="23" s="1"/>
  <c r="D1260" i="23"/>
  <c r="E1260" i="23" s="1"/>
  <c r="D1258" i="23"/>
  <c r="E1258" i="23" s="1"/>
  <c r="D1256" i="23"/>
  <c r="E1256" i="23" s="1"/>
  <c r="D1254" i="23"/>
  <c r="E1254" i="23" s="1"/>
  <c r="D1252" i="23"/>
  <c r="E1252" i="23" s="1"/>
  <c r="D1250" i="23"/>
  <c r="E1250" i="23" s="1"/>
  <c r="D1248" i="23"/>
  <c r="E1248" i="23" s="1"/>
  <c r="D1246" i="23"/>
  <c r="E1246" i="23" s="1"/>
  <c r="D1244" i="23"/>
  <c r="E1244" i="23" s="1"/>
  <c r="D1242" i="23"/>
  <c r="E1242" i="23" s="1"/>
  <c r="D1281" i="23"/>
  <c r="E1281" i="23" s="1"/>
  <c r="D1279" i="23"/>
  <c r="E1279" i="23" s="1"/>
  <c r="D1277" i="23"/>
  <c r="E1277" i="23" s="1"/>
  <c r="D1275" i="23"/>
  <c r="E1275" i="23" s="1"/>
  <c r="D1273" i="23"/>
  <c r="E1273" i="23" s="1"/>
  <c r="D1271" i="23"/>
  <c r="E1271" i="23" s="1"/>
  <c r="D1269" i="23"/>
  <c r="E1269" i="23" s="1"/>
  <c r="D1267" i="23"/>
  <c r="E1267" i="23" s="1"/>
  <c r="D1265" i="23"/>
  <c r="E1265" i="23" s="1"/>
  <c r="D1315" i="23"/>
  <c r="E1315" i="23" s="1"/>
  <c r="D1313" i="23"/>
  <c r="E1313" i="23" s="1"/>
  <c r="D1311" i="23"/>
  <c r="E1311" i="23" s="1"/>
  <c r="D1309" i="23"/>
  <c r="E1309" i="23" s="1"/>
  <c r="D1307" i="23"/>
  <c r="E1307" i="23" s="1"/>
  <c r="D1305" i="23"/>
  <c r="E1305" i="23" s="1"/>
  <c r="D1303" i="23"/>
  <c r="E1303" i="23" s="1"/>
  <c r="D1301" i="23"/>
  <c r="E1301" i="23" s="1"/>
  <c r="D1299" i="23"/>
  <c r="E1299" i="23" s="1"/>
  <c r="D1297" i="23"/>
  <c r="E1297" i="23" s="1"/>
  <c r="D1295" i="23"/>
  <c r="E1295" i="23" s="1"/>
  <c r="D1293" i="23"/>
  <c r="E1293" i="23" s="1"/>
  <c r="D1291" i="23"/>
  <c r="E1291" i="23" s="1"/>
  <c r="D1289" i="23"/>
  <c r="E1289" i="23" s="1"/>
  <c r="D1287" i="23"/>
  <c r="E1287" i="23" s="1"/>
  <c r="D1285" i="23"/>
  <c r="E1285" i="23" s="1"/>
  <c r="D1283" i="23"/>
  <c r="E1283" i="23" s="1"/>
  <c r="D1221" i="23"/>
  <c r="E1221" i="23" s="1"/>
  <c r="D1229" i="23"/>
  <c r="E1229" i="23" s="1"/>
  <c r="D1232" i="23"/>
  <c r="E1232" i="23" s="1"/>
  <c r="D1230" i="23"/>
  <c r="E1230" i="23" s="1"/>
  <c r="D1323" i="23"/>
  <c r="E1323" i="23" s="1"/>
  <c r="F1323" i="23" s="1"/>
  <c r="D1119" i="32" s="1"/>
  <c r="D1321" i="23"/>
  <c r="E1321" i="23" s="1"/>
  <c r="F1321" i="23" s="1"/>
  <c r="D1121" i="32" s="1"/>
  <c r="D1319" i="23"/>
  <c r="E1319" i="23" s="1"/>
  <c r="F1319" i="23" s="1"/>
  <c r="D1122" i="32" s="1"/>
  <c r="D1353" i="23"/>
  <c r="E1353" i="23" s="1"/>
  <c r="F1353" i="23" s="1"/>
  <c r="D1351" i="23"/>
  <c r="E1351" i="23" s="1"/>
  <c r="F1351" i="23" s="1"/>
  <c r="D1349" i="23"/>
  <c r="E1349" i="23" s="1"/>
  <c r="D1347" i="23"/>
  <c r="E1347" i="23" s="1"/>
  <c r="F1347" i="23" s="1"/>
  <c r="D1345" i="23"/>
  <c r="E1345" i="23" s="1"/>
  <c r="F1345" i="23" s="1"/>
  <c r="D1343" i="23"/>
  <c r="E1343" i="23" s="1"/>
  <c r="F1343" i="23" s="1"/>
  <c r="D1341" i="23"/>
  <c r="E1341" i="23" s="1"/>
  <c r="F1341" i="23" s="1"/>
  <c r="D1339" i="23"/>
  <c r="E1339" i="23" s="1"/>
  <c r="F1339" i="23" s="1"/>
  <c r="D1337" i="23"/>
  <c r="E1337" i="23" s="1"/>
  <c r="F1337" i="23" s="1"/>
  <c r="D1335" i="23"/>
  <c r="E1335" i="23" s="1"/>
  <c r="F1335" i="23" s="1"/>
  <c r="D1333" i="23"/>
  <c r="E1333" i="23" s="1"/>
  <c r="F1333" i="23" s="1"/>
  <c r="D1331" i="23"/>
  <c r="E1331" i="23" s="1"/>
  <c r="F1331" i="23" s="1"/>
  <c r="D1329" i="23"/>
  <c r="E1329" i="23" s="1"/>
  <c r="F1329" i="23" s="1"/>
  <c r="D1327" i="23"/>
  <c r="E1327" i="23" s="1"/>
  <c r="F1327" i="23" s="1"/>
  <c r="D1364" i="23"/>
  <c r="E1364" i="23" s="1"/>
  <c r="F1364" i="23" s="1"/>
  <c r="D1362" i="23"/>
  <c r="E1362" i="23" s="1"/>
  <c r="F1362" i="23" s="1"/>
  <c r="D1360" i="23"/>
  <c r="E1360" i="23" s="1"/>
  <c r="F1360" i="23" s="1"/>
  <c r="D1358" i="23"/>
  <c r="E1358" i="23" s="1"/>
  <c r="F1358" i="23" s="1"/>
  <c r="D1356" i="23"/>
  <c r="E1356" i="23" s="1"/>
  <c r="F1356" i="23" s="1"/>
  <c r="D1354" i="23"/>
  <c r="E1354" i="23" s="1"/>
  <c r="F1354" i="23" s="1"/>
  <c r="D1326" i="23"/>
  <c r="E1326" i="23" s="1"/>
  <c r="F1326" i="23" s="1"/>
  <c r="D826" i="23"/>
  <c r="E826" i="23" s="1"/>
  <c r="F826" i="23" s="1"/>
  <c r="D734" i="32" s="1"/>
  <c r="J822" i="23" s="1"/>
  <c r="D272" i="23"/>
  <c r="E272" i="23" s="1"/>
  <c r="E863" i="23"/>
  <c r="F863" i="23" s="1"/>
  <c r="D735" i="32" s="1"/>
  <c r="J823" i="23" s="1"/>
  <c r="E851" i="23"/>
  <c r="F851" i="23" s="1"/>
  <c r="D792" i="32" s="1"/>
  <c r="J880" i="23" s="1"/>
  <c r="E934" i="23"/>
  <c r="F934" i="23" s="1"/>
  <c r="I934" i="23" s="1"/>
  <c r="E936" i="23"/>
  <c r="F936" i="23" s="1"/>
  <c r="D746" i="32" s="1"/>
  <c r="J834" i="23" s="1"/>
  <c r="F245" i="23"/>
  <c r="D161" i="32" s="1"/>
  <c r="D192" i="32"/>
  <c r="F342" i="23"/>
  <c r="D224" i="32" s="1"/>
  <c r="F243" i="23"/>
  <c r="D159" i="32" s="1"/>
  <c r="F331" i="23"/>
  <c r="D218" i="32" s="1"/>
  <c r="D1561" i="32"/>
  <c r="D1286" i="32"/>
  <c r="D1363" i="32"/>
  <c r="D1629" i="32"/>
  <c r="D1571" i="32"/>
  <c r="D361" i="32"/>
  <c r="D373" i="32"/>
  <c r="D1341" i="32"/>
  <c r="D308" i="32"/>
  <c r="D285" i="32"/>
  <c r="E686" i="23"/>
  <c r="E708" i="23"/>
  <c r="F708" i="23" s="1"/>
  <c r="D516" i="32" s="1"/>
  <c r="E734" i="23"/>
  <c r="F734" i="23" s="1"/>
  <c r="D541" i="32" s="1"/>
  <c r="E729" i="23"/>
  <c r="F729" i="23" s="1"/>
  <c r="D537" i="32" s="1"/>
  <c r="E732" i="23"/>
  <c r="F732" i="23" s="1"/>
  <c r="D539" i="32" s="1"/>
  <c r="E754" i="23"/>
  <c r="F754" i="23" s="1"/>
  <c r="D558" i="32" s="1"/>
  <c r="I1188" i="23"/>
  <c r="I1148" i="23"/>
  <c r="I1132" i="23"/>
  <c r="I1124" i="23"/>
  <c r="I1116" i="23"/>
  <c r="I1100" i="23"/>
  <c r="I1088" i="23"/>
  <c r="I1080" i="23"/>
  <c r="I1234" i="23"/>
  <c r="I1263" i="23"/>
  <c r="I1255" i="23"/>
  <c r="I1282" i="23"/>
  <c r="I1274" i="23"/>
  <c r="I1266" i="23"/>
  <c r="I1304" i="23"/>
  <c r="I1296" i="23"/>
  <c r="I1288" i="23"/>
  <c r="E690" i="23"/>
  <c r="F690" i="23" s="1"/>
  <c r="D500" i="32" s="1"/>
  <c r="E707" i="23"/>
  <c r="F707" i="23" s="1"/>
  <c r="D515" i="32" s="1"/>
  <c r="E703" i="23"/>
  <c r="F703" i="23" s="1"/>
  <c r="D511" i="32" s="1"/>
  <c r="E687" i="23"/>
  <c r="F687" i="23" s="1"/>
  <c r="D497" i="32" s="1"/>
  <c r="E692" i="23"/>
  <c r="F692" i="23" s="1"/>
  <c r="D502" i="32" s="1"/>
  <c r="E706" i="23"/>
  <c r="F706" i="23" s="1"/>
  <c r="D514" i="32" s="1"/>
  <c r="E737" i="23"/>
  <c r="F737" i="23" s="1"/>
  <c r="D544" i="32" s="1"/>
  <c r="E727" i="23"/>
  <c r="F727" i="23" s="1"/>
  <c r="D535" i="32" s="1"/>
  <c r="E723" i="23"/>
  <c r="F723" i="23" s="1"/>
  <c r="D531" i="32" s="1"/>
  <c r="E790" i="23"/>
  <c r="F790" i="23" s="1"/>
  <c r="D588" i="32" s="1"/>
  <c r="I1218" i="23"/>
  <c r="I1214" i="23"/>
  <c r="I1206" i="23"/>
  <c r="I1202" i="23"/>
  <c r="I1198" i="23"/>
  <c r="I1190" i="23"/>
  <c r="I1186" i="23"/>
  <c r="I1182" i="23"/>
  <c r="I1174" i="23"/>
  <c r="I1170" i="23"/>
  <c r="I1166" i="23"/>
  <c r="I1158" i="23"/>
  <c r="I1150" i="23"/>
  <c r="I1142" i="23"/>
  <c r="I1138" i="23"/>
  <c r="I1134" i="23"/>
  <c r="I1126" i="23"/>
  <c r="I1118" i="23"/>
  <c r="I1110" i="23"/>
  <c r="I1102" i="23"/>
  <c r="I1090" i="23"/>
  <c r="I1082" i="23"/>
  <c r="I1074" i="23"/>
  <c r="I1240" i="23"/>
  <c r="I1236" i="23"/>
  <c r="I1223" i="23"/>
  <c r="I1257" i="23"/>
  <c r="I1249" i="23"/>
  <c r="I1280" i="23"/>
  <c r="I1272" i="23"/>
  <c r="I1268" i="23"/>
  <c r="I1310" i="23"/>
  <c r="I1306" i="23"/>
  <c r="I1302" i="23"/>
  <c r="I1294" i="23"/>
  <c r="I1290" i="23"/>
  <c r="I1286" i="23"/>
  <c r="I1231" i="23"/>
  <c r="E143" i="23"/>
  <c r="E689" i="23"/>
  <c r="F689" i="23" s="1"/>
  <c r="D499" i="32" s="1"/>
  <c r="E704" i="23"/>
  <c r="F704" i="23" s="1"/>
  <c r="D512" i="32" s="1"/>
  <c r="E736" i="23"/>
  <c r="F736" i="23" s="1"/>
  <c r="D543" i="32" s="1"/>
  <c r="E783" i="23"/>
  <c r="E788" i="23"/>
  <c r="F788" i="23" s="1"/>
  <c r="D586" i="32" s="1"/>
  <c r="E792" i="23"/>
  <c r="F792" i="23" s="1"/>
  <c r="D590" i="32" s="1"/>
  <c r="I1216" i="23"/>
  <c r="I1208" i="23"/>
  <c r="I1200" i="23"/>
  <c r="I1192" i="23"/>
  <c r="I1184" i="23"/>
  <c r="I1176" i="23"/>
  <c r="I1168" i="23"/>
  <c r="I1160" i="23"/>
  <c r="I1152" i="23"/>
  <c r="I1136" i="23"/>
  <c r="I1128" i="23"/>
  <c r="I1120" i="23"/>
  <c r="I1104" i="23"/>
  <c r="I1092" i="23"/>
  <c r="I1084" i="23"/>
  <c r="I1238" i="23"/>
  <c r="I1225" i="23"/>
  <c r="I1259" i="23"/>
  <c r="I1243" i="23"/>
  <c r="I1308" i="23"/>
  <c r="I1300" i="23"/>
  <c r="I1292" i="23"/>
  <c r="E713" i="23"/>
  <c r="F713" i="23" s="1"/>
  <c r="D521" i="32" s="1"/>
  <c r="E711" i="23"/>
  <c r="F711" i="23" s="1"/>
  <c r="D519" i="32" s="1"/>
  <c r="E685" i="23"/>
  <c r="E146" i="23"/>
  <c r="E714" i="23"/>
  <c r="F714" i="23" s="1"/>
  <c r="D522" i="32" s="1"/>
  <c r="E712" i="23"/>
  <c r="F712" i="23" s="1"/>
  <c r="D520" i="32" s="1"/>
  <c r="E710" i="23"/>
  <c r="F710" i="23" s="1"/>
  <c r="D518" i="32" s="1"/>
  <c r="E688" i="23"/>
  <c r="F688" i="23" s="1"/>
  <c r="D498" i="32" s="1"/>
  <c r="E702" i="23"/>
  <c r="F702" i="23" s="1"/>
  <c r="D510" i="32" s="1"/>
  <c r="E709" i="23"/>
  <c r="F709" i="23" s="1"/>
  <c r="D517" i="32" s="1"/>
  <c r="E705" i="23"/>
  <c r="F705" i="23" s="1"/>
  <c r="D513" i="32" s="1"/>
  <c r="E739" i="23"/>
  <c r="E722" i="23"/>
  <c r="F722" i="23" s="1"/>
  <c r="D530" i="32" s="1"/>
  <c r="E751" i="23"/>
  <c r="C855" i="23"/>
  <c r="C856" i="23"/>
  <c r="D856" i="23" s="1"/>
  <c r="C865" i="23"/>
  <c r="D865" i="23" s="1"/>
  <c r="C864" i="23"/>
  <c r="C833" i="23"/>
  <c r="C848" i="23"/>
  <c r="C837" i="23"/>
  <c r="C861" i="23"/>
  <c r="D861" i="23" s="1"/>
  <c r="C860" i="23"/>
  <c r="C844" i="23"/>
  <c r="C933" i="23"/>
  <c r="D933" i="23" s="1"/>
  <c r="C931" i="23"/>
  <c r="D931" i="23" s="1"/>
  <c r="C927" i="23"/>
  <c r="D927" i="23" s="1"/>
  <c r="C925" i="23"/>
  <c r="C923" i="23"/>
  <c r="D923" i="23" s="1"/>
  <c r="C919" i="23"/>
  <c r="C917" i="23"/>
  <c r="D917" i="23" s="1"/>
  <c r="C903" i="23"/>
  <c r="D903" i="23" s="1"/>
  <c r="C893" i="23"/>
  <c r="D893" i="23" s="1"/>
  <c r="C891" i="23"/>
  <c r="D891" i="23" s="1"/>
  <c r="C889" i="23"/>
  <c r="D889" i="23" s="1"/>
  <c r="C887" i="23"/>
  <c r="D887" i="23" s="1"/>
  <c r="C881" i="23"/>
  <c r="D881" i="23" s="1"/>
  <c r="C879" i="23"/>
  <c r="D879" i="23" s="1"/>
  <c r="C877" i="23"/>
  <c r="C875" i="23"/>
  <c r="D875" i="23" s="1"/>
  <c r="C932" i="23"/>
  <c r="D932" i="23" s="1"/>
  <c r="C898" i="23"/>
  <c r="D898" i="23" s="1"/>
  <c r="C896" i="23"/>
  <c r="D896" i="23" s="1"/>
  <c r="C874" i="23"/>
  <c r="D874" i="23" s="1"/>
  <c r="C872" i="23"/>
  <c r="D872" i="23" s="1"/>
  <c r="C827" i="23"/>
  <c r="C836" i="23"/>
  <c r="D836" i="23" s="1"/>
  <c r="I308" i="23"/>
  <c r="J308" i="23" s="1"/>
  <c r="K308" i="23" s="1"/>
  <c r="C145" i="23"/>
  <c r="E379" i="23"/>
  <c r="F379" i="23" s="1"/>
  <c r="D258" i="32" s="1"/>
  <c r="D1467" i="32" s="1"/>
  <c r="E375" i="23"/>
  <c r="F375" i="23" s="1"/>
  <c r="D254" i="32" s="1"/>
  <c r="D1557" i="32" s="1"/>
  <c r="E367" i="23"/>
  <c r="F367" i="23" s="1"/>
  <c r="D247" i="32" s="1"/>
  <c r="E362" i="23"/>
  <c r="F362" i="23" s="1"/>
  <c r="D242" i="32" s="1"/>
  <c r="E423" i="23"/>
  <c r="E419" i="23"/>
  <c r="E415" i="23"/>
  <c r="E411" i="23"/>
  <c r="E405" i="23"/>
  <c r="E402" i="23"/>
  <c r="E398" i="23"/>
  <c r="E425" i="23"/>
  <c r="E436" i="23"/>
  <c r="E437" i="23"/>
  <c r="E628" i="23"/>
  <c r="F628" i="23" s="1"/>
  <c r="D444" i="32" s="1"/>
  <c r="E626" i="23"/>
  <c r="F626" i="23" s="1"/>
  <c r="D442" i="32" s="1"/>
  <c r="E624" i="23"/>
  <c r="F624" i="23" s="1"/>
  <c r="D440" i="32" s="1"/>
  <c r="E620" i="23"/>
  <c r="F620" i="23" s="1"/>
  <c r="D436" i="32" s="1"/>
  <c r="D1431" i="32" s="1"/>
  <c r="E635" i="23"/>
  <c r="F635" i="23" s="1"/>
  <c r="D451" i="32" s="1"/>
  <c r="E649" i="23"/>
  <c r="F649" i="23" s="1"/>
  <c r="D464" i="32" s="1"/>
  <c r="E647" i="23"/>
  <c r="F647" i="23" s="1"/>
  <c r="D462" i="32" s="1"/>
  <c r="E663" i="23"/>
  <c r="F663" i="23" s="1"/>
  <c r="D477" i="32" s="1"/>
  <c r="E661" i="23"/>
  <c r="F661" i="23" s="1"/>
  <c r="D475" i="32" s="1"/>
  <c r="E659" i="23"/>
  <c r="F659" i="23" s="1"/>
  <c r="D473" i="32" s="1"/>
  <c r="E657" i="23"/>
  <c r="F657" i="23" s="1"/>
  <c r="D471" i="32" s="1"/>
  <c r="E676" i="23"/>
  <c r="F676" i="23" s="1"/>
  <c r="D489" i="32" s="1"/>
  <c r="E617" i="23"/>
  <c r="F617" i="23" s="1"/>
  <c r="D433" i="32" s="1"/>
  <c r="D1428" i="32" s="1"/>
  <c r="E631" i="23"/>
  <c r="F631" i="23" s="1"/>
  <c r="D447" i="32" s="1"/>
  <c r="E644" i="23"/>
  <c r="F644" i="23" s="1"/>
  <c r="D459" i="32" s="1"/>
  <c r="E670" i="23"/>
  <c r="F670" i="23" s="1"/>
  <c r="D484" i="32" s="1"/>
  <c r="E1053" i="23"/>
  <c r="F1053" i="23" s="1"/>
  <c r="D870" i="32" s="1"/>
  <c r="D1398" i="32" s="1"/>
  <c r="E374" i="23"/>
  <c r="F374" i="23" s="1"/>
  <c r="D253" i="32" s="1"/>
  <c r="E370" i="23"/>
  <c r="F370" i="23" s="1"/>
  <c r="E366" i="23"/>
  <c r="F366" i="23" s="1"/>
  <c r="D246" i="32" s="1"/>
  <c r="D1609" i="32" s="1"/>
  <c r="E365" i="23"/>
  <c r="F365" i="23" s="1"/>
  <c r="D245" i="32" s="1"/>
  <c r="E438" i="23"/>
  <c r="E613" i="23"/>
  <c r="F613" i="23" s="1"/>
  <c r="D429" i="32" s="1"/>
  <c r="E680" i="23"/>
  <c r="E671" i="23"/>
  <c r="F671" i="23" s="1"/>
  <c r="D485" i="32" s="1"/>
  <c r="E643" i="23"/>
  <c r="F643" i="23" s="1"/>
  <c r="D458" i="32" s="1"/>
  <c r="E654" i="23"/>
  <c r="E655" i="23"/>
  <c r="F655" i="23" s="1"/>
  <c r="D469" i="32" s="1"/>
  <c r="E1052" i="23"/>
  <c r="F1052" i="23" s="1"/>
  <c r="D873" i="32" s="1"/>
  <c r="D1423" i="32" s="1"/>
  <c r="E1048" i="23"/>
  <c r="F1048" i="23" s="1"/>
  <c r="E377" i="23"/>
  <c r="F377" i="23" s="1"/>
  <c r="D256" i="32" s="1"/>
  <c r="E373" i="23"/>
  <c r="F373" i="23" s="1"/>
  <c r="D252" i="32" s="1"/>
  <c r="E369" i="23"/>
  <c r="E364" i="23"/>
  <c r="F364" i="23" s="1"/>
  <c r="D244" i="32" s="1"/>
  <c r="E421" i="23"/>
  <c r="E417" i="23"/>
  <c r="E413" i="23"/>
  <c r="E409" i="23"/>
  <c r="E404" i="23"/>
  <c r="E400" i="23"/>
  <c r="E408" i="23"/>
  <c r="F408" i="23" s="1"/>
  <c r="E441" i="23"/>
  <c r="E434" i="23"/>
  <c r="E612" i="23"/>
  <c r="F612" i="23" s="1"/>
  <c r="D428" i="32" s="1"/>
  <c r="E627" i="23"/>
  <c r="F627" i="23" s="1"/>
  <c r="D443" i="32" s="1"/>
  <c r="E625" i="23"/>
  <c r="F625" i="23" s="1"/>
  <c r="D441" i="32" s="1"/>
  <c r="E623" i="23"/>
  <c r="F623" i="23" s="1"/>
  <c r="D439" i="32" s="1"/>
  <c r="E621" i="23"/>
  <c r="F621" i="23" s="1"/>
  <c r="D437" i="32" s="1"/>
  <c r="D1432" i="32" s="1"/>
  <c r="E636" i="23"/>
  <c r="F636" i="23" s="1"/>
  <c r="D452" i="32" s="1"/>
  <c r="E634" i="23"/>
  <c r="F634" i="23" s="1"/>
  <c r="D450" i="32" s="1"/>
  <c r="E648" i="23"/>
  <c r="F648" i="23" s="1"/>
  <c r="D463" i="32" s="1"/>
  <c r="E664" i="23"/>
  <c r="F664" i="23" s="1"/>
  <c r="D478" i="32" s="1"/>
  <c r="E662" i="23"/>
  <c r="F662" i="23" s="1"/>
  <c r="D476" i="32" s="1"/>
  <c r="E660" i="23"/>
  <c r="F660" i="23" s="1"/>
  <c r="D474" i="32" s="1"/>
  <c r="E658" i="23"/>
  <c r="F658" i="23" s="1"/>
  <c r="D472" i="32" s="1"/>
  <c r="E656" i="23"/>
  <c r="F656" i="23" s="1"/>
  <c r="D470" i="32" s="1"/>
  <c r="E679" i="23"/>
  <c r="E677" i="23"/>
  <c r="F677" i="23" s="1"/>
  <c r="D490" i="32" s="1"/>
  <c r="E675" i="23"/>
  <c r="E607" i="23"/>
  <c r="E610" i="23"/>
  <c r="F610" i="23" s="1"/>
  <c r="D426" i="32" s="1"/>
  <c r="D1388" i="32" s="1"/>
  <c r="E616" i="23"/>
  <c r="E619" i="23"/>
  <c r="F619" i="23" s="1"/>
  <c r="D435" i="32" s="1"/>
  <c r="D1430" i="32" s="1"/>
  <c r="E630" i="23"/>
  <c r="E633" i="23"/>
  <c r="F633" i="23" s="1"/>
  <c r="D449" i="32" s="1"/>
  <c r="E639" i="23"/>
  <c r="F639" i="23" s="1"/>
  <c r="D455" i="32" s="1"/>
  <c r="E646" i="23"/>
  <c r="F646" i="23" s="1"/>
  <c r="D461" i="32" s="1"/>
  <c r="E651" i="23"/>
  <c r="F651" i="23" s="1"/>
  <c r="D466" i="32" s="1"/>
  <c r="E653" i="23"/>
  <c r="E668" i="23"/>
  <c r="F668" i="23" s="1"/>
  <c r="D482" i="32" s="1"/>
  <c r="E1055" i="23"/>
  <c r="F1055" i="23" s="1"/>
  <c r="D863" i="32" s="1"/>
  <c r="E1051" i="23"/>
  <c r="F1051" i="23" s="1"/>
  <c r="D866" i="32" s="1"/>
  <c r="E1047" i="23"/>
  <c r="F1047" i="23" s="1"/>
  <c r="E371" i="23"/>
  <c r="F371" i="23" s="1"/>
  <c r="D250" i="32" s="1"/>
  <c r="D1610" i="32" s="1"/>
  <c r="E439" i="23"/>
  <c r="E614" i="23"/>
  <c r="F614" i="23" s="1"/>
  <c r="D430" i="32" s="1"/>
  <c r="E622" i="23"/>
  <c r="F622" i="23" s="1"/>
  <c r="D438" i="32" s="1"/>
  <c r="D1433" i="32" s="1"/>
  <c r="E678" i="23"/>
  <c r="F678" i="23" s="1"/>
  <c r="D491" i="32" s="1"/>
  <c r="E608" i="23"/>
  <c r="F608" i="23" s="1"/>
  <c r="D424" i="32" s="1"/>
  <c r="E640" i="23"/>
  <c r="F640" i="23" s="1"/>
  <c r="D456" i="32" s="1"/>
  <c r="E1057" i="23"/>
  <c r="F1057" i="23" s="1"/>
  <c r="D864" i="32" s="1"/>
  <c r="D1395" i="32" s="1"/>
  <c r="E1049" i="23"/>
  <c r="F1049" i="23" s="1"/>
  <c r="D872" i="32" s="1"/>
  <c r="D1513" i="32" s="1"/>
  <c r="E378" i="23"/>
  <c r="F378" i="23" s="1"/>
  <c r="D257" i="32" s="1"/>
  <c r="E361" i="23"/>
  <c r="F361" i="23" s="1"/>
  <c r="D241" i="32" s="1"/>
  <c r="E422" i="23"/>
  <c r="F422" i="23" s="1"/>
  <c r="D303" i="32" s="1"/>
  <c r="E418" i="23"/>
  <c r="E414" i="23"/>
  <c r="F414" i="23" s="1"/>
  <c r="D299" i="32" s="1"/>
  <c r="E410" i="23"/>
  <c r="E401" i="23"/>
  <c r="E397" i="23"/>
  <c r="E407" i="23"/>
  <c r="E435" i="23"/>
  <c r="E682" i="23"/>
  <c r="F682" i="23" s="1"/>
  <c r="D494" i="32" s="1"/>
  <c r="E673" i="23"/>
  <c r="F673" i="23" s="1"/>
  <c r="D487" i="32" s="1"/>
  <c r="E638" i="23"/>
  <c r="F638" i="23" s="1"/>
  <c r="D454" i="32" s="1"/>
  <c r="E669" i="23"/>
  <c r="F669" i="23" s="1"/>
  <c r="D483" i="32" s="1"/>
  <c r="E1056" i="23"/>
  <c r="F1056" i="23" s="1"/>
  <c r="D865" i="32" s="1"/>
  <c r="D1424" i="32" s="1"/>
  <c r="E380" i="23"/>
  <c r="F380" i="23" s="1"/>
  <c r="D259" i="32" s="1"/>
  <c r="E376" i="23"/>
  <c r="F376" i="23" s="1"/>
  <c r="D255" i="32" s="1"/>
  <c r="E372" i="23"/>
  <c r="F372" i="23" s="1"/>
  <c r="D251" i="32" s="1"/>
  <c r="D1626" i="32" s="1"/>
  <c r="E368" i="23"/>
  <c r="E360" i="23"/>
  <c r="F360" i="23" s="1"/>
  <c r="D240" i="32" s="1"/>
  <c r="D1418" i="32" s="1"/>
  <c r="E363" i="23"/>
  <c r="F363" i="23" s="1"/>
  <c r="D243" i="32" s="1"/>
  <c r="E424" i="23"/>
  <c r="E420" i="23"/>
  <c r="E416" i="23"/>
  <c r="E412" i="23"/>
  <c r="F412" i="23" s="1"/>
  <c r="D297" i="32" s="1"/>
  <c r="D1596" i="32" s="1"/>
  <c r="E406" i="23"/>
  <c r="E403" i="23"/>
  <c r="E440" i="23"/>
  <c r="E433" i="23"/>
  <c r="E611" i="23"/>
  <c r="F611" i="23" s="1"/>
  <c r="D427" i="32" s="1"/>
  <c r="D1399" i="32" s="1"/>
  <c r="E681" i="23"/>
  <c r="E672" i="23"/>
  <c r="F672" i="23" s="1"/>
  <c r="D486" i="32" s="1"/>
  <c r="E609" i="23"/>
  <c r="F609" i="23" s="1"/>
  <c r="D425" i="32" s="1"/>
  <c r="E618" i="23"/>
  <c r="F618" i="23" s="1"/>
  <c r="D434" i="32" s="1"/>
  <c r="D1429" i="32" s="1"/>
  <c r="E632" i="23"/>
  <c r="F632" i="23" s="1"/>
  <c r="E645" i="23"/>
  <c r="F645" i="23" s="1"/>
  <c r="D460" i="32" s="1"/>
  <c r="E652" i="23"/>
  <c r="F652" i="23" s="1"/>
  <c r="D467" i="32" s="1"/>
  <c r="E666" i="23"/>
  <c r="E667" i="23"/>
  <c r="E1046" i="23"/>
  <c r="F1046" i="23" s="1"/>
  <c r="D867" i="32" s="1"/>
  <c r="D1382" i="32" s="1"/>
  <c r="E1054" i="23"/>
  <c r="F1054" i="23" s="1"/>
  <c r="D868" i="32" s="1"/>
  <c r="D1470" i="32" s="1"/>
  <c r="E1050" i="23"/>
  <c r="F1050" i="23" s="1"/>
  <c r="D871" i="32" s="1"/>
  <c r="D1397" i="32" s="1"/>
  <c r="F121" i="23"/>
  <c r="D88" i="32" s="1"/>
  <c r="F135" i="23"/>
  <c r="D93" i="32" s="1"/>
  <c r="F217" i="23"/>
  <c r="D139" i="32" s="1"/>
  <c r="F231" i="23"/>
  <c r="D147" i="32" s="1"/>
  <c r="F190" i="23"/>
  <c r="F241" i="23"/>
  <c r="D157" i="32" s="1"/>
  <c r="E595" i="23"/>
  <c r="E550" i="23"/>
  <c r="E951" i="23"/>
  <c r="F951" i="23" s="1"/>
  <c r="D671" i="32" s="1"/>
  <c r="E950" i="23"/>
  <c r="F950" i="23" s="1"/>
  <c r="D669" i="32" s="1"/>
  <c r="E810" i="23"/>
  <c r="F810" i="23" s="1"/>
  <c r="E396" i="23"/>
  <c r="E448" i="23"/>
  <c r="F448" i="23" s="1"/>
  <c r="E693" i="23"/>
  <c r="F693" i="23" s="1"/>
  <c r="D503" i="32" s="1"/>
  <c r="E953" i="23"/>
  <c r="F953" i="23" s="1"/>
  <c r="D673" i="32" s="1"/>
  <c r="C323" i="23"/>
  <c r="F218" i="23"/>
  <c r="D140" i="32" s="1"/>
  <c r="F210" i="23"/>
  <c r="F212" i="23"/>
  <c r="F76" i="23"/>
  <c r="D57" i="32" s="1"/>
  <c r="F167" i="23"/>
  <c r="D114" i="32" s="1"/>
  <c r="F215" i="23"/>
  <c r="D138" i="32" s="1"/>
  <c r="I1352" i="23"/>
  <c r="I1438" i="23"/>
  <c r="I1336" i="23"/>
  <c r="I1434" i="23"/>
  <c r="I1357" i="23"/>
  <c r="I828" i="23"/>
  <c r="I840" i="23"/>
  <c r="I843" i="23"/>
  <c r="I854" i="23"/>
  <c r="I866" i="23"/>
  <c r="I871" i="23"/>
  <c r="I1381" i="23"/>
  <c r="I1383" i="23"/>
  <c r="I1386" i="23"/>
  <c r="I1396" i="23"/>
  <c r="I1400" i="23"/>
  <c r="I1402" i="23"/>
  <c r="I1405" i="23"/>
  <c r="I1409" i="23"/>
  <c r="I1418" i="23"/>
  <c r="I1424" i="23"/>
  <c r="I1429" i="23"/>
  <c r="I1431" i="23"/>
  <c r="I1433" i="23"/>
  <c r="I1437" i="23"/>
  <c r="I424" i="23"/>
  <c r="I419" i="23"/>
  <c r="I415" i="23"/>
  <c r="I413" i="23"/>
  <c r="I410" i="23"/>
  <c r="I405" i="23"/>
  <c r="I400" i="23"/>
  <c r="I398" i="23"/>
  <c r="D2431" i="32" s="1"/>
  <c r="I425" i="23"/>
  <c r="I437" i="23"/>
  <c r="I525" i="23"/>
  <c r="I483" i="23"/>
  <c r="I513" i="23"/>
  <c r="I515" i="23"/>
  <c r="I781" i="23"/>
  <c r="I1346" i="23"/>
  <c r="I1330" i="23"/>
  <c r="I841" i="23"/>
  <c r="I846" i="23"/>
  <c r="I862" i="23"/>
  <c r="I867" i="23"/>
  <c r="I1369" i="23"/>
  <c r="I1374" i="23"/>
  <c r="I1379" i="23"/>
  <c r="I1389" i="23"/>
  <c r="I1394" i="23"/>
  <c r="I1412" i="23"/>
  <c r="I1419" i="23"/>
  <c r="I1421" i="23"/>
  <c r="I1425" i="23"/>
  <c r="I367" i="23"/>
  <c r="I423" i="23"/>
  <c r="I421" i="23"/>
  <c r="I418" i="23"/>
  <c r="I409" i="23"/>
  <c r="I402" i="23"/>
  <c r="I439" i="23"/>
  <c r="I438" i="23"/>
  <c r="I453" i="23"/>
  <c r="I535" i="23"/>
  <c r="I532" i="23"/>
  <c r="I717" i="23"/>
  <c r="I724" i="23"/>
  <c r="I758" i="23"/>
  <c r="I771" i="23"/>
  <c r="I1338" i="23"/>
  <c r="I824" i="23"/>
  <c r="I829" i="23"/>
  <c r="I842" i="23"/>
  <c r="I847" i="23"/>
  <c r="I852" i="23"/>
  <c r="I857" i="23"/>
  <c r="I870" i="23"/>
  <c r="I1382" i="23"/>
  <c r="I1384" i="23"/>
  <c r="I1397" i="23"/>
  <c r="I1399" i="23"/>
  <c r="I1401" i="23"/>
  <c r="I1407" i="23"/>
  <c r="I1410" i="23"/>
  <c r="I1415" i="23"/>
  <c r="I1420" i="23"/>
  <c r="I1428" i="23"/>
  <c r="I1432" i="23"/>
  <c r="I1436" i="23"/>
  <c r="I420" i="23"/>
  <c r="I417" i="23"/>
  <c r="I406" i="23"/>
  <c r="I399" i="23"/>
  <c r="I397" i="23"/>
  <c r="I434" i="23"/>
  <c r="I456" i="23"/>
  <c r="I454" i="23"/>
  <c r="I534" i="23"/>
  <c r="I681" i="23"/>
  <c r="I720" i="23"/>
  <c r="I765" i="23"/>
  <c r="I1365" i="23"/>
  <c r="I825" i="23"/>
  <c r="I850" i="23"/>
  <c r="I853" i="23"/>
  <c r="I1367" i="23"/>
  <c r="I1378" i="23"/>
  <c r="I1380" i="23"/>
  <c r="I1387" i="23"/>
  <c r="I1393" i="23"/>
  <c r="I1413" i="23"/>
  <c r="I1423" i="23"/>
  <c r="I1426" i="23"/>
  <c r="F74" i="23"/>
  <c r="D56" i="32" s="1"/>
  <c r="I416" i="23"/>
  <c r="I411" i="23"/>
  <c r="I401" i="23"/>
  <c r="I440" i="23"/>
  <c r="I433" i="23"/>
  <c r="I451" i="23"/>
  <c r="I449" i="23"/>
  <c r="I533" i="23"/>
  <c r="I517" i="23"/>
  <c r="I491" i="23"/>
  <c r="I756" i="23"/>
  <c r="I767" i="23"/>
  <c r="I1344" i="23"/>
  <c r="I1342" i="23"/>
  <c r="I1328" i="23"/>
  <c r="I1361" i="23"/>
  <c r="I1359" i="23"/>
  <c r="C915" i="23"/>
  <c r="C101" i="23"/>
  <c r="C883" i="23"/>
  <c r="D883" i="23" s="1"/>
  <c r="C576" i="23"/>
  <c r="D576" i="23" s="1"/>
  <c r="I936" i="23"/>
  <c r="I1473" i="23"/>
  <c r="L1444" i="23" s="1"/>
  <c r="I1478" i="23"/>
  <c r="I1465" i="23"/>
  <c r="I1469" i="23"/>
  <c r="I1479" i="23"/>
  <c r="C928" i="23"/>
  <c r="D928" i="23" s="1"/>
  <c r="C921" i="23"/>
  <c r="C916" i="23"/>
  <c r="D916" i="23" s="1"/>
  <c r="I1440" i="23"/>
  <c r="I1476" i="23"/>
  <c r="L1442" i="23" s="1"/>
  <c r="I1458" i="23"/>
  <c r="I1471" i="23"/>
  <c r="C945" i="23"/>
  <c r="D945" i="23" s="1"/>
  <c r="I1477" i="23"/>
  <c r="C920" i="23"/>
  <c r="C913" i="23"/>
  <c r="D913" i="23" s="1"/>
  <c r="C910" i="23"/>
  <c r="D910" i="23" s="1"/>
  <c r="C908" i="23"/>
  <c r="C885" i="23"/>
  <c r="D885" i="23" s="1"/>
  <c r="I1462" i="23"/>
  <c r="C149" i="23"/>
  <c r="D149" i="23" s="1"/>
  <c r="I1441" i="23"/>
  <c r="L1446" i="23" s="1"/>
  <c r="I1461" i="23"/>
  <c r="I1455" i="23"/>
  <c r="L1445" i="23" s="1"/>
  <c r="I1449" i="23"/>
  <c r="L1451" i="23" s="1"/>
  <c r="F152" i="23"/>
  <c r="D104" i="32" s="1"/>
  <c r="C345" i="23"/>
  <c r="C350" i="23"/>
  <c r="C354" i="23"/>
  <c r="E432" i="23"/>
  <c r="I1472" i="23"/>
  <c r="L1458" i="23" s="1"/>
  <c r="I1457" i="23"/>
  <c r="I1456" i="23"/>
  <c r="I1460" i="23"/>
  <c r="I1466" i="23"/>
  <c r="I1470" i="23"/>
  <c r="I1474" i="23"/>
  <c r="C814" i="23"/>
  <c r="C930" i="23"/>
  <c r="D930" i="23" s="1"/>
  <c r="C924" i="23"/>
  <c r="D924" i="23" s="1"/>
  <c r="C912" i="23"/>
  <c r="D912" i="23" s="1"/>
  <c r="C906" i="23"/>
  <c r="C904" i="23"/>
  <c r="D904" i="23" s="1"/>
  <c r="C899" i="23"/>
  <c r="D899" i="23" s="1"/>
  <c r="C894" i="23"/>
  <c r="D894" i="23" s="1"/>
  <c r="C892" i="23"/>
  <c r="D892" i="23" s="1"/>
  <c r="C890" i="23"/>
  <c r="D890" i="23" s="1"/>
  <c r="C884" i="23"/>
  <c r="C873" i="23"/>
  <c r="D873" i="23" s="1"/>
  <c r="C103" i="23"/>
  <c r="C108" i="23"/>
  <c r="I1445" i="23"/>
  <c r="C558" i="23"/>
  <c r="D558" i="23" s="1"/>
  <c r="I1464" i="23"/>
  <c r="I1450" i="23"/>
  <c r="C348" i="23"/>
  <c r="D238" i="32"/>
  <c r="I1446" i="23"/>
  <c r="C914" i="23"/>
  <c r="D914" i="23" s="1"/>
  <c r="I1447" i="23"/>
  <c r="C845" i="23"/>
  <c r="D845" i="23" s="1"/>
  <c r="I1452" i="23"/>
  <c r="L1453" i="23" s="1"/>
  <c r="I1453" i="23"/>
  <c r="L1454" i="23" s="1"/>
  <c r="I1463" i="23"/>
  <c r="C949" i="23"/>
  <c r="D949" i="23" s="1"/>
  <c r="I1467" i="23"/>
  <c r="I1448" i="23"/>
  <c r="L1447" i="23" s="1"/>
  <c r="I1459" i="23"/>
  <c r="L1443" i="23" s="1"/>
  <c r="C351" i="23"/>
  <c r="C355" i="23"/>
  <c r="D355" i="23" s="1"/>
  <c r="I1475" i="23"/>
  <c r="L1459" i="23" s="1"/>
  <c r="C426" i="23"/>
  <c r="D426" i="23" s="1"/>
  <c r="I1468" i="23"/>
  <c r="I1442" i="23"/>
  <c r="C812" i="23"/>
  <c r="D812" i="23" s="1"/>
  <c r="C935" i="23"/>
  <c r="D935" i="23" s="1"/>
  <c r="C922" i="23"/>
  <c r="D922" i="23" s="1"/>
  <c r="C911" i="23"/>
  <c r="D911" i="23" s="1"/>
  <c r="C909" i="23"/>
  <c r="D909" i="23" s="1"/>
  <c r="C907" i="23"/>
  <c r="D907" i="23" s="1"/>
  <c r="C905" i="23"/>
  <c r="D905" i="23" s="1"/>
  <c r="C902" i="23"/>
  <c r="D902" i="23" s="1"/>
  <c r="C900" i="23"/>
  <c r="D900" i="23" s="1"/>
  <c r="C897" i="23"/>
  <c r="D897" i="23" s="1"/>
  <c r="C895" i="23"/>
  <c r="D895" i="23" s="1"/>
  <c r="C888" i="23"/>
  <c r="D888" i="23" s="1"/>
  <c r="C886" i="23"/>
  <c r="D886" i="23" s="1"/>
  <c r="C882" i="23"/>
  <c r="D882" i="23" s="1"/>
  <c r="C880" i="23"/>
  <c r="D880" i="23" s="1"/>
  <c r="C878" i="23"/>
  <c r="D878" i="23" s="1"/>
  <c r="C876" i="23"/>
  <c r="D876" i="23" s="1"/>
  <c r="I1444" i="23"/>
  <c r="C834" i="23"/>
  <c r="D834" i="23" s="1"/>
  <c r="I1451" i="23"/>
  <c r="L1452" i="23" s="1"/>
  <c r="C104" i="23"/>
  <c r="I1454" i="23"/>
  <c r="L1455" i="23" s="1"/>
  <c r="C310" i="23"/>
  <c r="D310" i="23" s="1"/>
  <c r="I1443" i="23"/>
  <c r="L1448" i="23" s="1"/>
  <c r="C580" i="23"/>
  <c r="D580" i="23" s="1"/>
  <c r="C556" i="23"/>
  <c r="D556" i="23" s="1"/>
  <c r="C565" i="23"/>
  <c r="D565" i="23" s="1"/>
  <c r="F182" i="23"/>
  <c r="D121" i="32" s="1"/>
  <c r="F11" i="23"/>
  <c r="D14" i="32" s="1"/>
  <c r="F16" i="23"/>
  <c r="D16" i="32" s="1"/>
  <c r="F48" i="23"/>
  <c r="D38" i="32" s="1"/>
  <c r="F175" i="23"/>
  <c r="D118" i="32" s="1"/>
  <c r="F1390" i="23"/>
  <c r="D1188" i="32" s="1"/>
  <c r="F300" i="23"/>
  <c r="D198" i="32" s="1"/>
  <c r="D1586" i="32" s="1"/>
  <c r="F801" i="23"/>
  <c r="F128" i="23"/>
  <c r="D90" i="32" s="1"/>
  <c r="F281" i="23"/>
  <c r="D187" i="32" s="1"/>
  <c r="F192" i="23"/>
  <c r="D124" i="32" s="1"/>
  <c r="F262" i="23"/>
  <c r="D176" i="32" s="1"/>
  <c r="F268" i="23"/>
  <c r="D180" i="32" s="1"/>
  <c r="F80" i="23"/>
  <c r="D60" i="32" s="1"/>
  <c r="C901" i="23"/>
  <c r="D901" i="23" s="1"/>
  <c r="C929" i="23"/>
  <c r="D929" i="23" s="1"/>
  <c r="C940" i="23"/>
  <c r="D940" i="23" s="1"/>
  <c r="C849" i="23"/>
  <c r="D849" i="23" s="1"/>
  <c r="C947" i="23"/>
  <c r="D947" i="23" s="1"/>
  <c r="C926" i="23"/>
  <c r="D926" i="23" s="1"/>
  <c r="C918" i="23"/>
  <c r="D918" i="23" s="1"/>
  <c r="C939" i="23"/>
  <c r="D939" i="23" s="1"/>
  <c r="C838" i="23"/>
  <c r="D838" i="23" s="1"/>
  <c r="C163" i="23"/>
  <c r="D163" i="23" s="1"/>
  <c r="C585" i="23"/>
  <c r="D585" i="23" s="1"/>
  <c r="C587" i="23"/>
  <c r="D587" i="23" s="1"/>
  <c r="C590" i="23"/>
  <c r="D590" i="23" s="1"/>
  <c r="C593" i="23"/>
  <c r="D593" i="23" s="1"/>
  <c r="E32" i="23"/>
  <c r="C674" i="23"/>
  <c r="D674" i="23" s="1"/>
  <c r="C942" i="23"/>
  <c r="D942" i="23" s="1"/>
  <c r="C952" i="23"/>
  <c r="D952" i="23" s="1"/>
  <c r="C797" i="23"/>
  <c r="D797" i="23" s="1"/>
  <c r="C578" i="23"/>
  <c r="D578" i="23" s="1"/>
  <c r="C582" i="23"/>
  <c r="D582" i="23" s="1"/>
  <c r="D1224" i="32" l="1"/>
  <c r="I1427" i="23"/>
  <c r="D1183" i="32"/>
  <c r="I1385" i="23"/>
  <c r="D1163" i="32"/>
  <c r="I1363" i="23"/>
  <c r="D1133" i="32"/>
  <c r="I1332" i="23"/>
  <c r="D1052" i="32"/>
  <c r="I1253" i="23"/>
  <c r="D1028" i="32"/>
  <c r="I1227" i="23"/>
  <c r="D881" i="32"/>
  <c r="I1078" i="23"/>
  <c r="D901" i="32"/>
  <c r="I1098" i="23"/>
  <c r="D916" i="32"/>
  <c r="I1114" i="23"/>
  <c r="D932" i="32"/>
  <c r="I1130" i="23"/>
  <c r="D948" i="32"/>
  <c r="I1146" i="23"/>
  <c r="D981" i="32"/>
  <c r="I1180" i="23"/>
  <c r="D1013" i="32"/>
  <c r="I1212" i="23"/>
  <c r="D564" i="32"/>
  <c r="I760" i="23"/>
  <c r="D341" i="32"/>
  <c r="I481" i="23"/>
  <c r="D1547" i="32"/>
  <c r="D1522" i="32"/>
  <c r="F131" i="23"/>
  <c r="D92" i="32" s="1"/>
  <c r="D1227" i="32"/>
  <c r="I1430" i="23"/>
  <c r="D1211" i="32"/>
  <c r="I1414" i="23"/>
  <c r="D1186" i="32"/>
  <c r="I1388" i="23"/>
  <c r="I1395" i="23"/>
  <c r="I1340" i="23"/>
  <c r="I1375" i="23"/>
  <c r="I726" i="23"/>
  <c r="I1411" i="23"/>
  <c r="F52" i="23"/>
  <c r="D41" i="32" s="1"/>
  <c r="I1261" i="23"/>
  <c r="I1122" i="23"/>
  <c r="I1196" i="23"/>
  <c r="I14" i="23"/>
  <c r="F233" i="23"/>
  <c r="D149" i="32" s="1"/>
  <c r="F195" i="23"/>
  <c r="D125" i="32" s="1"/>
  <c r="F39" i="23"/>
  <c r="D32" i="32" s="1"/>
  <c r="I1355" i="23"/>
  <c r="I1348" i="23"/>
  <c r="I503" i="23"/>
  <c r="I1406" i="23"/>
  <c r="I769" i="23"/>
  <c r="I1398" i="23"/>
  <c r="F146" i="23"/>
  <c r="D100" i="32" s="1"/>
  <c r="I1233" i="23"/>
  <c r="I1270" i="23"/>
  <c r="I1298" i="23"/>
  <c r="I1314" i="23"/>
  <c r="I1245" i="23"/>
  <c r="I1106" i="23"/>
  <c r="I1164" i="23"/>
  <c r="I1204" i="23"/>
  <c r="F1044" i="23"/>
  <c r="D856" i="32" s="1"/>
  <c r="D1249" i="32" s="1"/>
  <c r="I462" i="23"/>
  <c r="I1422" i="23"/>
  <c r="I1403" i="23"/>
  <c r="I851" i="23"/>
  <c r="I819" i="23"/>
  <c r="I1435" i="23"/>
  <c r="I1368" i="23"/>
  <c r="I1278" i="23"/>
  <c r="I1086" i="23"/>
  <c r="I1154" i="23"/>
  <c r="I1172" i="23"/>
  <c r="D1613" i="32"/>
  <c r="F553" i="23"/>
  <c r="D390" i="32" s="1"/>
  <c r="F511" i="23"/>
  <c r="D358" i="32" s="1"/>
  <c r="F476" i="23"/>
  <c r="D337" i="32" s="1"/>
  <c r="F519" i="23"/>
  <c r="D365" i="32" s="1"/>
  <c r="D1111" i="32"/>
  <c r="I1312" i="23"/>
  <c r="D1075" i="32"/>
  <c r="I1276" i="23"/>
  <c r="D1050" i="32"/>
  <c r="I1251" i="23"/>
  <c r="D879" i="32"/>
  <c r="I1076" i="23"/>
  <c r="D914" i="32"/>
  <c r="I1112" i="23"/>
  <c r="D946" i="32"/>
  <c r="I1144" i="23"/>
  <c r="D963" i="32"/>
  <c r="I1162" i="23"/>
  <c r="D979" i="32"/>
  <c r="I1178" i="23"/>
  <c r="D995" i="32"/>
  <c r="I1194" i="23"/>
  <c r="D1011" i="32"/>
  <c r="I1210" i="23"/>
  <c r="D355" i="32"/>
  <c r="I505" i="23"/>
  <c r="D338" i="32"/>
  <c r="I478" i="23"/>
  <c r="D324" i="32"/>
  <c r="I460" i="23"/>
  <c r="D1566" i="32"/>
  <c r="D1313" i="32"/>
  <c r="F171" i="23"/>
  <c r="D117" i="32" s="1"/>
  <c r="D1213" i="32"/>
  <c r="I1416" i="23"/>
  <c r="D1205" i="32"/>
  <c r="I1408" i="23"/>
  <c r="D1189" i="32"/>
  <c r="I1392" i="23"/>
  <c r="D1170" i="32"/>
  <c r="I1370" i="23"/>
  <c r="F785" i="23"/>
  <c r="D584" i="32" s="1"/>
  <c r="F31" i="23"/>
  <c r="I1334" i="23"/>
  <c r="I1417" i="23"/>
  <c r="I1404" i="23"/>
  <c r="I718" i="23"/>
  <c r="I728" i="23"/>
  <c r="I1371" i="23"/>
  <c r="I1284" i="23"/>
  <c r="I1316" i="23"/>
  <c r="F783" i="23"/>
  <c r="D583" i="32" s="1"/>
  <c r="I1247" i="23"/>
  <c r="I1095" i="23"/>
  <c r="I1108" i="23"/>
  <c r="I1140" i="23"/>
  <c r="I3" i="23"/>
  <c r="F1349" i="23"/>
  <c r="D1150" i="32" s="1"/>
  <c r="F776" i="23"/>
  <c r="D578" i="32" s="1"/>
  <c r="F695" i="23"/>
  <c r="D505" i="32" s="1"/>
  <c r="D1477" i="32" s="1"/>
  <c r="F497" i="23"/>
  <c r="D351" i="32" s="1"/>
  <c r="F487" i="23"/>
  <c r="D345" i="32" s="1"/>
  <c r="F391" i="23"/>
  <c r="D270" i="32" s="1"/>
  <c r="F339" i="23"/>
  <c r="D222" i="32" s="1"/>
  <c r="F328" i="23"/>
  <c r="D217" i="32" s="1"/>
  <c r="D1492" i="32" s="1"/>
  <c r="F428" i="23"/>
  <c r="D306" i="32" s="1"/>
  <c r="F275" i="23"/>
  <c r="D184" i="32" s="1"/>
  <c r="F272" i="23"/>
  <c r="D183" i="32" s="1"/>
  <c r="D1588" i="32" s="1"/>
  <c r="D1127" i="32"/>
  <c r="I1326" i="23"/>
  <c r="D1156" i="32"/>
  <c r="I1356" i="23"/>
  <c r="D1160" i="32"/>
  <c r="I1360" i="23"/>
  <c r="D1164" i="32"/>
  <c r="I1364" i="23"/>
  <c r="D1130" i="32"/>
  <c r="I1329" i="23"/>
  <c r="D1134" i="32"/>
  <c r="I1333" i="23"/>
  <c r="D1138" i="32"/>
  <c r="I1337" i="23"/>
  <c r="D1142" i="32"/>
  <c r="I1341" i="23"/>
  <c r="D1146" i="32"/>
  <c r="I1345" i="23"/>
  <c r="D1153" i="32"/>
  <c r="I1353" i="23"/>
  <c r="D1030" i="32"/>
  <c r="I1230" i="23"/>
  <c r="D1029" i="32"/>
  <c r="I1229" i="23"/>
  <c r="D1082" i="32"/>
  <c r="I1283" i="23"/>
  <c r="D1086" i="32"/>
  <c r="I1287" i="23"/>
  <c r="D1090" i="32"/>
  <c r="I1291" i="23"/>
  <c r="D1094" i="32"/>
  <c r="I1295" i="23"/>
  <c r="D1098" i="32"/>
  <c r="I1299" i="23"/>
  <c r="D1102" i="32"/>
  <c r="I1303" i="23"/>
  <c r="D1106" i="32"/>
  <c r="I1307" i="23"/>
  <c r="D1110" i="32"/>
  <c r="I1311" i="23"/>
  <c r="D1114" i="32"/>
  <c r="I1315" i="23"/>
  <c r="D1066" i="32"/>
  <c r="I1267" i="23"/>
  <c r="D1070" i="32"/>
  <c r="I1271" i="23"/>
  <c r="D1074" i="32"/>
  <c r="I1275" i="23"/>
  <c r="D1078" i="32"/>
  <c r="I1279" i="23"/>
  <c r="D1041" i="32"/>
  <c r="I1242" i="23"/>
  <c r="D1045" i="32"/>
  <c r="I1246" i="23"/>
  <c r="D1049" i="32"/>
  <c r="I1250" i="23"/>
  <c r="D1053" i="32"/>
  <c r="I1254" i="23"/>
  <c r="D1057" i="32"/>
  <c r="I1258" i="23"/>
  <c r="D1061" i="32"/>
  <c r="I1262" i="23"/>
  <c r="D1023" i="32"/>
  <c r="I1222" i="23"/>
  <c r="D1027" i="32"/>
  <c r="I1226" i="23"/>
  <c r="D1035" i="32"/>
  <c r="I1235" i="23"/>
  <c r="D1039" i="32"/>
  <c r="I1239" i="23"/>
  <c r="D897" i="32"/>
  <c r="I1094" i="23"/>
  <c r="D876" i="32"/>
  <c r="I1073" i="23"/>
  <c r="D880" i="32"/>
  <c r="I1077" i="23"/>
  <c r="D884" i="32"/>
  <c r="I1081" i="23"/>
  <c r="D888" i="32"/>
  <c r="I1085" i="23"/>
  <c r="D892" i="32"/>
  <c r="I1089" i="23"/>
  <c r="D896" i="32"/>
  <c r="I1093" i="23"/>
  <c r="D900" i="32"/>
  <c r="I1097" i="23"/>
  <c r="D904" i="32"/>
  <c r="I1101" i="23"/>
  <c r="D911" i="32"/>
  <c r="I1109" i="23"/>
  <c r="D915" i="32"/>
  <c r="I1113" i="23"/>
  <c r="D919" i="32"/>
  <c r="I1117" i="23"/>
  <c r="D923" i="32"/>
  <c r="I1121" i="23"/>
  <c r="D927" i="32"/>
  <c r="I1125" i="23"/>
  <c r="D931" i="32"/>
  <c r="I1129" i="23"/>
  <c r="D935" i="32"/>
  <c r="I1133" i="23"/>
  <c r="D939" i="32"/>
  <c r="I1137" i="23"/>
  <c r="D943" i="32"/>
  <c r="I1141" i="23"/>
  <c r="D947" i="32"/>
  <c r="I1145" i="23"/>
  <c r="D951" i="32"/>
  <c r="I1149" i="23"/>
  <c r="D955" i="32"/>
  <c r="I1153" i="23"/>
  <c r="D958" i="32"/>
  <c r="I1157" i="23"/>
  <c r="D962" i="32"/>
  <c r="I1161" i="23"/>
  <c r="D966" i="32"/>
  <c r="I1165" i="23"/>
  <c r="D970" i="32"/>
  <c r="I1169" i="23"/>
  <c r="D974" i="32"/>
  <c r="I1173" i="23"/>
  <c r="D978" i="32"/>
  <c r="I1177" i="23"/>
  <c r="D982" i="32"/>
  <c r="I1181" i="23"/>
  <c r="D986" i="32"/>
  <c r="I1185" i="23"/>
  <c r="D990" i="32"/>
  <c r="I1189" i="23"/>
  <c r="D994" i="32"/>
  <c r="I1193" i="23"/>
  <c r="D998" i="32"/>
  <c r="I1197" i="23"/>
  <c r="D1002" i="32"/>
  <c r="I1201" i="23"/>
  <c r="D1006" i="32"/>
  <c r="I1205" i="23"/>
  <c r="D1010" i="32"/>
  <c r="I1209" i="23"/>
  <c r="D1014" i="32"/>
  <c r="I1213" i="23"/>
  <c r="D1018" i="32"/>
  <c r="I1217" i="23"/>
  <c r="D577" i="32"/>
  <c r="I775" i="23"/>
  <c r="D569" i="32"/>
  <c r="I766" i="23"/>
  <c r="D573" i="32"/>
  <c r="I770" i="23"/>
  <c r="D567" i="32"/>
  <c r="I764" i="23"/>
  <c r="D563" i="32"/>
  <c r="I759" i="23"/>
  <c r="D527" i="32"/>
  <c r="I719" i="23"/>
  <c r="D533" i="32"/>
  <c r="I725" i="23"/>
  <c r="D580" i="32"/>
  <c r="I780" i="23"/>
  <c r="D542" i="32"/>
  <c r="I735" i="23"/>
  <c r="D360" i="32"/>
  <c r="I514" i="23"/>
  <c r="F507" i="23"/>
  <c r="D357" i="32" s="1"/>
  <c r="D356" i="32"/>
  <c r="I506" i="23"/>
  <c r="F500" i="23"/>
  <c r="D352" i="32" s="1"/>
  <c r="D342" i="32"/>
  <c r="I482" i="23"/>
  <c r="D1380" i="32"/>
  <c r="D339" i="32"/>
  <c r="I479" i="23"/>
  <c r="D364" i="32"/>
  <c r="I518" i="23"/>
  <c r="D366" i="32"/>
  <c r="I522" i="23"/>
  <c r="F526" i="23"/>
  <c r="D370" i="32" s="1"/>
  <c r="F465" i="23"/>
  <c r="D329" i="32" s="1"/>
  <c r="D317" i="32"/>
  <c r="I452" i="23"/>
  <c r="D325" i="32"/>
  <c r="I461" i="23"/>
  <c r="D206" i="32"/>
  <c r="I15" i="23"/>
  <c r="D1154" i="32"/>
  <c r="I1354" i="23"/>
  <c r="D1158" i="32"/>
  <c r="I1358" i="23"/>
  <c r="D1162" i="32"/>
  <c r="I1362" i="23"/>
  <c r="D1128" i="32"/>
  <c r="I1327" i="23"/>
  <c r="D1132" i="32"/>
  <c r="I1331" i="23"/>
  <c r="D1136" i="32"/>
  <c r="I1335" i="23"/>
  <c r="D1140" i="32"/>
  <c r="I1339" i="23"/>
  <c r="D1144" i="32"/>
  <c r="I1343" i="23"/>
  <c r="D1148" i="32"/>
  <c r="I1347" i="23"/>
  <c r="D1151" i="32"/>
  <c r="I1351" i="23"/>
  <c r="D1032" i="32"/>
  <c r="I1232" i="23"/>
  <c r="D1022" i="32"/>
  <c r="I1221" i="23"/>
  <c r="D1084" i="32"/>
  <c r="I1285" i="23"/>
  <c r="D1088" i="32"/>
  <c r="I1289" i="23"/>
  <c r="D1092" i="32"/>
  <c r="I1293" i="23"/>
  <c r="D1096" i="32"/>
  <c r="I1297" i="23"/>
  <c r="D1100" i="32"/>
  <c r="I1301" i="23"/>
  <c r="D1104" i="32"/>
  <c r="I1305" i="23"/>
  <c r="D1108" i="32"/>
  <c r="I1309" i="23"/>
  <c r="D1112" i="32"/>
  <c r="I1313" i="23"/>
  <c r="D1064" i="32"/>
  <c r="I1265" i="23"/>
  <c r="D1068" i="32"/>
  <c r="I1269" i="23"/>
  <c r="D1072" i="32"/>
  <c r="I1273" i="23"/>
  <c r="D1076" i="32"/>
  <c r="I1277" i="23"/>
  <c r="D1080" i="32"/>
  <c r="I1281" i="23"/>
  <c r="D1043" i="32"/>
  <c r="I1244" i="23"/>
  <c r="D1047" i="32"/>
  <c r="I1248" i="23"/>
  <c r="D1051" i="32"/>
  <c r="I1252" i="23"/>
  <c r="D1055" i="32"/>
  <c r="I1256" i="23"/>
  <c r="D1059" i="32"/>
  <c r="I1260" i="23"/>
  <c r="D1063" i="32"/>
  <c r="I1264" i="23"/>
  <c r="D1025" i="32"/>
  <c r="I1224" i="23"/>
  <c r="D1037" i="32"/>
  <c r="I1237" i="23"/>
  <c r="D899" i="32"/>
  <c r="I1096" i="23"/>
  <c r="D878" i="32"/>
  <c r="I1075" i="23"/>
  <c r="D882" i="32"/>
  <c r="I1079" i="23"/>
  <c r="D886" i="32"/>
  <c r="I1083" i="23"/>
  <c r="D890" i="32"/>
  <c r="I1087" i="23"/>
  <c r="D894" i="32"/>
  <c r="I1091" i="23"/>
  <c r="D875" i="32"/>
  <c r="I1072" i="23"/>
  <c r="D902" i="32"/>
  <c r="I1099" i="23"/>
  <c r="D906" i="32"/>
  <c r="I1103" i="23"/>
  <c r="D909" i="32"/>
  <c r="I1107" i="23"/>
  <c r="D913" i="32"/>
  <c r="I1111" i="23"/>
  <c r="D917" i="32"/>
  <c r="I1115" i="23"/>
  <c r="D921" i="32"/>
  <c r="I1119" i="23"/>
  <c r="D925" i="32"/>
  <c r="I1123" i="23"/>
  <c r="D929" i="32"/>
  <c r="I1127" i="23"/>
  <c r="D933" i="32"/>
  <c r="I1131" i="23"/>
  <c r="D937" i="32"/>
  <c r="I1135" i="23"/>
  <c r="D941" i="32"/>
  <c r="I1139" i="23"/>
  <c r="D945" i="32"/>
  <c r="I1143" i="23"/>
  <c r="D949" i="32"/>
  <c r="I1147" i="23"/>
  <c r="D953" i="32"/>
  <c r="I1151" i="23"/>
  <c r="D957" i="32"/>
  <c r="I1155" i="23"/>
  <c r="D960" i="32"/>
  <c r="I1159" i="23"/>
  <c r="D964" i="32"/>
  <c r="I1163" i="23"/>
  <c r="D968" i="32"/>
  <c r="I1167" i="23"/>
  <c r="D972" i="32"/>
  <c r="I1171" i="23"/>
  <c r="D976" i="32"/>
  <c r="I1175" i="23"/>
  <c r="D980" i="32"/>
  <c r="I1179" i="23"/>
  <c r="D984" i="32"/>
  <c r="I1183" i="23"/>
  <c r="D988" i="32"/>
  <c r="I1187" i="23"/>
  <c r="D992" i="32"/>
  <c r="I1191" i="23"/>
  <c r="D996" i="32"/>
  <c r="I1195" i="23"/>
  <c r="D1000" i="32"/>
  <c r="I1199" i="23"/>
  <c r="D1004" i="32"/>
  <c r="I1203" i="23"/>
  <c r="D1008" i="32"/>
  <c r="I1207" i="23"/>
  <c r="D1012" i="32"/>
  <c r="I1211" i="23"/>
  <c r="D1016" i="32"/>
  <c r="I1215" i="23"/>
  <c r="D1020" i="32"/>
  <c r="I1219" i="23"/>
  <c r="D576" i="32"/>
  <c r="I774" i="23"/>
  <c r="D571" i="32"/>
  <c r="I768" i="23"/>
  <c r="D561" i="32"/>
  <c r="I757" i="23"/>
  <c r="D565" i="32"/>
  <c r="I761" i="23"/>
  <c r="D529" i="32"/>
  <c r="I721" i="23"/>
  <c r="D540" i="32"/>
  <c r="I733" i="23"/>
  <c r="D332" i="32"/>
  <c r="I16" i="23"/>
  <c r="D354" i="32"/>
  <c r="I504" i="23"/>
  <c r="D350" i="32"/>
  <c r="I496" i="23"/>
  <c r="D340" i="32"/>
  <c r="I480" i="23"/>
  <c r="D362" i="32"/>
  <c r="I516" i="23"/>
  <c r="D377" i="32"/>
  <c r="I536" i="23"/>
  <c r="D315" i="32"/>
  <c r="I450" i="23"/>
  <c r="D320" i="32"/>
  <c r="I455" i="23"/>
  <c r="D323" i="32"/>
  <c r="I459" i="23"/>
  <c r="D1454" i="32"/>
  <c r="D1615" i="32"/>
  <c r="D1300" i="32"/>
  <c r="D1503" i="32"/>
  <c r="D1507" i="32"/>
  <c r="D1543" i="32"/>
  <c r="F335" i="23"/>
  <c r="D221" i="32" s="1"/>
  <c r="D351" i="23"/>
  <c r="E351" i="23" s="1"/>
  <c r="F351" i="23" s="1"/>
  <c r="D233" i="32" s="1"/>
  <c r="D348" i="23"/>
  <c r="E348" i="23" s="1"/>
  <c r="F348" i="23" s="1"/>
  <c r="D231" i="32" s="1"/>
  <c r="D884" i="23"/>
  <c r="E884" i="23" s="1"/>
  <c r="F884" i="23" s="1"/>
  <c r="I884" i="23" s="1"/>
  <c r="D906" i="23"/>
  <c r="E906" i="23" s="1"/>
  <c r="F906" i="23" s="1"/>
  <c r="I906" i="23" s="1"/>
  <c r="D814" i="23"/>
  <c r="E814" i="23" s="1"/>
  <c r="F814" i="23" s="1"/>
  <c r="D350" i="23"/>
  <c r="E350" i="23" s="1"/>
  <c r="F349" i="23" s="1"/>
  <c r="D232" i="32" s="1"/>
  <c r="D920" i="23"/>
  <c r="E920" i="23" s="1"/>
  <c r="F920" i="23" s="1"/>
  <c r="I920" i="23" s="1"/>
  <c r="D915" i="23"/>
  <c r="E915" i="23" s="1"/>
  <c r="F915" i="23" s="1"/>
  <c r="I915" i="23" s="1"/>
  <c r="D323" i="23"/>
  <c r="E323" i="23" s="1"/>
  <c r="F323" i="23" s="1"/>
  <c r="D214" i="32" s="1"/>
  <c r="D925" i="23"/>
  <c r="E925" i="23" s="1"/>
  <c r="F925" i="23" s="1"/>
  <c r="I925" i="23" s="1"/>
  <c r="D864" i="23"/>
  <c r="E864" i="23" s="1"/>
  <c r="F864" i="23" s="1"/>
  <c r="F751" i="23"/>
  <c r="D556" i="32" s="1"/>
  <c r="D103" i="23"/>
  <c r="E103" i="23" s="1"/>
  <c r="F103" i="23" s="1"/>
  <c r="D76" i="32" s="1"/>
  <c r="D827" i="23"/>
  <c r="E827" i="23" s="1"/>
  <c r="F827" i="23" s="1"/>
  <c r="D919" i="23"/>
  <c r="E919" i="23" s="1"/>
  <c r="F919" i="23" s="1"/>
  <c r="D844" i="23"/>
  <c r="E844" i="23" s="1"/>
  <c r="F844" i="23" s="1"/>
  <c r="D848" i="23"/>
  <c r="E848" i="23" s="1"/>
  <c r="F848" i="23" s="1"/>
  <c r="F739" i="23"/>
  <c r="D545" i="32" s="1"/>
  <c r="D104" i="23"/>
  <c r="E104" i="23" s="1"/>
  <c r="F104" i="23" s="1"/>
  <c r="D77" i="32" s="1"/>
  <c r="D108" i="23"/>
  <c r="E108" i="23" s="1"/>
  <c r="F106" i="23" s="1"/>
  <c r="D79" i="32" s="1"/>
  <c r="D354" i="23"/>
  <c r="E354" i="23" s="1"/>
  <c r="F354" i="23" s="1"/>
  <c r="D236" i="32" s="1"/>
  <c r="D345" i="23"/>
  <c r="E345" i="23" s="1"/>
  <c r="F345" i="23" s="1"/>
  <c r="D230" i="32" s="1"/>
  <c r="D908" i="23"/>
  <c r="E908" i="23" s="1"/>
  <c r="F908" i="23" s="1"/>
  <c r="I908" i="23" s="1"/>
  <c r="D921" i="23"/>
  <c r="E921" i="23" s="1"/>
  <c r="F921" i="23" s="1"/>
  <c r="D101" i="23"/>
  <c r="E101" i="23" s="1"/>
  <c r="D145" i="23"/>
  <c r="E145" i="23" s="1"/>
  <c r="F145" i="23" s="1"/>
  <c r="D877" i="23"/>
  <c r="E877" i="23" s="1"/>
  <c r="F877" i="23" s="1"/>
  <c r="D860" i="23"/>
  <c r="E860" i="23" s="1"/>
  <c r="F860" i="23" s="1"/>
  <c r="D837" i="23"/>
  <c r="E837" i="23" s="1"/>
  <c r="F837" i="23" s="1"/>
  <c r="D833" i="23"/>
  <c r="E833" i="23" s="1"/>
  <c r="F833" i="23" s="1"/>
  <c r="D855" i="23"/>
  <c r="E855" i="23" s="1"/>
  <c r="F855" i="23" s="1"/>
  <c r="D313" i="32"/>
  <c r="F321" i="23"/>
  <c r="D212" i="32" s="1"/>
  <c r="D1560" i="32" s="1"/>
  <c r="L1456" i="23"/>
  <c r="I863" i="23"/>
  <c r="E918" i="23"/>
  <c r="F918" i="23" s="1"/>
  <c r="D747" i="32" s="1"/>
  <c r="J835" i="23" s="1"/>
  <c r="E888" i="23"/>
  <c r="F888" i="23" s="1"/>
  <c r="I888" i="23" s="1"/>
  <c r="E911" i="23"/>
  <c r="F911" i="23" s="1"/>
  <c r="D739" i="32" s="1"/>
  <c r="J827" i="23" s="1"/>
  <c r="E899" i="23"/>
  <c r="F899" i="23" s="1"/>
  <c r="D778" i="32" s="1"/>
  <c r="J866" i="23" s="1"/>
  <c r="E885" i="23"/>
  <c r="F885" i="23" s="1"/>
  <c r="D785" i="32" s="1"/>
  <c r="J873" i="23" s="1"/>
  <c r="E874" i="23"/>
  <c r="F874" i="23" s="1"/>
  <c r="I874" i="23" s="1"/>
  <c r="E875" i="23"/>
  <c r="F875" i="23" s="1"/>
  <c r="D745" i="32" s="1"/>
  <c r="J833" i="23" s="1"/>
  <c r="E887" i="23"/>
  <c r="F887" i="23" s="1"/>
  <c r="D803" i="32" s="1"/>
  <c r="J891" i="23" s="1"/>
  <c r="E903" i="23"/>
  <c r="F903" i="23" s="1"/>
  <c r="D768" i="32" s="1"/>
  <c r="J856" i="23" s="1"/>
  <c r="E856" i="23"/>
  <c r="F856" i="23" s="1"/>
  <c r="E880" i="23"/>
  <c r="F880" i="23" s="1"/>
  <c r="D744" i="32" s="1"/>
  <c r="J832" i="23" s="1"/>
  <c r="E890" i="23"/>
  <c r="F890" i="23" s="1"/>
  <c r="I890" i="23" s="1"/>
  <c r="E904" i="23"/>
  <c r="F904" i="23" s="1"/>
  <c r="D774" i="32" s="1"/>
  <c r="J862" i="23" s="1"/>
  <c r="E930" i="23"/>
  <c r="F930" i="23" s="1"/>
  <c r="D783" i="32" s="1"/>
  <c r="J871" i="23" s="1"/>
  <c r="D750" i="32"/>
  <c r="J838" i="23" s="1"/>
  <c r="E836" i="23"/>
  <c r="F836" i="23" s="1"/>
  <c r="E896" i="23"/>
  <c r="F896" i="23" s="1"/>
  <c r="I896" i="23" s="1"/>
  <c r="E889" i="23"/>
  <c r="F889" i="23" s="1"/>
  <c r="D802" i="32" s="1"/>
  <c r="J890" i="23" s="1"/>
  <c r="E917" i="23"/>
  <c r="F917" i="23" s="1"/>
  <c r="I917" i="23" s="1"/>
  <c r="E927" i="23"/>
  <c r="F927" i="23" s="1"/>
  <c r="I927" i="23" s="1"/>
  <c r="E878" i="23"/>
  <c r="F878" i="23" s="1"/>
  <c r="D800" i="32" s="1"/>
  <c r="J888" i="23" s="1"/>
  <c r="E902" i="23"/>
  <c r="F902" i="23" s="1"/>
  <c r="D767" i="32" s="1"/>
  <c r="J855" i="23" s="1"/>
  <c r="E924" i="23"/>
  <c r="F924" i="23" s="1"/>
  <c r="D762" i="32" s="1"/>
  <c r="J850" i="23" s="1"/>
  <c r="E916" i="23"/>
  <c r="F916" i="23" s="1"/>
  <c r="D757" i="32" s="1"/>
  <c r="J845" i="23" s="1"/>
  <c r="E926" i="23"/>
  <c r="F926" i="23" s="1"/>
  <c r="I926" i="23" s="1"/>
  <c r="E929" i="23"/>
  <c r="F929" i="23" s="1"/>
  <c r="D791" i="32" s="1"/>
  <c r="J879" i="23" s="1"/>
  <c r="E834" i="23"/>
  <c r="F834" i="23" s="1"/>
  <c r="E895" i="23"/>
  <c r="F895" i="23" s="1"/>
  <c r="D798" i="32" s="1"/>
  <c r="J886" i="23" s="1"/>
  <c r="E905" i="23"/>
  <c r="F905" i="23" s="1"/>
  <c r="D740" i="32" s="1"/>
  <c r="J828" i="23" s="1"/>
  <c r="E922" i="23"/>
  <c r="F922" i="23" s="1"/>
  <c r="D752" i="32" s="1"/>
  <c r="J840" i="23" s="1"/>
  <c r="E914" i="23"/>
  <c r="F914" i="23" s="1"/>
  <c r="D801" i="32" s="1"/>
  <c r="J889" i="23" s="1"/>
  <c r="E838" i="23"/>
  <c r="F838" i="23" s="1"/>
  <c r="E901" i="23"/>
  <c r="F901" i="23" s="1"/>
  <c r="D754" i="32" s="1"/>
  <c r="J842" i="23" s="1"/>
  <c r="E882" i="23"/>
  <c r="F882" i="23" s="1"/>
  <c r="D789" i="32" s="1"/>
  <c r="J877" i="23" s="1"/>
  <c r="E897" i="23"/>
  <c r="F897" i="23" s="1"/>
  <c r="I897" i="23" s="1"/>
  <c r="E907" i="23"/>
  <c r="F907" i="23" s="1"/>
  <c r="D784" i="32" s="1"/>
  <c r="J872" i="23" s="1"/>
  <c r="E935" i="23"/>
  <c r="F935" i="23" s="1"/>
  <c r="D755" i="32" s="1"/>
  <c r="J843" i="23" s="1"/>
  <c r="E892" i="23"/>
  <c r="F892" i="23" s="1"/>
  <c r="D790" i="32" s="1"/>
  <c r="J878" i="23" s="1"/>
  <c r="E910" i="23"/>
  <c r="F910" i="23" s="1"/>
  <c r="I910" i="23" s="1"/>
  <c r="E928" i="23"/>
  <c r="F928" i="23" s="1"/>
  <c r="D770" i="32" s="1"/>
  <c r="J858" i="23" s="1"/>
  <c r="E883" i="23"/>
  <c r="F883" i="23" s="1"/>
  <c r="D763" i="32" s="1"/>
  <c r="J851" i="23" s="1"/>
  <c r="E898" i="23"/>
  <c r="F898" i="23" s="1"/>
  <c r="D804" i="32" s="1"/>
  <c r="J892" i="23" s="1"/>
  <c r="E879" i="23"/>
  <c r="F879" i="23" s="1"/>
  <c r="D761" i="32" s="1"/>
  <c r="J849" i="23" s="1"/>
  <c r="E891" i="23"/>
  <c r="F891" i="23" s="1"/>
  <c r="D732" i="32" s="1"/>
  <c r="J820" i="23" s="1"/>
  <c r="E931" i="23"/>
  <c r="F931" i="23" s="1"/>
  <c r="I931" i="23" s="1"/>
  <c r="E861" i="23"/>
  <c r="F861" i="23" s="1"/>
  <c r="D796" i="32"/>
  <c r="J884" i="23" s="1"/>
  <c r="E849" i="23"/>
  <c r="F849" i="23" s="1"/>
  <c r="E876" i="23"/>
  <c r="F876" i="23" s="1"/>
  <c r="D738" i="32" s="1"/>
  <c r="J826" i="23" s="1"/>
  <c r="E886" i="23"/>
  <c r="F886" i="23" s="1"/>
  <c r="D741" i="32" s="1"/>
  <c r="J829" i="23" s="1"/>
  <c r="E900" i="23"/>
  <c r="F900" i="23" s="1"/>
  <c r="D779" i="32" s="1"/>
  <c r="J867" i="23" s="1"/>
  <c r="E909" i="23"/>
  <c r="F909" i="23" s="1"/>
  <c r="D799" i="32" s="1"/>
  <c r="J887" i="23" s="1"/>
  <c r="E845" i="23"/>
  <c r="F845" i="23" s="1"/>
  <c r="E873" i="23"/>
  <c r="F873" i="23" s="1"/>
  <c r="D742" i="32" s="1"/>
  <c r="J830" i="23" s="1"/>
  <c r="E894" i="23"/>
  <c r="F894" i="23" s="1"/>
  <c r="D777" i="32" s="1"/>
  <c r="J865" i="23" s="1"/>
  <c r="E912" i="23"/>
  <c r="F912" i="23" s="1"/>
  <c r="I912" i="23" s="1"/>
  <c r="E913" i="23"/>
  <c r="F913" i="23" s="1"/>
  <c r="D765" i="32" s="1"/>
  <c r="J853" i="23" s="1"/>
  <c r="E872" i="23"/>
  <c r="F872" i="23" s="1"/>
  <c r="D760" i="32" s="1"/>
  <c r="J848" i="23" s="1"/>
  <c r="E932" i="23"/>
  <c r="F932" i="23" s="1"/>
  <c r="I932" i="23" s="1"/>
  <c r="E881" i="23"/>
  <c r="F881" i="23" s="1"/>
  <c r="I881" i="23" s="1"/>
  <c r="E893" i="23"/>
  <c r="F893" i="23" s="1"/>
  <c r="D795" i="32" s="1"/>
  <c r="J883" i="23" s="1"/>
  <c r="E923" i="23"/>
  <c r="F923" i="23" s="1"/>
  <c r="D733" i="32" s="1"/>
  <c r="J821" i="23" s="1"/>
  <c r="E933" i="23"/>
  <c r="F933" i="23" s="1"/>
  <c r="D782" i="32" s="1"/>
  <c r="J870" i="23" s="1"/>
  <c r="E865" i="23"/>
  <c r="F865" i="23" s="1"/>
  <c r="D1332" i="32"/>
  <c r="D1449" i="32"/>
  <c r="D1361" i="32"/>
  <c r="D1508" i="32"/>
  <c r="D1284" i="32"/>
  <c r="D1480" i="32"/>
  <c r="D1379" i="32"/>
  <c r="D1491" i="32"/>
  <c r="D1585" i="32"/>
  <c r="D1631" i="32"/>
  <c r="D1598" i="32"/>
  <c r="D1466" i="32"/>
  <c r="D1556" i="32"/>
  <c r="D1359" i="32"/>
  <c r="D1538" i="32"/>
  <c r="D1581" i="32"/>
  <c r="D1282" i="32"/>
  <c r="D1420" i="32"/>
  <c r="D1451" i="32"/>
  <c r="D1563" i="32"/>
  <c r="D1264" i="32"/>
  <c r="D1614" i="32"/>
  <c r="D1550" i="32"/>
  <c r="D1345" i="32"/>
  <c r="D1318" i="32"/>
  <c r="I632" i="23"/>
  <c r="D448" i="32"/>
  <c r="D862" i="32"/>
  <c r="D1396" i="32" s="1"/>
  <c r="D869" i="32"/>
  <c r="D1473" i="32"/>
  <c r="D1499" i="32"/>
  <c r="D1452" i="32"/>
  <c r="D1564" i="32"/>
  <c r="D1558" i="32"/>
  <c r="D1536" i="32"/>
  <c r="D1579" i="32"/>
  <c r="D1500" i="32"/>
  <c r="D1475" i="32"/>
  <c r="D1354" i="32"/>
  <c r="D1277" i="32"/>
  <c r="D1252" i="32"/>
  <c r="D1293" i="32"/>
  <c r="D26" i="32"/>
  <c r="D1535" i="32"/>
  <c r="D1578" i="32"/>
  <c r="D1364" i="32"/>
  <c r="D1287" i="32"/>
  <c r="D394" i="32"/>
  <c r="D1489" i="32"/>
  <c r="D1407" i="32"/>
  <c r="D1526" i="32"/>
  <c r="D1241" i="32"/>
  <c r="I379" i="23"/>
  <c r="D1427" i="32"/>
  <c r="D1402" i="32"/>
  <c r="D1400" i="32"/>
  <c r="D1425" i="32"/>
  <c r="D1330" i="32"/>
  <c r="D1445" i="32"/>
  <c r="D1355" i="32"/>
  <c r="D1419" i="32"/>
  <c r="D1278" i="32"/>
  <c r="D1627" i="32"/>
  <c r="D1540" i="32"/>
  <c r="D1308" i="32"/>
  <c r="D1357" i="32"/>
  <c r="D1331" i="32"/>
  <c r="D1469" i="32"/>
  <c r="D1378" i="32"/>
  <c r="D1611" i="32"/>
  <c r="D1625" i="32"/>
  <c r="D1539" i="32"/>
  <c r="D1280" i="32"/>
  <c r="D1584" i="32"/>
  <c r="D1389" i="32"/>
  <c r="D9" i="32"/>
  <c r="D135" i="32"/>
  <c r="D136" i="32"/>
  <c r="I7" i="23"/>
  <c r="D152" i="32"/>
  <c r="D1512" i="32"/>
  <c r="D1474" i="32"/>
  <c r="D1510" i="32"/>
  <c r="D1471" i="32"/>
  <c r="D1243" i="32"/>
  <c r="D1599" i="32"/>
  <c r="D1334" i="32"/>
  <c r="D1365" i="32"/>
  <c r="D1292" i="32"/>
  <c r="D403" i="32"/>
  <c r="D1387" i="32"/>
  <c r="D1315" i="32"/>
  <c r="D1444" i="32"/>
  <c r="D1583" i="32"/>
  <c r="D1358" i="32"/>
  <c r="D1281" i="32"/>
  <c r="D1497" i="32"/>
  <c r="D1283" i="32"/>
  <c r="D1541" i="32"/>
  <c r="D1582" i="32"/>
  <c r="D1421" i="32"/>
  <c r="D1360" i="32"/>
  <c r="D1339" i="32"/>
  <c r="D1386" i="32"/>
  <c r="D1314" i="32"/>
  <c r="D1394" i="32"/>
  <c r="D1514" i="32"/>
  <c r="D1401" i="32"/>
  <c r="D1426" i="32"/>
  <c r="D249" i="32"/>
  <c r="D1562" i="32"/>
  <c r="D1371" i="32"/>
  <c r="I11" i="23"/>
  <c r="I365" i="23"/>
  <c r="I2" i="23"/>
  <c r="I9" i="23"/>
  <c r="F92" i="23"/>
  <c r="D70" i="32" s="1"/>
  <c r="I8" i="23"/>
  <c r="I5" i="23"/>
  <c r="F685" i="23"/>
  <c r="D496" i="32" s="1"/>
  <c r="D1478" i="32" s="1"/>
  <c r="I709" i="23"/>
  <c r="I712" i="23"/>
  <c r="I722" i="23"/>
  <c r="I702" i="23"/>
  <c r="I714" i="23"/>
  <c r="I736" i="23"/>
  <c r="I706" i="23"/>
  <c r="I708" i="23"/>
  <c r="I705" i="23"/>
  <c r="I710" i="23"/>
  <c r="I713" i="23"/>
  <c r="I727" i="23"/>
  <c r="I707" i="23"/>
  <c r="I729" i="23"/>
  <c r="I734" i="23"/>
  <c r="I711" i="23"/>
  <c r="I704" i="23"/>
  <c r="I723" i="23"/>
  <c r="I703" i="23"/>
  <c r="I732" i="23"/>
  <c r="I422" i="23"/>
  <c r="I633" i="23"/>
  <c r="I636" i="23"/>
  <c r="I661" i="23"/>
  <c r="I652" i="23"/>
  <c r="I412" i="23"/>
  <c r="I656" i="23"/>
  <c r="I655" i="23"/>
  <c r="I663" i="23"/>
  <c r="I414" i="23"/>
  <c r="I657" i="23"/>
  <c r="I624" i="23"/>
  <c r="I644" i="23"/>
  <c r="I371" i="23"/>
  <c r="I660" i="23"/>
  <c r="I659" i="23"/>
  <c r="L1450" i="23"/>
  <c r="E149" i="23"/>
  <c r="I678" i="23"/>
  <c r="I677" i="23"/>
  <c r="I669" i="23"/>
  <c r="I671" i="23"/>
  <c r="I672" i="23"/>
  <c r="I673" i="23"/>
  <c r="I668" i="23"/>
  <c r="I670" i="23"/>
  <c r="I676" i="23"/>
  <c r="I664" i="23"/>
  <c r="I662" i="23"/>
  <c r="I658" i="23"/>
  <c r="I651" i="23"/>
  <c r="I649" i="23"/>
  <c r="I647" i="23"/>
  <c r="I645" i="23"/>
  <c r="I646" i="23"/>
  <c r="I648" i="23"/>
  <c r="I643" i="23"/>
  <c r="F653" i="23"/>
  <c r="D468" i="32" s="1"/>
  <c r="I621" i="23"/>
  <c r="I618" i="23"/>
  <c r="I372" i="23"/>
  <c r="F616" i="23"/>
  <c r="D432" i="32" s="1"/>
  <c r="I611" i="23"/>
  <c r="I370" i="23"/>
  <c r="I380" i="23"/>
  <c r="I360" i="23"/>
  <c r="F666" i="23"/>
  <c r="D480" i="32" s="1"/>
  <c r="I634" i="23"/>
  <c r="I364" i="23"/>
  <c r="I623" i="23"/>
  <c r="I620" i="23"/>
  <c r="I375" i="23"/>
  <c r="F667" i="23"/>
  <c r="D481" i="32" s="1"/>
  <c r="I366" i="23"/>
  <c r="I626" i="23"/>
  <c r="F630" i="23"/>
  <c r="D446" i="32" s="1"/>
  <c r="I374" i="23"/>
  <c r="I628" i="23"/>
  <c r="I363" i="23"/>
  <c r="I622" i="23"/>
  <c r="I610" i="23"/>
  <c r="I627" i="23"/>
  <c r="I373" i="23"/>
  <c r="I617" i="23"/>
  <c r="I635" i="23"/>
  <c r="I619" i="23"/>
  <c r="I377" i="23"/>
  <c r="I613" i="23"/>
  <c r="F607" i="23"/>
  <c r="D423" i="32" s="1"/>
  <c r="I376" i="23"/>
  <c r="I361" i="23"/>
  <c r="I614" i="23"/>
  <c r="I612" i="23"/>
  <c r="I608" i="23"/>
  <c r="F368" i="23"/>
  <c r="D248" i="32" s="1"/>
  <c r="I378" i="23"/>
  <c r="I625" i="23"/>
  <c r="I631" i="23"/>
  <c r="I362" i="23"/>
  <c r="I609" i="23"/>
  <c r="F119" i="23"/>
  <c r="D87" i="32" s="1"/>
  <c r="I523" i="23"/>
  <c r="F59" i="23"/>
  <c r="L1449" i="23"/>
  <c r="L1441" i="23"/>
  <c r="L1440" i="23"/>
  <c r="L1457" i="23"/>
  <c r="E582" i="23"/>
  <c r="F581" i="23" s="1"/>
  <c r="D405" i="32" s="1"/>
  <c r="E593" i="23"/>
  <c r="F592" i="23" s="1"/>
  <c r="D413" i="32" s="1"/>
  <c r="E163" i="23"/>
  <c r="F163" i="23" s="1"/>
  <c r="E949" i="23"/>
  <c r="F948" i="23" s="1"/>
  <c r="D670" i="32" s="1"/>
  <c r="E558" i="23"/>
  <c r="F557" i="23" s="1"/>
  <c r="D392" i="32" s="1"/>
  <c r="E578" i="23"/>
  <c r="F577" i="23" s="1"/>
  <c r="D407" i="32" s="1"/>
  <c r="E674" i="23"/>
  <c r="E590" i="23"/>
  <c r="F588" i="23" s="1"/>
  <c r="D412" i="32" s="1"/>
  <c r="E556" i="23"/>
  <c r="F555" i="23" s="1"/>
  <c r="D391" i="32" s="1"/>
  <c r="E576" i="23"/>
  <c r="F575" i="23" s="1"/>
  <c r="D406" i="32" s="1"/>
  <c r="E587" i="23"/>
  <c r="F586" i="23" s="1"/>
  <c r="D411" i="32" s="1"/>
  <c r="E580" i="23"/>
  <c r="F579" i="23" s="1"/>
  <c r="D408" i="32" s="1"/>
  <c r="E585" i="23"/>
  <c r="F584" i="23" s="1"/>
  <c r="D410" i="32" s="1"/>
  <c r="E947" i="23"/>
  <c r="F946" i="23" s="1"/>
  <c r="I396" i="23"/>
  <c r="I448" i="23"/>
  <c r="E940" i="23"/>
  <c r="F940" i="23" s="1"/>
  <c r="D2432" i="32" s="1"/>
  <c r="E952" i="23"/>
  <c r="F952" i="23" s="1"/>
  <c r="D672" i="32" s="1"/>
  <c r="E942" i="23"/>
  <c r="F942" i="23" s="1"/>
  <c r="E939" i="23"/>
  <c r="F939" i="23" s="1"/>
  <c r="E2340" i="23" s="1"/>
  <c r="E426" i="23"/>
  <c r="E797" i="23"/>
  <c r="F797" i="23" s="1"/>
  <c r="E565" i="23"/>
  <c r="F565" i="23" s="1"/>
  <c r="E310" i="23"/>
  <c r="E812" i="23"/>
  <c r="F812" i="23" s="1"/>
  <c r="E355" i="23"/>
  <c r="F355" i="23" s="1"/>
  <c r="D237" i="32" s="1"/>
  <c r="E945" i="23"/>
  <c r="F945" i="23" s="1"/>
  <c r="I682" i="23"/>
  <c r="I737" i="23"/>
  <c r="I739" i="23"/>
  <c r="I772" i="23"/>
  <c r="I507" i="23"/>
  <c r="I497" i="23"/>
  <c r="I762" i="23"/>
  <c r="I484" i="23"/>
  <c r="I494" i="23"/>
  <c r="I489" i="23"/>
  <c r="I403" i="23"/>
  <c r="I1372" i="23"/>
  <c r="I476" i="23"/>
  <c r="I435" i="23"/>
  <c r="I457" i="23"/>
  <c r="I1376" i="23"/>
  <c r="I868" i="23"/>
  <c r="I730" i="23"/>
  <c r="I407" i="23"/>
  <c r="I511" i="23"/>
  <c r="I776" i="23"/>
  <c r="I492" i="23"/>
  <c r="I679" i="23"/>
  <c r="I778" i="23"/>
  <c r="I530" i="23"/>
  <c r="I1390" i="23"/>
  <c r="I826" i="23"/>
  <c r="I835" i="23"/>
  <c r="I524" i="23"/>
  <c r="I432" i="23"/>
  <c r="F9" i="23"/>
  <c r="D13" i="32" s="1"/>
  <c r="F46" i="23"/>
  <c r="D36" i="32" s="1"/>
  <c r="D781" i="32" l="1"/>
  <c r="J869" i="23" s="1"/>
  <c r="I919" i="23"/>
  <c r="D794" i="32"/>
  <c r="J882" i="23" s="1"/>
  <c r="D786" i="32"/>
  <c r="J874" i="23" s="1"/>
  <c r="I848" i="23"/>
  <c r="D1290" i="32"/>
  <c r="D1337" i="32"/>
  <c r="D1369" i="32"/>
  <c r="I487" i="23"/>
  <c r="I526" i="23"/>
  <c r="D1587" i="32"/>
  <c r="F197" i="23"/>
  <c r="D126" i="32" s="1"/>
  <c r="I1349" i="23"/>
  <c r="I500" i="23"/>
  <c r="I519" i="23"/>
  <c r="I844" i="23"/>
  <c r="D780" i="32"/>
  <c r="J868" i="23" s="1"/>
  <c r="I855" i="23"/>
  <c r="D775" i="32"/>
  <c r="J863" i="23" s="1"/>
  <c r="I837" i="23"/>
  <c r="D758" i="32"/>
  <c r="J846" i="23" s="1"/>
  <c r="D737" i="32"/>
  <c r="J825" i="23" s="1"/>
  <c r="I877" i="23"/>
  <c r="D743" i="32"/>
  <c r="J831" i="23" s="1"/>
  <c r="F101" i="23"/>
  <c r="D75" i="32" s="1"/>
  <c r="F99" i="23"/>
  <c r="D74" i="32" s="1"/>
  <c r="D1383" i="32"/>
  <c r="D1515" i="32"/>
  <c r="D1476" i="32"/>
  <c r="D1523" i="32"/>
  <c r="D1546" i="32"/>
  <c r="D1570" i="32"/>
  <c r="D1545" i="32"/>
  <c r="D1344" i="32"/>
  <c r="D1262" i="32"/>
  <c r="I833" i="23"/>
  <c r="D748" i="32"/>
  <c r="J836" i="23" s="1"/>
  <c r="D771" i="32"/>
  <c r="J859" i="23" s="1"/>
  <c r="I860" i="23"/>
  <c r="D1346" i="32"/>
  <c r="D1568" i="32"/>
  <c r="D1519" i="32"/>
  <c r="D1263" i="32"/>
  <c r="D99" i="32"/>
  <c r="D751" i="32"/>
  <c r="J839" i="23" s="1"/>
  <c r="I921" i="23"/>
  <c r="D776" i="32"/>
  <c r="J864" i="23" s="1"/>
  <c r="D1569" i="32"/>
  <c r="D1548" i="32"/>
  <c r="D1521" i="32"/>
  <c r="D756" i="32"/>
  <c r="J844" i="23" s="1"/>
  <c r="I864" i="23"/>
  <c r="D1261" i="32"/>
  <c r="D1343" i="32"/>
  <c r="I904" i="23"/>
  <c r="D1488" i="32"/>
  <c r="D1525" i="32"/>
  <c r="D1406" i="32"/>
  <c r="I923" i="23"/>
  <c r="I929" i="23"/>
  <c r="I902" i="23"/>
  <c r="I914" i="23"/>
  <c r="I875" i="23"/>
  <c r="I903" i="23"/>
  <c r="I898" i="23"/>
  <c r="I883" i="23"/>
  <c r="I880" i="23"/>
  <c r="I887" i="23"/>
  <c r="D772" i="32"/>
  <c r="J860" i="23" s="1"/>
  <c r="I907" i="23"/>
  <c r="I886" i="23"/>
  <c r="I918" i="23"/>
  <c r="I878" i="23"/>
  <c r="I911" i="23"/>
  <c r="I922" i="23"/>
  <c r="I895" i="23"/>
  <c r="I909" i="23"/>
  <c r="I933" i="23"/>
  <c r="D769" i="32"/>
  <c r="J857" i="23" s="1"/>
  <c r="I885" i="23"/>
  <c r="I935" i="23"/>
  <c r="I924" i="23"/>
  <c r="I879" i="23"/>
  <c r="I872" i="23"/>
  <c r="I873" i="23"/>
  <c r="I882" i="23"/>
  <c r="I916" i="23"/>
  <c r="I892" i="23"/>
  <c r="I928" i="23"/>
  <c r="I900" i="23"/>
  <c r="I893" i="23"/>
  <c r="I913" i="23"/>
  <c r="I889" i="23"/>
  <c r="I891" i="23"/>
  <c r="I905" i="23"/>
  <c r="I930" i="23"/>
  <c r="I901" i="23"/>
  <c r="I899" i="23"/>
  <c r="D1257" i="32"/>
  <c r="D788" i="32"/>
  <c r="J876" i="23" s="1"/>
  <c r="D766" i="32"/>
  <c r="J854" i="23" s="1"/>
  <c r="D753" i="32"/>
  <c r="J841" i="23" s="1"/>
  <c r="D805" i="32"/>
  <c r="J893" i="23" s="1"/>
  <c r="D764" i="32"/>
  <c r="J852" i="23" s="1"/>
  <c r="D773" i="32"/>
  <c r="J861" i="23" s="1"/>
  <c r="D749" i="32"/>
  <c r="J837" i="23" s="1"/>
  <c r="D731" i="32"/>
  <c r="J819" i="23" s="1"/>
  <c r="D759" i="32"/>
  <c r="J847" i="23" s="1"/>
  <c r="I894" i="23"/>
  <c r="I876" i="23"/>
  <c r="D736" i="32"/>
  <c r="J824" i="23" s="1"/>
  <c r="I616" i="23"/>
  <c r="D1479" i="32"/>
  <c r="I368" i="23"/>
  <c r="D1245" i="32"/>
  <c r="D1238" i="32"/>
  <c r="D1296" i="32"/>
  <c r="D1366" i="32"/>
  <c r="D398" i="32"/>
  <c r="D1253" i="32" s="1"/>
  <c r="D1635" i="32"/>
  <c r="D1565" i="32"/>
  <c r="D1542" i="32"/>
  <c r="D1297" i="32"/>
  <c r="D1254" i="32"/>
  <c r="D1288" i="32"/>
  <c r="D1367" i="32"/>
  <c r="D1248" i="32"/>
  <c r="D1498" i="32"/>
  <c r="D1472" i="32"/>
  <c r="D1511" i="32"/>
  <c r="D1405" i="32"/>
  <c r="D1524" i="32"/>
  <c r="D1487" i="32"/>
  <c r="D1298" i="32"/>
  <c r="D113" i="32"/>
  <c r="D1255" i="32" s="1"/>
  <c r="D1294" i="32"/>
  <c r="D47" i="32"/>
  <c r="D1239" i="32" s="1"/>
  <c r="D1246" i="32"/>
  <c r="D1279" i="32"/>
  <c r="D1468" i="32"/>
  <c r="D1537" i="32"/>
  <c r="D1580" i="32"/>
  <c r="D1356" i="32"/>
  <c r="D1516" i="32"/>
  <c r="D1384" i="32"/>
  <c r="D1450" i="32"/>
  <c r="D1633" i="32"/>
  <c r="D1291" i="32"/>
  <c r="D1370" i="32"/>
  <c r="D1338" i="32"/>
  <c r="D1506" i="32"/>
  <c r="D1495" i="32" s="1"/>
  <c r="D1335" i="32"/>
  <c r="I666" i="23"/>
  <c r="I607" i="23"/>
  <c r="I630" i="23"/>
  <c r="I653" i="23"/>
  <c r="F149" i="23"/>
  <c r="D101" i="32" s="1"/>
  <c r="F143" i="23"/>
  <c r="D98" i="32" s="1"/>
  <c r="I667" i="23"/>
  <c r="F2340" i="23"/>
  <c r="D652" i="32" s="1"/>
  <c r="I820" i="23"/>
  <c r="I674" i="23"/>
  <c r="I823" i="23"/>
  <c r="I426" i="23"/>
  <c r="F310" i="23"/>
  <c r="D204" i="32" s="1"/>
  <c r="F333" i="23"/>
  <c r="D220" i="32" s="1"/>
  <c r="F308" i="23"/>
  <c r="D203" i="32" s="1"/>
  <c r="D1494" i="32" s="1"/>
  <c r="F549" i="23"/>
  <c r="D1336" i="32" l="1"/>
  <c r="D1368" i="32"/>
  <c r="D1289" i="32"/>
  <c r="D1240" i="32"/>
  <c r="C818" i="23"/>
  <c r="D725" i="32" s="1"/>
  <c r="D1393" i="32"/>
  <c r="D1448" i="32"/>
  <c r="D1256" i="32"/>
  <c r="D1247" i="32"/>
  <c r="D1295" i="32"/>
  <c r="D389" i="32"/>
  <c r="D1244" i="32" s="1"/>
  <c r="D388" i="32" s="1"/>
  <c r="D1518" i="32"/>
  <c r="D1342" i="32"/>
  <c r="D1502" i="32"/>
  <c r="D1260" i="32"/>
  <c r="D1333" i="32"/>
  <c r="D1634" i="32"/>
  <c r="D1250" i="32"/>
  <c r="D729" i="32" s="1"/>
  <c r="D1242" i="32"/>
  <c r="I441" i="23"/>
  <c r="D1251" i="32" l="1"/>
  <c r="D1381" i="32"/>
  <c r="D1636" i="32"/>
  <c r="D1509" i="32"/>
  <c r="D1285" i="32"/>
  <c r="D1422" i="32"/>
  <c r="D1309" i="32"/>
  <c r="D1490" i="32"/>
  <c r="D1362" i="32"/>
</calcChain>
</file>

<file path=xl/sharedStrings.xml><?xml version="1.0" encoding="utf-8"?>
<sst xmlns="http://schemas.openxmlformats.org/spreadsheetml/2006/main" count="32288" uniqueCount="28700">
  <si>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</si>
  <si>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</si>
  <si>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</si>
  <si>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</si>
  <si>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</si>
  <si>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</si>
  <si>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</si>
  <si>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</si>
  <si>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</si>
  <si>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</si>
  <si>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</si>
  <si>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</si>
  <si>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</si>
  <si>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</si>
  <si>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</si>
  <si>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</si>
  <si>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</si>
  <si>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</si>
  <si>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</si>
  <si>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</si>
  <si>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</si>
  <si>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</si>
  <si>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</si>
  <si>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</si>
  <si>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</si>
  <si>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</si>
  <si>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</si>
  <si>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</si>
  <si>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</si>
  <si>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</si>
  <si>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</si>
  <si>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</si>
  <si>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</si>
  <si>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</si>
  <si>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</si>
  <si>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</si>
  <si>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</si>
  <si>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</si>
  <si>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</si>
  <si>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</si>
  <si>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</si>
  <si>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</si>
  <si>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</si>
  <si>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</si>
  <si>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</si>
  <si>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</si>
  <si>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</si>
  <si>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</si>
  <si>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</si>
  <si>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</si>
  <si>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</si>
  <si>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</si>
  <si>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</si>
  <si>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</si>
  <si>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</si>
  <si>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</si>
  <si>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</si>
  <si>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</si>
  <si>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</si>
  <si>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</si>
  <si>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</si>
  <si>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</si>
  <si>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</si>
  <si>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</si>
  <si>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</si>
  <si>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</si>
  <si>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</si>
  <si>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</si>
  <si>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</si>
  <si>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</si>
  <si>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</si>
  <si>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</si>
  <si>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</si>
  <si>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</si>
  <si>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</si>
  <si>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</si>
  <si>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</si>
  <si>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</si>
  <si>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</si>
  <si>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</si>
  <si>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</si>
  <si>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</si>
  <si>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</si>
  <si>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</si>
  <si>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</si>
  <si>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</si>
  <si>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</si>
  <si>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</si>
  <si>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</si>
  <si>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</si>
  <si>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</si>
  <si>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</si>
  <si>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</si>
  <si>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</si>
  <si>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</si>
  <si>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</si>
  <si>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</si>
  <si>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</si>
  <si>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</si>
  <si>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</si>
  <si>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</si>
  <si>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</si>
  <si>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</si>
  <si>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</si>
  <si>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</si>
  <si>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</si>
  <si>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</si>
  <si>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</si>
  <si>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</si>
  <si>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</si>
  <si>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</si>
  <si>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</si>
  <si>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</si>
  <si>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</si>
  <si>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</si>
  <si>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</si>
  <si>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</si>
  <si>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</si>
  <si>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</si>
  <si>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</si>
  <si>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</si>
  <si>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</si>
  <si>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</si>
  <si>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</si>
  <si>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</si>
  <si>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</si>
  <si>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</si>
  <si>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</si>
  <si>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</si>
  <si>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</si>
  <si>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</si>
  <si>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</si>
  <si>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</si>
  <si>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</si>
  <si>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</si>
  <si>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</si>
  <si>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</si>
  <si>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</si>
  <si>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</si>
  <si>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</si>
  <si>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</si>
  <si>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</si>
  <si>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</si>
  <si>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</si>
  <si>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</si>
  <si>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</si>
  <si>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</si>
  <si>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</si>
  <si>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</si>
  <si>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</si>
  <si>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</si>
  <si>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</si>
  <si>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</si>
  <si>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</si>
  <si>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</si>
  <si>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</si>
  <si>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</si>
  <si>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</si>
  <si>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</si>
  <si>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</si>
  <si>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</si>
  <si>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</si>
  <si>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</si>
  <si>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</si>
  <si>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</si>
  <si>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</si>
  <si>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</si>
  <si>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</si>
  <si>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</si>
  <si>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</si>
  <si>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</si>
  <si>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</si>
  <si>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</si>
  <si>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</si>
  <si>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</si>
  <si>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</si>
  <si>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</si>
  <si>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</si>
  <si>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</si>
  <si>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</si>
  <si>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</si>
  <si>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</si>
  <si>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</si>
  <si>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</si>
  <si>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</si>
  <si>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</si>
  <si>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</si>
  <si>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</si>
  <si>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</si>
  <si>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</si>
  <si>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</si>
  <si>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</si>
  <si>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</si>
  <si>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</si>
  <si>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</si>
  <si>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</si>
  <si>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</si>
  <si>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</si>
  <si>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</si>
  <si>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</si>
  <si>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</si>
  <si>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</si>
  <si>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</si>
  <si>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</si>
  <si>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</si>
  <si>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</si>
  <si>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</si>
  <si>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</si>
  <si>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</si>
  <si>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</si>
  <si>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</si>
  <si>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</si>
  <si>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</si>
  <si>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</si>
  <si>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</si>
  <si>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</si>
  <si>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</si>
  <si>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</si>
  <si>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</si>
  <si>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</si>
  <si>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</si>
  <si>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</si>
  <si>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</si>
  <si>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</si>
  <si>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</si>
  <si>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</si>
  <si>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</si>
  <si>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</si>
  <si>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</si>
  <si>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</si>
  <si>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</si>
  <si>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</si>
  <si>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</si>
  <si>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</si>
  <si>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</si>
  <si>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</si>
  <si>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</si>
  <si>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</si>
  <si>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</si>
  <si>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</si>
  <si>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</si>
  <si>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</si>
  <si>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</si>
  <si>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</si>
  <si>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</si>
  <si>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</si>
  <si>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</si>
  <si>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</si>
  <si>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</si>
  <si>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</si>
  <si>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</si>
  <si>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</si>
  <si>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</si>
  <si>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</si>
  <si>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</si>
  <si>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</si>
  <si>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</si>
  <si>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</si>
  <si>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</si>
  <si>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</si>
  <si>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</si>
  <si>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</si>
  <si>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</si>
  <si>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</si>
  <si>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</si>
  <si>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</si>
  <si>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</si>
  <si>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</si>
  <si>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</si>
  <si>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</si>
  <si>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</si>
  <si>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</si>
  <si>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</si>
  <si>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</si>
  <si>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</si>
  <si>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</si>
  <si>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</si>
  <si>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</si>
  <si>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</si>
  <si>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</si>
  <si>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</si>
  <si>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</si>
  <si>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</si>
  <si>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</si>
  <si>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</si>
  <si>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</si>
  <si>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</si>
  <si>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</si>
  <si>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</si>
  <si>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</si>
  <si>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</si>
  <si>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</si>
  <si>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</si>
  <si>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</si>
  <si>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</si>
  <si>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</si>
  <si>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</si>
  <si>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</si>
  <si>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</si>
  <si>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</si>
  <si>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</si>
  <si>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</si>
  <si>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</si>
  <si>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</si>
  <si>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</si>
  <si>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</si>
  <si>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</si>
  <si>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</si>
  <si>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</si>
  <si>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</si>
  <si>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</si>
  <si>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</si>
  <si>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</si>
  <si>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</si>
  <si>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</si>
  <si>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</si>
  <si>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</si>
  <si>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</si>
  <si>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</si>
  <si>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</si>
  <si>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</si>
  <si>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</si>
  <si>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</si>
  <si>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</si>
  <si>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</si>
  <si>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</si>
  <si>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</si>
  <si>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</si>
  <si>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</si>
  <si>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</si>
  <si>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</si>
  <si>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</si>
  <si>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</si>
  <si>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</si>
  <si>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</si>
  <si>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</si>
  <si>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</si>
  <si>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</si>
  <si>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</si>
  <si>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</si>
  <si>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</si>
  <si>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</si>
  <si>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</si>
  <si>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</si>
  <si>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</si>
  <si>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</si>
  <si>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</si>
  <si>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</si>
  <si>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</si>
  <si>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</si>
  <si>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</si>
  <si>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</si>
  <si>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</si>
  <si>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</si>
  <si>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</si>
  <si>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</si>
  <si>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</si>
  <si>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</si>
  <si>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</si>
  <si>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</si>
  <si>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</si>
  <si>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</si>
  <si>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</si>
  <si>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</si>
  <si>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</si>
  <si>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</si>
  <si>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</si>
  <si>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</si>
  <si>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</si>
  <si>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</si>
  <si>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</si>
  <si>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</si>
  <si>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</si>
  <si>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</si>
  <si>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</si>
  <si>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</si>
  <si>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</si>
  <si>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</si>
  <si>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</si>
  <si>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</si>
  <si>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</si>
  <si>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</si>
  <si>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</si>
  <si>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</si>
  <si>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</si>
  <si>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</si>
  <si>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</si>
  <si>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</si>
  <si>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</si>
  <si>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</si>
  <si>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</si>
  <si>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</si>
  <si>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</si>
  <si>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</si>
  <si>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</si>
  <si>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</si>
  <si>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</si>
  <si>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</si>
  <si>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</si>
  <si>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</si>
  <si>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</si>
  <si>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</si>
  <si>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</si>
  <si>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</si>
  <si>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</si>
  <si>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</si>
  <si>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</si>
  <si>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</si>
  <si>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</si>
  <si>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</si>
  <si>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</si>
  <si>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</si>
  <si>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</si>
  <si>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</si>
  <si>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</si>
  <si>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</si>
  <si>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</si>
  <si>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</si>
  <si>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</si>
  <si>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</si>
  <si>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</si>
  <si>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</si>
  <si>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</si>
  <si>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</si>
  <si>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</si>
  <si>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</si>
  <si>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</si>
  <si>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</si>
  <si>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</si>
  <si>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</si>
  <si>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</si>
  <si>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</si>
  <si>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</si>
  <si>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</si>
  <si>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</si>
  <si>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</si>
  <si>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</si>
  <si>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</si>
  <si>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</si>
  <si>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</si>
  <si>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</si>
  <si>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</si>
  <si>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</si>
  <si>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</si>
  <si>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</si>
  <si>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</si>
  <si>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</si>
  <si>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</si>
  <si>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</si>
  <si>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</si>
  <si>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</si>
  <si>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</si>
  <si>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</si>
  <si>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</si>
  <si>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</si>
  <si>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</si>
  <si>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</si>
  <si>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</si>
  <si>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</si>
  <si>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</si>
  <si>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</si>
  <si>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</si>
  <si>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</si>
  <si>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</si>
  <si>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</si>
  <si>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</si>
  <si>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</si>
  <si>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</si>
  <si>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</si>
  <si>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</si>
  <si>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</si>
  <si>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</si>
  <si>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</si>
  <si>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</si>
  <si>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</si>
  <si>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</si>
  <si>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</si>
  <si>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</si>
  <si>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</si>
  <si>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</si>
  <si>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</si>
  <si>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</si>
  <si>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</si>
  <si>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</si>
  <si>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</si>
  <si>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</si>
  <si>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</si>
  <si>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</si>
  <si>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</si>
  <si>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</si>
  <si>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</si>
  <si>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</si>
  <si>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</si>
  <si>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</si>
  <si>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</si>
  <si>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</si>
  <si>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</si>
  <si>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</si>
  <si>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</si>
  <si>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</si>
  <si>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</si>
  <si>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</si>
  <si>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</si>
  <si>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</si>
  <si>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</si>
  <si>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</si>
  <si>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</si>
  <si>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</si>
  <si>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</si>
  <si>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</si>
  <si>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</si>
  <si>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</si>
  <si>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</si>
  <si>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</si>
  <si>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</si>
  <si>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</si>
  <si>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</si>
  <si>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</si>
  <si>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</si>
  <si>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</si>
  <si>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</si>
  <si>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</si>
  <si>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</si>
  <si>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</si>
  <si>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</si>
  <si>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</si>
  <si>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</si>
  <si>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</si>
  <si>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</si>
  <si>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</si>
  <si>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</si>
  <si>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</si>
  <si>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</si>
  <si>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</si>
  <si>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</si>
  <si>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</si>
  <si>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</si>
  <si>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</si>
  <si>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</si>
  <si>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</si>
  <si>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</si>
  <si>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</si>
  <si>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</si>
  <si>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</si>
  <si>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</si>
  <si>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</si>
  <si>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</si>
  <si>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</si>
  <si>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</si>
  <si>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</si>
  <si>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</si>
  <si>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</si>
  <si>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</si>
  <si>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</si>
  <si>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</si>
  <si>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</si>
  <si>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</si>
  <si>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</si>
  <si>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</si>
  <si>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</si>
  <si>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</si>
  <si>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</si>
  <si>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</si>
  <si>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</si>
  <si>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</si>
  <si>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</si>
  <si>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</si>
  <si>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</si>
  <si>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</si>
  <si>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</si>
  <si>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</si>
  <si>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</si>
  <si>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</si>
  <si>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</si>
  <si>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</si>
  <si>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</si>
  <si>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</si>
  <si>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</si>
  <si>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</si>
  <si>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</si>
  <si>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</si>
  <si>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</si>
  <si>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</si>
  <si>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</si>
  <si>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</si>
  <si>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</si>
  <si>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</si>
  <si>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</si>
  <si>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</si>
  <si>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</si>
  <si>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</si>
  <si>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</si>
  <si>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</si>
  <si>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</si>
  <si>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</si>
  <si>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</si>
  <si>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</si>
  <si>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</si>
  <si>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</si>
  <si>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</si>
  <si>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</si>
  <si>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</si>
  <si>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</si>
  <si>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</si>
  <si>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</si>
  <si>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</si>
  <si>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</si>
  <si>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</si>
  <si>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</si>
  <si>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</si>
  <si>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</si>
  <si>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</si>
  <si>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</si>
  <si>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</si>
  <si>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</si>
  <si>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</si>
  <si>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</si>
  <si>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</si>
  <si>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</si>
  <si>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</si>
  <si>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</si>
  <si>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</si>
  <si>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</si>
  <si>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</si>
  <si>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</si>
  <si>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</si>
  <si>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</si>
  <si>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</si>
  <si>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</si>
  <si>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</si>
  <si>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</si>
  <si>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</si>
  <si>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</si>
  <si>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</si>
  <si>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</si>
  <si>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</si>
  <si>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</si>
  <si>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</si>
  <si>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</si>
  <si>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</si>
  <si>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</si>
  <si>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</si>
  <si>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</si>
  <si>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</si>
  <si>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</si>
  <si>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</si>
  <si>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</si>
  <si>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</si>
  <si>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</si>
  <si>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</si>
  <si>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</si>
  <si>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</si>
  <si>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</si>
  <si>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</si>
  <si>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</si>
  <si>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</si>
  <si>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</si>
  <si>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</si>
  <si>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</si>
  <si>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</si>
  <si>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</si>
  <si>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</si>
  <si>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</si>
  <si>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</si>
  <si>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</si>
  <si>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</si>
  <si>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</si>
  <si>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</si>
  <si>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</si>
  <si>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</si>
  <si>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</si>
  <si>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</si>
  <si>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</si>
  <si>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</si>
  <si>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</si>
  <si>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</si>
  <si>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</si>
  <si>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</si>
  <si>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</si>
  <si>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</si>
  <si>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</si>
  <si>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</si>
  <si>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</si>
  <si>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</si>
  <si>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</si>
  <si>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</si>
  <si>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</si>
  <si>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</si>
  <si>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</si>
  <si>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</si>
  <si>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</si>
  <si>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</si>
  <si>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</si>
  <si>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</si>
  <si>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</si>
  <si>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</si>
  <si>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</si>
  <si>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</si>
  <si>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</si>
  <si>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</si>
  <si>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</si>
  <si>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</si>
  <si>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</si>
  <si>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</si>
  <si>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</si>
  <si>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</si>
  <si>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</si>
  <si>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</si>
  <si>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</si>
  <si>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</si>
  <si>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</si>
  <si>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</si>
  <si>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</si>
  <si>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</si>
  <si>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</si>
  <si>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</si>
  <si>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</si>
  <si>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</si>
  <si>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</si>
  <si>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</si>
  <si>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</si>
  <si>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</si>
  <si>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</si>
  <si>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</si>
  <si>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</si>
  <si>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</si>
  <si>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</si>
  <si>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</si>
  <si>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</si>
  <si>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</si>
  <si>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</si>
  <si>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</si>
  <si>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</si>
  <si>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</si>
  <si>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</si>
  <si>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</si>
  <si>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</si>
  <si>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</si>
  <si>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</si>
  <si>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</si>
  <si>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</si>
  <si>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</si>
  <si>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</si>
  <si>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</si>
  <si>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</si>
  <si>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</si>
  <si>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</si>
  <si>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</si>
  <si>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</si>
  <si>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</si>
  <si>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</si>
  <si>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</si>
  <si>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</si>
  <si>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</si>
  <si>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</si>
  <si>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</si>
  <si>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</si>
  <si>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</si>
  <si>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</si>
  <si>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</si>
  <si>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</si>
  <si>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</si>
  <si>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</si>
  <si>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</si>
  <si>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</si>
  <si>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</si>
  <si>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</si>
  <si>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</si>
  <si>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</si>
  <si>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</si>
  <si>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</si>
  <si>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</si>
  <si>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</si>
  <si>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</si>
  <si>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</si>
  <si>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</si>
  <si>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</si>
  <si>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</si>
  <si>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</si>
  <si>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</si>
  <si>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</si>
  <si>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</si>
  <si>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</si>
  <si>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</si>
  <si>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</si>
  <si>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</si>
  <si>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</si>
  <si>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</si>
  <si>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</si>
  <si>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</si>
  <si>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</si>
  <si>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</si>
  <si>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</si>
  <si>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</si>
  <si>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</si>
  <si>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</si>
  <si>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</si>
  <si>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</si>
  <si>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</si>
  <si>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</si>
  <si>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</si>
  <si>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</si>
  <si>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</si>
  <si>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</si>
  <si>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</si>
  <si>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</si>
  <si>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</si>
  <si>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</si>
  <si>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</si>
  <si>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</si>
  <si>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</si>
  <si>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</si>
  <si>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</si>
  <si>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</si>
  <si>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</si>
  <si>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</si>
  <si>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</si>
  <si>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</si>
  <si>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</si>
  <si>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</si>
  <si>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</si>
  <si>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</si>
  <si>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</si>
  <si>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</si>
  <si>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</si>
  <si>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</si>
  <si>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</si>
  <si>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</si>
  <si>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</si>
  <si>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</si>
  <si>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</si>
  <si>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</si>
  <si>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</si>
  <si>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</si>
  <si>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</si>
  <si>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</si>
  <si>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</si>
  <si>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</si>
  <si>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</si>
  <si>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</si>
  <si>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</si>
  <si>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</si>
  <si>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</si>
  <si>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</si>
  <si>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</si>
  <si>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</si>
  <si>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</si>
  <si>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</si>
  <si>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</si>
  <si>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</si>
  <si>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</si>
  <si>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</si>
  <si>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</si>
  <si>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</si>
  <si>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</si>
  <si>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</si>
  <si>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</si>
  <si>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</si>
  <si>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</si>
  <si>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</si>
  <si>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</si>
  <si>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</si>
  <si>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</si>
  <si>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</si>
  <si>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</si>
  <si>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</si>
  <si>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</si>
  <si>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</si>
  <si>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</si>
  <si>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</si>
  <si>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</si>
  <si>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</si>
  <si>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</si>
  <si>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</si>
  <si>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</si>
  <si>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</si>
  <si>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</si>
  <si>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</si>
  <si>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</si>
  <si>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</si>
  <si>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</si>
  <si>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</si>
  <si>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</si>
  <si>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</si>
  <si>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</si>
  <si>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</si>
  <si>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</si>
  <si>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</si>
  <si>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</si>
  <si>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</si>
  <si>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</si>
  <si>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</si>
  <si>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</si>
  <si>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</si>
  <si>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</si>
  <si>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</si>
  <si>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</si>
  <si>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</si>
  <si>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</si>
  <si>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</si>
  <si>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</si>
  <si>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</si>
  <si>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</si>
  <si>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</si>
  <si>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</si>
  <si>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</si>
  <si>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</si>
  <si>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</si>
  <si>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</si>
  <si>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</si>
  <si>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</si>
  <si>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</si>
  <si>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</si>
  <si>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</si>
  <si>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</si>
  <si>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</si>
  <si>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</si>
  <si>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</si>
  <si>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</si>
  <si>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</si>
  <si>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</si>
  <si>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</si>
  <si>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</si>
  <si>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</si>
  <si>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</si>
  <si>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</si>
  <si>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</si>
  <si>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</si>
  <si>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</si>
  <si>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</si>
  <si>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</si>
  <si>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</si>
  <si>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</si>
  <si>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</si>
  <si>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</si>
  <si>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</si>
  <si>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</si>
  <si>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</si>
  <si>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</si>
  <si>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</si>
  <si>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</si>
  <si>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</si>
  <si>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</si>
  <si>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</si>
  <si>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</si>
  <si>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</si>
  <si>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</si>
  <si>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</si>
  <si>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</si>
  <si>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</si>
  <si>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</si>
  <si>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</si>
  <si>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</si>
  <si>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</si>
  <si>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</si>
  <si>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</si>
  <si>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</si>
  <si>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</si>
  <si>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</si>
  <si>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</si>
  <si>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</si>
  <si>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</si>
  <si>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</si>
  <si>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</si>
  <si>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</si>
  <si>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</si>
  <si>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</si>
  <si>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</si>
  <si>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</si>
  <si>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</si>
  <si>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</si>
  <si>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</si>
  <si>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</si>
  <si>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</si>
  <si>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</si>
  <si>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</si>
  <si>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</si>
  <si>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</si>
  <si>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</si>
  <si>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</si>
  <si>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</si>
  <si>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</si>
  <si>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</si>
  <si>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</si>
  <si>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</si>
  <si>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</si>
  <si>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</si>
  <si>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</si>
  <si>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</si>
  <si>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</si>
  <si>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</si>
  <si>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</si>
  <si>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</si>
  <si>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</si>
  <si>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</si>
  <si>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</si>
  <si>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</si>
  <si>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</si>
  <si>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</si>
  <si>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</si>
  <si>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</si>
  <si>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</si>
  <si>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</si>
  <si>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</si>
  <si>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</si>
  <si>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</si>
  <si>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</si>
  <si>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</si>
  <si>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</si>
  <si>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</si>
  <si>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</si>
  <si>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</si>
  <si>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</si>
  <si>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</si>
  <si>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</si>
  <si>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</si>
  <si>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</si>
  <si>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</si>
  <si>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</si>
  <si>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</si>
  <si>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</si>
  <si>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</si>
  <si>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</si>
  <si>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</si>
  <si>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</si>
  <si>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</si>
  <si>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</si>
  <si>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</si>
  <si>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</si>
  <si>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</si>
  <si>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</si>
  <si>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</si>
  <si>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</si>
  <si>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</si>
  <si>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</si>
  <si>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</si>
  <si>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</si>
  <si>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</si>
  <si>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</si>
  <si>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</si>
  <si>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</si>
  <si>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</si>
  <si>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</si>
  <si>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</si>
  <si>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</si>
  <si>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</si>
  <si>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</si>
  <si>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</si>
  <si>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</si>
  <si>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</si>
  <si>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</si>
  <si>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</si>
  <si>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</si>
  <si>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</si>
  <si>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</si>
  <si>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</si>
  <si>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</si>
  <si>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</si>
  <si>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</si>
  <si>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</si>
  <si>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</si>
  <si>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</si>
  <si>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</si>
  <si>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</si>
  <si>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</si>
  <si>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</si>
  <si>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</si>
  <si>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</si>
  <si>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</si>
  <si>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</si>
  <si>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</si>
  <si>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</si>
  <si>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</si>
  <si>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</si>
  <si>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</si>
  <si>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</si>
  <si>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</si>
  <si>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</si>
  <si>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</si>
  <si>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</si>
  <si>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</si>
  <si>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</si>
  <si>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</si>
  <si>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</si>
  <si>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</si>
  <si>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</si>
  <si>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</si>
  <si>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</si>
  <si>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</si>
  <si>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</si>
  <si>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</si>
  <si>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</si>
  <si>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</si>
  <si>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</si>
  <si>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</si>
  <si>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</si>
  <si>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</si>
  <si>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</si>
  <si>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</si>
  <si>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</si>
  <si>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</si>
  <si>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</si>
  <si>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</si>
  <si>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</si>
  <si>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</si>
  <si>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</si>
  <si>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</si>
  <si>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</si>
  <si>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</si>
  <si>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</si>
  <si>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</si>
  <si>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</si>
  <si>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</si>
  <si>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</si>
  <si>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</si>
  <si>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</si>
  <si>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</si>
  <si>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</si>
  <si>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</si>
  <si>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</si>
  <si>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</si>
  <si>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</si>
  <si>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</si>
  <si>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</si>
  <si>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</si>
  <si>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</si>
  <si>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</si>
  <si>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</si>
  <si>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</si>
  <si>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</si>
  <si>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</si>
  <si>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</si>
  <si>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</si>
  <si>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</si>
  <si>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</si>
  <si>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</si>
  <si>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</si>
  <si>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</si>
  <si>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</si>
  <si>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</si>
  <si>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</si>
  <si>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</si>
  <si>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</si>
  <si>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</si>
  <si>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</si>
  <si>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</si>
  <si>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</si>
  <si>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</si>
  <si>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</si>
  <si>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</si>
  <si>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</si>
  <si>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</si>
  <si>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</si>
  <si>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</si>
  <si>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</si>
  <si>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</si>
  <si>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</si>
  <si>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</si>
  <si>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</si>
  <si>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</si>
  <si>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</si>
  <si>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</si>
  <si>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</si>
  <si>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</si>
  <si>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</si>
  <si>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</si>
  <si>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</si>
  <si>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</si>
  <si>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</si>
  <si>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</si>
  <si>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</si>
  <si>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</si>
  <si>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</si>
  <si>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</si>
  <si>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</si>
  <si>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</si>
  <si>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</si>
  <si>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</si>
  <si>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</si>
  <si>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</si>
  <si>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</si>
  <si>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</si>
  <si>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</si>
  <si>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</si>
  <si>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</si>
  <si>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</si>
  <si>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</si>
  <si>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</si>
  <si>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</si>
  <si>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</si>
  <si>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</si>
  <si>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</si>
  <si>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</si>
  <si>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</si>
  <si>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</si>
  <si>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</si>
  <si>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</si>
  <si>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</si>
  <si>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</si>
  <si>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</si>
  <si>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</si>
  <si>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</si>
  <si>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</si>
  <si>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</si>
  <si>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</si>
  <si>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</si>
  <si>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</si>
  <si>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</si>
  <si>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</si>
  <si>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</si>
  <si>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</si>
  <si>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</si>
  <si>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</si>
  <si>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</si>
  <si>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</si>
  <si>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</si>
  <si>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</si>
  <si>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</si>
  <si>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</si>
  <si>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</si>
  <si>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</si>
  <si>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</si>
  <si>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</si>
  <si>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</si>
  <si>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</si>
  <si>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</si>
  <si>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</si>
  <si>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</si>
  <si>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</si>
  <si>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</si>
  <si>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</si>
  <si>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</si>
  <si>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</si>
  <si>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</si>
  <si>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</si>
  <si>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</si>
  <si>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</si>
  <si>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</si>
  <si>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</si>
  <si>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</si>
  <si>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</si>
  <si>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</si>
  <si>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</si>
  <si>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</si>
  <si>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</si>
  <si>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</si>
  <si>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</si>
  <si>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</si>
  <si>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</si>
  <si>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</si>
  <si>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</si>
  <si>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</si>
  <si>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</si>
  <si>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</si>
  <si>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</si>
  <si>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</si>
  <si>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</si>
  <si>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</si>
  <si>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</si>
  <si>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</si>
  <si>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</si>
  <si>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</si>
  <si>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</si>
  <si>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</si>
  <si>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</si>
  <si>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</si>
  <si>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</si>
  <si>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</si>
  <si>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</si>
  <si>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</si>
  <si>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</si>
  <si>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</si>
  <si>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</si>
  <si>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</si>
  <si>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</si>
  <si>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</si>
  <si>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</si>
  <si>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</si>
  <si>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</si>
  <si>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</si>
  <si>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</si>
  <si>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</si>
  <si>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</si>
  <si>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</si>
  <si>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</si>
  <si>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</si>
  <si>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</si>
  <si>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</si>
  <si>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</si>
  <si>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</si>
  <si>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</si>
  <si>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</si>
  <si>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</si>
  <si>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</si>
  <si>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</si>
  <si>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</si>
  <si>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</si>
  <si>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</si>
  <si>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</si>
  <si>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</si>
  <si>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</si>
  <si>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</si>
  <si>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</si>
  <si>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</si>
  <si>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</si>
  <si>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</si>
  <si>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</si>
  <si>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</si>
  <si>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</si>
  <si>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</si>
  <si>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</si>
  <si>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</si>
  <si>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</si>
  <si>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</si>
  <si>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</si>
  <si>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</si>
  <si>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</si>
  <si>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</si>
  <si>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</si>
  <si>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</si>
  <si>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</si>
  <si>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</si>
  <si>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</si>
  <si>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</si>
  <si>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</si>
  <si>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</si>
  <si>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</si>
  <si>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</si>
  <si>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</si>
  <si>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</si>
  <si>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</si>
  <si>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</si>
  <si>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</si>
  <si>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</si>
  <si>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</si>
  <si>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</si>
  <si>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</si>
  <si>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</si>
  <si>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</si>
  <si>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</si>
  <si>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</si>
  <si>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</si>
  <si>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</si>
  <si>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</si>
  <si>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</si>
  <si>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</si>
  <si>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</si>
  <si>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</si>
  <si>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</si>
  <si>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</si>
  <si>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</si>
  <si>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</si>
  <si>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</si>
  <si>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</si>
  <si>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</si>
  <si>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</si>
  <si>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</si>
  <si>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</si>
  <si>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</si>
  <si>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</si>
  <si>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</si>
  <si>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</si>
  <si>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</si>
  <si>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</si>
  <si>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</si>
  <si>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</si>
  <si>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</si>
  <si>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</si>
  <si>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</si>
  <si>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</si>
  <si>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</si>
  <si>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</si>
  <si>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</si>
  <si>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</si>
  <si>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</si>
  <si>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</si>
  <si>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</si>
  <si>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</si>
  <si>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</si>
  <si>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</si>
  <si>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</si>
  <si>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</si>
  <si>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</si>
  <si>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</si>
  <si>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</si>
  <si>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</si>
  <si>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</si>
  <si>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</si>
  <si>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</si>
  <si>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</si>
  <si>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</si>
  <si>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</si>
  <si>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</si>
  <si>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</si>
  <si>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</si>
  <si>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</si>
  <si>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</si>
  <si>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</si>
  <si>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</si>
  <si>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</si>
  <si>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</si>
  <si>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</si>
  <si>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</si>
  <si>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</si>
  <si>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</si>
  <si>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</si>
  <si>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</si>
  <si>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</si>
  <si>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</si>
  <si>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</si>
  <si>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</si>
  <si>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</si>
  <si>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</si>
  <si>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</si>
  <si>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</si>
  <si>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</si>
  <si>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</si>
  <si>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</si>
  <si>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</si>
  <si>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</si>
  <si>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</si>
  <si>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</si>
  <si>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</si>
  <si>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</si>
  <si>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</si>
  <si>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</si>
  <si>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</si>
  <si>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</si>
  <si>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</si>
  <si>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</si>
  <si>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</si>
  <si>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</si>
  <si>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</si>
  <si>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</si>
  <si>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</si>
  <si>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</si>
  <si>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</si>
  <si>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</si>
  <si>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</si>
  <si>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</si>
  <si>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</si>
  <si>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</si>
  <si>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</si>
  <si>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</si>
  <si>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</si>
  <si>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</si>
  <si>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</si>
  <si>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</si>
  <si>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</si>
  <si>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</si>
  <si>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</si>
  <si>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</si>
  <si>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</si>
  <si>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</si>
  <si>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</si>
  <si>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</si>
  <si>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</si>
  <si>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</si>
  <si>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</si>
  <si>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</si>
  <si>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</si>
  <si>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</si>
  <si>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</si>
  <si>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</si>
  <si>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</si>
  <si>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</si>
  <si>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</si>
  <si>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</si>
  <si>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</si>
  <si>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</si>
  <si>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</si>
  <si>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</si>
  <si>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</si>
  <si>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</si>
  <si>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</si>
  <si>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</si>
  <si>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</si>
  <si>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</si>
  <si>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</si>
  <si>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</si>
  <si>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</si>
  <si>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</si>
  <si>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</si>
  <si>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</si>
  <si>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</si>
  <si>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</si>
  <si>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</si>
  <si>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</si>
  <si>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</si>
  <si>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</si>
  <si>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</si>
  <si>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</si>
  <si>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</si>
  <si>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</si>
  <si>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</si>
  <si>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</si>
  <si>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</si>
  <si>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</si>
  <si>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</si>
  <si>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</si>
  <si>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</si>
  <si>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</si>
  <si>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</si>
  <si>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</si>
  <si>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</si>
  <si>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</si>
  <si>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</si>
  <si>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</si>
  <si>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</si>
  <si>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</si>
  <si>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</si>
  <si>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</si>
  <si>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</si>
  <si>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</si>
  <si>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</si>
  <si>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</si>
  <si>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</si>
  <si>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</si>
  <si>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</si>
  <si>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</si>
  <si>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</si>
  <si>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</si>
  <si>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</si>
  <si>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</si>
  <si>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</si>
  <si>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</si>
  <si>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</si>
  <si>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</si>
  <si>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</si>
  <si>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</si>
  <si>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</si>
  <si>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</si>
  <si>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</si>
  <si>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</si>
  <si>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</si>
  <si>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</si>
  <si>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</si>
  <si>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</si>
  <si>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</si>
  <si>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</si>
  <si>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</si>
  <si>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</si>
  <si>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</si>
  <si>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</si>
  <si>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</si>
  <si>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</si>
  <si>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</si>
  <si>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</si>
  <si>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</si>
  <si>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</si>
  <si>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</si>
  <si>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</si>
  <si>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</si>
  <si>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</si>
  <si>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</si>
  <si>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</si>
  <si>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</si>
  <si>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</si>
  <si>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</si>
  <si>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</si>
  <si>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</si>
  <si>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</si>
  <si>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</si>
  <si>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</si>
  <si>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</si>
  <si>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</si>
  <si>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</si>
  <si>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</si>
  <si>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</si>
  <si>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</si>
  <si>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</si>
  <si>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</si>
  <si>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</si>
  <si>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</si>
  <si>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</si>
  <si>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</si>
  <si>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</si>
  <si>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</si>
  <si>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</si>
  <si>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</si>
  <si>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</si>
  <si>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</si>
  <si>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</si>
  <si>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</si>
  <si>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</si>
  <si>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</si>
  <si>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</si>
  <si>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</si>
  <si>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</si>
  <si>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</si>
  <si>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</si>
  <si>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</si>
  <si>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</si>
  <si>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</si>
  <si>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</si>
  <si>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</si>
  <si>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</si>
  <si>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</si>
  <si>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</si>
  <si>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</si>
  <si>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</si>
  <si>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</si>
  <si>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</si>
  <si>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</si>
  <si>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</si>
  <si>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</si>
  <si>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</si>
  <si>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</si>
  <si>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</si>
  <si>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</si>
  <si>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</si>
  <si>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</si>
  <si>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</si>
  <si>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</si>
  <si>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</si>
  <si>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</si>
  <si>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</si>
  <si>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</si>
  <si>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</si>
  <si>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</si>
  <si>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</si>
  <si>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</si>
  <si>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</si>
  <si>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</si>
  <si>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</si>
  <si>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</si>
  <si>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</si>
  <si>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</si>
  <si>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</si>
  <si>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</si>
  <si>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</si>
  <si>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</si>
  <si>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</si>
  <si>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</si>
  <si>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</si>
  <si>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</si>
  <si>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</si>
  <si>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</si>
  <si>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</si>
  <si>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</si>
  <si>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</si>
  <si>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</si>
  <si>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</si>
  <si>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</si>
  <si>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</si>
  <si>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</si>
  <si>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</si>
  <si>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</si>
  <si>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</si>
  <si>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</si>
  <si>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</si>
  <si>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</si>
  <si>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</si>
  <si>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</si>
  <si>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</si>
  <si>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</si>
  <si>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</si>
  <si>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</si>
  <si>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</si>
  <si>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</si>
  <si>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</si>
  <si>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</si>
  <si>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</si>
  <si>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</si>
  <si>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</si>
  <si>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</si>
  <si>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</si>
  <si>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</si>
  <si>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</si>
  <si>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</si>
  <si>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</si>
  <si>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</si>
  <si>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</si>
  <si>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</si>
  <si>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</si>
  <si>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</si>
  <si>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</si>
  <si>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</si>
  <si>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</si>
  <si>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</si>
  <si>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</si>
  <si>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</si>
  <si>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</si>
  <si>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</si>
  <si>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</si>
  <si>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</si>
  <si>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</si>
  <si>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</si>
  <si>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</si>
  <si>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</si>
  <si>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</si>
  <si>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</si>
  <si>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</si>
  <si>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</si>
  <si>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</si>
  <si>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</si>
  <si>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</si>
  <si>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</si>
  <si>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</si>
  <si>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</si>
  <si>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</si>
  <si>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</si>
  <si>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</si>
  <si>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</si>
  <si>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</si>
  <si>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</si>
  <si>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</si>
  <si>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</si>
  <si>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</si>
  <si>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</si>
  <si>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</si>
  <si>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</si>
  <si>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</si>
  <si>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</si>
  <si>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</si>
  <si>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</si>
  <si>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</si>
  <si>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</si>
  <si>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</si>
  <si>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</si>
  <si>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</si>
  <si>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</si>
  <si>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</si>
  <si>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</si>
  <si>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</si>
  <si>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</si>
  <si>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</si>
  <si>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</si>
  <si>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</si>
  <si>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</si>
  <si>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</si>
  <si>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</si>
  <si>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</si>
  <si>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</si>
  <si>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</si>
  <si>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</si>
  <si>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</si>
  <si>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</si>
  <si>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</si>
  <si>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</si>
  <si>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</si>
  <si>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</si>
  <si>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</si>
  <si>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</si>
  <si>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</si>
  <si>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</si>
  <si>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</si>
  <si>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</si>
  <si>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</si>
  <si>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</si>
  <si>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</si>
  <si>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</si>
  <si>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</si>
  <si>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</si>
  <si>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</si>
  <si>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</si>
  <si>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</si>
  <si>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</si>
  <si>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</si>
  <si>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</si>
  <si>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</si>
  <si>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</si>
  <si>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</si>
  <si>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</si>
  <si>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</si>
  <si>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</si>
  <si>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</si>
  <si>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</si>
  <si>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</si>
  <si>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</si>
  <si>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</si>
  <si>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</si>
  <si>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</si>
  <si>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</si>
  <si>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</si>
  <si>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</si>
  <si>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</si>
  <si>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</si>
  <si>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</si>
  <si>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</si>
  <si>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</si>
  <si>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</si>
  <si>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</si>
  <si>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</si>
  <si>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</si>
  <si>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</si>
  <si>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</si>
  <si>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</si>
  <si>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</si>
  <si>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</si>
  <si>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</si>
  <si>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</si>
  <si>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</si>
  <si>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</si>
  <si>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</si>
  <si>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</si>
  <si>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</si>
  <si>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</si>
  <si>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</si>
  <si>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</si>
  <si>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</si>
  <si>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</si>
  <si>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</si>
  <si>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</si>
  <si>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</si>
  <si>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</si>
  <si>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</si>
  <si>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</si>
  <si>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</si>
  <si>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</si>
  <si>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</si>
  <si>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</si>
  <si>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</si>
  <si>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</si>
  <si>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</si>
  <si>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</si>
  <si>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</si>
  <si>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</si>
  <si>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</si>
  <si>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</si>
  <si>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</si>
  <si>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</si>
  <si>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</si>
  <si>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</si>
  <si>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</si>
  <si>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</si>
  <si>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</si>
  <si>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</si>
  <si>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</si>
  <si>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</si>
  <si>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</si>
  <si>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</si>
  <si>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</si>
  <si>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</si>
  <si>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</si>
  <si>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</si>
  <si>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</si>
  <si>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</si>
  <si>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</si>
  <si>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</si>
  <si>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</si>
  <si>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</si>
  <si>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</si>
  <si>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</si>
  <si>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</si>
  <si>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</si>
  <si>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</si>
  <si>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</si>
  <si>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</si>
  <si>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</si>
  <si>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</si>
  <si>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</si>
  <si>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</si>
  <si>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</si>
  <si>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</si>
  <si>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</si>
  <si>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</si>
  <si>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</si>
  <si>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</si>
  <si>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</si>
  <si>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</si>
  <si>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</si>
  <si>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</si>
  <si>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</si>
  <si>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</si>
  <si>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</si>
  <si>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</si>
  <si>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</si>
  <si>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</si>
  <si>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</si>
  <si>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</si>
  <si>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</si>
  <si>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</si>
  <si>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</si>
  <si>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</si>
  <si>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</si>
  <si>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</si>
  <si>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</si>
  <si>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</si>
  <si>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</si>
  <si>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</si>
  <si>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</si>
  <si>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</si>
  <si>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</si>
  <si>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</si>
  <si>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</si>
  <si>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</si>
  <si>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</si>
  <si>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</si>
  <si>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</si>
  <si>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</si>
  <si>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</si>
  <si>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</si>
  <si>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</si>
  <si>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</si>
  <si>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</si>
  <si>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</si>
  <si>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</si>
  <si>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</si>
  <si>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</si>
  <si>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</si>
  <si>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</si>
  <si>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</si>
  <si>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</si>
  <si>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</si>
  <si>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</si>
  <si>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</si>
  <si>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</si>
  <si>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</si>
  <si>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</si>
  <si>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</si>
  <si>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</si>
  <si>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</si>
  <si>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</si>
  <si>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</si>
  <si>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</si>
  <si>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</si>
  <si>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</si>
  <si>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</si>
  <si>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</si>
  <si>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</si>
  <si>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</si>
  <si>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</si>
  <si>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</si>
  <si>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</si>
  <si>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</si>
  <si>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</si>
  <si>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</si>
  <si>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</si>
  <si>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</si>
  <si>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</si>
  <si>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</si>
  <si>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</si>
  <si>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</si>
  <si>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</si>
  <si>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</si>
  <si>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</si>
  <si>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</si>
  <si>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</si>
  <si>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</si>
  <si>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</si>
  <si>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</si>
  <si>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</si>
  <si>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</si>
  <si>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</si>
  <si>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</si>
  <si>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</si>
  <si>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</si>
  <si>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</si>
  <si>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</si>
  <si>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</si>
  <si>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</si>
  <si>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</si>
  <si>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</si>
  <si>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</si>
  <si>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</si>
  <si>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</si>
  <si>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</si>
  <si>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</si>
  <si>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</si>
  <si>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</si>
  <si>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</si>
  <si>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</si>
  <si>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</si>
  <si>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</si>
  <si>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</si>
  <si>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</si>
  <si>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</si>
  <si>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</si>
  <si>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</si>
  <si>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</si>
  <si>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</si>
  <si>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</si>
  <si>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</si>
  <si>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</si>
  <si>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</si>
  <si>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</si>
  <si>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</si>
  <si>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</si>
  <si>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</si>
  <si>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</si>
  <si>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</si>
  <si>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</si>
  <si>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</si>
  <si>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</si>
  <si>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</si>
  <si>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</si>
  <si>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</si>
  <si>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</si>
  <si>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</si>
  <si>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</si>
  <si>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</si>
  <si>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</si>
  <si>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</si>
  <si>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</si>
  <si>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</si>
  <si>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</si>
  <si>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</si>
  <si>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</si>
  <si>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</si>
  <si>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</si>
  <si>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</si>
  <si>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</si>
  <si>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</si>
  <si>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</si>
  <si>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</si>
  <si>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</si>
  <si>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</si>
  <si>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</si>
  <si>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</si>
  <si>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</si>
  <si>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</si>
  <si>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</si>
  <si>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</si>
  <si>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</si>
  <si>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</si>
  <si>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</si>
  <si>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</si>
  <si>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</si>
  <si>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</si>
  <si>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</si>
  <si>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</si>
  <si>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</si>
  <si>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</si>
  <si>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</si>
  <si>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</si>
  <si>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</si>
  <si>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</si>
  <si>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</si>
  <si>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</si>
  <si>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</si>
  <si>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</si>
  <si>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</si>
  <si>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</si>
  <si>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</si>
  <si>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</si>
  <si>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</si>
  <si>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</si>
  <si>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</si>
  <si>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</si>
  <si>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</si>
  <si>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</si>
  <si>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</si>
  <si>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</si>
  <si>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</si>
  <si>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</si>
  <si>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</si>
  <si>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</si>
  <si>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</si>
  <si>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</si>
  <si>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</si>
  <si>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</si>
  <si>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</si>
  <si>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</si>
  <si>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</si>
  <si>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</si>
  <si>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</si>
  <si>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</si>
  <si>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</si>
  <si>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</si>
  <si>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</si>
  <si>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</si>
  <si>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</si>
  <si>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</si>
  <si>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</si>
  <si>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</si>
  <si>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</si>
  <si>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</si>
  <si>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</si>
  <si>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</si>
  <si>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</si>
  <si>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</si>
  <si>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</si>
  <si>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</si>
  <si>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</si>
  <si>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</si>
  <si>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</si>
  <si>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</si>
  <si>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</si>
  <si>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</si>
  <si>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</si>
  <si>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</si>
  <si>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</si>
  <si>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</si>
  <si>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</si>
  <si>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</si>
  <si>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</si>
  <si>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</si>
  <si>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</si>
  <si>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</si>
  <si>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</si>
  <si>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</si>
  <si>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</si>
  <si>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</si>
  <si>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</si>
  <si>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</si>
  <si>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</si>
  <si>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</si>
  <si>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</si>
  <si>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</si>
  <si>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</si>
  <si>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</si>
  <si>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</si>
  <si>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</si>
  <si>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</si>
  <si>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</si>
  <si>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</si>
  <si>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</si>
  <si>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</si>
  <si>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</si>
  <si>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</si>
  <si>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</si>
  <si>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</si>
  <si>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</si>
  <si>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</si>
  <si>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</si>
  <si>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</si>
  <si>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</si>
  <si>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</si>
  <si>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</si>
  <si>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</si>
  <si>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</si>
  <si>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</si>
  <si>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</si>
  <si>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</si>
  <si>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</si>
  <si>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</si>
  <si>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</si>
  <si>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</si>
  <si>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</si>
  <si>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</si>
  <si>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</si>
  <si>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</si>
  <si>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</si>
  <si>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</si>
  <si>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</si>
  <si>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</si>
  <si>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</si>
  <si>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</si>
  <si>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</si>
  <si>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</si>
  <si>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</si>
  <si>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</si>
  <si>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</si>
  <si>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</si>
  <si>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</si>
  <si>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</si>
  <si>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</si>
  <si>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</si>
  <si>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</si>
  <si>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</si>
  <si>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</si>
  <si>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</si>
  <si>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</si>
  <si>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</si>
  <si>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</si>
  <si>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</si>
  <si>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</si>
  <si>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</si>
  <si>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</si>
  <si>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</si>
  <si>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</si>
  <si>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</si>
  <si>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</si>
  <si>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</si>
  <si>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</si>
  <si>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</si>
  <si>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</si>
  <si>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</si>
  <si>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</si>
  <si>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</si>
  <si>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</si>
  <si>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</si>
  <si>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</si>
  <si>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</si>
  <si>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</si>
  <si>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</si>
  <si>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</si>
  <si>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</si>
  <si>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</si>
  <si>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</si>
  <si>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</si>
  <si>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</si>
  <si>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</si>
  <si>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</si>
  <si>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</si>
  <si>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</si>
  <si>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</si>
  <si>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</si>
  <si>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</si>
  <si>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</si>
  <si>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</si>
  <si>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</si>
  <si>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</si>
  <si>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</si>
  <si>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</si>
  <si>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</si>
  <si>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</si>
  <si>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</si>
  <si>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</si>
  <si>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</si>
  <si>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</si>
  <si>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</si>
  <si>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</si>
  <si>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</si>
  <si>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</si>
  <si>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</si>
  <si>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</si>
  <si>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</si>
  <si>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</si>
  <si>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</si>
  <si>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</si>
  <si>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</si>
  <si>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</si>
  <si>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</si>
  <si>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</si>
  <si>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</si>
  <si>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</si>
  <si>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</si>
  <si>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</si>
  <si>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</si>
  <si>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</si>
  <si>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</si>
  <si>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</si>
  <si>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</si>
  <si>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</si>
  <si>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</si>
  <si>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</si>
  <si>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</si>
  <si>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</si>
  <si>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</si>
  <si>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</si>
  <si>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</si>
  <si>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</si>
  <si>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</si>
  <si>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</si>
  <si>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</si>
  <si>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</si>
  <si>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</si>
  <si>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</si>
  <si>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</si>
  <si>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</si>
  <si>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</si>
  <si>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</si>
  <si>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</si>
  <si>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</si>
  <si>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</si>
  <si>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</si>
  <si>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</si>
  <si>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</si>
  <si>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</si>
  <si>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</si>
  <si>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</si>
  <si>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</si>
  <si>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</si>
  <si>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</si>
  <si>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</si>
  <si>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</si>
  <si>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</si>
  <si>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</si>
  <si>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</si>
  <si>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</si>
  <si>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</si>
  <si>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</si>
  <si>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</si>
  <si>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</si>
  <si>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</si>
  <si>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</si>
  <si>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</si>
  <si>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</si>
  <si>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</si>
  <si>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</si>
  <si>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</si>
  <si>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</si>
  <si>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</si>
  <si>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</si>
  <si>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</si>
  <si>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</si>
  <si>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</si>
  <si>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</si>
  <si>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</si>
  <si>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</si>
  <si>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</si>
  <si>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</si>
  <si>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</si>
  <si>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</si>
  <si>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</si>
  <si>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</si>
  <si>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</si>
  <si>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</si>
  <si>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</si>
  <si>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</si>
  <si>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</si>
  <si>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</si>
  <si>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</si>
  <si>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</si>
  <si>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</si>
  <si>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</si>
  <si>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</si>
  <si>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</si>
  <si>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</si>
  <si>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</si>
  <si>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</si>
  <si>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</si>
  <si>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</si>
  <si>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</si>
  <si>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</si>
  <si>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</si>
  <si>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</si>
  <si>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</si>
  <si>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</si>
  <si>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</si>
  <si>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</si>
  <si>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</si>
  <si>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</si>
  <si>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</si>
  <si>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</si>
  <si>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</si>
  <si>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</si>
  <si>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</si>
  <si>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</si>
  <si>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</si>
  <si>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</si>
  <si>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</si>
  <si>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</si>
  <si>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</si>
  <si>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</si>
  <si>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</si>
  <si>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</si>
  <si>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</si>
  <si>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</si>
  <si>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</si>
  <si>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</si>
  <si>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</si>
  <si>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</si>
  <si>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</si>
  <si>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</si>
  <si>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</si>
  <si>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</si>
  <si>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</si>
  <si>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</si>
  <si>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</si>
  <si>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</si>
  <si>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</si>
  <si>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</si>
  <si>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</si>
  <si>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</si>
  <si>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</si>
  <si>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</si>
  <si>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</si>
  <si>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</si>
  <si>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</si>
  <si>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</si>
  <si>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</si>
  <si>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</si>
  <si>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</si>
  <si>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</si>
  <si>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</si>
  <si>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</si>
  <si>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</si>
  <si>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</si>
  <si>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</si>
  <si>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</si>
  <si>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</si>
  <si>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</si>
  <si>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</si>
  <si>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</si>
  <si>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</si>
  <si>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</si>
  <si>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</si>
  <si>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</si>
  <si>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</si>
  <si>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</si>
  <si>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</si>
  <si>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</si>
  <si>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</si>
  <si>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</si>
  <si>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</si>
  <si>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</si>
  <si>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</si>
  <si>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</si>
  <si>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</si>
  <si>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</si>
  <si>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</si>
  <si>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</si>
  <si>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</si>
  <si>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</si>
  <si>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</si>
  <si>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</si>
  <si>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</si>
  <si>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</si>
  <si>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</si>
  <si>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</si>
  <si>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</si>
  <si>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</si>
  <si>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</si>
  <si>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</si>
  <si>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</si>
  <si>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</si>
  <si>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</si>
  <si>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</si>
  <si>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</si>
  <si>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</si>
  <si>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</si>
  <si>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</si>
  <si>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</si>
  <si>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</si>
  <si>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</si>
  <si>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</si>
  <si>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</si>
  <si>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</si>
  <si>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</si>
  <si>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</si>
  <si>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</si>
  <si>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</si>
  <si>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</si>
  <si>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</si>
  <si>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</si>
  <si>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</si>
  <si>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</si>
  <si>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</si>
  <si>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</si>
  <si>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</si>
  <si>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</si>
  <si>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</si>
  <si>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</si>
  <si>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</si>
  <si>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</si>
  <si>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</si>
  <si>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</si>
  <si>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</si>
  <si>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</si>
  <si>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</si>
  <si>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</si>
  <si>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</si>
  <si>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</si>
  <si>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</si>
  <si>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</si>
  <si>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</si>
  <si>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</si>
  <si>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</si>
  <si>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</si>
  <si>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</si>
  <si>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</si>
  <si>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</si>
  <si>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</si>
  <si>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</si>
  <si>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</si>
  <si>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</si>
  <si>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</si>
  <si>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</si>
  <si>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</si>
  <si>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</si>
  <si>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</si>
  <si>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</si>
  <si>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</si>
  <si>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</si>
  <si>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</si>
  <si>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</si>
  <si>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</si>
  <si>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</si>
  <si>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</si>
  <si>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</si>
  <si>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</si>
  <si>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</si>
  <si>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</si>
  <si>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</si>
  <si>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</si>
  <si>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</si>
  <si>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</si>
  <si>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</si>
  <si>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</si>
  <si>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</si>
  <si>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</si>
  <si>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</si>
  <si>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</si>
  <si>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</si>
  <si>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</si>
  <si>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</si>
  <si>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</si>
  <si>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</si>
  <si>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</si>
  <si>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</si>
  <si>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</si>
  <si>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</si>
  <si>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</si>
  <si>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</si>
  <si>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</si>
  <si>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</si>
  <si>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</si>
  <si>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</si>
  <si>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</si>
  <si>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</si>
  <si>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</si>
  <si>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</si>
  <si>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</si>
  <si>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</si>
  <si>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</si>
  <si>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</si>
  <si>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</si>
  <si>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</si>
  <si>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</si>
  <si>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</si>
  <si>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</si>
  <si>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</si>
  <si>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</si>
  <si>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</si>
  <si>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</si>
  <si>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</si>
  <si>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</si>
  <si>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</si>
  <si>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</si>
  <si>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</si>
  <si>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</si>
  <si>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</si>
  <si>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</si>
  <si>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</si>
  <si>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</si>
  <si>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</si>
  <si>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</si>
  <si>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</si>
  <si>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</si>
  <si>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</si>
  <si>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</si>
  <si>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</si>
  <si>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</si>
  <si>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</si>
  <si>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</si>
  <si>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</si>
  <si>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</si>
  <si>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</si>
  <si>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</si>
  <si>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</si>
  <si>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</si>
  <si>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</si>
  <si>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</si>
  <si>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</si>
  <si>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</si>
  <si>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</si>
  <si>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</si>
  <si>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</si>
  <si>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</si>
  <si>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</si>
  <si>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</si>
  <si>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</si>
  <si>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</si>
  <si>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</si>
  <si>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</si>
  <si>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</si>
  <si>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</si>
  <si>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</si>
  <si>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</si>
  <si>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</si>
  <si>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</si>
  <si>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</si>
  <si>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</si>
  <si>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</si>
  <si>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</si>
  <si>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</si>
  <si>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</si>
  <si>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</si>
  <si>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</si>
  <si>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</si>
  <si>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</si>
  <si>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</si>
  <si>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</si>
  <si>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</si>
  <si>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</si>
  <si>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</si>
  <si>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</si>
  <si>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</si>
  <si>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</si>
  <si>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</si>
  <si>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</si>
  <si>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</si>
  <si>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</si>
  <si>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</si>
  <si>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</si>
  <si>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</si>
  <si>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</si>
  <si>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</si>
  <si>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</si>
  <si>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</si>
  <si>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</si>
  <si>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</si>
  <si>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</si>
  <si>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</si>
  <si>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</si>
  <si>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</si>
  <si>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</si>
  <si>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</si>
  <si>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</si>
  <si>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</si>
  <si>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</si>
  <si>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</si>
  <si>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</si>
  <si>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</si>
  <si>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</si>
  <si>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</si>
  <si>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</si>
  <si>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</si>
  <si>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</si>
  <si>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</si>
  <si>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</si>
  <si>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</si>
  <si>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</si>
  <si>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</si>
  <si>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</si>
  <si>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</si>
  <si>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</si>
  <si>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</si>
  <si>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</si>
  <si>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</si>
  <si>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</si>
  <si>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</si>
  <si>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</si>
  <si>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</si>
  <si>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</si>
  <si>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</si>
  <si>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</si>
  <si>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</si>
  <si>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</si>
  <si>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</si>
  <si>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</si>
  <si>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</si>
  <si>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</si>
  <si>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</si>
  <si>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</si>
  <si>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</si>
  <si>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</si>
  <si>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</si>
  <si>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</si>
  <si>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</si>
  <si>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</si>
  <si>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</si>
  <si>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</si>
  <si>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</si>
  <si>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</si>
  <si>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</si>
  <si>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</si>
  <si>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</si>
  <si>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</si>
  <si>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</si>
  <si>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</si>
  <si>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</si>
  <si>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</si>
  <si>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</si>
  <si>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</si>
  <si>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</si>
  <si>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</si>
  <si>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</si>
  <si>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</si>
  <si>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</si>
  <si>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</si>
  <si>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</si>
  <si>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</si>
  <si>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</si>
  <si>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</si>
  <si>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</si>
  <si>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</si>
  <si>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</si>
  <si>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</si>
  <si>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</si>
  <si>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</si>
  <si>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</si>
  <si>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</si>
  <si>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</si>
  <si>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</si>
  <si>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</si>
  <si>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</si>
  <si>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</si>
  <si>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</si>
  <si>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</si>
  <si>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</si>
  <si>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</si>
  <si>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</si>
  <si>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</si>
  <si>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</si>
  <si>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</si>
  <si>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</si>
  <si>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</si>
  <si>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</si>
  <si>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</si>
  <si>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</si>
  <si>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</si>
  <si>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</si>
  <si>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</si>
  <si>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</si>
  <si>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</si>
  <si>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</si>
  <si>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</si>
  <si>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</si>
  <si>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</si>
  <si>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</si>
  <si>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</si>
  <si>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</si>
  <si>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</si>
  <si>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</si>
  <si>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</si>
  <si>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</si>
  <si>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</si>
  <si>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</si>
  <si>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</si>
  <si>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</si>
  <si>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</si>
  <si>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</si>
  <si>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</si>
  <si>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</si>
  <si>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</si>
  <si>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</si>
  <si>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</si>
  <si>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</si>
  <si>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</si>
  <si>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</si>
  <si>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</si>
  <si>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</si>
  <si>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</si>
  <si>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</si>
  <si>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</si>
  <si>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</si>
  <si>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</si>
  <si>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</si>
  <si>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</si>
  <si>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</si>
  <si>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</si>
  <si>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</si>
  <si>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</si>
  <si>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</si>
  <si>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</si>
  <si>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</si>
  <si>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</si>
  <si>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</si>
  <si>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</si>
  <si>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</si>
  <si>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</si>
  <si>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</si>
  <si>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</si>
  <si>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</si>
  <si>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</si>
  <si>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</si>
  <si>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</si>
  <si>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</si>
  <si>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</si>
  <si>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</si>
  <si>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</si>
  <si>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</si>
  <si>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</si>
  <si>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</si>
  <si>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</si>
  <si>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</si>
  <si>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</si>
  <si>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</si>
  <si>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</si>
  <si>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</si>
  <si>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</si>
  <si>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</si>
  <si>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</si>
  <si>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</si>
  <si>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</si>
  <si>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</si>
  <si>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</si>
  <si>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</si>
  <si>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</si>
  <si>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</si>
  <si>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</si>
  <si>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</si>
  <si>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</si>
  <si>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</si>
  <si>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</si>
  <si>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</si>
  <si>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</si>
  <si>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</si>
  <si>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</si>
  <si>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</si>
  <si>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</si>
  <si>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</si>
  <si>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</si>
  <si>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</si>
  <si>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</si>
  <si>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</si>
  <si>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</si>
  <si>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</si>
  <si>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</si>
  <si>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</si>
  <si>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</si>
  <si>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</si>
  <si>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</si>
  <si>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</si>
  <si>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</si>
  <si>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</si>
  <si>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</si>
  <si>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</si>
  <si>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</si>
  <si>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</si>
  <si>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</si>
  <si>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</si>
  <si>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</si>
  <si>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</si>
  <si>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</si>
  <si>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</si>
  <si>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</si>
  <si>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</si>
  <si>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</si>
  <si>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</si>
  <si>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</si>
  <si>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</si>
  <si>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</si>
  <si>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</si>
  <si>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</si>
  <si>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</si>
  <si>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</si>
  <si>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</si>
  <si>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</si>
  <si>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</si>
  <si>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</si>
  <si>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</si>
  <si>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</si>
  <si>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</si>
  <si>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</si>
  <si>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</si>
  <si>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</si>
  <si>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</si>
  <si>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</si>
  <si>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</si>
  <si>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</si>
  <si>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</si>
  <si>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</si>
  <si>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</si>
  <si>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</si>
  <si>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</si>
  <si>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</si>
  <si>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</si>
  <si>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</si>
  <si>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</si>
  <si>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</si>
  <si>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</si>
  <si>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</si>
  <si>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</si>
  <si>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</si>
  <si>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</si>
  <si>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</si>
  <si>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</si>
  <si>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</si>
  <si>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</si>
  <si>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</si>
  <si>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</si>
  <si>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</si>
  <si>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</si>
  <si>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</si>
  <si>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</si>
  <si>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</si>
  <si>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</si>
  <si>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</si>
  <si>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</si>
  <si>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</si>
  <si>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</si>
  <si>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</si>
  <si>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</si>
  <si>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</si>
  <si>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</si>
  <si>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</si>
  <si>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</si>
  <si>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</si>
  <si>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</si>
  <si>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</si>
  <si>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</si>
  <si>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</si>
  <si>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</si>
  <si>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</si>
  <si>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</si>
  <si>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</si>
  <si>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</si>
  <si>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</si>
  <si>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</si>
  <si>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</si>
  <si>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</si>
  <si>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</si>
  <si>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</si>
  <si>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</si>
  <si>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</si>
  <si>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</si>
  <si>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</si>
  <si>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</si>
  <si>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</si>
  <si>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</si>
  <si>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</si>
  <si>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</si>
  <si>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</si>
  <si>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</si>
  <si>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</si>
  <si>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</si>
  <si>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</si>
  <si>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</si>
  <si>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</si>
  <si>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</si>
  <si>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</si>
  <si>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</si>
  <si>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</si>
  <si>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</si>
  <si>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</si>
  <si>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</si>
  <si>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</si>
  <si>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</si>
  <si>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</si>
  <si>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</si>
  <si>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</si>
  <si>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</si>
  <si>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</si>
  <si>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</si>
  <si>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</si>
  <si>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</si>
  <si>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</si>
  <si>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</si>
  <si>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</si>
  <si>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</si>
  <si>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</si>
  <si>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</si>
  <si>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</si>
  <si>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</si>
  <si>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</si>
  <si>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</si>
  <si>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</si>
  <si>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</si>
  <si>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</si>
  <si>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</si>
  <si>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</si>
  <si>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</si>
  <si>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</si>
  <si>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</si>
  <si>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</si>
  <si>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</si>
  <si>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</si>
  <si>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</si>
  <si>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</si>
  <si>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</si>
  <si>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</si>
  <si>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</si>
  <si>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</si>
  <si>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</si>
  <si>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</si>
  <si>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</si>
  <si>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</si>
  <si>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</si>
  <si>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</si>
  <si>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</si>
  <si>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</si>
  <si>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</si>
  <si>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</si>
  <si>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</si>
  <si>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</si>
  <si>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</si>
  <si>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</si>
  <si>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</si>
  <si>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</si>
  <si>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</si>
  <si>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</si>
  <si>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</si>
  <si>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</si>
  <si>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</si>
  <si>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</si>
  <si>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</si>
  <si>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</si>
  <si>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</si>
  <si>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</si>
  <si>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</si>
  <si>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</si>
  <si>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</si>
  <si>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</si>
  <si>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</si>
  <si>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</si>
  <si>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</si>
  <si>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</si>
  <si>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</si>
  <si>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</si>
  <si>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</si>
  <si>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</si>
  <si>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</si>
  <si>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</si>
  <si>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</si>
  <si>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</si>
  <si>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</si>
  <si>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</si>
  <si>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</si>
  <si>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</si>
  <si>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</si>
  <si>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</si>
  <si>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</si>
  <si>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</si>
  <si>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</si>
  <si>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</si>
  <si>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</si>
  <si>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</si>
  <si>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</si>
  <si>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</si>
  <si>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</si>
  <si>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</si>
  <si>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</si>
  <si>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</si>
  <si>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</si>
  <si>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</si>
  <si>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</si>
  <si>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</si>
  <si>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</si>
  <si>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</si>
  <si>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</si>
  <si>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</si>
  <si>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</si>
  <si>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</si>
  <si>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</si>
  <si>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</si>
  <si>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</si>
  <si>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</si>
  <si>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</si>
  <si>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</si>
  <si>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</si>
  <si>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</si>
  <si>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</si>
  <si>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</si>
  <si>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</si>
  <si>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</si>
  <si>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</si>
  <si>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</si>
  <si>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</si>
  <si>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</si>
  <si>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</si>
  <si>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</si>
  <si>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</si>
  <si>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</si>
  <si>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</si>
  <si>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</si>
  <si>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</si>
  <si>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</si>
  <si>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</si>
  <si>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</si>
  <si>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</si>
  <si>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</si>
  <si>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</si>
  <si>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</si>
  <si>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</si>
  <si>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</si>
  <si>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</si>
  <si>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</si>
  <si>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</si>
  <si>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</si>
  <si>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</si>
  <si>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</si>
  <si>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</si>
  <si>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</si>
  <si>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</si>
  <si>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</si>
  <si>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</si>
  <si>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</si>
  <si>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</si>
  <si>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</si>
  <si>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</si>
  <si>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</si>
  <si>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</si>
  <si>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</si>
  <si>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</si>
  <si>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</si>
  <si>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</si>
  <si>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</si>
  <si>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</si>
  <si>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</si>
  <si>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</si>
  <si>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</si>
  <si>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</si>
  <si>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</si>
  <si>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</si>
  <si>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</si>
  <si>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</si>
  <si>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</si>
  <si>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</si>
  <si>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</si>
  <si>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</si>
  <si>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</si>
  <si>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</si>
  <si>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</si>
  <si>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</si>
  <si>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</si>
  <si>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</si>
  <si>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</si>
  <si>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</si>
  <si>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</si>
  <si>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</si>
  <si>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</si>
  <si>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</si>
  <si>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</si>
  <si>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</si>
  <si>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</si>
  <si>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</si>
  <si>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</si>
  <si>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</si>
  <si>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</si>
  <si>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</si>
  <si>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</si>
  <si>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</si>
  <si>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</si>
  <si>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</si>
  <si>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</si>
  <si>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</si>
  <si>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</si>
  <si>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</si>
  <si>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</si>
  <si>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</si>
  <si>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</si>
  <si>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</si>
  <si>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</si>
  <si>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</si>
  <si>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</si>
  <si>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</si>
  <si>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</si>
  <si>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</si>
  <si>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</si>
  <si>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</si>
  <si>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</si>
  <si>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</si>
  <si>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</si>
  <si>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</si>
  <si>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</si>
  <si>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</si>
  <si>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</si>
  <si>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</si>
  <si>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</si>
  <si>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</si>
  <si>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</si>
  <si>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</si>
  <si>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</si>
  <si>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</si>
  <si>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</si>
  <si>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</si>
  <si>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</si>
  <si>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</si>
  <si>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</si>
  <si>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</si>
  <si>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</si>
  <si>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</si>
  <si>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</si>
  <si>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</si>
  <si>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</si>
  <si>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</si>
  <si>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</si>
  <si>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</si>
  <si>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</si>
  <si>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</si>
  <si>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</si>
  <si>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</si>
  <si>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</si>
  <si>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</si>
  <si>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</si>
  <si>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</si>
  <si>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</si>
  <si>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</si>
  <si>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</si>
  <si>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</si>
  <si>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</si>
  <si>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</si>
  <si>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</si>
  <si>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</si>
  <si>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</si>
  <si>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</si>
  <si>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</si>
  <si>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</si>
  <si>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</si>
  <si>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</si>
  <si>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</si>
  <si>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</si>
  <si>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</si>
  <si>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</si>
  <si>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</si>
  <si>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</si>
  <si>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</si>
  <si>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</si>
  <si>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</si>
  <si>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</si>
  <si>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</si>
  <si>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</si>
  <si>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</si>
  <si>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</si>
  <si>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</si>
  <si>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</si>
  <si>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</si>
  <si>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</si>
  <si>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</si>
  <si>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</si>
  <si>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</si>
  <si>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</si>
  <si>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</si>
  <si>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</si>
  <si>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</si>
  <si>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</si>
  <si>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</si>
  <si>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</si>
  <si>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</si>
  <si>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</si>
  <si>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</si>
  <si>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</si>
  <si>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</si>
  <si>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</si>
  <si>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</si>
  <si>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</si>
  <si>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</si>
  <si>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</si>
  <si>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</si>
  <si>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</si>
  <si>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</si>
  <si>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</si>
  <si>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</si>
  <si>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</si>
  <si>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</si>
  <si>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</si>
  <si>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</si>
  <si>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</si>
  <si>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</si>
  <si>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</si>
  <si>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</si>
  <si>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</si>
  <si>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</si>
  <si>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</si>
  <si>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</si>
  <si>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</si>
  <si>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</si>
  <si>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</si>
  <si>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</si>
  <si>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</si>
  <si>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</si>
  <si>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</si>
  <si>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</si>
  <si>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</si>
  <si>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</si>
  <si>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</si>
  <si>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</si>
  <si>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</si>
  <si>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</si>
  <si>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</si>
  <si>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</si>
  <si>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</si>
  <si>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</si>
  <si>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</si>
  <si>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</si>
  <si>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</si>
  <si>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</si>
  <si>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</si>
  <si>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</si>
  <si>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</si>
  <si>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</si>
  <si>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</si>
  <si>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</si>
  <si>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</si>
  <si>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</si>
  <si>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</si>
  <si>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</si>
  <si>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</si>
  <si>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</si>
  <si>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</si>
  <si>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</si>
  <si>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</si>
  <si>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</si>
  <si>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</si>
  <si>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</si>
  <si>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</si>
  <si>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</si>
  <si>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</si>
  <si>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</si>
  <si>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</si>
  <si>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</si>
  <si>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</si>
  <si>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</si>
  <si>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</si>
  <si>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</si>
  <si>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</si>
  <si>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</si>
  <si>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</si>
  <si>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</si>
  <si>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</si>
  <si>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</si>
  <si>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</si>
  <si>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</si>
  <si>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</si>
  <si>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</si>
  <si>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</si>
  <si>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</si>
  <si>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</si>
  <si>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</si>
  <si>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</si>
  <si>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</si>
  <si>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</si>
  <si>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</si>
  <si>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</si>
  <si>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</si>
  <si>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</si>
  <si>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</si>
  <si>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</si>
  <si>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</si>
  <si>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</si>
  <si>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</si>
  <si>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</si>
  <si>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</si>
  <si>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</si>
  <si>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</si>
  <si>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</si>
  <si>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</si>
  <si>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</si>
  <si>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</si>
  <si>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</si>
  <si>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</si>
  <si>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</si>
  <si>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</si>
  <si>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</si>
  <si>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</si>
  <si>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</si>
  <si>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</si>
  <si>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</si>
  <si>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</si>
  <si>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</si>
  <si>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</si>
  <si>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</si>
  <si>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</si>
  <si>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</si>
  <si>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</si>
  <si>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</si>
  <si>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</si>
  <si>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</si>
  <si>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</si>
  <si>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</si>
  <si>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</si>
  <si>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</si>
  <si>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</si>
  <si>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</si>
  <si>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</si>
  <si>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</si>
  <si>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</si>
  <si>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</si>
  <si>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</si>
  <si>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</si>
  <si>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</si>
  <si>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</si>
  <si>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</si>
  <si>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</si>
  <si>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</si>
  <si>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</si>
  <si>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</si>
  <si>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</si>
  <si>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</si>
  <si>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</si>
  <si>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</si>
  <si>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</si>
  <si>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</si>
  <si>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</si>
  <si>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</si>
  <si>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</si>
  <si>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</si>
  <si>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</si>
  <si>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</si>
  <si>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</si>
  <si>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</si>
  <si>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</si>
  <si>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</si>
  <si>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</si>
  <si>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</si>
  <si>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</si>
  <si>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</si>
  <si>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</si>
  <si>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</si>
  <si>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</si>
  <si>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</si>
  <si>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</si>
  <si>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</si>
  <si>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</si>
  <si>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</si>
  <si>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</si>
  <si>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</si>
  <si>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</si>
  <si>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</si>
  <si>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</si>
  <si>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</si>
  <si>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</si>
  <si>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</si>
  <si>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</si>
  <si>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</si>
  <si>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</si>
  <si>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</si>
  <si>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</si>
  <si>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</si>
  <si>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</si>
  <si>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</si>
  <si>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</si>
  <si>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</si>
  <si>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</si>
  <si>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</si>
  <si>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</si>
  <si>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</si>
  <si>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</si>
  <si>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</si>
  <si>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</si>
  <si>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</si>
  <si>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</si>
  <si>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</si>
  <si>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</si>
  <si>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</si>
  <si>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</si>
  <si>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</si>
  <si>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</si>
  <si>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</si>
  <si>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</si>
  <si>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</si>
  <si>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</si>
  <si>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</si>
  <si>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</si>
  <si>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</si>
  <si>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</si>
  <si>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</si>
  <si>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</si>
  <si>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</si>
  <si>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</si>
  <si>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</si>
  <si>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</si>
  <si>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</si>
  <si>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</si>
  <si>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</si>
  <si>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</si>
  <si>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</si>
  <si>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</si>
  <si>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</si>
  <si>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</si>
  <si>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</si>
  <si>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</si>
  <si>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</si>
  <si>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</si>
  <si>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</si>
  <si>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</si>
  <si>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</si>
  <si>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</si>
  <si>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</si>
  <si>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</si>
  <si>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</si>
  <si>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</si>
  <si>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</si>
  <si>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</si>
  <si>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</si>
  <si>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</si>
  <si>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</si>
  <si>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</si>
  <si>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</si>
  <si>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</si>
  <si>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</si>
  <si>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</si>
  <si>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</si>
  <si>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</si>
  <si>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</si>
  <si>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</si>
  <si>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</si>
  <si>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</si>
  <si>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</si>
  <si>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</si>
  <si>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</si>
  <si>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</si>
  <si>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</si>
  <si>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</si>
  <si>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</si>
  <si>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</si>
  <si>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</si>
  <si>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</si>
  <si>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</si>
  <si>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</si>
  <si>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</si>
  <si>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</si>
  <si>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</si>
  <si>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</si>
  <si>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</si>
  <si>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</si>
  <si>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</si>
  <si>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</si>
  <si>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</si>
  <si>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</si>
  <si>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</si>
  <si>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</si>
  <si>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</si>
  <si>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</si>
  <si>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</si>
  <si>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</si>
  <si>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</si>
  <si>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</si>
  <si>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</si>
  <si>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</si>
  <si>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</si>
  <si>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</si>
  <si>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</si>
  <si>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</si>
  <si>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</si>
  <si>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</si>
  <si>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</si>
  <si>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</si>
  <si>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</si>
  <si>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</si>
  <si>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</si>
  <si>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</si>
  <si>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</si>
  <si>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</si>
  <si>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</si>
  <si>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</si>
  <si>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</si>
  <si>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</si>
  <si>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</si>
  <si>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</si>
  <si>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</si>
  <si>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</si>
  <si>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</si>
  <si>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</si>
  <si>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</si>
  <si>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</si>
  <si>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</si>
  <si>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</si>
  <si>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</si>
  <si>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</si>
  <si>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</si>
  <si>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</si>
  <si>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</si>
  <si>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</si>
  <si>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</si>
  <si>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</si>
  <si>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</si>
  <si>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</si>
  <si>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</si>
  <si>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</si>
  <si>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</si>
  <si>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</si>
  <si>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</si>
  <si>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</si>
  <si>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</si>
  <si>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</si>
  <si>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</si>
  <si>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</si>
  <si>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</si>
  <si>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</si>
  <si>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</si>
  <si>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</si>
  <si>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</si>
  <si>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</si>
  <si>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</si>
  <si>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</si>
  <si>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</si>
  <si>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</si>
  <si>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</si>
  <si>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</si>
  <si>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</si>
  <si>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</si>
  <si>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</si>
  <si>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</si>
  <si>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</si>
  <si>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</si>
  <si>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</si>
  <si>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</si>
  <si>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</si>
  <si>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</si>
  <si>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</si>
  <si>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</si>
  <si>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</si>
  <si>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</si>
  <si>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</si>
  <si>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</si>
  <si>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</si>
  <si>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</si>
  <si>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</si>
  <si>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</si>
  <si>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</si>
  <si>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</si>
  <si>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</si>
  <si>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</si>
  <si>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</si>
  <si>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</si>
  <si>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</si>
  <si>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</si>
  <si>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</si>
  <si>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</si>
  <si>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</si>
  <si>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</si>
  <si>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</si>
  <si>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</si>
  <si>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</si>
  <si>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</si>
  <si>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</si>
  <si>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</si>
  <si>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</si>
  <si>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</si>
  <si>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</si>
  <si>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</si>
  <si>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</si>
  <si>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</si>
  <si>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</si>
  <si>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</si>
  <si>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</si>
  <si>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</si>
  <si>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</si>
  <si>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</si>
  <si>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</si>
  <si>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</si>
  <si>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</si>
  <si>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</si>
  <si>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</si>
  <si>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</si>
  <si>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</si>
  <si>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</si>
  <si>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</si>
  <si>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</si>
  <si>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</si>
  <si>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</si>
  <si>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</si>
  <si>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</si>
  <si>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</si>
  <si>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</si>
  <si>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</si>
  <si>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</si>
  <si>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</si>
  <si>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</si>
  <si>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</si>
  <si>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</si>
  <si>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</si>
  <si>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</si>
  <si>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</si>
  <si>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</si>
  <si>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</si>
  <si>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</si>
  <si>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</si>
  <si>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</si>
  <si>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</si>
  <si>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</si>
  <si>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</si>
  <si>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</si>
  <si>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</si>
  <si>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</si>
  <si>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</si>
  <si>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</si>
  <si>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</si>
  <si>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</si>
  <si>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</si>
  <si>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</si>
  <si>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</si>
  <si>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</si>
  <si>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</si>
  <si>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</si>
  <si>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</si>
  <si>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</si>
  <si>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</si>
  <si>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</si>
  <si>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</si>
  <si>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</si>
  <si>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</si>
  <si>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</si>
  <si>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</si>
  <si>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</si>
  <si>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</si>
  <si>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</si>
  <si>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</si>
  <si>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</si>
  <si>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</si>
  <si>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</si>
  <si>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</si>
  <si>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</si>
  <si>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</si>
  <si>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</si>
  <si>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</si>
  <si>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</si>
  <si>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</si>
  <si>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</si>
  <si>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</si>
  <si>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</si>
  <si>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</si>
  <si>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</si>
  <si>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</si>
  <si>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</si>
  <si>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</si>
  <si>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</si>
  <si>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</si>
  <si>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</si>
  <si>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</si>
  <si>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</si>
  <si>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</si>
  <si>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</si>
  <si>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</si>
  <si>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</si>
  <si>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</si>
  <si>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</si>
  <si>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</si>
  <si>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</si>
  <si>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</si>
  <si>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</si>
  <si>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</si>
  <si>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</si>
  <si>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</si>
  <si>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</si>
  <si>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</si>
  <si>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</si>
  <si>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</si>
  <si>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</si>
  <si>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</si>
  <si>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</si>
  <si>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</si>
  <si>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</si>
  <si>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</si>
  <si>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</si>
  <si>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</si>
  <si>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</si>
  <si>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</si>
  <si>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</si>
  <si>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</si>
  <si>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</si>
  <si>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</si>
  <si>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</si>
  <si>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</si>
  <si>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</si>
  <si>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</si>
  <si>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</si>
  <si>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</si>
  <si>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</si>
  <si>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</si>
  <si>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</si>
  <si>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</si>
  <si>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</si>
  <si>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</si>
  <si>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</si>
  <si>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</si>
  <si>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</si>
  <si>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</si>
  <si>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</si>
  <si>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</si>
  <si>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</si>
  <si>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</si>
  <si>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</si>
  <si>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</si>
  <si>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</si>
  <si>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</si>
  <si>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</si>
  <si>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</si>
  <si>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</si>
  <si>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</si>
  <si>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</si>
  <si>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</si>
  <si>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</si>
  <si>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</si>
  <si>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</si>
  <si>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</si>
  <si>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</si>
  <si>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</si>
  <si>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</si>
  <si>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</si>
  <si>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</si>
  <si>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</si>
  <si>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</si>
  <si>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</si>
  <si>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</si>
  <si>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</si>
  <si>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</si>
  <si>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</si>
  <si>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</si>
  <si>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</si>
  <si>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</si>
  <si>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</si>
  <si>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</si>
  <si>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</si>
  <si>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</si>
  <si>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</si>
  <si>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</si>
  <si>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</si>
  <si>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</si>
  <si>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</si>
  <si>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</si>
  <si>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</si>
  <si>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</si>
  <si>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</si>
  <si>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</si>
  <si>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</si>
  <si>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</si>
  <si>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</si>
  <si>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</si>
  <si>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</si>
  <si>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</si>
  <si>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</si>
  <si>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</si>
  <si>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</si>
  <si>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</si>
  <si>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</si>
  <si>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</si>
  <si>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</si>
  <si>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</si>
  <si>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</si>
  <si>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</si>
  <si>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</si>
  <si>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</si>
  <si>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</si>
  <si>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</si>
  <si>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</si>
  <si>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</si>
  <si>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</si>
  <si>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</si>
  <si>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</si>
  <si>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</si>
  <si>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</si>
  <si>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</si>
  <si>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</si>
  <si>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</si>
  <si>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</si>
  <si>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</si>
  <si>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</si>
  <si>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</si>
  <si>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</si>
  <si>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</si>
  <si>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</si>
  <si>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</si>
  <si>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</si>
  <si>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</si>
  <si>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</si>
  <si>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</si>
  <si>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</si>
  <si>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</si>
  <si>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</si>
  <si>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</si>
  <si>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</si>
  <si>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</si>
  <si>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</si>
  <si>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</si>
  <si>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</si>
  <si>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</si>
  <si>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</si>
  <si>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</si>
  <si>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</si>
  <si>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</si>
  <si>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</si>
  <si>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</si>
  <si>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</si>
  <si>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</si>
  <si>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</si>
  <si>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</si>
  <si>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</si>
  <si>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</si>
  <si>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</si>
  <si>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</si>
  <si>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</si>
  <si>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</si>
  <si>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</si>
  <si>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</si>
  <si>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</si>
  <si>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</si>
  <si>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</si>
  <si>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</si>
  <si>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</si>
  <si>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</si>
  <si>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</si>
  <si>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</si>
  <si>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</si>
  <si>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</si>
  <si>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</si>
  <si>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</si>
  <si>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</si>
  <si>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</si>
  <si>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</si>
  <si>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</si>
  <si>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</si>
  <si>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</si>
  <si>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</si>
  <si>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</si>
  <si>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</si>
  <si>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</si>
  <si>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</si>
  <si>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</si>
  <si>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</si>
  <si>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</si>
  <si>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</si>
  <si>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</si>
  <si>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</si>
  <si>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</si>
  <si>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</si>
  <si>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</si>
  <si>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</si>
  <si>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</si>
  <si>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</si>
  <si>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</si>
  <si>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</si>
  <si>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</si>
  <si>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</si>
  <si>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</si>
  <si>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</si>
  <si>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</si>
  <si>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</si>
  <si>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</si>
  <si>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</si>
  <si>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</si>
  <si>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</si>
  <si>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</si>
  <si>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</si>
  <si>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</si>
  <si>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</si>
  <si>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</si>
  <si>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</si>
  <si>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</si>
  <si>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</si>
  <si>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</si>
  <si>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</si>
  <si>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</si>
  <si>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</si>
  <si>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</si>
  <si>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</si>
  <si>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</si>
  <si>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</si>
  <si>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</si>
  <si>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</si>
  <si>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</si>
  <si>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</si>
  <si>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</si>
  <si>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</si>
  <si>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</si>
  <si>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</si>
  <si>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</si>
  <si>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</si>
  <si>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</si>
  <si>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</si>
  <si>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</si>
  <si>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</si>
  <si>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</si>
  <si>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</si>
  <si>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</si>
  <si>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</si>
  <si>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</si>
  <si>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</si>
  <si>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</si>
  <si>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</si>
  <si>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</si>
  <si>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</si>
  <si>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</si>
  <si>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</si>
  <si>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</si>
  <si>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</si>
  <si>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</si>
  <si>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</si>
  <si>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</si>
  <si>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</si>
  <si>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</si>
  <si>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</si>
  <si>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</si>
  <si>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</si>
  <si>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</si>
  <si>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</si>
  <si>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</si>
  <si>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</si>
  <si>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</si>
  <si>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</si>
  <si>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</si>
  <si>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</si>
  <si>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</si>
  <si>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</si>
  <si>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</si>
  <si>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</si>
  <si>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</si>
  <si>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</si>
  <si>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</si>
  <si>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</si>
  <si>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</si>
  <si>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</si>
  <si>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</si>
  <si>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</si>
  <si>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</si>
  <si>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</si>
  <si>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</si>
  <si>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</si>
  <si>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</si>
  <si>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</si>
  <si>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</si>
  <si>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</si>
  <si>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</si>
  <si>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</si>
  <si>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</si>
  <si>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</si>
  <si>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</si>
  <si>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</si>
  <si>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</si>
  <si>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</si>
  <si>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</si>
  <si>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</si>
  <si>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</si>
  <si>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</si>
  <si>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</si>
  <si>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</si>
  <si>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</si>
  <si>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</si>
  <si>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</si>
  <si>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</si>
  <si>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</si>
  <si>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</si>
  <si>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</si>
  <si>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</si>
  <si>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</si>
  <si>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</si>
  <si>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</si>
  <si>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</si>
  <si>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</si>
  <si>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</si>
  <si>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</si>
  <si>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</si>
  <si>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</si>
  <si>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</si>
  <si>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</si>
  <si>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</si>
  <si>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</si>
  <si>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</si>
  <si>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</si>
  <si>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</si>
  <si>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</si>
  <si>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</si>
  <si>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</si>
  <si>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</si>
  <si>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</si>
  <si>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</si>
  <si>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</si>
  <si>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</si>
  <si>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</si>
  <si>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</si>
  <si>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</si>
  <si>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</si>
  <si>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</si>
  <si>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</si>
  <si>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</si>
  <si>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</si>
  <si>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</si>
  <si>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</si>
  <si>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</si>
  <si>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</si>
  <si>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</si>
  <si>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</si>
  <si>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</si>
  <si>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</si>
  <si>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</si>
  <si>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</si>
  <si>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</si>
  <si>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</si>
  <si>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</si>
  <si>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</si>
  <si>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</si>
  <si>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</si>
  <si>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</si>
  <si>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</si>
  <si>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</si>
  <si>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</si>
  <si>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</si>
  <si>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</si>
  <si>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</si>
  <si>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</si>
  <si>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</si>
  <si>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</si>
  <si>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</si>
  <si>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</si>
  <si>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</si>
  <si>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</si>
  <si>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</si>
  <si>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</si>
  <si>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</si>
  <si>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</si>
  <si>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</si>
  <si>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</si>
  <si>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</si>
  <si>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</si>
  <si>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</si>
  <si>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</si>
  <si>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</si>
  <si>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</si>
  <si>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</si>
  <si>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</si>
  <si>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</si>
  <si>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</si>
  <si>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</si>
  <si>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</si>
  <si>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</si>
  <si>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</si>
  <si>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</si>
  <si>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</si>
  <si>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</si>
  <si>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</si>
  <si>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</si>
  <si>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</si>
  <si>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</si>
  <si>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</si>
  <si>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</si>
  <si>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</si>
  <si>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</si>
  <si>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</si>
  <si>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</si>
  <si>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</si>
  <si>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</si>
  <si>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</si>
  <si>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</si>
  <si>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</si>
  <si>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</si>
  <si>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</si>
  <si>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</si>
  <si>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</si>
  <si>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</si>
  <si>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</si>
  <si>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</si>
  <si>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</si>
  <si>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</si>
  <si>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</si>
  <si>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</si>
  <si>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</si>
  <si>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</si>
  <si>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</si>
  <si>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</si>
  <si>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</si>
  <si>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</si>
  <si>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</si>
  <si>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</si>
  <si>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</si>
  <si>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</si>
  <si>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</si>
  <si>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</si>
  <si>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</si>
  <si>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</si>
  <si>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</si>
  <si>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</si>
  <si>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</si>
  <si>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</si>
  <si>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</si>
  <si>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</si>
  <si>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</si>
  <si>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</si>
  <si>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</si>
  <si>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</si>
  <si>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</si>
  <si>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</si>
  <si>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</si>
  <si>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</si>
  <si>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</si>
  <si>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</si>
  <si>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</si>
  <si>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</si>
  <si>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</si>
  <si>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</si>
  <si>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</si>
  <si>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</si>
  <si>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</si>
  <si>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</si>
  <si>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</si>
  <si>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</si>
  <si>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</si>
  <si>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</si>
  <si>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</si>
  <si>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</si>
  <si>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</si>
  <si>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</si>
  <si>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</si>
  <si>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</si>
  <si>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</si>
  <si>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</si>
  <si>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</si>
  <si>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</si>
  <si>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</si>
  <si>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</si>
  <si>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</si>
  <si>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</si>
  <si>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</si>
  <si>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</si>
  <si>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</si>
  <si>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</si>
  <si>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</si>
  <si>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</si>
  <si>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</si>
  <si>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</si>
  <si>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</si>
  <si>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</si>
  <si>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</si>
  <si>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</si>
  <si>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</si>
  <si>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</si>
  <si>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</si>
  <si>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</si>
  <si>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</si>
  <si>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</si>
  <si>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</si>
  <si>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</si>
  <si>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</si>
  <si>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</si>
  <si>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</si>
  <si>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</si>
  <si>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</si>
  <si>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</si>
  <si>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</si>
  <si>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</si>
  <si>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</si>
  <si>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</si>
  <si>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</si>
  <si>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</si>
  <si>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</si>
  <si>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</si>
  <si>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</si>
  <si>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</si>
  <si>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</si>
  <si>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</si>
  <si>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</si>
  <si>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</si>
  <si>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</si>
  <si>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</si>
  <si>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</si>
  <si>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</si>
  <si>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</si>
  <si>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</si>
  <si>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</si>
  <si>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</si>
  <si>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</si>
  <si>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</si>
  <si>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</si>
  <si>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</si>
  <si>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</si>
  <si>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</si>
  <si>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</si>
  <si>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</si>
  <si>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</si>
  <si>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</si>
  <si>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</si>
  <si>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</si>
  <si>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</si>
  <si>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</si>
  <si>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</si>
  <si>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</si>
  <si>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</si>
  <si>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</si>
  <si>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</si>
  <si>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</si>
  <si>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</si>
  <si>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</si>
  <si>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</si>
  <si>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</si>
  <si>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</si>
  <si>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</si>
  <si>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</si>
  <si>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</si>
  <si>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</si>
  <si>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</si>
  <si>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</si>
  <si>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</si>
  <si>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</si>
  <si>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</si>
  <si>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</si>
  <si>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</si>
  <si>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</si>
  <si>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</si>
  <si>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</si>
  <si>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</si>
  <si>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</si>
  <si>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</si>
  <si>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</si>
  <si>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</si>
  <si>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</si>
  <si>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</si>
  <si>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</si>
  <si>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</si>
  <si>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</si>
  <si>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</si>
  <si>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</si>
  <si>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</si>
  <si>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</si>
  <si>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</si>
  <si>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</si>
  <si>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</si>
  <si>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</si>
  <si>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</si>
  <si>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</si>
  <si>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</si>
  <si>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</si>
  <si>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</si>
  <si>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</si>
  <si>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</si>
  <si>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</si>
  <si>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</si>
  <si>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</si>
  <si>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</si>
  <si>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</si>
  <si>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</si>
  <si>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</si>
  <si>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</si>
  <si>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</si>
  <si>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</si>
  <si>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</si>
  <si>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</si>
  <si>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</si>
  <si>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</si>
  <si>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</si>
  <si>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</si>
  <si>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</si>
  <si>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</si>
  <si>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</si>
  <si>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</si>
  <si>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</si>
  <si>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</si>
  <si>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</si>
  <si>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</si>
  <si>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</si>
  <si>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</si>
  <si>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</si>
  <si>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</si>
  <si>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</si>
  <si>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</si>
  <si>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</si>
  <si>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</si>
  <si>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</si>
  <si>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</si>
  <si>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</si>
  <si>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</si>
  <si>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</si>
  <si>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</si>
  <si>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</si>
  <si>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</si>
  <si>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</si>
  <si>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</si>
  <si>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</si>
  <si>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</si>
  <si>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</si>
  <si>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</si>
  <si>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</si>
  <si>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</si>
  <si>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</si>
  <si>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</si>
  <si>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</si>
  <si>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</si>
  <si>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</si>
  <si>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</si>
  <si>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</si>
  <si>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</si>
  <si>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</si>
  <si>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</si>
  <si>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</si>
  <si>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</si>
  <si>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</si>
  <si>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</si>
  <si>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</si>
  <si>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</si>
  <si>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</si>
  <si>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</si>
  <si>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</si>
  <si>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</si>
  <si>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</si>
  <si>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</si>
  <si>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</si>
  <si>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</si>
  <si>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</si>
  <si>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</si>
  <si>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</si>
  <si>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</si>
  <si>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</si>
  <si>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</si>
  <si>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</si>
  <si>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</si>
  <si>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</si>
  <si>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</si>
  <si>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</si>
  <si>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</si>
  <si>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</si>
  <si>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</si>
  <si>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</si>
  <si>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</si>
  <si>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</si>
  <si>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</si>
  <si>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</si>
  <si>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</si>
  <si>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</si>
  <si>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</si>
  <si>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</si>
  <si>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</si>
  <si>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</si>
  <si>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</si>
  <si>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</si>
  <si>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</si>
  <si>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</si>
  <si>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</si>
  <si>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</si>
  <si>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</si>
  <si>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</si>
  <si>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</si>
  <si>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</si>
  <si>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</si>
  <si>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</si>
  <si>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</si>
  <si>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</si>
  <si>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</si>
  <si>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</si>
  <si>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</si>
  <si>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</si>
  <si>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</si>
  <si>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</si>
  <si>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</si>
  <si>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</si>
  <si>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</si>
  <si>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</si>
  <si>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</si>
  <si>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</si>
  <si>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</si>
  <si>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</si>
  <si>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</si>
  <si>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</si>
  <si>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</si>
  <si>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</si>
  <si>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</si>
  <si>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</si>
  <si>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</si>
  <si>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</si>
  <si>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</si>
  <si>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</si>
  <si>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</si>
  <si>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</si>
  <si>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</si>
  <si>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</si>
  <si>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</si>
  <si>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</si>
  <si>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</si>
  <si>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</si>
  <si>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</si>
  <si>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</si>
  <si>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</si>
  <si>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</si>
  <si>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</si>
  <si>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</si>
  <si>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</si>
  <si>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</si>
  <si>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</si>
  <si>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</si>
  <si>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</si>
  <si>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</si>
  <si>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</si>
  <si>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</si>
  <si>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</si>
  <si>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</si>
  <si>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</si>
  <si>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</si>
  <si>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</si>
  <si>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</si>
  <si>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</si>
  <si>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</si>
  <si>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</si>
  <si>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</si>
  <si>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</si>
  <si>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</si>
  <si>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</si>
  <si>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</si>
  <si>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</si>
  <si>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</si>
  <si>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</si>
  <si>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</si>
  <si>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</si>
  <si>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</si>
  <si>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</si>
  <si>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</si>
  <si>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</si>
  <si>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</si>
  <si>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</si>
  <si>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</si>
  <si>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</si>
  <si>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</si>
  <si>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</si>
  <si>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</si>
  <si>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</si>
  <si>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</si>
  <si>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</si>
  <si>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</si>
  <si>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</si>
  <si>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</si>
  <si>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</si>
  <si>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</si>
  <si>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</si>
  <si>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</si>
  <si>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</si>
  <si>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</si>
  <si>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</si>
  <si>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</si>
  <si>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</si>
  <si>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</si>
  <si>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</si>
  <si>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</si>
  <si>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</si>
  <si>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</si>
  <si>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</si>
  <si>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</si>
  <si>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</si>
  <si>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</si>
  <si>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</si>
  <si>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</si>
  <si>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</si>
  <si>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</si>
  <si>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</si>
  <si>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</si>
  <si>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</si>
  <si>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</si>
  <si>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</si>
  <si>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</si>
  <si>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</si>
  <si>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</si>
  <si>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</si>
  <si>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</si>
  <si>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</si>
  <si>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</si>
  <si>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</si>
  <si>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</si>
  <si>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</si>
  <si>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</si>
  <si>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</si>
  <si>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</si>
  <si>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</si>
  <si>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</si>
  <si>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</si>
  <si>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</si>
  <si>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</si>
  <si>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</si>
  <si>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</si>
  <si>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</si>
  <si>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</si>
  <si>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</si>
  <si>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</si>
  <si>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</si>
  <si>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</si>
  <si>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</si>
  <si>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</si>
  <si>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</si>
  <si>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</si>
  <si>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</si>
  <si>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</si>
  <si>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</si>
  <si>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</si>
  <si>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</si>
  <si>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</si>
  <si>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</si>
  <si>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</si>
  <si>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</si>
  <si>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</si>
  <si>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</si>
  <si>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</si>
  <si>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</si>
  <si>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</si>
  <si>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</si>
  <si>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</si>
  <si>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</si>
  <si>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</si>
  <si>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</si>
  <si>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</si>
  <si>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</si>
  <si>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</si>
  <si>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</si>
  <si>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</si>
  <si>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</si>
  <si>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</si>
  <si>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</si>
  <si>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</si>
  <si>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</si>
  <si>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</si>
  <si>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</si>
  <si>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</si>
  <si>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</si>
  <si>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</si>
  <si>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</si>
  <si>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</si>
  <si>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</si>
  <si>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</si>
  <si>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</si>
  <si>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</si>
  <si>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</si>
  <si>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</si>
  <si>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</si>
  <si>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</si>
  <si>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</si>
  <si>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</si>
  <si>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</si>
  <si>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</si>
  <si>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</si>
  <si>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</si>
  <si>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</si>
  <si>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</si>
  <si>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</si>
  <si>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</si>
  <si>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</si>
  <si>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</si>
  <si>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</si>
  <si>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</si>
  <si>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</si>
  <si>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</si>
  <si>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</si>
  <si>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</si>
  <si>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</si>
  <si>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</si>
  <si>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</si>
  <si>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</si>
  <si>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</si>
  <si>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</si>
  <si>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</si>
  <si>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</si>
  <si>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</si>
  <si>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</si>
  <si>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</si>
  <si>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</si>
  <si>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</si>
  <si>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</si>
  <si>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</si>
  <si>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</si>
  <si>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</si>
  <si>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</si>
  <si>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</si>
  <si>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</si>
  <si>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</si>
  <si>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</si>
  <si>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</si>
  <si>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</si>
  <si>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</si>
  <si>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</si>
  <si>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</si>
  <si>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</si>
  <si>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</si>
  <si>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</si>
  <si>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</si>
  <si>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</si>
  <si>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</si>
  <si>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</si>
  <si>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</si>
  <si>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</si>
  <si>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</si>
  <si>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</si>
  <si>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</si>
  <si>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</si>
  <si>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</si>
  <si>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</si>
  <si>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</si>
  <si>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</si>
  <si>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</si>
  <si>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</si>
  <si>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</si>
  <si>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</si>
  <si>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</si>
  <si>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</si>
  <si>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</si>
  <si>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</si>
  <si>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</si>
  <si>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</si>
  <si>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</si>
  <si>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</si>
  <si>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</si>
  <si>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</si>
  <si>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</si>
  <si>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</si>
  <si>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</si>
  <si>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</si>
  <si>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</si>
  <si>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</si>
  <si>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</si>
  <si>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</si>
  <si>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</si>
  <si>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</si>
  <si>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</si>
  <si>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</si>
  <si>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</si>
  <si>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</si>
  <si>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</si>
  <si>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</si>
  <si>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</si>
  <si>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</si>
  <si>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</si>
  <si>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</si>
  <si>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</si>
  <si>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</si>
  <si>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</si>
  <si>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</si>
  <si>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</si>
  <si>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</si>
  <si>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</si>
  <si>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</si>
  <si>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</si>
  <si>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</si>
  <si>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</si>
  <si>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</si>
  <si>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</si>
  <si>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</si>
  <si>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</si>
  <si>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</si>
  <si>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</si>
  <si>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</si>
  <si>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</si>
  <si>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</si>
  <si>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</si>
  <si>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</si>
  <si>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</si>
  <si>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</si>
  <si>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</si>
  <si>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</si>
  <si>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</si>
  <si>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</si>
  <si>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</si>
  <si>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</si>
  <si>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</si>
  <si>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</si>
  <si>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</si>
  <si>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</si>
  <si>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</si>
  <si>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</si>
  <si>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</si>
  <si>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</si>
  <si>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</si>
  <si>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</si>
  <si>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</si>
  <si>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</si>
  <si>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</si>
  <si>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</si>
  <si>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</si>
  <si>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</si>
  <si>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</si>
  <si>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</si>
  <si>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</si>
  <si>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</si>
  <si>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</si>
  <si>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</si>
  <si>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</si>
  <si>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</si>
  <si>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</si>
  <si>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</si>
  <si>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</si>
  <si>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</si>
  <si>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</si>
  <si>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</si>
  <si>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</si>
  <si>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</si>
  <si>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</si>
  <si>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</si>
  <si>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</si>
  <si>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</si>
  <si>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</si>
  <si>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</si>
  <si>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</si>
  <si>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</si>
  <si>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</si>
  <si>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</si>
  <si>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</si>
  <si>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</si>
  <si>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</si>
  <si>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</si>
  <si>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</si>
  <si>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</si>
  <si>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</si>
  <si>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</si>
  <si>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</si>
  <si>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</si>
  <si>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</si>
  <si>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</si>
  <si>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</si>
  <si>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</si>
  <si>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</si>
  <si>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</si>
  <si>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</si>
  <si>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</si>
  <si>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</si>
  <si>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</si>
  <si>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</si>
  <si>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</si>
  <si>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</si>
  <si>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</si>
  <si>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</si>
  <si>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</si>
  <si>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</si>
  <si>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</si>
  <si>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</si>
  <si>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</si>
  <si>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</si>
  <si>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</si>
  <si>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</si>
  <si>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</si>
  <si>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</si>
  <si>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</si>
  <si>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</si>
  <si>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</si>
  <si>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</si>
  <si>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</si>
  <si>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</si>
  <si>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</si>
  <si>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</si>
  <si>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</si>
  <si>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</si>
  <si>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</si>
  <si>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</si>
  <si>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</si>
  <si>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</si>
  <si>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</si>
  <si>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</si>
  <si>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</si>
  <si>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</si>
  <si>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</si>
  <si>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</si>
  <si>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</si>
  <si>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</si>
  <si>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</si>
  <si>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</si>
  <si>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</si>
  <si>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</si>
  <si>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</si>
  <si>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</si>
  <si>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</si>
  <si>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</si>
  <si>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</si>
  <si>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</si>
  <si>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</si>
  <si>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</si>
  <si>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</si>
  <si>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</si>
  <si>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</si>
  <si>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</si>
  <si>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</si>
  <si>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</si>
  <si>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</si>
  <si>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</si>
  <si>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</si>
  <si>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</si>
  <si>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</si>
  <si>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</si>
  <si>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</si>
  <si>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</si>
  <si>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</si>
  <si>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</si>
  <si>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</si>
  <si>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</si>
  <si>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</si>
  <si>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</si>
  <si>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</si>
  <si>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</si>
  <si>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</si>
  <si>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</si>
  <si>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</si>
  <si>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</si>
  <si>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</si>
  <si>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</si>
  <si>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</si>
  <si>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</si>
  <si>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</si>
  <si>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</si>
  <si>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</si>
  <si>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</si>
  <si>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</si>
  <si>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</si>
  <si>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</si>
  <si>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</si>
  <si>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</si>
  <si>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</si>
  <si>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</si>
  <si>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</si>
  <si>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</si>
  <si>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</si>
  <si>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</si>
  <si>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</si>
  <si>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</si>
  <si>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</si>
  <si>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</si>
  <si>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</si>
  <si>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</si>
  <si>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</si>
  <si>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</si>
  <si>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</si>
  <si>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</si>
  <si>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</si>
  <si>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</si>
  <si>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</si>
  <si>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</si>
  <si>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</si>
  <si>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</si>
  <si>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</si>
  <si>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</si>
  <si>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</si>
  <si>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</si>
  <si>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</si>
  <si>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</si>
  <si>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</si>
  <si>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</si>
  <si>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</si>
  <si>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</si>
  <si>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</si>
  <si>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</si>
  <si>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</si>
  <si>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</si>
  <si>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</si>
  <si>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</si>
  <si>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</si>
  <si>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</si>
  <si>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</si>
  <si>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</si>
  <si>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</si>
  <si>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</si>
  <si>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</si>
  <si>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</si>
  <si>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</si>
  <si>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</si>
  <si>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</si>
  <si>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</si>
  <si>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</si>
  <si>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</si>
  <si>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</si>
  <si>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</si>
  <si>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</si>
  <si>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</si>
  <si>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</si>
  <si>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</si>
  <si>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</si>
  <si>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</si>
  <si>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</si>
  <si>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</si>
  <si>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</si>
  <si>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</si>
  <si>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</si>
  <si>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</si>
  <si>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</si>
  <si>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</si>
  <si>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</si>
  <si>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</si>
  <si>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</si>
  <si>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</si>
  <si>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</si>
  <si>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</si>
  <si>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</si>
  <si>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</si>
  <si>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</si>
  <si>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</si>
  <si>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</si>
  <si>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</si>
  <si>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</si>
  <si>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</si>
  <si>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</si>
  <si>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</si>
  <si>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</si>
  <si>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</si>
  <si>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</si>
  <si>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</si>
  <si>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</si>
  <si>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</si>
  <si>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</si>
  <si>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</si>
  <si>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</si>
  <si>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</si>
  <si>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</si>
  <si>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</si>
  <si>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</si>
  <si>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</si>
  <si>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</si>
  <si>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</si>
  <si>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</si>
  <si>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</si>
  <si>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</si>
  <si>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</si>
  <si>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</si>
  <si>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</si>
  <si>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</si>
  <si>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</si>
  <si>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</si>
  <si>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</si>
  <si>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</si>
  <si>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</si>
  <si>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</si>
  <si>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</si>
  <si>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</si>
  <si>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</si>
  <si>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</si>
  <si>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</si>
  <si>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</si>
  <si>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</si>
  <si>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</si>
  <si>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</si>
  <si>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</si>
  <si>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</si>
  <si>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</si>
  <si>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</si>
  <si>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</si>
  <si>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</si>
  <si>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</si>
  <si>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</si>
  <si>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</si>
  <si>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</si>
  <si>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</si>
  <si>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</si>
  <si>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</si>
  <si>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</si>
  <si>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</si>
  <si>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</si>
  <si>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</si>
  <si>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</si>
  <si>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</si>
  <si>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</si>
  <si>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</si>
  <si>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</si>
  <si>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</si>
  <si>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</si>
  <si>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</si>
  <si>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</si>
  <si>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</si>
  <si>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</si>
  <si>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</si>
  <si>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</si>
  <si>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</si>
  <si>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</si>
  <si>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</si>
  <si>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</si>
  <si>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</si>
  <si>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</si>
  <si>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</si>
  <si>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</si>
  <si>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</si>
  <si>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</si>
  <si>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</si>
  <si>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</si>
  <si>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</si>
  <si>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</si>
  <si>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</si>
  <si>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</si>
  <si>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</si>
  <si>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</si>
  <si>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</si>
  <si>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</si>
  <si>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</si>
  <si>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</si>
  <si>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</si>
  <si>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</si>
  <si>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</si>
  <si>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</si>
  <si>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</si>
  <si>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</si>
  <si>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</si>
  <si>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</si>
  <si>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</si>
  <si>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</si>
  <si>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</si>
  <si>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</si>
  <si>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</si>
  <si>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</si>
  <si>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</si>
  <si>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</si>
  <si>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</si>
  <si>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</si>
  <si>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</si>
  <si>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</si>
  <si>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</si>
  <si>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</si>
  <si>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</si>
  <si>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</si>
  <si>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</si>
  <si>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</si>
  <si>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</si>
  <si>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</si>
  <si>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</si>
  <si>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</si>
  <si>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</si>
  <si>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</si>
  <si>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</si>
  <si>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</si>
  <si>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</si>
  <si>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</si>
  <si>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</si>
  <si>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</si>
  <si>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</si>
  <si>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</si>
  <si>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</si>
  <si>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</si>
  <si>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</si>
  <si>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</si>
  <si>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</si>
  <si>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</si>
  <si>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</si>
  <si>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</si>
  <si>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</si>
  <si>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</si>
  <si>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</si>
  <si>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</si>
  <si>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</si>
  <si>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</si>
  <si>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</si>
  <si>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</si>
  <si>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</si>
  <si>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</si>
  <si>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</si>
  <si>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</si>
  <si>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</si>
  <si>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</si>
  <si>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</si>
  <si>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</si>
  <si>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</si>
  <si>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</si>
  <si>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</si>
  <si>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</si>
  <si>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</si>
  <si>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</si>
  <si>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</si>
  <si>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</si>
  <si>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</si>
  <si>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</si>
  <si>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</si>
  <si>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</si>
  <si>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</si>
  <si>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</si>
  <si>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</si>
  <si>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</si>
  <si>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</si>
  <si>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</si>
  <si>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</si>
  <si>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</si>
  <si>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</si>
  <si>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</si>
  <si>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</si>
  <si>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</si>
  <si>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</si>
  <si>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</si>
  <si>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</si>
  <si>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</si>
  <si>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</si>
  <si>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</si>
  <si>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</si>
  <si>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</si>
  <si>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</si>
  <si>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</si>
  <si>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</si>
  <si>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</si>
  <si>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</si>
  <si>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</si>
  <si>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</si>
  <si>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</si>
  <si>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</si>
  <si>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</si>
  <si>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</si>
  <si>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</si>
  <si>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</si>
  <si>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</si>
  <si>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</si>
  <si>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</si>
  <si>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</si>
  <si>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</si>
  <si>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</si>
  <si>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</si>
  <si>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</si>
  <si>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</si>
  <si>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</si>
  <si>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</si>
  <si>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</si>
  <si>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</si>
  <si>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</si>
  <si>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</si>
  <si>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</si>
  <si>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</si>
  <si>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</si>
  <si>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</si>
  <si>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</si>
  <si>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</si>
  <si>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</si>
  <si>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</si>
  <si>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</si>
  <si>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</si>
  <si>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</si>
  <si>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</si>
  <si>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</si>
  <si>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</si>
  <si>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</si>
  <si>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</si>
  <si>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</si>
  <si>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</si>
  <si>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</si>
  <si>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</si>
  <si>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</si>
  <si>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</si>
  <si>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</si>
  <si>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</si>
  <si>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</si>
  <si>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</si>
  <si>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</si>
  <si>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</si>
  <si>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</si>
  <si>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</si>
  <si>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</si>
  <si>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</si>
  <si>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</si>
  <si>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</si>
  <si>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</si>
  <si>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</si>
  <si>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</si>
  <si>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</si>
  <si>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</si>
  <si>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</si>
  <si>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</si>
  <si>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</si>
  <si>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</si>
  <si>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</si>
  <si>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</si>
  <si>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</si>
  <si>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</si>
  <si>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</si>
  <si>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</si>
  <si>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</si>
  <si>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</si>
  <si>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</si>
  <si>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</si>
  <si>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</si>
  <si>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</si>
  <si>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</si>
  <si>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</si>
  <si>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</si>
  <si>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</si>
  <si>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</si>
  <si>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</si>
  <si>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</si>
  <si>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</si>
  <si>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</si>
  <si>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</si>
  <si>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</si>
  <si>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</si>
  <si>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</si>
  <si>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</si>
  <si>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</si>
  <si>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</si>
  <si>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</si>
  <si>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</si>
  <si>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</si>
  <si>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</si>
  <si>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</si>
  <si>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</si>
  <si>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</si>
  <si>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</si>
  <si>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</si>
  <si>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</si>
  <si>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</si>
  <si>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</si>
  <si>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</si>
  <si>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</si>
  <si>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</si>
  <si>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</si>
  <si>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</si>
  <si>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</si>
  <si>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</si>
  <si>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</si>
  <si>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</si>
  <si>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</si>
  <si>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</si>
  <si>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</si>
  <si>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</si>
  <si>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</si>
  <si>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</si>
  <si>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</si>
  <si>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</si>
  <si>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</si>
  <si>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</si>
  <si>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</si>
  <si>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</si>
  <si>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</si>
  <si>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</si>
  <si>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</si>
  <si>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</si>
  <si>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</si>
  <si>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</si>
  <si>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</si>
  <si>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</si>
  <si>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</si>
  <si>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</si>
  <si>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</si>
  <si>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</si>
  <si>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</si>
  <si>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</si>
  <si>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</si>
  <si>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</si>
  <si>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</si>
  <si>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</si>
  <si>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</si>
  <si>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</si>
  <si>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</si>
  <si>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</si>
  <si>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</si>
  <si>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</si>
  <si>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</si>
  <si>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</si>
  <si>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</si>
  <si>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</si>
  <si>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</si>
  <si>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</si>
  <si>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</si>
  <si>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</si>
  <si>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</si>
  <si>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</si>
  <si>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</si>
  <si>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</si>
  <si>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</si>
  <si>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</si>
  <si>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</si>
  <si>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</si>
  <si>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</si>
  <si>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</si>
  <si>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</si>
  <si>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</si>
  <si>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</si>
  <si>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</si>
  <si>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</si>
  <si>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</si>
  <si>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</si>
  <si>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</si>
  <si>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</si>
  <si>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</si>
  <si>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</si>
  <si>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</si>
  <si>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</si>
  <si>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</si>
  <si>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</si>
  <si>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</si>
  <si>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</si>
  <si>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</si>
  <si>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</si>
  <si>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</si>
  <si>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</si>
  <si>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</si>
  <si>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</si>
  <si>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</si>
  <si>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</si>
  <si>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</si>
  <si>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</si>
  <si>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</si>
  <si>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</si>
  <si>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</si>
  <si>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</si>
  <si>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</si>
  <si>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</si>
  <si>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</si>
  <si>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</si>
  <si>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</si>
  <si>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</si>
  <si>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</si>
  <si>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</si>
  <si>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</si>
  <si>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</si>
  <si>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</si>
  <si>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</si>
  <si>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</si>
  <si>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</si>
  <si>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</si>
  <si>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</si>
  <si>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</si>
  <si>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</si>
  <si>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</si>
  <si>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</si>
  <si>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</si>
  <si>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</si>
  <si>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</si>
  <si>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</si>
  <si>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</si>
  <si>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</si>
  <si>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</si>
  <si>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</si>
  <si>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</si>
  <si>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</si>
  <si>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</si>
  <si>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</si>
  <si>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</si>
  <si>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</si>
  <si>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</si>
  <si>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</si>
  <si>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</si>
  <si>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</si>
  <si>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</si>
  <si>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</si>
  <si>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</si>
  <si>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</si>
  <si>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</si>
  <si>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</si>
  <si>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</si>
  <si>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</si>
  <si>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</si>
  <si>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</si>
  <si>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</si>
  <si>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</si>
  <si>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</si>
  <si>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</si>
  <si>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</si>
  <si>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</si>
  <si>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</si>
  <si>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</si>
  <si>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</si>
  <si>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</si>
  <si>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</si>
  <si>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</si>
  <si>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</si>
  <si>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</si>
  <si>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</si>
  <si>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</si>
  <si>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</si>
  <si>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</si>
  <si>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</si>
  <si>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</si>
  <si>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</si>
  <si>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</si>
  <si>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</si>
  <si>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</si>
  <si>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</si>
  <si>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</si>
  <si>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</si>
  <si>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</si>
  <si>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</si>
  <si>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</si>
  <si>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</si>
  <si>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</si>
  <si>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</si>
  <si>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</si>
  <si>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</si>
  <si>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</si>
  <si>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</si>
  <si>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</si>
  <si>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</si>
  <si>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</si>
  <si>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</si>
  <si>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</si>
  <si>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</si>
  <si>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</si>
  <si>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</si>
  <si>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</si>
  <si>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</si>
  <si>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</si>
  <si>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</si>
  <si>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</si>
  <si>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</si>
  <si>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</si>
  <si>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</si>
  <si>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</si>
  <si>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</si>
  <si>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</si>
  <si>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</si>
  <si>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</si>
  <si>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</si>
  <si>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</si>
  <si>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</si>
  <si>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</si>
  <si>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</si>
  <si>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</si>
  <si>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</si>
  <si>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</si>
  <si>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</si>
  <si>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</si>
  <si>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</si>
  <si>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</si>
  <si>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</si>
  <si>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</si>
  <si>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</si>
  <si>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</si>
  <si>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</si>
  <si>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</si>
  <si>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</si>
  <si>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</si>
  <si>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</si>
  <si>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</si>
  <si>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</si>
  <si>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</si>
  <si>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</si>
  <si>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</si>
  <si>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</si>
  <si>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</si>
  <si>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</si>
  <si>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</si>
  <si>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</si>
  <si>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</si>
  <si>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</si>
  <si>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</si>
  <si>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</si>
  <si>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</si>
  <si>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</si>
  <si>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</si>
  <si>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</si>
  <si>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</si>
  <si>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</si>
  <si>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</si>
  <si>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</si>
  <si>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</si>
  <si>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</si>
  <si>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</si>
  <si>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</si>
  <si>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</si>
  <si>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</si>
  <si>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</si>
  <si>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</si>
  <si>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</si>
  <si>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</si>
  <si>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</si>
  <si>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</si>
  <si>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</si>
  <si>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</si>
  <si>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</si>
  <si>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</si>
  <si>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</si>
  <si>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</si>
  <si>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</si>
  <si>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</si>
  <si>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</si>
  <si>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</si>
  <si>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</si>
  <si>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</si>
  <si>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</si>
  <si>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</si>
  <si>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</si>
  <si>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</si>
  <si>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</si>
  <si>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</si>
  <si>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</si>
  <si>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</si>
  <si>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</si>
  <si>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</si>
  <si>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</si>
  <si>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</si>
  <si>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</si>
  <si>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</si>
  <si>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</si>
  <si>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</si>
  <si>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</si>
  <si>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</si>
  <si>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</si>
  <si>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</si>
  <si>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</si>
  <si>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</si>
  <si>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</si>
  <si>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</si>
  <si>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</si>
  <si>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</si>
  <si>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</si>
  <si>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</si>
  <si>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</si>
  <si>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</si>
  <si>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</si>
  <si>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</si>
  <si>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</si>
  <si>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</si>
  <si>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</si>
  <si>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</si>
  <si>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</si>
  <si>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</si>
  <si>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</si>
  <si>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</si>
  <si>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</si>
  <si>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</si>
  <si>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</si>
  <si>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</si>
  <si>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</si>
  <si>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</si>
  <si>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</si>
  <si>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</si>
  <si>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</si>
  <si>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</si>
  <si>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</si>
  <si>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</si>
  <si>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</si>
  <si>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</si>
  <si>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</si>
  <si>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</si>
  <si>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</si>
  <si>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</si>
  <si>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</si>
  <si>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</si>
  <si>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</si>
  <si>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</si>
  <si>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</si>
  <si>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</si>
  <si>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</si>
  <si>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</si>
  <si>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</si>
  <si>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</si>
  <si>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</si>
  <si>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</si>
  <si>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</si>
  <si>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</si>
  <si>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</si>
  <si>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</si>
  <si>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</si>
  <si>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</si>
  <si>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</si>
  <si>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</si>
  <si>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</si>
  <si>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</si>
  <si>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</si>
  <si>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</si>
  <si>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</si>
  <si>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</si>
  <si>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</si>
  <si>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</si>
  <si>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</si>
  <si>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</si>
  <si>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</si>
  <si>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</si>
  <si>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</si>
  <si>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</si>
  <si>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</si>
  <si>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</si>
  <si>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</si>
  <si>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</si>
  <si>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</si>
  <si>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</si>
  <si>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</si>
  <si>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</si>
  <si>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</si>
  <si>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</si>
  <si>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</si>
  <si>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</si>
  <si>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</si>
  <si>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</si>
  <si>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</si>
  <si>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</si>
  <si>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</si>
  <si>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</si>
  <si>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</si>
  <si>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</si>
  <si>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</si>
  <si>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</si>
  <si>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</si>
  <si>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</si>
  <si>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</si>
  <si>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</si>
  <si>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</si>
  <si>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</si>
  <si>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</si>
  <si>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</si>
  <si>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</si>
  <si>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</si>
  <si>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</si>
  <si>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</si>
  <si>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</si>
  <si>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</si>
  <si>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</si>
  <si>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</si>
  <si>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</si>
  <si>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</si>
  <si>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</si>
  <si>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</si>
  <si>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</si>
  <si>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</si>
  <si>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</si>
  <si>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</si>
  <si>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</si>
  <si>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</si>
  <si>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</si>
  <si>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</si>
  <si>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</si>
  <si>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</si>
  <si>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</si>
  <si>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</si>
  <si>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</si>
  <si>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</si>
  <si>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</si>
  <si>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</si>
  <si>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</si>
  <si>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</si>
  <si>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</si>
  <si>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</si>
  <si>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</si>
  <si>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</si>
  <si>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</si>
  <si>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</si>
  <si>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</si>
  <si>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</si>
  <si>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</si>
  <si>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</si>
  <si>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</si>
  <si>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</si>
  <si>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</si>
  <si>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</si>
  <si>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</si>
  <si>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</si>
  <si>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</si>
  <si>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</si>
  <si>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</si>
  <si>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</si>
  <si>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</si>
  <si>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</si>
  <si>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</si>
  <si>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</si>
  <si>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</si>
  <si>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</si>
  <si>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</si>
  <si>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</si>
  <si>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</si>
  <si>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</si>
  <si>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</si>
  <si>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</si>
  <si>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</si>
  <si>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</si>
  <si>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</si>
  <si>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</si>
  <si>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</si>
  <si>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</si>
  <si>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</si>
  <si>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</si>
  <si>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</si>
  <si>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</si>
  <si>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</si>
  <si>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</si>
  <si>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</si>
  <si>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</si>
  <si>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</si>
  <si>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</si>
  <si>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</si>
  <si>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</si>
  <si>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</si>
  <si>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</si>
  <si>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</si>
  <si>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</si>
  <si>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</si>
  <si>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</si>
  <si>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</si>
  <si>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</si>
  <si>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</si>
  <si>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</si>
  <si>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</si>
  <si>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</si>
  <si>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</si>
  <si>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</si>
  <si>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</si>
  <si>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</si>
  <si>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</si>
  <si>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</si>
  <si>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</si>
  <si>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</si>
  <si>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</si>
  <si>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</si>
  <si>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</si>
  <si>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</si>
  <si>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</si>
  <si>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</si>
  <si>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</si>
  <si>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</si>
  <si>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</si>
  <si>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</si>
  <si>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</si>
  <si>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</si>
  <si>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</si>
  <si>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</si>
  <si>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</si>
  <si>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</si>
  <si>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</si>
  <si>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</si>
  <si>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</si>
  <si>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</si>
  <si>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</si>
  <si>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</si>
  <si>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</si>
  <si>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</si>
  <si>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</si>
  <si>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</si>
  <si>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</si>
  <si>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</si>
  <si>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</si>
  <si>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</si>
  <si>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</si>
  <si>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</si>
  <si>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</si>
  <si>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</si>
  <si>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</si>
  <si>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</si>
  <si>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</si>
  <si>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</si>
  <si>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</si>
  <si>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</si>
  <si>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</si>
  <si>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</si>
  <si>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</si>
  <si>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</si>
  <si>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</si>
  <si>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</si>
  <si>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</si>
  <si>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</si>
  <si>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</si>
  <si>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</si>
  <si>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</si>
  <si>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</si>
  <si>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</si>
  <si>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</si>
  <si>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</si>
  <si>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</si>
  <si>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</si>
  <si>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</si>
  <si>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</si>
  <si>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</si>
  <si>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</si>
  <si>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</si>
  <si>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</si>
  <si>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</si>
  <si>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</si>
  <si>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</si>
  <si>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</si>
  <si>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</si>
  <si>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</si>
  <si>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</si>
  <si>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</si>
  <si>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</si>
  <si>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</si>
  <si>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</si>
  <si>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</si>
  <si>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</si>
  <si>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</si>
  <si>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</si>
  <si>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</si>
  <si>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</si>
  <si>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</si>
  <si>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</si>
  <si>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</si>
  <si>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</si>
  <si>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</si>
  <si>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</si>
  <si>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</si>
  <si>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</si>
  <si>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</si>
  <si>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</si>
  <si>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</si>
  <si>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</si>
  <si>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</si>
  <si>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</si>
  <si>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</si>
  <si>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</si>
  <si>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</si>
  <si>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</si>
  <si>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</si>
  <si>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</si>
  <si>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</si>
  <si>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</si>
  <si>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</si>
  <si>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</si>
  <si>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</si>
  <si>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</si>
  <si>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</si>
  <si>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</si>
  <si>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</si>
  <si>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</si>
  <si>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</si>
  <si>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</si>
  <si>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</si>
  <si>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</si>
  <si>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</si>
  <si>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</si>
  <si>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</si>
  <si>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</si>
  <si>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</si>
  <si>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</si>
  <si>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</si>
  <si>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</si>
  <si>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</si>
  <si>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</si>
  <si>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</si>
  <si>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</si>
  <si>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</si>
  <si>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</si>
  <si>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</si>
  <si>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</si>
  <si>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</si>
  <si>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</si>
  <si>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</si>
  <si>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</si>
  <si>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</si>
  <si>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</si>
  <si>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</si>
  <si>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</si>
  <si>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</si>
  <si>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</si>
  <si>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</si>
  <si>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</si>
  <si>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</si>
  <si>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</si>
  <si>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</si>
  <si>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</si>
  <si>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</si>
  <si>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</si>
  <si>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</si>
  <si>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</si>
  <si>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</si>
  <si>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</si>
  <si>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</si>
  <si>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</si>
  <si>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</si>
  <si>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</si>
  <si>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</si>
  <si>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</si>
  <si>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</si>
  <si>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</si>
  <si>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</si>
  <si>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</si>
  <si>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</si>
  <si>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</si>
  <si>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</si>
  <si>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</si>
  <si>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</si>
  <si>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</si>
  <si>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</si>
  <si>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</si>
  <si>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</si>
  <si>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</si>
  <si>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</si>
  <si>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</si>
  <si>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</si>
  <si>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</si>
  <si>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</si>
  <si>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</si>
  <si>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</si>
  <si>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</si>
  <si>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</si>
  <si>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</si>
  <si>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</si>
  <si>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</si>
  <si>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</si>
  <si>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</si>
  <si>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</si>
  <si>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</si>
  <si>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</si>
  <si>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</si>
  <si>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</si>
  <si>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</si>
  <si>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</si>
  <si>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</si>
  <si>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</si>
  <si>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</si>
  <si>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</si>
  <si>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</si>
  <si>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</si>
  <si>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</si>
  <si>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</si>
  <si>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</si>
  <si>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</si>
  <si>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</si>
  <si>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</si>
  <si>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</si>
  <si>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</si>
  <si>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</si>
  <si>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</si>
  <si>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</si>
  <si>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</si>
  <si>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</si>
  <si>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</si>
  <si>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</si>
  <si>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</si>
  <si>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</si>
  <si>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</si>
  <si>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</si>
  <si>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</si>
  <si>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</si>
  <si>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</si>
  <si>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</si>
  <si>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</si>
  <si>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</si>
  <si>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</si>
  <si>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</si>
  <si>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</si>
  <si>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</si>
  <si>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</si>
  <si>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</si>
  <si>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</si>
  <si>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</si>
  <si>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</si>
  <si>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</si>
  <si>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</si>
  <si>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</si>
  <si>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</si>
  <si>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</si>
  <si>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</si>
  <si>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</si>
  <si>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</si>
  <si>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</si>
  <si>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</si>
  <si>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</si>
  <si>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</si>
  <si>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</si>
  <si>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</si>
  <si>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</si>
  <si>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</si>
  <si>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</si>
  <si>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</si>
  <si>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</si>
  <si>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</si>
  <si>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</si>
  <si>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</si>
  <si>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</si>
  <si>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</si>
  <si>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</si>
  <si>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</si>
  <si>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</si>
  <si>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</si>
  <si>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</si>
  <si>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</si>
  <si>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</si>
  <si>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</si>
  <si>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</si>
  <si>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</si>
  <si>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</si>
  <si>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</si>
  <si>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</si>
  <si>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</si>
  <si>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</si>
  <si>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</si>
  <si>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</si>
  <si>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</si>
  <si>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</si>
  <si>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</si>
  <si>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</si>
  <si>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</si>
  <si>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</si>
  <si>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</si>
  <si>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</si>
  <si>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</si>
  <si>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</si>
  <si>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</si>
  <si>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</si>
  <si>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</si>
  <si>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</si>
  <si>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</si>
  <si>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</si>
  <si>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</si>
  <si>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</si>
  <si>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</si>
  <si>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</si>
  <si>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</si>
  <si>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</si>
  <si>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</si>
  <si>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</si>
  <si>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</si>
  <si>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</si>
  <si>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</si>
  <si>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</si>
  <si>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</si>
  <si>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</si>
  <si>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</si>
  <si>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</si>
  <si>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</si>
  <si>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</si>
  <si>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</si>
  <si>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</si>
  <si>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</si>
  <si>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</si>
  <si>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</si>
  <si>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</si>
  <si>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</si>
  <si>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</si>
  <si>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</si>
  <si>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</si>
  <si>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</si>
  <si>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</si>
  <si>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</si>
  <si>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</si>
  <si>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</si>
  <si>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</si>
  <si>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</si>
  <si>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</si>
  <si>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</si>
  <si>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</si>
  <si>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</si>
  <si>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</si>
  <si>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</si>
  <si>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</si>
  <si>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</si>
  <si>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</si>
  <si>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</si>
  <si>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</si>
  <si>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</si>
  <si>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</si>
  <si>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</si>
  <si>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</si>
  <si>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</si>
  <si>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</si>
  <si>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</si>
  <si>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</si>
  <si>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</si>
  <si>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</si>
  <si>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</si>
  <si>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</si>
  <si>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</si>
  <si>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</si>
  <si>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</si>
  <si>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</si>
  <si>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</si>
  <si>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</si>
  <si>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</si>
  <si>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</si>
  <si>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</si>
  <si>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</si>
  <si>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</si>
  <si>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</si>
  <si>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</si>
  <si>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</si>
  <si>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</si>
  <si>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</si>
  <si>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</si>
  <si>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</si>
  <si>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</si>
  <si>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</si>
  <si>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</si>
  <si>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</si>
  <si>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</si>
  <si>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</si>
  <si>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</si>
  <si>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</si>
  <si>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</si>
  <si>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</si>
  <si>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</si>
  <si>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</si>
  <si>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</si>
  <si>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</si>
  <si>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</si>
  <si>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</si>
  <si>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</si>
  <si>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</si>
  <si>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</si>
  <si>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</si>
  <si>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</si>
  <si>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</si>
  <si>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</si>
  <si>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</si>
  <si>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</si>
  <si>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</si>
  <si>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</si>
  <si>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</si>
  <si>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</si>
  <si>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</si>
  <si>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</si>
  <si>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</si>
  <si>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</si>
  <si>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</si>
  <si>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</si>
  <si>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</si>
  <si>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</si>
  <si>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</si>
  <si>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</si>
  <si>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</si>
  <si>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</si>
  <si>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</si>
  <si>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</si>
  <si>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</si>
  <si>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</si>
  <si>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</si>
  <si>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</si>
  <si>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</si>
  <si>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</si>
  <si>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</si>
  <si>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</si>
  <si>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</si>
  <si>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</si>
  <si>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</si>
  <si>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</si>
  <si>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</si>
  <si>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</si>
  <si>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</si>
  <si>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</si>
  <si>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</si>
  <si>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</si>
  <si>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</si>
  <si>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</si>
  <si>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</si>
  <si>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</si>
  <si>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</si>
  <si>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</si>
  <si>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</si>
  <si>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</si>
  <si>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</si>
  <si>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</si>
  <si>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</si>
  <si>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</si>
  <si>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</si>
  <si>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</si>
  <si>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</si>
  <si>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</si>
  <si>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</si>
  <si>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</si>
  <si>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</si>
  <si>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</si>
  <si>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</si>
  <si>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</si>
  <si>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</si>
  <si>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</si>
  <si>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</si>
  <si>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</si>
  <si>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</si>
  <si>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</si>
  <si>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</si>
  <si>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</si>
  <si>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</si>
  <si>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</si>
  <si>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</si>
  <si>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</si>
  <si>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</si>
  <si>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</si>
  <si>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</si>
  <si>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</si>
  <si>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</si>
  <si>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</si>
  <si>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</si>
  <si>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</si>
  <si>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</si>
  <si>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</si>
  <si>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</si>
  <si>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</si>
  <si>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</si>
  <si>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</si>
  <si>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</si>
  <si>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</si>
  <si>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</si>
  <si>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</si>
  <si>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</si>
  <si>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</si>
  <si>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</si>
  <si>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</si>
  <si>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</si>
  <si>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</si>
  <si>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</si>
  <si>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</si>
  <si>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</si>
  <si>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</si>
  <si>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</si>
  <si>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</si>
  <si>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</si>
  <si>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</si>
  <si>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</si>
  <si>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</si>
  <si>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</si>
  <si>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</si>
  <si>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</si>
  <si>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</si>
  <si>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</si>
  <si>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</si>
  <si>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</si>
  <si>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</si>
  <si>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</si>
  <si>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</si>
  <si>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</si>
  <si>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</si>
  <si>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</si>
  <si>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</si>
  <si>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</si>
  <si>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</si>
  <si>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</si>
  <si>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</si>
  <si>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</si>
  <si>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</si>
  <si>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</si>
  <si>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</si>
  <si>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</si>
  <si>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</si>
  <si>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</si>
  <si>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</si>
  <si>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</si>
  <si>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</si>
  <si>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</si>
  <si>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</si>
  <si>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</si>
  <si>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</si>
  <si>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</si>
  <si>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</si>
  <si>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</si>
  <si>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</si>
  <si>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</si>
  <si>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</si>
  <si>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</si>
  <si>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</si>
  <si>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</si>
  <si>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</si>
  <si>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</si>
  <si>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</si>
  <si>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</si>
  <si>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</si>
  <si>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</si>
  <si>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</si>
  <si>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</si>
  <si>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</si>
  <si>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</si>
  <si>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</si>
  <si>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</si>
  <si>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</si>
  <si>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</si>
  <si>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</si>
  <si>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</si>
  <si>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</si>
  <si>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</si>
  <si>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</si>
  <si>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</si>
  <si>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</si>
  <si>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</si>
  <si>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</si>
  <si>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</si>
  <si>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</si>
  <si>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</si>
  <si>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</si>
  <si>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</si>
  <si>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</si>
  <si>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</si>
  <si>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</si>
  <si>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</si>
  <si>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</si>
  <si>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</si>
  <si>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</si>
  <si>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</si>
  <si>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</si>
  <si>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</si>
  <si>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</si>
  <si>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</si>
  <si>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</si>
  <si>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</si>
  <si>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</si>
  <si>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</si>
  <si>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</si>
  <si>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</si>
  <si>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</si>
  <si>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</si>
  <si>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</si>
  <si>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</si>
  <si>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</si>
  <si>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</si>
  <si>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</si>
  <si>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</si>
  <si>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</si>
  <si>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</si>
  <si>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</si>
  <si>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</si>
  <si>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</si>
  <si>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</si>
  <si>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</si>
  <si>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</si>
  <si>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</si>
  <si>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</si>
  <si>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</si>
  <si>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</si>
  <si>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</si>
  <si>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</si>
  <si>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</si>
  <si>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</si>
  <si>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</si>
  <si>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</si>
  <si>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</si>
  <si>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</si>
  <si>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</si>
  <si>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</si>
  <si>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</si>
  <si>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</si>
  <si>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</si>
  <si>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</si>
  <si>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</si>
  <si>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</si>
  <si>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</si>
  <si>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</si>
  <si>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</si>
  <si>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</si>
  <si>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</si>
  <si>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</si>
  <si>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</si>
  <si>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</si>
  <si>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</si>
  <si>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</si>
  <si>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</si>
  <si>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</si>
  <si>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</si>
  <si>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</si>
  <si>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</si>
  <si>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</si>
  <si>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</si>
  <si>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</si>
  <si>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</si>
  <si>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</si>
  <si>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</si>
  <si>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</si>
  <si>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</si>
  <si>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</si>
  <si>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</si>
  <si>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</si>
  <si>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</si>
  <si>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</si>
  <si>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</si>
  <si>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</si>
  <si>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</si>
  <si>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</si>
  <si>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</si>
  <si>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</si>
  <si>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</si>
  <si>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</si>
  <si>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</si>
  <si>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</si>
  <si>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</si>
  <si>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</si>
  <si>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</si>
  <si>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</si>
  <si>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</si>
  <si>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</si>
  <si>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</si>
  <si>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</si>
  <si>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</si>
  <si>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</si>
  <si>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</si>
  <si>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</si>
  <si>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</si>
  <si>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</si>
  <si>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</si>
  <si>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</si>
  <si>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</si>
  <si>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</si>
  <si>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</si>
  <si>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</si>
  <si>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</si>
  <si>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</si>
  <si>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</si>
  <si>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</si>
  <si>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</si>
  <si>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</si>
  <si>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</si>
  <si>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</si>
  <si>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</si>
  <si>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</si>
  <si>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</si>
  <si>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</si>
  <si>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</si>
  <si>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</si>
  <si>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</si>
  <si>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</si>
  <si>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</si>
  <si>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</si>
  <si>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</si>
  <si>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</si>
  <si>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</si>
  <si>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</si>
  <si>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</si>
  <si>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</si>
  <si>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</si>
  <si>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</si>
  <si>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</si>
  <si>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</si>
  <si>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</si>
  <si>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</si>
  <si>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</si>
  <si>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</si>
  <si>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</si>
  <si>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</si>
  <si>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</si>
  <si>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</si>
  <si>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</si>
  <si>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</si>
  <si>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</si>
  <si>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</si>
  <si>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</si>
  <si>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</si>
  <si>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</si>
  <si>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</si>
  <si>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</si>
  <si>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</si>
  <si>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</si>
  <si>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</si>
  <si>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</si>
  <si>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</si>
  <si>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</si>
  <si>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</si>
  <si>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</si>
  <si>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</si>
  <si>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</si>
  <si>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</si>
  <si>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</si>
  <si>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</si>
  <si>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</si>
  <si>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</si>
  <si>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</si>
  <si>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</si>
  <si>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</si>
  <si>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</si>
  <si>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</si>
  <si>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</si>
  <si>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</si>
  <si>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</si>
  <si>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</si>
  <si>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</si>
  <si>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</si>
  <si>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</si>
  <si>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</si>
  <si>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</si>
  <si>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</si>
  <si>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</si>
  <si>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</si>
  <si>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</si>
  <si>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</si>
  <si>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</si>
  <si>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</si>
  <si>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</si>
  <si>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</si>
  <si>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</si>
  <si>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</si>
  <si>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</si>
  <si>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</si>
  <si>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</si>
  <si>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</si>
  <si>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</si>
  <si>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</si>
  <si>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</si>
  <si>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</si>
  <si>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</si>
  <si>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</si>
  <si>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</si>
  <si>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</si>
  <si>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</si>
  <si>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</si>
  <si>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</si>
  <si>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</si>
  <si>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</si>
  <si>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</si>
  <si>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</si>
  <si>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</si>
  <si>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</si>
  <si>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</si>
  <si>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</si>
  <si>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</si>
  <si>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</si>
  <si>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</si>
  <si>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</si>
  <si>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</si>
  <si>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</si>
  <si>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</si>
  <si>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</si>
  <si>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</si>
  <si>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</si>
  <si>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</si>
  <si>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</si>
  <si>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</si>
  <si>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</si>
  <si>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</si>
  <si>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</si>
  <si>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</si>
  <si>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</si>
  <si>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</si>
  <si>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</si>
  <si>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</si>
  <si>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</si>
  <si>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</si>
  <si>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</si>
  <si>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</si>
  <si>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</si>
  <si>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</si>
  <si>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</si>
  <si>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</si>
  <si>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</si>
  <si>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</si>
  <si>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</si>
  <si>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</si>
  <si>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</si>
  <si>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</si>
  <si>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</si>
  <si>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</si>
  <si>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</si>
  <si>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</si>
  <si>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</si>
  <si>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</si>
  <si>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</si>
  <si>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</si>
  <si>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</si>
  <si>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</si>
  <si>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</si>
  <si>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</si>
  <si>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</si>
  <si>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</si>
  <si>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</si>
  <si>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</si>
  <si>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</si>
  <si>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</si>
  <si>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</si>
  <si>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</si>
  <si>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</si>
  <si>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</si>
  <si>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</si>
  <si>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</si>
  <si>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</si>
  <si>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</si>
  <si>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</si>
  <si>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</si>
  <si>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</si>
  <si>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</si>
  <si>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</si>
  <si>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</si>
  <si>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</si>
  <si>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</si>
  <si>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</si>
  <si>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</si>
  <si>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</si>
  <si>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</si>
  <si>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</si>
  <si>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</si>
  <si>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</si>
  <si>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</si>
  <si>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</si>
  <si>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</si>
  <si>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</si>
  <si>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</si>
  <si>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</si>
  <si>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</si>
  <si>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</si>
  <si>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</si>
  <si>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</si>
  <si>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</si>
  <si>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</si>
  <si>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</si>
  <si>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</si>
  <si>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</si>
  <si>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</si>
  <si>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</si>
  <si>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</si>
  <si>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</si>
  <si>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</si>
  <si>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</si>
  <si>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</si>
  <si>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</si>
  <si>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</si>
  <si>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</si>
  <si>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</si>
  <si>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</si>
  <si>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</si>
  <si>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</si>
  <si>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</si>
  <si>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</si>
  <si>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</si>
  <si>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</si>
  <si>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</si>
  <si>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</si>
  <si>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</si>
  <si>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</si>
  <si>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</si>
  <si>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</si>
  <si>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</si>
  <si>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</si>
  <si>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</si>
  <si>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</si>
  <si>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</si>
  <si>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</si>
  <si>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</si>
  <si>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</si>
  <si>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</si>
  <si>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</si>
  <si>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</si>
  <si>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</si>
  <si>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</si>
  <si>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</si>
  <si>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</si>
  <si>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</si>
  <si>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</si>
  <si>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</si>
  <si>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</si>
  <si>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</si>
  <si>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</si>
  <si>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</si>
  <si>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</si>
  <si>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</si>
  <si>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</si>
  <si>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</si>
  <si>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</si>
  <si>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</si>
  <si>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</si>
  <si>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</si>
  <si>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</si>
  <si>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</si>
  <si>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</si>
  <si>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</si>
  <si>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</si>
  <si>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</si>
  <si>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</si>
  <si>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</si>
  <si>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</si>
  <si>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</si>
  <si>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</si>
  <si>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</si>
  <si>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</si>
  <si>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</si>
  <si>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</si>
  <si>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</si>
  <si>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</si>
  <si>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</si>
  <si>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</si>
  <si>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</si>
  <si>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</si>
  <si>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</si>
  <si>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</si>
  <si>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</si>
  <si>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</si>
  <si>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</si>
  <si>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</si>
  <si>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</si>
  <si>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</si>
  <si>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</si>
  <si>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</si>
  <si>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</si>
  <si>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</si>
  <si>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</si>
  <si>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</si>
  <si>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</si>
  <si>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</si>
  <si>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</si>
  <si>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</si>
  <si>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</si>
  <si>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</si>
  <si>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</si>
  <si>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</si>
  <si>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</si>
  <si>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</si>
  <si>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</si>
  <si>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</si>
  <si>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</si>
  <si>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</si>
  <si>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</si>
  <si>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</si>
  <si>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</si>
  <si>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</si>
  <si>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</si>
  <si>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</si>
  <si>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</si>
  <si>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</si>
  <si>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</si>
  <si>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</si>
  <si>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</si>
  <si>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</si>
  <si>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</si>
  <si>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</si>
  <si>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</si>
  <si>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</si>
  <si>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</si>
  <si>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</si>
  <si>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</si>
  <si>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</si>
  <si>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</si>
  <si>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</si>
  <si>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</si>
  <si>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</si>
  <si>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</si>
  <si>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</si>
  <si>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</si>
  <si>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</si>
  <si>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</si>
  <si>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</si>
  <si>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</si>
  <si>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</si>
  <si>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</si>
  <si>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</si>
  <si>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</si>
  <si>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</si>
  <si>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</si>
  <si>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</si>
  <si>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</si>
  <si>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</si>
  <si>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</si>
  <si>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</si>
  <si>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</si>
  <si>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</si>
  <si>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</si>
  <si>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</si>
  <si>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</si>
  <si>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</si>
  <si>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</si>
  <si>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</si>
  <si>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</si>
  <si>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</si>
  <si>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</si>
  <si>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</si>
  <si>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</si>
  <si>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</si>
  <si>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</si>
  <si>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</si>
  <si>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</si>
  <si>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</si>
  <si>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</si>
  <si>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</si>
  <si>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</si>
  <si>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</si>
  <si>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</si>
  <si>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</si>
  <si>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</si>
  <si>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</si>
  <si>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</si>
  <si>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</si>
  <si>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</si>
  <si>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</si>
  <si>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</si>
  <si>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</si>
  <si>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</si>
  <si>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</si>
  <si>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</si>
  <si>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</si>
  <si>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</si>
  <si>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</si>
  <si>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</si>
  <si>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</si>
  <si>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</si>
  <si>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</si>
  <si>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</si>
  <si>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</si>
  <si>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</si>
  <si>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</si>
  <si>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</si>
  <si>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</si>
  <si>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</si>
  <si>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</si>
  <si>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</si>
  <si>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</si>
  <si>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</si>
  <si>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</si>
  <si>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</si>
  <si>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</si>
  <si>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</si>
  <si>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</si>
  <si>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</si>
  <si>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</si>
  <si>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</si>
  <si>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</si>
  <si>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</si>
  <si>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</si>
  <si>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</si>
  <si>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</si>
  <si>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</si>
  <si>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</si>
  <si>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</si>
  <si>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</si>
  <si>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</si>
  <si>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</si>
  <si>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</si>
  <si>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</si>
  <si>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</si>
  <si>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</si>
  <si>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</si>
  <si>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</si>
  <si>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</si>
  <si>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</si>
  <si>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</si>
  <si>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</si>
  <si>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</si>
  <si>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</si>
  <si>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</si>
  <si>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</si>
  <si>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</si>
  <si>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</si>
  <si>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</si>
  <si>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</si>
  <si>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</si>
  <si>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</si>
  <si>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</si>
  <si>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</si>
  <si>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</si>
  <si>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</si>
  <si>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</si>
  <si>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</si>
  <si>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</si>
  <si>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</si>
  <si>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</si>
  <si>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</si>
  <si>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</si>
  <si>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</si>
  <si>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</si>
  <si>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</si>
  <si>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</si>
  <si>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</si>
  <si>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</si>
  <si>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</si>
  <si>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</si>
  <si>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</si>
  <si>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</si>
  <si>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</si>
  <si>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</si>
  <si>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</si>
  <si>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</si>
  <si>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</si>
  <si>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</si>
  <si>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</si>
  <si>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</si>
  <si>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</si>
  <si>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</si>
  <si>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</si>
  <si>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</si>
  <si>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</si>
  <si>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</si>
  <si>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</si>
  <si>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</si>
  <si>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</si>
  <si>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</si>
  <si>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</si>
  <si>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</si>
  <si>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</si>
  <si>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</si>
  <si>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</si>
  <si>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</si>
  <si>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</si>
  <si>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</si>
  <si>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</si>
  <si>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</si>
  <si>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</si>
  <si>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</si>
  <si>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</si>
  <si>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</si>
  <si>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</si>
  <si>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</si>
  <si>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</si>
  <si>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</si>
  <si>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</si>
  <si>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</si>
  <si>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</si>
  <si>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</si>
  <si>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</si>
  <si>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</si>
  <si>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</si>
  <si>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</si>
  <si>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</si>
  <si>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</si>
  <si>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</si>
  <si>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</si>
  <si>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</si>
  <si>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</si>
  <si>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</si>
  <si>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</si>
  <si>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</si>
  <si>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</si>
  <si>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</si>
  <si>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</si>
  <si>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</si>
  <si>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</si>
  <si>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</si>
  <si>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</si>
  <si>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</si>
  <si>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</si>
  <si>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</si>
  <si>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</si>
  <si>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</si>
  <si>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</si>
  <si>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</si>
  <si>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</si>
  <si>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</si>
  <si>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</si>
  <si>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</si>
  <si>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</si>
  <si>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</si>
  <si>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</si>
  <si>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</si>
  <si>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</si>
  <si>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</si>
  <si>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</si>
  <si>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</si>
  <si>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</si>
  <si>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</si>
  <si>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</si>
  <si>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</si>
  <si>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</si>
  <si>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</si>
  <si>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</si>
  <si>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</si>
  <si>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</si>
  <si>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</si>
  <si>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</si>
  <si>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</si>
  <si>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</si>
  <si>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</si>
  <si>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</si>
  <si>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</si>
  <si>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</si>
  <si>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</si>
  <si>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</si>
  <si>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</si>
  <si>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</si>
  <si>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</si>
  <si>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</si>
  <si>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</si>
  <si>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</si>
  <si>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</si>
  <si>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</si>
  <si>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</si>
  <si>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</si>
  <si>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</si>
  <si>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</si>
  <si>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</si>
  <si>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</si>
  <si>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</si>
  <si>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</si>
  <si>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</si>
  <si>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</si>
  <si>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</si>
  <si>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</si>
  <si>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</si>
  <si>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</si>
  <si>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</si>
  <si>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</si>
  <si>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</si>
  <si>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</si>
  <si>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</si>
  <si>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</si>
  <si>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</si>
  <si>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</si>
  <si>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</si>
  <si>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</si>
  <si>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</si>
  <si>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</si>
  <si>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</si>
  <si>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</si>
  <si>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</si>
  <si>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</si>
  <si>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</si>
  <si>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</si>
  <si>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</si>
  <si>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</si>
  <si>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</si>
  <si>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</si>
  <si>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</si>
  <si>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</si>
  <si>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</si>
  <si>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</si>
  <si>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</si>
  <si>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</si>
  <si>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</si>
  <si>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</si>
  <si>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</si>
  <si>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</si>
  <si>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</si>
  <si>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</si>
  <si>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</si>
  <si>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</si>
  <si>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</si>
  <si>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</si>
  <si>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</si>
  <si>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</si>
  <si>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</si>
  <si>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</si>
  <si>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</si>
  <si>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</si>
  <si>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</si>
  <si>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</si>
  <si>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</si>
  <si>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</si>
  <si>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</si>
  <si>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</si>
  <si>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</si>
  <si>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</si>
  <si>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</si>
  <si>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</si>
  <si>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</si>
  <si>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</si>
  <si>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</si>
  <si>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</si>
  <si>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</si>
  <si>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</si>
  <si>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</si>
  <si>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</si>
  <si>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</si>
  <si>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</si>
  <si>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</si>
  <si>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</si>
  <si>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</si>
  <si>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</si>
  <si>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</si>
  <si>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</si>
  <si>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</si>
  <si>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</si>
  <si>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</si>
  <si>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</si>
  <si>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</si>
  <si>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</si>
  <si>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</si>
  <si>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</si>
  <si>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</si>
  <si>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</si>
  <si>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</si>
  <si>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</si>
  <si>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</si>
  <si>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</si>
  <si>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</si>
  <si>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</si>
  <si>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</si>
  <si>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</si>
  <si>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</si>
  <si>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</si>
  <si>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</si>
  <si>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</si>
  <si>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</si>
  <si>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</si>
  <si>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</si>
  <si>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</si>
  <si>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</si>
  <si>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</si>
  <si>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</si>
  <si>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</si>
  <si>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</si>
  <si>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</si>
  <si>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</si>
  <si>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</si>
  <si>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</si>
  <si>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</si>
  <si>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</si>
  <si>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</si>
  <si>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</si>
  <si>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</si>
  <si>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</si>
  <si>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</si>
  <si>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</si>
  <si>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</si>
  <si>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</si>
  <si>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</si>
  <si>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</si>
  <si>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</si>
  <si>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</si>
  <si>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</si>
  <si>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</si>
  <si>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</si>
  <si>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</si>
  <si>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</si>
  <si>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</si>
  <si>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</si>
  <si>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</si>
  <si>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</si>
  <si>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</si>
  <si>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</si>
  <si>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</si>
  <si>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</si>
  <si>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</si>
  <si>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</si>
  <si>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</si>
  <si>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</si>
  <si>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</si>
  <si>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</si>
  <si>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</si>
  <si>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</si>
  <si>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</si>
  <si>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</si>
  <si>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</si>
  <si>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</si>
  <si>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</si>
  <si>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</si>
  <si>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</si>
  <si>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</si>
  <si>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</si>
  <si>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</si>
  <si>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</si>
  <si>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</si>
  <si>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</si>
  <si>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</si>
  <si>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</si>
  <si>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</si>
  <si>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</si>
  <si>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</si>
  <si>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</si>
  <si>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</si>
  <si>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</si>
  <si>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</si>
  <si>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</si>
  <si>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</si>
  <si>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</si>
  <si>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</si>
  <si>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</si>
  <si>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</si>
  <si>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</si>
  <si>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</si>
  <si>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</si>
  <si>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</si>
  <si>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</si>
  <si>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</si>
  <si>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</si>
  <si>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</si>
  <si>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</si>
  <si>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</si>
  <si>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</si>
  <si>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</si>
  <si>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</si>
  <si>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</si>
  <si>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</si>
  <si>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</si>
  <si>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</si>
  <si>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</si>
  <si>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</si>
  <si>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</si>
  <si>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</si>
  <si>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</si>
  <si>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</si>
  <si>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</si>
  <si>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</si>
  <si>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</si>
  <si>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</si>
  <si>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</si>
  <si>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</si>
  <si>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</si>
  <si>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</si>
  <si>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</si>
  <si>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</si>
  <si>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</si>
  <si>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</si>
  <si>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</si>
  <si>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</si>
  <si>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</si>
  <si>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</si>
  <si>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</si>
  <si>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</si>
  <si>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</si>
  <si>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</si>
  <si>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</si>
  <si>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</si>
  <si>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</si>
  <si>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</si>
  <si>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</si>
  <si>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</si>
  <si>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</si>
  <si>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</si>
  <si>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</si>
  <si>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</si>
  <si>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</si>
  <si>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</si>
  <si>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</si>
  <si>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</si>
  <si>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</si>
  <si>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</si>
  <si>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</si>
  <si>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</si>
  <si>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</si>
  <si>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</si>
  <si>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</si>
  <si>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</si>
  <si>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</si>
  <si>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</si>
  <si>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</si>
  <si>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</si>
  <si>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</si>
  <si>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</si>
  <si>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</si>
  <si>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</si>
  <si>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</si>
  <si>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</si>
  <si>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</si>
  <si>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</si>
  <si>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</si>
  <si>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</si>
  <si>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</si>
  <si>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</si>
  <si>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</si>
  <si>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</si>
  <si>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</si>
  <si>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</si>
  <si>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</si>
  <si>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</si>
  <si>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</si>
  <si>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</si>
  <si>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</si>
  <si>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</si>
  <si>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</si>
  <si>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</si>
  <si>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</si>
  <si>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</si>
  <si>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</si>
  <si>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</si>
  <si>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</si>
  <si>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</si>
  <si>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</si>
  <si>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</si>
  <si>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</si>
  <si>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</si>
  <si>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</si>
  <si>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</si>
  <si>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</si>
  <si>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</si>
  <si>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</si>
  <si>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</si>
  <si>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</si>
  <si>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</si>
  <si>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</si>
  <si>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</si>
  <si>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</si>
  <si>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</si>
  <si>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</si>
  <si>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</si>
  <si>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</si>
  <si>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</si>
  <si>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</si>
  <si>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</si>
  <si>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</si>
  <si>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</si>
  <si>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</si>
  <si>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</si>
  <si>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</si>
  <si>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</si>
  <si>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</si>
  <si>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</si>
  <si>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</si>
  <si>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</si>
  <si>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</si>
  <si>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</si>
  <si>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</si>
  <si>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</si>
  <si>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</si>
  <si>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</si>
  <si>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</si>
  <si>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</si>
  <si>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</si>
  <si>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</si>
  <si>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</si>
  <si>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</si>
  <si>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</si>
  <si>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</si>
  <si>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</si>
  <si>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</si>
  <si>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</si>
  <si>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</si>
  <si>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</si>
  <si>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</si>
  <si>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</si>
  <si>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</si>
  <si>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</si>
  <si>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</si>
  <si>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</si>
  <si>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</si>
  <si>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</si>
  <si>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</si>
  <si>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</si>
  <si>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</si>
  <si>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</si>
  <si>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</si>
  <si>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</si>
  <si>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</si>
  <si>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</si>
  <si>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</si>
  <si>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</si>
  <si>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</si>
  <si>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</si>
  <si>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</si>
  <si>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</si>
  <si>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</si>
  <si>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</si>
  <si>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</si>
  <si>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</si>
  <si>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</si>
  <si>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</si>
  <si>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</si>
  <si>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</si>
  <si>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</si>
  <si>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</si>
  <si>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</si>
  <si>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</si>
  <si>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</si>
  <si>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</si>
  <si>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</si>
  <si>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</si>
  <si>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</si>
  <si>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</si>
  <si>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</si>
  <si>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</si>
  <si>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</si>
  <si>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</si>
  <si>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</si>
  <si>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</si>
  <si>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</si>
  <si>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</si>
  <si>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</si>
  <si>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</si>
  <si>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</si>
  <si>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</si>
  <si>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</si>
  <si>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</si>
  <si>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</si>
  <si>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</si>
  <si>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</si>
  <si>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</si>
  <si>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</si>
  <si>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</si>
  <si>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</si>
  <si>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</si>
  <si>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</si>
  <si>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</si>
  <si>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</si>
  <si>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</si>
  <si>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</si>
  <si>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</si>
  <si>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</si>
  <si>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</si>
  <si>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</si>
  <si>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</si>
  <si>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</si>
  <si>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</si>
  <si>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</si>
  <si>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</si>
  <si>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</si>
  <si>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</si>
  <si>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</si>
  <si>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</si>
  <si>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</si>
  <si>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</si>
  <si>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</si>
  <si>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</si>
  <si>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</si>
  <si>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</si>
  <si>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</si>
  <si>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</si>
  <si>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</si>
  <si>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</si>
  <si>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</si>
  <si>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</si>
  <si>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</si>
  <si>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</si>
  <si>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</si>
  <si>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</si>
  <si>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</si>
  <si>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</si>
  <si>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</si>
  <si>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</si>
  <si>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</si>
  <si>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</si>
  <si>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</si>
  <si>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</si>
  <si>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</si>
  <si>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</si>
  <si>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</si>
  <si>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</si>
  <si>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</si>
  <si>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</si>
  <si>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</si>
  <si>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</si>
  <si>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</si>
  <si>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</si>
  <si>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</si>
  <si>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</si>
  <si>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</si>
  <si>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</si>
  <si>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</si>
  <si>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</si>
  <si>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</si>
  <si>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</si>
  <si>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</si>
  <si>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</si>
  <si>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</si>
  <si>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</si>
  <si>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</si>
  <si>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</si>
  <si>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</si>
  <si>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</si>
  <si>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</si>
  <si>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</si>
  <si>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</si>
  <si>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</si>
  <si>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</si>
  <si>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</si>
  <si>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</si>
  <si>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</si>
  <si>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</si>
  <si>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</si>
  <si>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</si>
  <si>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</si>
  <si>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</si>
  <si>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</si>
  <si>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</si>
  <si>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</si>
  <si>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</si>
  <si>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</si>
  <si>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</si>
  <si>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</si>
  <si>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</si>
  <si>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</si>
  <si>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</si>
  <si>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</si>
  <si>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</si>
  <si>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</si>
  <si>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</si>
  <si>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</si>
  <si>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</si>
  <si>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</si>
  <si>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</si>
  <si>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</si>
  <si>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</si>
  <si>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</si>
  <si>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</si>
  <si>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</si>
  <si>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</si>
  <si>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</si>
  <si>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</si>
  <si>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</si>
  <si>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</si>
  <si>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</si>
  <si>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</si>
  <si>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</si>
  <si>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</si>
  <si>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</si>
  <si>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</si>
  <si>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</si>
  <si>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</si>
  <si>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</si>
  <si>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</si>
  <si>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</si>
  <si>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</si>
  <si>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</si>
  <si>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</si>
  <si>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</si>
  <si>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</si>
  <si>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</si>
  <si>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</si>
  <si>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</si>
  <si>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</si>
  <si>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</si>
  <si>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</si>
  <si>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</si>
  <si>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</si>
  <si>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</si>
  <si>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</si>
  <si>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</si>
  <si>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</si>
  <si>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</si>
  <si>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</si>
  <si>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</si>
  <si>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</si>
  <si>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</si>
  <si>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</si>
  <si>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</si>
  <si>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</si>
  <si>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</si>
  <si>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</si>
  <si>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</si>
  <si>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</si>
  <si>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</si>
  <si>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</si>
  <si>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</si>
  <si>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</si>
  <si>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</si>
  <si>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</si>
  <si>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</si>
  <si>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</si>
  <si>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</si>
  <si>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</si>
  <si>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</si>
  <si>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</si>
  <si>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</si>
  <si>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</si>
  <si>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</si>
  <si>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</si>
  <si>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</si>
  <si>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</si>
  <si>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</si>
  <si>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</si>
  <si>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</si>
  <si>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</si>
  <si>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</si>
  <si>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</si>
  <si>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</si>
  <si>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</si>
  <si>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</si>
  <si>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</si>
  <si>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</si>
  <si>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</si>
  <si>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</si>
  <si>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</si>
  <si>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</si>
  <si>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</si>
  <si>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</si>
  <si>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</si>
  <si>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</si>
  <si>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</si>
  <si>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</si>
  <si>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</si>
  <si>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</si>
  <si>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</si>
  <si>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</si>
  <si>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</si>
  <si>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</si>
  <si>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</si>
  <si>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</si>
  <si>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</si>
  <si>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</si>
  <si>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</si>
  <si>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</si>
  <si>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</si>
  <si>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</si>
  <si>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</si>
  <si>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</si>
  <si>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</si>
  <si>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</si>
  <si>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</si>
  <si>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</si>
  <si>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</si>
  <si>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</si>
  <si>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</si>
  <si>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</si>
  <si>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</si>
  <si>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</si>
  <si>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</si>
  <si>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</si>
  <si>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</si>
  <si>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</si>
  <si>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</si>
  <si>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</si>
  <si>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</si>
  <si>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</si>
  <si>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</si>
  <si>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</si>
  <si>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</si>
  <si>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</si>
  <si>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</si>
  <si>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</si>
  <si>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</si>
  <si>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</si>
  <si>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</si>
  <si>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</si>
  <si>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</si>
  <si>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</si>
  <si>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</si>
  <si>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</si>
  <si>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</si>
  <si>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</si>
  <si>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</si>
  <si>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</si>
  <si>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</si>
  <si>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</si>
  <si>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</si>
  <si>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</si>
  <si>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</si>
  <si>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</si>
  <si>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</si>
  <si>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</si>
  <si>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</si>
  <si>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</si>
  <si>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</si>
  <si>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</si>
  <si>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</si>
  <si>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</si>
  <si>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</si>
  <si>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</si>
  <si>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</si>
  <si>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</si>
  <si>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</si>
  <si>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</si>
  <si>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</si>
  <si>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</si>
  <si>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</si>
  <si>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</si>
  <si>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</si>
  <si>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</si>
  <si>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</si>
  <si>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</si>
  <si>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</si>
  <si>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</si>
  <si>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</si>
  <si>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</si>
  <si>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</si>
  <si>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</si>
  <si>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</si>
  <si>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</si>
  <si>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</si>
  <si>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</si>
  <si>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</si>
  <si>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</si>
  <si>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</si>
  <si>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</si>
  <si>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</si>
  <si>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</si>
  <si>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</si>
  <si>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</si>
  <si>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</si>
  <si>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</si>
  <si>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</si>
  <si>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</si>
  <si>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</si>
  <si>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</si>
  <si>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</si>
  <si>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</si>
  <si>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</si>
  <si>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</si>
  <si>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</si>
  <si>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</si>
  <si>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</si>
  <si>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</si>
  <si>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</si>
  <si>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</si>
  <si>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</si>
  <si>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</si>
  <si>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</si>
  <si>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</si>
  <si>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</si>
  <si>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</si>
  <si>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</si>
  <si>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</si>
  <si>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</si>
  <si>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</si>
  <si>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</si>
  <si>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</si>
  <si>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</si>
  <si>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</si>
  <si>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</si>
  <si>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</si>
  <si>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</si>
  <si>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</si>
  <si>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</si>
  <si>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</si>
  <si>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</si>
  <si>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</si>
  <si>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</si>
  <si>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</si>
  <si>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</si>
  <si>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</si>
  <si>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</si>
  <si>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</si>
  <si>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</si>
  <si>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</si>
  <si>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</si>
  <si>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</si>
  <si>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</si>
  <si>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</si>
  <si>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</si>
  <si>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</si>
  <si>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</si>
  <si>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</si>
  <si>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</si>
  <si>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</si>
  <si>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</si>
  <si>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</si>
  <si>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</si>
  <si>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</si>
  <si>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</si>
  <si>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</si>
  <si>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</si>
  <si>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</si>
  <si>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</si>
  <si>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</si>
  <si>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</si>
  <si>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</si>
  <si>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</si>
  <si>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</si>
  <si>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</si>
  <si>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</si>
  <si>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</si>
  <si>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</si>
  <si>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</si>
  <si>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</si>
  <si>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</si>
  <si>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</si>
  <si>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</si>
  <si>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</si>
  <si>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</si>
  <si>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</si>
  <si>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</si>
  <si>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</si>
  <si>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</si>
  <si>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</si>
  <si>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</si>
  <si>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</si>
  <si>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</si>
  <si>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</si>
  <si>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</si>
  <si>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</si>
  <si>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</si>
  <si>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</si>
  <si>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</si>
  <si>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</si>
  <si>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</si>
  <si>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</si>
  <si>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</si>
  <si>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</si>
  <si>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</si>
  <si>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</si>
  <si>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</si>
  <si>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</si>
  <si>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</si>
  <si>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</si>
  <si>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</si>
  <si>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</si>
  <si>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</si>
  <si>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</si>
  <si>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</si>
  <si>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</si>
  <si>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</si>
  <si>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</si>
  <si>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</si>
  <si>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</si>
  <si>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</si>
  <si>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</si>
  <si>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</si>
  <si>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</si>
  <si>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</si>
  <si>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</si>
  <si>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</si>
  <si>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</si>
  <si>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</si>
  <si>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</si>
  <si>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</si>
  <si>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</si>
  <si>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</si>
  <si>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</si>
  <si>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</si>
  <si>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</si>
  <si>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</si>
  <si>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</si>
  <si>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</si>
  <si>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</si>
  <si>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</si>
  <si>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</si>
  <si>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</si>
  <si>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</si>
  <si>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</si>
  <si>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</si>
  <si>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</si>
  <si>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</si>
  <si>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</si>
  <si>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</si>
  <si>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</si>
  <si>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</si>
  <si>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</si>
  <si>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</si>
  <si>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</si>
  <si>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</si>
  <si>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</si>
  <si>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</si>
  <si>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</si>
  <si>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</si>
  <si>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</si>
  <si>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</si>
  <si>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</si>
  <si>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</si>
  <si>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</si>
  <si>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</si>
  <si>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</si>
  <si>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</si>
  <si>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</si>
  <si>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</si>
  <si>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</si>
  <si>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</si>
  <si>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</si>
  <si>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</si>
  <si>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</si>
  <si>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</si>
  <si>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</si>
  <si>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</si>
  <si>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</si>
  <si>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</si>
  <si>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</si>
  <si>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</si>
  <si>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</si>
  <si>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</si>
  <si>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</si>
  <si>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</si>
  <si>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</si>
  <si>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</si>
  <si>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</si>
  <si>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</si>
  <si>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</si>
  <si>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</si>
  <si>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</si>
  <si>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</si>
  <si>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</si>
  <si>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</si>
  <si>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</si>
  <si>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</si>
  <si>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</si>
  <si>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</si>
  <si>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</si>
  <si>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</si>
  <si>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</si>
  <si>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</si>
  <si>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</si>
  <si>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</si>
  <si>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</si>
  <si>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</si>
  <si>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</si>
  <si>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</si>
  <si>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</si>
  <si>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</si>
  <si>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</si>
  <si>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</si>
  <si>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</si>
  <si>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</si>
  <si>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</si>
  <si>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</si>
  <si>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</si>
  <si>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</si>
  <si>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</si>
  <si>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</si>
  <si>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</si>
  <si>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</si>
  <si>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</si>
  <si>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</si>
  <si>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</si>
  <si>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</si>
  <si>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</si>
  <si>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</si>
  <si>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</si>
  <si>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</si>
  <si>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</si>
  <si>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</si>
  <si>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</si>
  <si>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</si>
  <si>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</si>
  <si>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</si>
  <si>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</si>
  <si>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</si>
  <si>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</si>
  <si>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</si>
  <si>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</si>
  <si>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</si>
  <si>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</si>
  <si>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</si>
  <si>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</si>
  <si>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</si>
  <si>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</si>
  <si>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</si>
  <si>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</si>
  <si>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</si>
  <si>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</si>
  <si>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</si>
  <si>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</si>
  <si>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</si>
  <si>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</si>
  <si>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</si>
  <si>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</si>
  <si>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</si>
  <si>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</si>
  <si>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</si>
  <si>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</si>
  <si>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</si>
  <si>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</si>
  <si>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</si>
  <si>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</si>
  <si>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</si>
  <si>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</si>
  <si>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</si>
  <si>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</si>
  <si>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</si>
  <si>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</si>
  <si>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</si>
  <si>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</si>
  <si>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</si>
  <si>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</si>
  <si>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</si>
  <si>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</si>
  <si>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</si>
  <si>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</si>
  <si>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</si>
  <si>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</si>
  <si>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</si>
  <si>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</si>
  <si>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</si>
  <si>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</si>
  <si>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</si>
  <si>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</si>
  <si>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</si>
  <si>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</si>
  <si>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</si>
  <si>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</si>
  <si>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</si>
  <si>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</si>
  <si>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</si>
  <si>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</si>
  <si>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</si>
  <si>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</si>
  <si>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</si>
  <si>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</si>
  <si>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</si>
  <si>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</si>
  <si>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</si>
  <si>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</si>
  <si>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</si>
  <si>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</si>
  <si>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</si>
  <si>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</si>
  <si>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</si>
  <si>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</si>
  <si>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</si>
  <si>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</si>
  <si>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</si>
  <si>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</si>
  <si>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</si>
  <si>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</si>
  <si>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</si>
  <si>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</si>
  <si>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</si>
  <si>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</si>
  <si>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</si>
  <si>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</si>
  <si>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</si>
  <si>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</si>
  <si>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</si>
  <si>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</si>
  <si>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</si>
  <si>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</si>
  <si>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</si>
  <si>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</si>
  <si>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</si>
  <si>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</si>
  <si>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</si>
  <si>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</si>
  <si>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</si>
  <si>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</si>
  <si>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</si>
  <si>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</si>
  <si>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</si>
  <si>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</si>
  <si>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</si>
  <si>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</si>
  <si>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</si>
  <si>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</si>
  <si>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</si>
  <si>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</si>
  <si>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</si>
  <si>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</si>
  <si>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</si>
  <si>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</si>
  <si>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</si>
  <si>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</si>
  <si>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</si>
  <si>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</si>
  <si>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</si>
  <si>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</si>
  <si>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</si>
  <si>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</si>
  <si>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</si>
  <si>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</si>
  <si>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</si>
  <si>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</si>
  <si>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</si>
  <si>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</si>
  <si>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</si>
  <si>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</si>
  <si>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</si>
  <si>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</si>
  <si>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</si>
  <si>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</si>
  <si>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</si>
  <si>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</si>
  <si>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</si>
  <si>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</si>
  <si>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</si>
  <si>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</si>
  <si>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</si>
  <si>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</si>
  <si>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</si>
  <si>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</si>
  <si>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</si>
  <si>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</si>
  <si>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</si>
  <si>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</si>
  <si>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</si>
  <si>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</si>
  <si>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</si>
  <si>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</si>
  <si>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</si>
  <si>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</si>
  <si>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</si>
  <si>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</si>
  <si>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</si>
  <si>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</si>
  <si>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</si>
  <si>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</si>
  <si>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</si>
  <si>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</si>
  <si>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</si>
  <si>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</si>
  <si>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</si>
  <si>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</si>
  <si>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</si>
  <si>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</si>
  <si>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</si>
  <si>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</si>
  <si>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</si>
  <si>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</si>
  <si>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</si>
  <si>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</si>
  <si>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</si>
  <si>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</si>
  <si>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</si>
  <si>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</si>
  <si>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</si>
  <si>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</si>
  <si>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</si>
  <si>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</si>
  <si>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</si>
  <si>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</si>
  <si>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</si>
  <si>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</si>
  <si>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</si>
  <si>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</si>
  <si>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</si>
  <si>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</si>
  <si>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</si>
  <si>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</si>
  <si>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</si>
  <si>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</si>
  <si>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</si>
  <si>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</si>
  <si>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</si>
  <si>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</si>
  <si>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</si>
  <si>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</si>
  <si>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</si>
  <si>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</si>
  <si>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</si>
  <si>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</si>
  <si>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</si>
  <si>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</si>
  <si>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</si>
  <si>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</si>
  <si>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</si>
  <si>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</si>
  <si>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</si>
  <si>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</si>
  <si>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</si>
  <si>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</si>
  <si>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</si>
  <si>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</si>
  <si>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</si>
  <si>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</si>
  <si>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</si>
  <si>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</si>
  <si>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</si>
  <si>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</si>
  <si>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</si>
  <si>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</si>
  <si>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</si>
  <si>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</si>
  <si>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</si>
  <si>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</si>
  <si>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</si>
  <si>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</si>
  <si>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</si>
  <si>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</si>
  <si>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</si>
  <si>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</si>
  <si>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</si>
  <si>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</si>
  <si>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</si>
  <si>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</si>
  <si>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</si>
  <si>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</si>
  <si>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</si>
  <si>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</si>
  <si>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</si>
  <si>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</si>
  <si>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</si>
  <si>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</si>
  <si>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</si>
  <si>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</si>
  <si>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</si>
  <si>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</si>
  <si>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</si>
  <si>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</si>
  <si>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</si>
  <si>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</si>
  <si>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</si>
  <si>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</si>
  <si>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</si>
  <si>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</si>
  <si>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</si>
  <si>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</si>
  <si>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</si>
  <si>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</si>
  <si>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</si>
  <si>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</si>
  <si>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</si>
  <si>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</si>
  <si>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</si>
  <si>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</si>
  <si>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</si>
  <si>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</si>
  <si>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</si>
  <si>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</si>
  <si>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</si>
  <si>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</si>
  <si>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</si>
  <si>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</si>
  <si>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</si>
  <si>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</si>
  <si>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</si>
  <si>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</si>
  <si>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</si>
  <si>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</si>
  <si>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</si>
  <si>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</si>
  <si>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</si>
  <si>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</si>
  <si>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</si>
  <si>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</si>
  <si>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</si>
  <si>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</si>
  <si>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</si>
  <si>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</si>
  <si>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</si>
  <si>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</si>
  <si>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</si>
  <si>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</si>
  <si>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</si>
  <si>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</si>
  <si>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</si>
  <si>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</si>
  <si>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</si>
  <si>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</si>
  <si>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</si>
  <si>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</si>
  <si>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</si>
  <si>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</si>
  <si>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</si>
  <si>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</si>
  <si>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</si>
  <si>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</si>
  <si>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</si>
  <si>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</si>
  <si>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</si>
  <si>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</si>
  <si>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</si>
  <si>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</si>
  <si>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</si>
  <si>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</si>
  <si>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</si>
  <si>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</si>
  <si>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</si>
  <si>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</si>
  <si>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</si>
  <si>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</si>
  <si>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</si>
  <si>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</si>
  <si>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</si>
  <si>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</si>
  <si>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</si>
  <si>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</si>
  <si>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</si>
  <si>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</si>
  <si>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</si>
  <si>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</si>
  <si>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</si>
  <si>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</si>
  <si>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</si>
  <si>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</si>
  <si>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</si>
  <si>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</si>
  <si>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</si>
  <si>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</si>
  <si>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</si>
  <si>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</si>
  <si>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</si>
  <si>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</si>
  <si>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</si>
  <si>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</si>
  <si>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</si>
  <si>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</si>
  <si>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</si>
  <si>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</si>
  <si>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</si>
  <si>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</si>
  <si>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</si>
  <si>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</si>
  <si>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</si>
  <si>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</si>
  <si>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</si>
  <si>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</si>
  <si>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</si>
  <si>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</si>
  <si>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</si>
  <si>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</si>
  <si>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</si>
  <si>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</si>
  <si>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</si>
  <si>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</si>
  <si>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</si>
  <si>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</si>
  <si>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</si>
  <si>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</si>
  <si>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</si>
  <si>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</si>
  <si>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</si>
  <si>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</si>
  <si>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</si>
  <si>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</si>
  <si>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</si>
  <si>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</si>
  <si>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</si>
  <si>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</si>
  <si>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</si>
  <si>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</si>
  <si>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</si>
  <si>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</si>
  <si>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</si>
  <si>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</si>
  <si>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</si>
  <si>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</si>
  <si>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</si>
  <si>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</si>
  <si>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</si>
  <si>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</si>
  <si>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</si>
  <si>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</si>
  <si>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</si>
  <si>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</si>
  <si>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</si>
  <si>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</si>
  <si>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</si>
  <si>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</si>
  <si>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</si>
  <si>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</si>
  <si>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</si>
  <si>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</si>
  <si>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</si>
  <si>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</si>
  <si>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</si>
  <si>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</si>
  <si>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</si>
  <si>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</si>
  <si>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</si>
  <si>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</si>
  <si>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</si>
  <si>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</si>
  <si>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</si>
  <si>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</si>
  <si>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</si>
  <si>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</si>
  <si>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</si>
  <si>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</si>
  <si>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</si>
  <si>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</si>
  <si>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</si>
  <si>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</si>
  <si>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</si>
  <si>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</si>
  <si>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</si>
  <si>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</si>
  <si>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</si>
  <si>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</si>
  <si>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</si>
  <si>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</si>
  <si>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</si>
  <si>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</si>
  <si>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</si>
  <si>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</si>
  <si>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</si>
  <si>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</si>
  <si>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</si>
  <si>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</si>
  <si>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</si>
  <si>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</si>
  <si>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</si>
  <si>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</si>
  <si>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</si>
  <si>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</si>
  <si>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</si>
  <si>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</si>
  <si>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</si>
  <si>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</si>
  <si>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</si>
  <si>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</si>
  <si>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</si>
  <si>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</si>
  <si>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</si>
  <si>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</si>
  <si>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</si>
  <si>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</si>
  <si>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</si>
  <si>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</si>
  <si>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</si>
  <si>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</si>
  <si>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</si>
  <si>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</si>
  <si>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</si>
  <si>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</si>
  <si>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</si>
  <si>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</si>
  <si>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</si>
  <si>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</si>
  <si>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</si>
  <si>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</si>
  <si>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</si>
  <si>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</si>
  <si>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</si>
  <si>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</si>
  <si>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</si>
  <si>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</si>
  <si>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</si>
  <si>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</si>
  <si>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</si>
  <si>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</si>
  <si>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</si>
  <si>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</si>
  <si>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</si>
  <si>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</si>
  <si>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</si>
  <si>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</si>
  <si>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</si>
  <si>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</si>
  <si>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</si>
  <si>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</si>
  <si>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</si>
  <si>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</si>
  <si>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</si>
  <si>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</si>
  <si>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</si>
  <si>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</si>
  <si>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</si>
  <si>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</si>
  <si>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</si>
  <si>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</si>
  <si>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</si>
  <si>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</si>
  <si>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</si>
  <si>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</si>
  <si>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</si>
  <si>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</si>
  <si>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</si>
  <si>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</si>
  <si>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</si>
  <si>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</si>
  <si>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</si>
  <si>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</si>
  <si>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</si>
  <si>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</si>
  <si>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</si>
  <si>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</si>
  <si>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</si>
  <si>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</si>
  <si>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</si>
  <si>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</si>
  <si>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</si>
  <si>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</si>
  <si>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</si>
  <si>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</si>
  <si>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</si>
  <si>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</si>
  <si>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</si>
  <si>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</si>
  <si>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</si>
  <si>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</si>
  <si>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</si>
  <si>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</si>
  <si>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</si>
  <si>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</si>
  <si>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</si>
  <si>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</si>
  <si>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</si>
  <si>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</si>
  <si>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</si>
  <si>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</si>
  <si>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</si>
  <si>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</si>
  <si>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</si>
  <si>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</si>
  <si>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</si>
  <si>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</si>
  <si>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</si>
  <si>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</si>
  <si>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</si>
  <si>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</si>
  <si>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</si>
  <si>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</si>
  <si>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</si>
  <si>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</si>
  <si>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</si>
  <si>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</si>
  <si>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</si>
  <si>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</si>
  <si>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</si>
  <si>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</si>
  <si>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</si>
  <si>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</si>
  <si>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</si>
  <si>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</si>
  <si>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</si>
  <si>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</si>
  <si>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</si>
  <si>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</si>
  <si>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</si>
  <si>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</si>
  <si>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</si>
  <si>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</si>
  <si>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</si>
  <si>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</si>
  <si>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</si>
  <si>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</si>
  <si>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</si>
  <si>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</si>
  <si>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</si>
  <si>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</si>
  <si>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</si>
  <si>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</si>
  <si>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</si>
  <si>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</si>
  <si>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</si>
  <si>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</si>
  <si>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</si>
  <si>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</si>
  <si>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</si>
  <si>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</si>
  <si>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</si>
  <si>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</si>
  <si>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</si>
  <si>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</si>
  <si>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</si>
  <si>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</si>
  <si>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</si>
  <si>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</si>
  <si>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</si>
  <si>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</si>
  <si>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</si>
  <si>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</si>
  <si>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</si>
  <si>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</si>
  <si>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</si>
  <si>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</si>
  <si>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</si>
  <si>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</si>
  <si>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</si>
  <si>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</si>
  <si>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</si>
  <si>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</si>
  <si>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</si>
  <si>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</si>
  <si>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</si>
  <si>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</si>
  <si>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</si>
  <si>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</si>
  <si>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</si>
  <si>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</si>
  <si>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</si>
  <si>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</si>
  <si>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</si>
  <si>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</si>
  <si>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</si>
  <si>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</si>
  <si>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</si>
  <si>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</si>
  <si>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</si>
  <si>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</si>
  <si>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</si>
  <si>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</si>
  <si>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</si>
  <si>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</si>
  <si>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</si>
  <si>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</si>
  <si>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</si>
  <si>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</si>
  <si>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</si>
  <si>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</si>
  <si>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</si>
  <si>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</si>
  <si>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</si>
  <si>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</si>
  <si>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</si>
  <si>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</si>
  <si>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</si>
  <si>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</si>
  <si>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</si>
  <si>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</si>
  <si>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</si>
  <si>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</si>
  <si>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</si>
  <si>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</si>
  <si>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</si>
  <si>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</si>
  <si>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</si>
  <si>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</si>
  <si>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</si>
  <si>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</si>
  <si>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</si>
  <si>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</si>
  <si>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</si>
  <si>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</si>
  <si>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</si>
  <si>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</si>
  <si>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</si>
  <si>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</si>
  <si>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</si>
  <si>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</si>
  <si>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</si>
  <si>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</si>
  <si>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</si>
  <si>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</si>
  <si>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</si>
  <si>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</si>
  <si>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</si>
  <si>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</si>
  <si>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</si>
  <si>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</si>
  <si>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</si>
  <si>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</si>
  <si>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</si>
  <si>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</si>
  <si>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</si>
  <si>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</si>
  <si>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</si>
  <si>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</si>
  <si>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</si>
  <si>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</si>
  <si>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</si>
  <si>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</si>
  <si>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</si>
  <si>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</si>
  <si>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</si>
  <si>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</si>
  <si>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</si>
  <si>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</si>
  <si>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</si>
  <si>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</si>
  <si>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</si>
  <si>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</si>
  <si>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</si>
  <si>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</si>
  <si>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</si>
  <si>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</si>
  <si>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</si>
  <si>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</si>
  <si>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</si>
  <si>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</si>
  <si>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</si>
  <si>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</si>
  <si>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</si>
  <si>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</si>
  <si>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</si>
  <si>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</si>
  <si>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</si>
  <si>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</si>
  <si>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</si>
  <si>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</si>
  <si>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</si>
  <si>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</si>
  <si>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</si>
  <si>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</si>
  <si>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</si>
  <si>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</si>
  <si>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</si>
  <si>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</si>
  <si>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</si>
  <si>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</si>
  <si>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</si>
  <si>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</si>
  <si>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</si>
  <si>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</si>
  <si>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</si>
  <si>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</si>
  <si>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</si>
  <si>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</si>
  <si>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</si>
  <si>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</si>
  <si>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</si>
  <si>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</si>
  <si>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</si>
  <si>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</si>
  <si>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</si>
  <si>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</si>
  <si>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</si>
  <si>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</si>
  <si>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</si>
  <si>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</si>
  <si>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</si>
  <si>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</si>
  <si>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</si>
  <si>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</si>
  <si>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</si>
  <si>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</si>
  <si>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</si>
  <si>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</si>
  <si>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</si>
  <si>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</si>
  <si>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</si>
  <si>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</si>
  <si>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</si>
  <si>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</si>
  <si>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</si>
  <si>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</si>
  <si>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</si>
  <si>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</si>
  <si>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</si>
  <si>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</si>
  <si>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</si>
  <si>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</si>
  <si>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</si>
  <si>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</si>
  <si>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</si>
  <si>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</si>
  <si>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</si>
  <si>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</si>
  <si>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</si>
  <si>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</si>
  <si>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</si>
  <si>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</si>
  <si>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</si>
  <si>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</si>
  <si>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</si>
  <si>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</si>
  <si>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</si>
  <si>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</si>
  <si>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</si>
  <si>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</si>
  <si>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</si>
  <si>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</si>
  <si>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</si>
  <si>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</si>
  <si>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</si>
  <si>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</si>
  <si>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</si>
  <si>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</si>
  <si>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</si>
  <si>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</si>
  <si>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</si>
  <si>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</si>
  <si>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</si>
  <si>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</si>
  <si>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</si>
  <si>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</si>
  <si>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</si>
  <si>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</si>
  <si>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</si>
  <si>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</si>
  <si>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</si>
  <si>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</si>
  <si>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</si>
  <si>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</si>
  <si>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</si>
  <si>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</si>
  <si>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</si>
  <si>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</si>
  <si>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</si>
  <si>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</si>
  <si>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</si>
  <si>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</si>
  <si>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</si>
  <si>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</si>
  <si>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</si>
  <si>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</si>
  <si>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</si>
  <si>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</si>
  <si>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</si>
  <si>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</si>
  <si>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</si>
  <si>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</si>
  <si>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</si>
  <si>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</si>
  <si>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</si>
  <si>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</si>
  <si>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</si>
  <si>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</si>
  <si>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</si>
  <si>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</si>
  <si>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</si>
  <si>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</si>
  <si>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</si>
  <si>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</si>
  <si>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</si>
  <si>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</si>
  <si>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</si>
  <si>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</si>
  <si>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</si>
  <si>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</si>
  <si>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</si>
  <si>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</si>
  <si>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</si>
  <si>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</si>
  <si>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</si>
  <si>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</si>
  <si>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</si>
  <si>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</si>
  <si>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</si>
  <si>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</si>
  <si>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</si>
  <si>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</si>
  <si>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</si>
  <si>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</si>
  <si>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</si>
  <si>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</si>
  <si>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</si>
  <si>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</si>
  <si>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</si>
  <si>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</si>
  <si>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</si>
  <si>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</si>
  <si>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</si>
  <si>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</si>
  <si>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</si>
  <si>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</si>
  <si>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</si>
  <si>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</si>
  <si>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</si>
  <si>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</si>
  <si>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</si>
  <si>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</si>
  <si>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</si>
  <si>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</si>
  <si>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</si>
  <si>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</si>
  <si>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</si>
  <si>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</si>
  <si>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</si>
  <si>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</si>
  <si>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</si>
  <si>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</si>
  <si>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</si>
  <si>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</si>
  <si>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</si>
  <si>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</si>
  <si>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</si>
  <si>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</si>
  <si>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</si>
  <si>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</si>
  <si>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</si>
  <si>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</si>
  <si>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</si>
  <si>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</si>
  <si>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</si>
  <si>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</si>
  <si>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</si>
  <si>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</si>
  <si>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</si>
  <si>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</si>
  <si>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</si>
  <si>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</si>
  <si>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</si>
  <si>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</si>
  <si>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</si>
  <si>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</si>
  <si>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</si>
  <si>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</si>
  <si>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</si>
  <si>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</si>
  <si>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</si>
  <si>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</si>
  <si>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</si>
  <si>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</si>
  <si>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</si>
  <si>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</si>
  <si>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</si>
  <si>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</si>
  <si>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</si>
  <si>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</si>
  <si>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</si>
  <si>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</si>
  <si>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</si>
  <si>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</si>
  <si>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</si>
  <si>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</si>
  <si>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</si>
  <si>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</si>
  <si>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</si>
  <si>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</si>
  <si>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</si>
  <si>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</si>
  <si>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</si>
  <si>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</si>
  <si>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</si>
  <si>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</si>
  <si>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</si>
  <si>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</si>
  <si>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</si>
  <si>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</si>
  <si>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</si>
  <si>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</si>
  <si>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</si>
  <si>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</si>
  <si>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</si>
  <si>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</si>
  <si>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</si>
  <si>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</si>
  <si>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</si>
  <si>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</si>
  <si>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</si>
  <si>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</si>
  <si>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</si>
  <si>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</si>
  <si>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</si>
  <si>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</si>
  <si>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</si>
  <si>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</si>
  <si>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</si>
  <si>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</si>
  <si>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</si>
  <si>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</si>
  <si>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</si>
  <si>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</si>
  <si>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</si>
  <si>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</si>
  <si>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</si>
  <si>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</si>
  <si>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</si>
  <si>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</si>
  <si>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</si>
  <si>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</si>
  <si>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</si>
  <si>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</si>
  <si>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</si>
  <si>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</si>
  <si>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</si>
  <si>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</si>
  <si>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</si>
  <si>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</si>
  <si>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</si>
  <si>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</si>
  <si>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</si>
  <si>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</si>
  <si>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</si>
  <si>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</si>
  <si>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</si>
  <si>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</si>
  <si>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</si>
  <si>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</si>
  <si>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</si>
  <si>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</si>
  <si>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</si>
  <si>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</si>
  <si>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</si>
  <si>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</si>
  <si>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</si>
  <si>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</si>
  <si>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</si>
  <si>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</si>
  <si>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</si>
  <si>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</si>
  <si>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</si>
  <si>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</si>
  <si>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</si>
  <si>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</si>
  <si>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</si>
  <si>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</si>
  <si>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</si>
  <si>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</si>
  <si>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</si>
  <si>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</si>
  <si>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</si>
  <si>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</si>
  <si>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</si>
  <si>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</si>
  <si>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</si>
  <si>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</si>
  <si>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</si>
  <si>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</si>
  <si>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</si>
  <si>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</si>
  <si>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</si>
  <si>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</si>
  <si>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</si>
  <si>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</si>
  <si>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</si>
  <si>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</si>
  <si>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</si>
  <si>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</si>
  <si>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</si>
  <si>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</si>
  <si>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</si>
  <si>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</si>
  <si>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</si>
  <si>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</si>
  <si>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</si>
  <si>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</si>
  <si>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</si>
  <si>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</si>
  <si>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</si>
  <si>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</si>
  <si>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</si>
  <si>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</si>
  <si>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</si>
  <si>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</si>
  <si>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</si>
  <si>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</si>
  <si>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</si>
  <si>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</si>
  <si>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</si>
  <si>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</si>
  <si>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</si>
  <si>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</si>
  <si>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</si>
  <si>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</si>
  <si>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</si>
  <si>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</si>
  <si>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</si>
  <si>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</si>
  <si>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</si>
  <si>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</si>
  <si>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</si>
  <si>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</si>
  <si>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</si>
  <si>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</si>
  <si>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</si>
  <si>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</si>
  <si>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</si>
  <si>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</si>
  <si>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</si>
  <si>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</si>
  <si>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</si>
  <si>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</si>
  <si>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</si>
  <si>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</si>
  <si>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</si>
  <si>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</si>
  <si>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</si>
  <si>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</si>
  <si>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</si>
  <si>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</si>
  <si>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</si>
  <si>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</si>
  <si>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</si>
  <si>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</si>
  <si>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</si>
  <si>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</si>
  <si>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</si>
  <si>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</si>
  <si>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</si>
  <si>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</si>
  <si>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</si>
  <si>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</si>
  <si>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</si>
  <si>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</si>
  <si>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</si>
  <si>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</si>
  <si>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</si>
  <si>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</si>
  <si>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</si>
  <si>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</si>
  <si>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</si>
  <si>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</si>
  <si>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</si>
  <si>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</si>
  <si>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</si>
  <si>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</si>
  <si>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</si>
  <si>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</si>
  <si>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</si>
  <si>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</si>
  <si>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</si>
  <si>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</si>
  <si>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</si>
  <si>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</si>
  <si>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</si>
  <si>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</si>
  <si>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</si>
  <si>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</si>
  <si>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</si>
  <si>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</si>
  <si>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</si>
  <si>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</si>
  <si>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</si>
  <si>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</si>
  <si>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</si>
  <si>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</si>
  <si>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</si>
  <si>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</si>
  <si>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</si>
  <si>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</si>
  <si>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</si>
  <si>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</si>
  <si>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</si>
  <si>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</si>
  <si>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</si>
  <si>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</si>
  <si>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</si>
  <si>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</si>
  <si>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</si>
  <si>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</si>
  <si>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</si>
  <si>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</si>
  <si>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</si>
  <si>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</si>
  <si>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</si>
  <si>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</si>
  <si>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</si>
  <si>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</si>
  <si>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</si>
  <si>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</si>
  <si>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</si>
  <si>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</si>
  <si>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</si>
  <si>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</si>
  <si>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</si>
  <si>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</si>
  <si>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</si>
  <si>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</si>
  <si>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</si>
  <si>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</si>
  <si>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</si>
  <si>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</si>
  <si>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</si>
  <si>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</si>
  <si>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</si>
  <si>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</si>
  <si>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</si>
  <si>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</si>
  <si>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</si>
  <si>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</si>
  <si>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</si>
  <si>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</si>
  <si>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</si>
  <si>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</si>
  <si>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</si>
  <si>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</si>
  <si>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</si>
  <si>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</si>
  <si>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</si>
  <si>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</si>
  <si>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</si>
  <si>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</si>
  <si>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</si>
  <si>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</si>
  <si>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</si>
  <si>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</si>
  <si>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</si>
  <si>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</si>
  <si>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</si>
  <si>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</si>
  <si>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</si>
  <si>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</si>
  <si>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</si>
  <si>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</si>
  <si>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</si>
  <si>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</si>
  <si>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</si>
  <si>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</si>
  <si>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</si>
  <si>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</si>
  <si>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</si>
  <si>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</si>
  <si>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</si>
  <si>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</si>
  <si>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</si>
  <si>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</si>
  <si>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</si>
  <si>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</si>
  <si>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</si>
  <si>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</si>
  <si>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</si>
  <si>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</si>
  <si>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</si>
  <si>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</si>
  <si>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</si>
  <si>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</si>
  <si>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</si>
  <si>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</si>
  <si>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</si>
  <si>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</si>
  <si>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</si>
  <si>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</si>
  <si>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</si>
  <si>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</si>
  <si>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</si>
  <si>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</si>
  <si>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</si>
  <si>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</si>
  <si>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</si>
  <si>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</si>
  <si>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</si>
  <si>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</si>
  <si>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</si>
  <si>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</si>
  <si>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</si>
  <si>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</si>
  <si>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</si>
  <si>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</si>
  <si>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</si>
  <si>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</si>
  <si>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</si>
  <si>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</si>
  <si>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</si>
  <si>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</si>
  <si>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</si>
  <si>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</si>
  <si>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</si>
  <si>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</si>
  <si>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</si>
  <si>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</si>
  <si>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</si>
  <si>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</si>
  <si>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</si>
  <si>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</si>
  <si>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</si>
  <si>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</si>
  <si>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</si>
  <si>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</si>
  <si>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</si>
  <si>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</si>
  <si>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</si>
  <si>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</si>
  <si>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</si>
  <si>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</si>
  <si>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</si>
  <si>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</si>
  <si>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</si>
  <si>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</si>
  <si>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</si>
  <si>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</si>
  <si>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</si>
  <si>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</si>
  <si>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</si>
  <si>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</si>
  <si>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</si>
  <si>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</si>
  <si>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</si>
  <si>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</si>
  <si>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</si>
  <si>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</si>
  <si>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</si>
  <si>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</si>
  <si>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</si>
  <si>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</si>
  <si>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</si>
  <si>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</si>
  <si>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</si>
  <si>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</si>
  <si>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</si>
  <si>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</si>
  <si>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</si>
  <si>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</si>
  <si>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</si>
  <si>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</si>
  <si>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</si>
  <si>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</si>
  <si>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</si>
  <si>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</si>
  <si>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</si>
  <si>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</si>
  <si>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</si>
  <si>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</si>
  <si>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</si>
  <si>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</si>
  <si>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</si>
  <si>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</si>
  <si>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</si>
  <si>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</si>
  <si>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</si>
  <si>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</si>
  <si>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</si>
  <si>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</si>
  <si>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</si>
  <si>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</si>
  <si>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</si>
  <si>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</si>
  <si>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</si>
  <si>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</si>
  <si>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</si>
  <si>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</si>
  <si>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</si>
  <si>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</si>
  <si>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</si>
  <si>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</si>
  <si>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</si>
  <si>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</si>
  <si>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</si>
  <si>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</si>
  <si>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</si>
  <si>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</si>
  <si>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</si>
  <si>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</si>
  <si>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</si>
  <si>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</si>
  <si>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</si>
  <si>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</si>
  <si>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</si>
  <si>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</si>
  <si>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</si>
  <si>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</si>
  <si>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</si>
  <si>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</si>
  <si>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</si>
  <si>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</si>
  <si>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</si>
  <si>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</si>
  <si>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</si>
  <si>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</si>
  <si>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</si>
  <si>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</si>
  <si>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</si>
  <si>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</si>
  <si>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</si>
  <si>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</si>
  <si>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</si>
  <si>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</si>
  <si>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</si>
  <si>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</si>
  <si>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</si>
  <si>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</si>
  <si>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</si>
  <si>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</si>
  <si>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</si>
  <si>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</si>
  <si>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</si>
  <si>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</si>
  <si>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</si>
  <si>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</si>
  <si>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</si>
  <si>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</si>
  <si>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</si>
  <si>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</si>
  <si>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</si>
  <si>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</si>
  <si>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</si>
  <si>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</si>
  <si>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</si>
  <si>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</si>
  <si>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</si>
  <si>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</si>
  <si>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</si>
  <si>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</si>
  <si>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</si>
  <si>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</si>
  <si>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</si>
  <si>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</si>
  <si>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</si>
  <si>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</si>
  <si>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</si>
  <si>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</si>
  <si>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</si>
  <si>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</si>
  <si>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</si>
  <si>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</si>
  <si>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</si>
  <si>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</si>
  <si>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</si>
  <si>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</si>
  <si>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</si>
  <si>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</si>
  <si>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</si>
  <si>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</si>
  <si>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</si>
  <si>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</si>
  <si>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</si>
  <si>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</si>
  <si>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</si>
  <si>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</si>
  <si>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</si>
  <si>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</si>
  <si>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</si>
  <si>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</si>
  <si>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</si>
  <si>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</si>
  <si>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</si>
  <si>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</si>
  <si>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</si>
  <si>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</si>
  <si>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</si>
  <si>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</si>
  <si>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</si>
  <si>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</si>
  <si>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</si>
  <si>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</si>
  <si>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</si>
  <si>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</si>
  <si>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</si>
  <si>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</si>
  <si>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</si>
  <si>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</si>
  <si>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</si>
  <si>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</si>
  <si>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</si>
  <si>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</si>
  <si>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</si>
  <si>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</si>
  <si>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</si>
  <si>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</si>
  <si>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</si>
  <si>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</si>
  <si>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</si>
  <si>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</si>
  <si>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</si>
  <si>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</si>
  <si>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</si>
  <si>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</si>
  <si>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</si>
  <si>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</si>
  <si>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</si>
  <si>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</si>
  <si>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</si>
  <si>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</si>
  <si>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</si>
  <si>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</si>
  <si>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</si>
  <si>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</si>
  <si>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</si>
  <si>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</si>
  <si>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</si>
  <si>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</si>
  <si>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</si>
  <si>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</si>
  <si>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</si>
  <si>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</si>
  <si>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</si>
  <si>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</si>
  <si>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</si>
  <si>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</si>
  <si>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</si>
  <si>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</si>
  <si>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</si>
  <si>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</si>
  <si>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</si>
  <si>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</si>
  <si>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</si>
  <si>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</si>
  <si>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</si>
  <si>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</si>
  <si>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</si>
  <si>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</si>
  <si>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</si>
  <si>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</si>
  <si>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</si>
  <si>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</si>
  <si>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</si>
  <si>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</si>
  <si>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</si>
  <si>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</si>
  <si>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</si>
  <si>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</si>
  <si>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</si>
  <si>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</si>
  <si>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</si>
  <si>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</si>
  <si>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</si>
  <si>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</si>
  <si>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</si>
  <si>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</si>
  <si>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</si>
  <si>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</si>
  <si>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</si>
  <si>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</si>
  <si>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</si>
  <si>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</si>
  <si>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</si>
  <si>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</si>
  <si>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</si>
  <si>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</si>
  <si>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</si>
  <si>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</si>
  <si>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</si>
  <si>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</si>
  <si>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</si>
  <si>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</si>
  <si>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</si>
  <si>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</si>
  <si>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</si>
  <si>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</si>
  <si>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</si>
  <si>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</si>
  <si>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</si>
  <si>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</si>
  <si>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</si>
  <si>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</si>
  <si>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</si>
  <si>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</si>
  <si>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</si>
  <si>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</si>
  <si>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</si>
  <si>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</si>
  <si>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</si>
  <si>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</si>
  <si>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</si>
  <si>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</si>
  <si>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</si>
  <si>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</si>
  <si>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</si>
  <si>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</si>
  <si>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</si>
  <si>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</si>
  <si>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</si>
  <si>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</si>
  <si>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</si>
  <si>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</si>
  <si>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</si>
  <si>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</si>
  <si>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</si>
  <si>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</si>
  <si>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</si>
  <si>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</si>
  <si>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</si>
  <si>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</si>
  <si>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</si>
  <si>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</si>
  <si>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</si>
  <si>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</si>
  <si>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</si>
  <si>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</si>
  <si>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</si>
  <si>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</si>
  <si>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</si>
  <si>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</si>
  <si>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</si>
  <si>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</si>
  <si>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</si>
  <si>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</si>
  <si>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</si>
  <si>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</si>
  <si>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</si>
  <si>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</si>
  <si>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</si>
  <si>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</si>
  <si>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</si>
  <si>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</si>
  <si>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</si>
  <si>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</si>
  <si>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</si>
  <si>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</si>
  <si>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</si>
  <si>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</si>
  <si>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</si>
  <si>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</si>
  <si>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</si>
  <si>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</si>
  <si>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</si>
  <si>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</si>
  <si>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</si>
  <si>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</si>
  <si>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</si>
  <si>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</si>
  <si>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</si>
  <si>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</si>
  <si>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</si>
  <si>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</si>
  <si>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</si>
  <si>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</si>
  <si>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</si>
  <si>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</si>
  <si>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</si>
  <si>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</si>
  <si>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</si>
  <si>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</si>
  <si>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</si>
  <si>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</si>
  <si>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</si>
  <si>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</si>
  <si>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</si>
  <si>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</si>
  <si>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</si>
  <si>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</si>
  <si>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</si>
  <si>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</si>
  <si>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</si>
  <si>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</si>
  <si>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</si>
  <si>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</si>
  <si>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</si>
  <si>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</si>
  <si>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</si>
  <si>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</si>
  <si>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</si>
  <si>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</si>
  <si>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</si>
  <si>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</si>
  <si>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</si>
  <si>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</si>
  <si>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</si>
  <si>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</si>
  <si>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</si>
  <si>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</si>
  <si>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</si>
  <si>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</si>
  <si>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</si>
  <si>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</si>
  <si>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</si>
  <si>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</si>
  <si>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</si>
  <si>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</si>
  <si>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</si>
  <si>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</si>
  <si>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</si>
  <si>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</si>
  <si>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</si>
  <si>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</si>
  <si>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</si>
  <si>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</si>
  <si>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</si>
  <si>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</si>
  <si>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</si>
  <si>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</si>
  <si>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</si>
  <si>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</si>
  <si>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</si>
  <si>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</si>
  <si>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</si>
  <si>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</si>
  <si>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</si>
  <si>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</si>
  <si>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</si>
  <si>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</si>
  <si>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</si>
  <si>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</si>
  <si>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</si>
  <si>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</si>
  <si>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</si>
  <si>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</si>
  <si>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</si>
  <si>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</si>
  <si>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</si>
  <si>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</si>
  <si>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</si>
  <si>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</si>
  <si>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</si>
  <si>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</si>
  <si>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</si>
  <si>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</si>
  <si>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</si>
  <si>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</si>
  <si>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</si>
  <si>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</si>
  <si>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</si>
  <si>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</si>
  <si>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</si>
  <si>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</si>
  <si>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</si>
  <si>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</si>
  <si>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</si>
  <si>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</si>
  <si>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</si>
  <si>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</si>
  <si>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</si>
  <si>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</si>
  <si>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</si>
  <si>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</si>
  <si>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</si>
  <si>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</si>
  <si>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</si>
  <si>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</si>
  <si>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</si>
  <si>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</si>
  <si>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</si>
  <si>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</si>
  <si>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</si>
  <si>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</si>
  <si>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</si>
  <si>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</si>
  <si>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</si>
  <si>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</si>
  <si>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</si>
  <si>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</si>
  <si>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</si>
  <si>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</si>
  <si>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</si>
  <si>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</si>
  <si>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</si>
  <si>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</si>
  <si>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</si>
  <si>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</si>
  <si>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</si>
  <si>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</si>
  <si>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</si>
  <si>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</si>
  <si>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</si>
  <si>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</si>
  <si>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</si>
  <si>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</si>
  <si>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</si>
  <si>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</si>
  <si>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</si>
  <si>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</si>
  <si>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</si>
  <si>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</si>
  <si>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</si>
  <si>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</si>
  <si>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</si>
  <si>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</si>
  <si>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</si>
  <si>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</si>
  <si>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</si>
  <si>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</si>
  <si>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</si>
  <si>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</si>
  <si>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</si>
  <si>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</si>
  <si>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</si>
  <si>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</si>
  <si>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</si>
  <si>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</si>
  <si>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</si>
  <si>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</si>
  <si>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</si>
  <si>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</si>
  <si>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</si>
  <si>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</si>
  <si>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</si>
  <si>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</si>
  <si>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</si>
  <si>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</si>
  <si>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</si>
  <si>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</si>
  <si>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</si>
  <si>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</si>
  <si>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</si>
  <si>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</si>
  <si>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</si>
  <si>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</si>
  <si>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</si>
  <si>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</si>
  <si>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</si>
  <si>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</si>
  <si>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</si>
  <si>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</si>
  <si>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</si>
  <si>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</si>
  <si>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</si>
  <si>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</si>
  <si>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</si>
  <si>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</si>
  <si>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</si>
  <si>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</si>
  <si>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</si>
  <si>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</si>
  <si>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</si>
  <si>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</si>
  <si>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</si>
  <si>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</si>
  <si>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</si>
  <si>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</si>
  <si>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</si>
  <si>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</si>
  <si>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</si>
  <si>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</si>
  <si>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</si>
  <si>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</si>
  <si>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</si>
  <si>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</si>
  <si>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</si>
  <si>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</si>
  <si>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</si>
  <si>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</si>
  <si>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</si>
  <si>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</si>
  <si>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</si>
  <si>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</si>
  <si>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</si>
  <si>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</si>
  <si>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</si>
  <si>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</si>
  <si>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</si>
  <si>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</si>
  <si>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</si>
  <si>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</si>
  <si>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</si>
  <si>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</si>
  <si>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</si>
  <si>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</si>
  <si>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</si>
  <si>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</si>
  <si>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</si>
  <si>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</si>
  <si>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</si>
  <si>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</si>
  <si>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</si>
  <si>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</si>
  <si>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</si>
  <si>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</si>
  <si>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</si>
  <si>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</si>
  <si>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</si>
  <si>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</si>
  <si>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</si>
  <si>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</si>
  <si>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</si>
  <si>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</si>
  <si>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</si>
  <si>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</si>
  <si>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</si>
  <si>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</si>
  <si>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</si>
  <si>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</si>
  <si>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</si>
  <si>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</si>
  <si>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</si>
  <si>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</si>
  <si>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</si>
  <si>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</si>
  <si>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</si>
  <si>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</si>
  <si>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</si>
  <si>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</si>
  <si>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</si>
  <si>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</si>
  <si>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</si>
  <si>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</si>
  <si>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</si>
  <si>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</si>
  <si>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</si>
  <si>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</si>
  <si>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</si>
  <si>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</si>
  <si>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</si>
  <si>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</si>
  <si>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</si>
  <si>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</si>
  <si>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</si>
  <si>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</si>
  <si>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</si>
  <si>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</si>
  <si>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</si>
  <si>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</si>
  <si>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</si>
  <si>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</si>
  <si>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</si>
  <si>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</si>
  <si>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</si>
  <si>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</si>
  <si>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</si>
  <si>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</si>
  <si>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</si>
  <si>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</si>
  <si>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</si>
  <si>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</si>
  <si>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</si>
  <si>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</si>
  <si>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</si>
  <si>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</si>
  <si>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</si>
  <si>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</si>
  <si>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</si>
  <si>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</si>
  <si>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</si>
  <si>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</si>
  <si>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</si>
  <si>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</si>
  <si>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</si>
  <si>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</si>
  <si>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</si>
  <si>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</si>
  <si>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</si>
  <si>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</si>
  <si>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</si>
  <si>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</si>
  <si>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</si>
  <si>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</si>
  <si>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</si>
  <si>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</si>
  <si>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</si>
  <si>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</si>
  <si>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</si>
  <si>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</si>
  <si>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</si>
  <si>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</si>
  <si>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</si>
  <si>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</si>
  <si>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</si>
  <si>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</si>
  <si>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</si>
  <si>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</si>
  <si>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</si>
  <si>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</si>
  <si>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</si>
  <si>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</si>
  <si>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</si>
  <si>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</si>
  <si>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</si>
  <si>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</si>
  <si>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</si>
  <si>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</si>
  <si>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</si>
  <si>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</si>
  <si>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</si>
  <si>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</si>
  <si>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</si>
  <si>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</si>
  <si>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</si>
  <si>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</si>
  <si>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</si>
  <si>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</si>
  <si>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</si>
  <si>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</si>
  <si>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</si>
  <si>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</si>
  <si>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</si>
  <si>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</si>
  <si>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</si>
  <si>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</si>
  <si>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</si>
  <si>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</si>
  <si>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</si>
  <si>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</si>
  <si>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</si>
  <si>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</si>
  <si>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</si>
  <si>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</si>
  <si>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</si>
  <si>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</si>
  <si>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</si>
  <si>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</si>
  <si>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</si>
  <si>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</si>
  <si>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</si>
  <si>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</si>
  <si>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</si>
  <si>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</si>
  <si>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</si>
  <si>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</si>
  <si>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</si>
  <si>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</si>
  <si>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</si>
  <si>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</si>
  <si>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</si>
  <si>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</si>
  <si>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</si>
  <si>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</si>
  <si>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</si>
  <si>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</si>
  <si>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</si>
  <si>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</si>
  <si>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</si>
  <si>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</si>
  <si>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</si>
  <si>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</si>
  <si>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</si>
  <si>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</si>
  <si>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</si>
  <si>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</si>
  <si>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</si>
  <si>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</si>
  <si>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</si>
  <si>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</si>
  <si>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</si>
  <si>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</si>
  <si>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</si>
  <si>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</si>
  <si>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</si>
  <si>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</si>
  <si>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</si>
  <si>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</si>
  <si>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</si>
  <si>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</si>
  <si>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</si>
  <si>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</si>
  <si>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</si>
  <si>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</si>
  <si>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</si>
  <si>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</si>
  <si>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</si>
  <si>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</si>
  <si>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</si>
  <si>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</si>
  <si>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</si>
  <si>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</si>
  <si>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</si>
  <si>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</si>
  <si>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</si>
  <si>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</si>
  <si>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</si>
  <si>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</si>
  <si>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</si>
  <si>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</si>
  <si>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</si>
  <si>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</si>
  <si>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</si>
  <si>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</si>
  <si>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</si>
  <si>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</si>
  <si>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</si>
  <si>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</si>
  <si>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</si>
  <si>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</si>
  <si>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</si>
  <si>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</si>
  <si>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</si>
  <si>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</si>
  <si>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</si>
  <si>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</si>
  <si>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</si>
  <si>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</si>
  <si>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</si>
  <si>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</si>
  <si>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</si>
  <si>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</si>
  <si>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</si>
  <si>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</si>
  <si>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</si>
  <si>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</si>
  <si>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</si>
  <si>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</si>
  <si>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</si>
  <si>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</si>
  <si>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</si>
  <si>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</si>
  <si>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</si>
  <si>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</si>
  <si>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</si>
  <si>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</si>
  <si>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</si>
  <si>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</si>
  <si>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</si>
  <si>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</si>
  <si>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</si>
  <si>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</si>
  <si>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</si>
  <si>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</si>
  <si>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</si>
  <si>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</si>
  <si>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</si>
  <si>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</si>
  <si>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</si>
  <si>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</si>
  <si>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</si>
  <si>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</si>
  <si>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</si>
  <si>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</si>
  <si>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</si>
  <si>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</si>
  <si>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</si>
  <si>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</si>
  <si>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</si>
  <si>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</si>
  <si>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</si>
  <si>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</si>
  <si>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</si>
  <si>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</si>
  <si>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</si>
  <si>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</si>
  <si>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</si>
  <si>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</si>
  <si>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</si>
  <si>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</si>
  <si>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</si>
  <si>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</si>
  <si>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</si>
  <si>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</si>
  <si>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</si>
  <si>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</si>
  <si>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</si>
  <si>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</si>
  <si>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</si>
  <si>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</si>
  <si>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</si>
  <si>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</si>
  <si>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</si>
  <si>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</si>
  <si>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</si>
  <si>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</si>
  <si>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</si>
  <si>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</si>
  <si>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</si>
  <si>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</si>
  <si>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</si>
  <si>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</si>
  <si>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</si>
  <si>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</si>
  <si>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</si>
  <si>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</si>
  <si>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</si>
  <si>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</si>
  <si>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</si>
  <si>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</si>
  <si>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</si>
  <si>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</si>
  <si>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</si>
  <si>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</si>
  <si>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</si>
  <si>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</si>
  <si>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</si>
  <si>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</si>
  <si>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</si>
  <si>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</si>
  <si>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</si>
  <si>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</si>
  <si>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</si>
  <si>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</si>
  <si>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</si>
  <si>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</si>
  <si>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</si>
  <si>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</si>
  <si>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</si>
  <si>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</si>
  <si>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</si>
  <si>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</si>
  <si>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</si>
  <si>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</si>
  <si>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</si>
  <si>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</si>
  <si>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</si>
  <si>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</si>
  <si>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</si>
  <si>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</si>
  <si>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</si>
  <si>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</si>
  <si>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</si>
  <si>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</si>
  <si>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</si>
  <si>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</si>
  <si>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</si>
  <si>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</si>
  <si>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</si>
  <si>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</si>
  <si>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</si>
  <si>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</si>
  <si>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</si>
  <si>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</si>
  <si>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</si>
  <si>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</si>
  <si>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</si>
  <si>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</si>
  <si>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</si>
  <si>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</si>
  <si>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</si>
  <si>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</si>
  <si>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</si>
  <si>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</si>
  <si>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</si>
  <si>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</si>
  <si>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</si>
  <si>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</si>
  <si>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</si>
  <si>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</si>
  <si>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</si>
  <si>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</si>
  <si>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</si>
  <si>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</si>
  <si>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</si>
  <si>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</si>
  <si>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</si>
  <si>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</si>
  <si>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</si>
  <si>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</si>
  <si>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</si>
  <si>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</si>
  <si>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</si>
  <si>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</si>
  <si>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</si>
  <si>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</si>
  <si>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</si>
  <si>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</si>
  <si>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</si>
  <si>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</si>
  <si>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</si>
  <si>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</si>
  <si>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</si>
  <si>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</si>
  <si>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</si>
  <si>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</si>
  <si>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</si>
  <si>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</si>
  <si>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</si>
  <si>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</si>
  <si>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</si>
  <si>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</si>
  <si>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</si>
  <si>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</si>
  <si>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</si>
  <si>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</si>
  <si>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</si>
  <si>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</si>
  <si>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</si>
  <si>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</si>
  <si>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</si>
  <si>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</si>
  <si>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</si>
  <si>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</si>
  <si>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</si>
  <si>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</si>
  <si>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</si>
  <si>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</si>
  <si>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</si>
  <si>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</si>
  <si>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</si>
  <si>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</si>
  <si>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</si>
  <si>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</si>
  <si>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</si>
  <si>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</si>
  <si>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</si>
  <si>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</si>
  <si>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</si>
  <si>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</si>
  <si>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</si>
  <si>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</si>
  <si>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</si>
  <si>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</si>
  <si>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</si>
  <si>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</si>
  <si>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</si>
  <si>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</si>
  <si>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</si>
  <si>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</si>
  <si>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</si>
  <si>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</si>
  <si>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</si>
  <si>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</si>
  <si>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</si>
  <si>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</si>
  <si>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</si>
  <si>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</si>
  <si>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</si>
  <si>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</si>
  <si>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</si>
  <si>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</si>
  <si>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</si>
  <si>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</si>
  <si>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</si>
  <si>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</si>
  <si>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</si>
  <si>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</si>
  <si>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</si>
  <si>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</si>
  <si>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</si>
  <si>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</si>
  <si>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</si>
  <si>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</si>
  <si>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</si>
  <si>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</si>
  <si>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</si>
  <si>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</si>
  <si>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</si>
  <si>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</si>
  <si>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</si>
  <si>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</si>
  <si>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</si>
  <si>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</si>
  <si>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</si>
  <si>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</si>
  <si>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</si>
  <si>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</si>
  <si>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</si>
  <si>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</si>
  <si>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</si>
  <si>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</si>
  <si>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</si>
  <si>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</si>
  <si>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</si>
  <si>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</si>
  <si>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</si>
  <si>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</si>
  <si>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</si>
  <si>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</si>
  <si>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</si>
  <si>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</si>
  <si>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</si>
  <si>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</si>
  <si>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</si>
  <si>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</si>
  <si>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</si>
  <si>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</si>
  <si>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</si>
  <si>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</si>
  <si>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</si>
  <si>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</si>
  <si>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</si>
  <si>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</si>
  <si>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</si>
  <si>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</si>
  <si>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</si>
  <si>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</si>
  <si>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</si>
  <si>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</si>
  <si>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</si>
  <si>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</si>
  <si>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</si>
  <si>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</si>
  <si>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</si>
  <si>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</si>
  <si>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</si>
  <si>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</si>
  <si>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</si>
  <si>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</si>
  <si>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</si>
  <si>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</si>
  <si>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</si>
  <si>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</si>
  <si>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</si>
  <si>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</si>
  <si>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</si>
  <si>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</si>
  <si>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</si>
  <si>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</si>
  <si>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</si>
  <si>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</si>
  <si>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</si>
  <si>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</si>
  <si>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</si>
  <si>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</si>
  <si>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</si>
  <si>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</si>
  <si>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</si>
  <si>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</si>
  <si>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</si>
  <si>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</si>
  <si>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</si>
  <si>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</si>
  <si>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</si>
  <si>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</si>
  <si>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</si>
  <si>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</si>
  <si>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</si>
  <si>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</si>
  <si>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</si>
  <si>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</si>
  <si>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</si>
  <si>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</si>
  <si>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</si>
  <si>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</si>
  <si>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</si>
  <si>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</si>
  <si>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</si>
  <si>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</si>
  <si>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</si>
  <si>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</si>
  <si>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</si>
  <si>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</si>
  <si>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</si>
  <si>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</si>
  <si>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</si>
  <si>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</si>
  <si>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</si>
  <si>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</si>
  <si>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</si>
  <si>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</si>
  <si>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</si>
  <si>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</si>
  <si>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</si>
  <si>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</si>
  <si>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</si>
  <si>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</si>
  <si>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</si>
  <si>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</si>
  <si>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</si>
  <si>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</si>
  <si>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</si>
  <si>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</si>
  <si>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</si>
  <si>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</si>
  <si>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</si>
  <si>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</si>
  <si>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</si>
  <si>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</si>
  <si>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</si>
  <si>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</si>
  <si>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</si>
  <si>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</si>
  <si>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</si>
  <si>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</si>
  <si>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</si>
  <si>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</si>
  <si>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</si>
  <si>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</si>
  <si>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</si>
  <si>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</si>
  <si>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</si>
  <si>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</si>
  <si>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</si>
  <si>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</si>
  <si>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</si>
  <si>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</si>
  <si>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</si>
  <si>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</si>
  <si>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</si>
  <si>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</si>
  <si>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</si>
  <si>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</si>
  <si>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</si>
  <si>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</si>
  <si>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</si>
  <si>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</si>
  <si>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</si>
  <si>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</si>
  <si>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</si>
  <si>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</si>
  <si>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</si>
  <si>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</si>
  <si>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</si>
  <si>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</si>
  <si>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</si>
  <si>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</si>
  <si>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</si>
  <si>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</si>
  <si>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</si>
  <si>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</si>
  <si>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</si>
  <si>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</si>
  <si>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</si>
  <si>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</si>
  <si>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</si>
  <si>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</si>
  <si>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</si>
  <si>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</si>
  <si>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</si>
  <si>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</si>
  <si>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</si>
  <si>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</si>
  <si>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</si>
  <si>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</si>
  <si>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</si>
  <si>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</si>
  <si>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</si>
  <si>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</si>
  <si>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</si>
  <si>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</si>
  <si>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</si>
  <si>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</si>
  <si>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</si>
  <si>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</si>
  <si>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</si>
  <si>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</si>
  <si>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</si>
  <si>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</si>
  <si>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</si>
  <si>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</si>
  <si>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</si>
  <si>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</si>
  <si>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</si>
  <si>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</si>
  <si>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</si>
  <si>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</si>
  <si>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</si>
  <si>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</si>
  <si>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</si>
  <si>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</si>
  <si>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</si>
  <si>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</si>
  <si>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</si>
  <si>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</si>
  <si>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</si>
  <si>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</si>
  <si>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</si>
  <si>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</si>
  <si>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</si>
  <si>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</si>
  <si>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</si>
  <si>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</si>
  <si>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</si>
  <si>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</si>
  <si>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</si>
  <si>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</si>
  <si>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</si>
  <si>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</si>
  <si>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</si>
  <si>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</si>
  <si>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</si>
  <si>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</si>
  <si>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</si>
  <si>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</si>
  <si>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</si>
  <si>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</si>
  <si>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</si>
  <si>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</si>
  <si>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</si>
  <si>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</si>
  <si>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</si>
  <si>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</si>
  <si>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</si>
  <si>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</si>
  <si>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</si>
  <si>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</si>
  <si>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</si>
  <si>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</si>
  <si>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</si>
  <si>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</si>
  <si>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</si>
  <si>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</si>
  <si>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</si>
  <si>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</si>
  <si>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</si>
  <si>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</si>
  <si>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</si>
  <si>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</si>
  <si>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</si>
  <si>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</si>
  <si>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</si>
  <si>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</si>
  <si>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</si>
  <si>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</si>
  <si>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</si>
  <si>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</si>
  <si>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</si>
  <si>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</si>
  <si>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</si>
  <si>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</si>
  <si>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</si>
  <si>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</si>
  <si>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</si>
  <si>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</si>
  <si>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</si>
  <si>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</si>
  <si>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</si>
  <si>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</si>
  <si>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</si>
  <si>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</si>
  <si>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</si>
  <si>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</si>
  <si>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</si>
  <si>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</si>
  <si>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</si>
  <si>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</si>
  <si>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</si>
  <si>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</si>
  <si>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</si>
  <si>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</si>
  <si>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</si>
  <si>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</si>
  <si>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</si>
  <si>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</si>
  <si>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</si>
  <si>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</si>
  <si>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</si>
  <si>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</si>
  <si>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</si>
  <si>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</si>
  <si>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</si>
  <si>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</si>
  <si>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</si>
  <si>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</si>
  <si>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</si>
  <si>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</si>
  <si>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</si>
  <si>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</si>
  <si>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</si>
  <si>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</si>
  <si>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</si>
  <si>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</si>
  <si>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</si>
  <si>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</si>
  <si>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</si>
  <si>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</si>
  <si>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</si>
  <si>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</si>
  <si>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</si>
  <si>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</si>
  <si>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</si>
  <si>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</si>
  <si>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</si>
  <si>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</si>
  <si>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</si>
  <si>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</si>
  <si>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</si>
  <si>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</si>
  <si>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</si>
  <si>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</si>
  <si>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</si>
  <si>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</si>
  <si>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</si>
  <si>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</si>
  <si>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</si>
  <si>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</si>
  <si>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</si>
  <si>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</si>
  <si>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</si>
  <si>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</si>
  <si>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</si>
  <si>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</si>
  <si>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</si>
  <si>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</si>
  <si>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</si>
  <si>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</si>
  <si>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</si>
  <si>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</si>
  <si>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</si>
  <si>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</si>
  <si>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</si>
  <si>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</si>
  <si>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</si>
  <si>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</si>
  <si>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</si>
  <si>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</si>
  <si>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</si>
  <si>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</si>
  <si>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</si>
  <si>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</si>
  <si>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</si>
  <si>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</si>
  <si>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</si>
  <si>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</si>
  <si>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</si>
  <si>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</si>
  <si>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</si>
  <si>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</si>
  <si>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</si>
  <si>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</si>
  <si>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</si>
  <si>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</si>
  <si>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</si>
  <si>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</si>
  <si>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</si>
  <si>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</si>
  <si>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</si>
  <si>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</si>
  <si>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</si>
  <si>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</si>
  <si>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</si>
  <si>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</si>
  <si>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</si>
  <si>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</si>
  <si>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</si>
  <si>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</si>
  <si>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</si>
  <si>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</si>
  <si>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</si>
  <si>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</si>
  <si>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</si>
  <si>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</si>
  <si>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</si>
  <si>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</si>
  <si>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</si>
  <si>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</si>
  <si>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</si>
  <si>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</si>
  <si>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</si>
  <si>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</si>
  <si>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</si>
  <si>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</si>
  <si>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</si>
  <si>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</si>
  <si>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</si>
  <si>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</si>
  <si>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</si>
  <si>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</si>
  <si>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</si>
  <si>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</si>
  <si>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</si>
  <si>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</si>
  <si>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</si>
  <si>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</si>
  <si>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</si>
  <si>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</si>
  <si>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</si>
  <si>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</si>
  <si>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</si>
  <si>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</si>
  <si>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</si>
  <si>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</si>
  <si>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</si>
  <si>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</si>
  <si>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</si>
  <si>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</si>
  <si>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</si>
  <si>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</si>
  <si>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</si>
  <si>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</si>
  <si>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</si>
  <si>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</si>
  <si>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</si>
  <si>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</si>
  <si>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</si>
  <si>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</si>
  <si>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</si>
  <si>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</si>
  <si>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</si>
  <si>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</si>
  <si>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</si>
  <si>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</si>
  <si>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</si>
  <si>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</si>
  <si>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</si>
  <si>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</si>
  <si>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</si>
  <si>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</si>
  <si>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</si>
  <si>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</si>
  <si>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</si>
  <si>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</si>
  <si>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</si>
  <si>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</si>
  <si>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</si>
  <si>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</si>
  <si>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</si>
  <si>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</si>
  <si>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</si>
  <si>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</si>
  <si>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</si>
  <si>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</si>
  <si>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</si>
  <si>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</si>
  <si>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</si>
  <si>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</si>
  <si>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</si>
  <si>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</si>
  <si>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</si>
  <si>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</si>
  <si>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</si>
  <si>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</si>
  <si>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</si>
  <si>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</si>
  <si>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</si>
  <si>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</si>
  <si>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</si>
  <si>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</si>
  <si>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</si>
  <si>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</si>
  <si>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</si>
  <si>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</si>
  <si>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</si>
  <si>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</si>
  <si>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</si>
  <si>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</si>
  <si>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</si>
  <si>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</si>
  <si>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</si>
  <si>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</si>
  <si>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</si>
  <si>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</si>
  <si>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</si>
  <si>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胆汁</t>
  </si>
  <si>
    <t>结肠</t>
  </si>
  <si>
    <t>肝</t>
  </si>
  <si>
    <t>胃</t>
  </si>
  <si>
    <t>溃疡</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</si>
  <si>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</si>
  <si>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</si>
  <si>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</si>
  <si>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</si>
  <si>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</si>
  <si>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</si>
  <si>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</si>
  <si>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</si>
  <si>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</si>
  <si>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</si>
  <si>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</si>
  <si>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</si>
  <si>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</si>
  <si>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</si>
  <si>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</si>
  <si>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</si>
  <si>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</si>
  <si>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</si>
  <si>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</si>
  <si>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哮喘</t>
  </si>
  <si>
    <t>气管</t>
  </si>
  <si>
    <t>膀胱</t>
  </si>
  <si>
    <t>肾脏</t>
  </si>
  <si>
    <t>肾结石</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</si>
  <si>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</si>
  <si>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</si>
  <si>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</si>
  <si>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</si>
  <si>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</si>
  <si>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</si>
  <si>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</si>
  <si>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</si>
  <si>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</si>
  <si>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</si>
  <si>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</si>
  <si>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</si>
  <si>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</si>
  <si>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</si>
  <si>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</si>
  <si>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</si>
  <si>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</si>
  <si>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</si>
  <si>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</si>
  <si>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</si>
  <si>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</si>
  <si>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</si>
  <si>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</si>
  <si>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</si>
  <si>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</si>
  <si>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</si>
  <si>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</si>
  <si>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</si>
  <si>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</si>
  <si>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</si>
  <si>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</si>
  <si>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</si>
  <si>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</si>
  <si>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</si>
  <si>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</si>
  <si>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</si>
  <si>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</si>
  <si>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</si>
  <si>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</si>
  <si>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</si>
  <si>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</si>
  <si>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</si>
  <si>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</si>
  <si>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</si>
  <si>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</si>
  <si>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</si>
  <si>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</si>
  <si>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</si>
  <si>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</si>
  <si>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</si>
  <si>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</si>
  <si>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</si>
  <si>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</si>
  <si>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</si>
  <si>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</si>
  <si>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</si>
  <si>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</si>
  <si>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</si>
  <si>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</si>
  <si>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</si>
  <si>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</si>
  <si>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</si>
  <si>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</si>
  <si>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</si>
  <si>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</si>
  <si>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</si>
  <si>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</si>
  <si>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</si>
  <si>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</si>
  <si>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</si>
  <si>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</si>
  <si>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</si>
  <si>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</si>
  <si>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</si>
  <si>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</si>
  <si>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</si>
  <si>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</si>
  <si>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</si>
  <si>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</si>
  <si>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</si>
  <si>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</si>
  <si>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</si>
  <si>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</si>
  <si>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</si>
  <si>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</si>
  <si>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</si>
  <si>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</si>
  <si>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</si>
  <si>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</si>
  <si>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</si>
  <si>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</si>
  <si>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</si>
  <si>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</si>
  <si>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</si>
  <si>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</si>
  <si>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</si>
  <si>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</si>
  <si>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</si>
  <si>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</si>
  <si>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</si>
  <si>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</si>
  <si>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</si>
  <si>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</si>
  <si>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</si>
  <si>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</si>
  <si>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</si>
  <si>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</si>
  <si>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</si>
  <si>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</si>
  <si>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</si>
  <si>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</si>
  <si>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</si>
  <si>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</si>
  <si>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</si>
  <si>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</si>
  <si>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</si>
  <si>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</si>
  <si>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</si>
  <si>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</si>
  <si>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</si>
  <si>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</si>
  <si>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</si>
  <si>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</si>
  <si>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</si>
  <si>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</si>
  <si>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</si>
  <si>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</si>
  <si>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</si>
  <si>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</si>
  <si>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</si>
  <si>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</si>
  <si>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</si>
  <si>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</si>
  <si>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</si>
  <si>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</si>
  <si>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</si>
  <si>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</si>
  <si>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</si>
  <si>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</si>
  <si>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</si>
  <si>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</si>
  <si>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3" type="noConversion"/>
  </si>
  <si>
    <r>
      <t>Agression(</t>
    </r>
    <r>
      <rPr>
        <sz val="14"/>
        <rFont val="MingLiU"/>
        <family val="3"/>
        <charset val="136"/>
      </rPr>
      <t>攻击</t>
    </r>
    <r>
      <rPr>
        <sz val="14"/>
        <rFont val="DFKai-SB"/>
        <family val="2"/>
      </rPr>
      <t>)</t>
    </r>
  </si>
  <si>
    <t>Sex:</t>
    <phoneticPr fontId="13" type="noConversion"/>
  </si>
  <si>
    <t>Bladder Meridian(膀胱經)</t>
    <phoneticPr fontId="13" type="noConversion"/>
  </si>
  <si>
    <r>
      <t>Anger(</t>
    </r>
    <r>
      <rPr>
        <sz val="14"/>
        <rFont val="MingLiU"/>
        <family val="3"/>
        <charset val="136"/>
      </rPr>
      <t>忿怒</t>
    </r>
    <r>
      <rPr>
        <sz val="14"/>
        <rFont val="DFKai-SB"/>
        <family val="2"/>
      </rPr>
      <t>)</t>
    </r>
  </si>
  <si>
    <t>Volt,</t>
    <phoneticPr fontId="13" type="noConversion"/>
  </si>
  <si>
    <t>Volt,反应力</t>
    <phoneticPr fontId="13" type="noConversion"/>
  </si>
  <si>
    <t>Circulation Meridian(循環經)</t>
    <phoneticPr fontId="13" type="noConversion"/>
  </si>
  <si>
    <r>
      <t>Anxiety(</t>
    </r>
    <r>
      <rPr>
        <sz val="14"/>
        <rFont val="MingLiU"/>
        <family val="3"/>
        <charset val="136"/>
      </rPr>
      <t>焦虑</t>
    </r>
    <r>
      <rPr>
        <sz val="14"/>
        <rFont val="DFKai-SB"/>
        <family val="2"/>
      </rPr>
      <t>)</t>
    </r>
  </si>
  <si>
    <t>Amper,</t>
    <phoneticPr fontId="13" type="noConversion"/>
  </si>
  <si>
    <t>Amper,脑力</t>
    <phoneticPr fontId="13" type="noConversion"/>
  </si>
  <si>
    <t>Conception Vessel (任脈)</t>
    <phoneticPr fontId="13" type="noConversion"/>
  </si>
  <si>
    <r>
      <t>Autistic(</t>
    </r>
    <r>
      <rPr>
        <sz val="14"/>
        <rFont val="MingLiU"/>
        <family val="3"/>
        <charset val="136"/>
      </rPr>
      <t>孤独</t>
    </r>
    <r>
      <rPr>
        <sz val="14"/>
        <rFont val="DFKai-SB"/>
        <family val="2"/>
      </rPr>
      <t>)</t>
    </r>
  </si>
  <si>
    <t>Resistance,</t>
    <phoneticPr fontId="13" type="noConversion"/>
  </si>
  <si>
    <t>Resistance,能量</t>
  </si>
  <si>
    <t>Connective Tissue Meridian(結締組織經)</t>
    <phoneticPr fontId="13" type="noConversion"/>
  </si>
  <si>
    <r>
      <t>Awareness(</t>
    </r>
    <r>
      <rPr>
        <sz val="14"/>
        <rFont val="MingLiU"/>
        <family val="3"/>
        <charset val="136"/>
      </rPr>
      <t>识别</t>
    </r>
    <r>
      <rPr>
        <sz val="14"/>
        <rFont val="DFKai-SB"/>
        <family val="2"/>
      </rPr>
      <t>)_</t>
    </r>
  </si>
  <si>
    <t>Hydration,</t>
    <phoneticPr fontId="13" type="noConversion"/>
  </si>
  <si>
    <t>Hydration,  水份</t>
  </si>
  <si>
    <t>Fatty Degeneration Meridian(脂肪退化經)</t>
    <phoneticPr fontId="13" type="noConversion"/>
  </si>
  <si>
    <r>
      <t>Sadness(</t>
    </r>
    <r>
      <rPr>
        <sz val="14"/>
        <rFont val="MingLiU"/>
        <family val="3"/>
        <charset val="136"/>
      </rPr>
      <t>悲伤</t>
    </r>
    <r>
      <rPr>
        <sz val="14"/>
        <rFont val="DFKai-SB"/>
        <family val="2"/>
      </rPr>
      <t>)</t>
    </r>
  </si>
  <si>
    <t>Oxidation,</t>
    <phoneticPr fontId="13" type="noConversion"/>
  </si>
  <si>
    <t>Oxidation, 氧气</t>
    <phoneticPr fontId="13" type="noConversion"/>
  </si>
  <si>
    <t>Fibrous Meridian(纖維經)</t>
    <phoneticPr fontId="13" type="noConversion"/>
  </si>
  <si>
    <r>
      <t>Careless(</t>
    </r>
    <r>
      <rPr>
        <sz val="14"/>
        <rFont val="MingLiU"/>
        <family val="3"/>
        <charset val="136"/>
      </rPr>
      <t>不关心</t>
    </r>
    <r>
      <rPr>
        <sz val="14"/>
        <rFont val="DFKai-SB"/>
        <family val="2"/>
      </rPr>
      <t>)</t>
    </r>
  </si>
  <si>
    <t>Proton Pressure, ph</t>
    <phoneticPr fontId="13" type="noConversion"/>
  </si>
  <si>
    <t>Proton Pressure, ph 质子压力</t>
    <phoneticPr fontId="13" type="noConversion"/>
  </si>
  <si>
    <t>Gall Bladder Meridian(膽經)</t>
    <phoneticPr fontId="13" type="noConversion"/>
  </si>
  <si>
    <r>
      <t>Confusion(</t>
    </r>
    <r>
      <rPr>
        <sz val="14"/>
        <rFont val="MingLiU"/>
        <family val="3"/>
        <charset val="136"/>
      </rPr>
      <t>混乱</t>
    </r>
    <r>
      <rPr>
        <sz val="14"/>
        <rFont val="DFKai-SB"/>
        <family val="2"/>
      </rPr>
      <t>)</t>
    </r>
  </si>
  <si>
    <t>Electron Pressure, eh电子压力</t>
    <phoneticPr fontId="13" type="noConversion"/>
  </si>
  <si>
    <t>Governor Vessel(督脈)</t>
    <phoneticPr fontId="13" type="noConversion"/>
  </si>
  <si>
    <r>
      <t>Delusion(</t>
    </r>
    <r>
      <rPr>
        <sz val="14"/>
        <rFont val="MingLiU"/>
        <family val="3"/>
        <charset val="136"/>
      </rPr>
      <t>消沉</t>
    </r>
    <r>
      <rPr>
        <sz val="14"/>
        <rFont val="DFKai-SB"/>
        <family val="2"/>
      </rPr>
      <t>)</t>
    </r>
  </si>
  <si>
    <t>Heart Meridian(心經)</t>
    <phoneticPr fontId="13" type="noConversion"/>
  </si>
  <si>
    <r>
      <t>Depression(</t>
    </r>
    <r>
      <rPr>
        <sz val="14"/>
        <rFont val="MingLiU"/>
        <family val="3"/>
        <charset val="136"/>
      </rPr>
      <t>抑郁</t>
    </r>
    <r>
      <rPr>
        <sz val="14"/>
        <rFont val="DFKai-SB"/>
        <family val="2"/>
      </rPr>
      <t>)</t>
    </r>
  </si>
  <si>
    <t>Kidney Meridian(腎經)</t>
    <phoneticPr fontId="13" type="noConversion"/>
  </si>
  <si>
    <r>
      <t>Fear(</t>
    </r>
    <r>
      <rPr>
        <sz val="14"/>
        <rFont val="MingLiU"/>
        <family val="3"/>
        <charset val="136"/>
      </rPr>
      <t>恐惧</t>
    </r>
    <r>
      <rPr>
        <sz val="14"/>
        <rFont val="DFKai-SB"/>
        <family val="2"/>
      </rPr>
      <t>)</t>
    </r>
  </si>
  <si>
    <t>Large Intestine Meridian(大腸經)</t>
    <phoneticPr fontId="13" type="noConversion"/>
  </si>
  <si>
    <r>
      <t>Greed(</t>
    </r>
    <r>
      <rPr>
        <sz val="14"/>
        <rFont val="MingLiU"/>
        <family val="3"/>
        <charset val="136"/>
      </rPr>
      <t>贪欲</t>
    </r>
    <r>
      <rPr>
        <sz val="14"/>
        <rFont val="DFKai-SB"/>
        <family val="2"/>
      </rPr>
      <t>)</t>
    </r>
  </si>
  <si>
    <t>Liver Meridian(肝經)</t>
    <phoneticPr fontId="13" type="noConversion"/>
  </si>
  <si>
    <r>
      <t>Hesitation(</t>
    </r>
    <r>
      <rPr>
        <sz val="14"/>
        <rFont val="MingLiU"/>
        <family val="3"/>
        <charset val="136"/>
      </rPr>
      <t>踌躇</t>
    </r>
    <r>
      <rPr>
        <sz val="14"/>
        <rFont val="DFKai-SB"/>
        <family val="2"/>
      </rPr>
      <t>)</t>
    </r>
  </si>
  <si>
    <t>Inflammation (炎症)</t>
  </si>
  <si>
    <t>Lung Meridian(肺经)</t>
    <phoneticPr fontId="13" type="noConversion"/>
  </si>
  <si>
    <r>
      <t>Jealousy(</t>
    </r>
    <r>
      <rPr>
        <sz val="14"/>
        <rFont val="MingLiU"/>
        <family val="3"/>
        <charset val="136"/>
      </rPr>
      <t>羡慕</t>
    </r>
    <r>
      <rPr>
        <sz val="14"/>
        <rFont val="DFKai-SB"/>
        <family val="2"/>
      </rPr>
      <t>)</t>
    </r>
  </si>
  <si>
    <t>Cancer</t>
  </si>
  <si>
    <t>Lymph Meridian (淋巴经)</t>
    <phoneticPr fontId="13" type="noConversion"/>
  </si>
  <si>
    <r>
      <t>Joy(</t>
    </r>
    <r>
      <rPr>
        <sz val="14"/>
        <rFont val="MingLiU"/>
        <family val="3"/>
        <charset val="136"/>
      </rPr>
      <t>欢喜</t>
    </r>
    <r>
      <rPr>
        <sz val="14"/>
        <rFont val="DFKai-SB"/>
        <family val="2"/>
      </rPr>
      <t>)</t>
    </r>
  </si>
  <si>
    <t>Stress</t>
  </si>
  <si>
    <t>Neurological Meridian(神經經)</t>
    <phoneticPr fontId="13" type="noConversion"/>
  </si>
  <si>
    <r>
      <t>Lust(</t>
    </r>
    <r>
      <rPr>
        <sz val="14"/>
        <rFont val="MingLiU"/>
        <family val="3"/>
        <charset val="136"/>
      </rPr>
      <t>欲望</t>
    </r>
    <r>
      <rPr>
        <sz val="14"/>
        <rFont val="DFKai-SB"/>
        <family val="2"/>
      </rPr>
      <t>)</t>
    </r>
  </si>
  <si>
    <t>Hypoadrenia</t>
  </si>
  <si>
    <t>Pancreas Meridian(胰經)</t>
    <phoneticPr fontId="13" type="noConversion"/>
  </si>
  <si>
    <r>
      <t>Passivity(</t>
    </r>
    <r>
      <rPr>
        <sz val="14"/>
        <rFont val="MingLiU"/>
        <family val="3"/>
        <charset val="136"/>
      </rPr>
      <t>被动</t>
    </r>
    <r>
      <rPr>
        <sz val="14"/>
        <rFont val="DFKai-SB"/>
        <family val="2"/>
      </rPr>
      <t>)</t>
    </r>
  </si>
  <si>
    <t>Emotional</t>
  </si>
  <si>
    <t>Emotional (情感)</t>
  </si>
  <si>
    <t>Skin Meridian(皮膚經)</t>
    <phoneticPr fontId="13" type="noConversion"/>
  </si>
  <si>
    <r>
      <t>Power(</t>
    </r>
    <r>
      <rPr>
        <sz val="14"/>
        <rFont val="MingLiU"/>
        <family val="3"/>
        <charset val="136"/>
      </rPr>
      <t>力量</t>
    </r>
    <r>
      <rPr>
        <sz val="14"/>
        <rFont val="DFKai-SB"/>
        <family val="2"/>
      </rPr>
      <t>)</t>
    </r>
  </si>
  <si>
    <t>Infection</t>
  </si>
  <si>
    <t>Infection (感染)</t>
  </si>
  <si>
    <t>Small Intestine Meridian(小腸經)</t>
    <phoneticPr fontId="13" type="noConversion"/>
  </si>
  <si>
    <r>
      <t>Projection(</t>
    </r>
    <r>
      <rPr>
        <sz val="14"/>
        <rFont val="MingLiU"/>
        <family val="3"/>
        <charset val="136"/>
      </rPr>
      <t>投射</t>
    </r>
    <r>
      <rPr>
        <sz val="14"/>
        <rFont val="DFKai-SB"/>
        <family val="2"/>
      </rPr>
      <t>)</t>
    </r>
  </si>
  <si>
    <t>Toxicity (毒性)</t>
  </si>
  <si>
    <t>Spleen Meridian(脾經)</t>
    <phoneticPr fontId="13"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</si>
  <si>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</si>
  <si>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</si>
  <si>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</si>
  <si>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3" type="noConversion"/>
  </si>
  <si>
    <r>
      <t>Reckless(</t>
    </r>
    <r>
      <rPr>
        <sz val="14"/>
        <rFont val="MingLiU"/>
        <family val="3"/>
        <charset val="136"/>
      </rPr>
      <t>卤莽</t>
    </r>
    <r>
      <rPr>
        <sz val="14"/>
        <rFont val="DFKai-SB"/>
        <family val="2"/>
      </rPr>
      <t>)</t>
    </r>
  </si>
  <si>
    <t>Inherited</t>
  </si>
  <si>
    <t>TripWarm Meridian(三焦經)</t>
    <phoneticPr fontId="13"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</si>
  <si>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</si>
  <si>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</si>
  <si>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</si>
  <si>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</si>
  <si>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</si>
  <si>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</si>
  <si>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</si>
  <si>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</si>
  <si>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3" type="noConversion"/>
  </si>
  <si>
    <t>The Temporal Lobes(颞叶): 颞叶主要负责处理听觉和语言，和大脑的情感和长期记忆有关。如果颞叶功能障碍，将会表现出如社交恐惧症、性取向异常、成瘾倾向等性格上的扭曲和改变。</t>
    <phoneticPr fontId="13"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</si>
  <si>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3" type="noConversion"/>
  </si>
  <si>
    <t>Digestive</t>
  </si>
  <si>
    <t>Digestive (消化)</t>
  </si>
  <si>
    <t>The Frontal Lobe (额叶): 额叶是精神活动主要的场所。额叶的功能异常会导致ADD、ADHD、诵读困难和学习困难。</t>
    <phoneticPr fontId="13" type="noConversion"/>
  </si>
  <si>
    <t>Connective Tissue</t>
    <phoneticPr fontId="13"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</si>
  <si>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3"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</si>
  <si>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</si>
  <si>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</si>
  <si>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3" type="noConversion"/>
  </si>
  <si>
    <t>Blood</t>
    <phoneticPr fontId="13"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</si>
  <si>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</si>
  <si>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3"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</si>
  <si>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</si>
  <si>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3"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</si>
  <si>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</si>
  <si>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</si>
  <si>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</si>
  <si>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3"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</si>
  <si>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</si>
  <si>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</si>
  <si>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</si>
  <si>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</si>
  <si>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</si>
  <si>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</si>
  <si>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</si>
  <si>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</si>
  <si>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</si>
  <si>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</si>
  <si>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</si>
  <si>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</si>
  <si>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</si>
  <si>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</si>
  <si>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</si>
  <si>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</si>
  <si>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</si>
  <si>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</si>
  <si>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3"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</si>
  <si>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</si>
  <si>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</si>
  <si>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3"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</si>
  <si>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</si>
  <si>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</si>
  <si>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3" type="noConversion"/>
  </si>
  <si>
    <t>目前無明顯異常反應</t>
    <phoneticPr fontId="13" type="noConversion"/>
  </si>
  <si>
    <t>Cholesterol</t>
  </si>
  <si>
    <t>Cholesterol (胆固醇)</t>
    <phoneticPr fontId="13"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</si>
  <si>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</si>
  <si>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</si>
  <si>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</si>
  <si>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</si>
  <si>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</si>
  <si>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</si>
  <si>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</si>
  <si>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</si>
  <si>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</si>
  <si>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</si>
  <si>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</si>
  <si>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</si>
  <si>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3" type="noConversion"/>
  </si>
  <si>
    <t>维他命B6(吡哆醇): 啤酒酵母、肝脏、未经精制的榖类、肉、鱼、豆类、蜜糖、玉蜀黍、菠菜、香蕉。</t>
  </si>
  <si>
    <t>Frustration (挫折,失败)</t>
    <phoneticPr fontId="13" type="noConversion"/>
  </si>
  <si>
    <t>维他命B7(叶酸): 绿叶蔬菜、荚豆类、肝脏、芦笋、绿花菜、菇类、柑橘、香蕉、哈密瓜。</t>
  </si>
  <si>
    <t>Betrayal (背叛;密告;泄密,辜负)</t>
    <phoneticPr fontId="13"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</si>
  <si>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</si>
  <si>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</si>
  <si>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</si>
  <si>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</si>
  <si>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</si>
  <si>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</si>
  <si>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</si>
  <si>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</si>
  <si>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</si>
  <si>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</si>
  <si>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</si>
  <si>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</si>
  <si>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</si>
  <si>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</si>
  <si>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</si>
  <si>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3"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</si>
  <si>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</si>
  <si>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</si>
  <si>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</si>
  <si>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</si>
  <si>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3"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</si>
  <si>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</si>
  <si>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</si>
  <si>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</si>
  <si>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</si>
  <si>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</si>
  <si>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</si>
  <si>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3" type="noConversion"/>
  </si>
  <si>
    <t>锗(Germanium): 蒜头、香菇、人参、西伯利亚人参、绿茶和芦荟等。</t>
  </si>
  <si>
    <t>Shock (震撼,震惊,震动)</t>
    <phoneticPr fontId="13" type="noConversion"/>
  </si>
  <si>
    <t>锡(Tin): 鱼及海产类。</t>
  </si>
  <si>
    <t>Manic uncontrollable (狂躁无法控制的,易怒不易控制)</t>
    <phoneticPr fontId="13" type="noConversion"/>
  </si>
  <si>
    <t>钒(Vanadium): 鱼、大豆、玉米、橄榄油、亚麻油、花生等。</t>
  </si>
  <si>
    <t>Delusion (妄想,错觉)</t>
    <phoneticPr fontId="13" type="noConversion"/>
  </si>
  <si>
    <t>辅酶Q10 : 牛肉、豆油、沙丁鱼、鲭鱼和花生</t>
    <phoneticPr fontId="13" type="noConversion"/>
  </si>
  <si>
    <t>Easily Distracted (容易分散,心烦意乱)</t>
    <phoneticPr fontId="13" type="noConversion"/>
  </si>
  <si>
    <t>必须脂肪酸 (EFA): 深海鱼油、亚麻子油或有叶绿素的蔬菜，某些坚果(如核桃)</t>
    <phoneticPr fontId="13" type="noConversion"/>
  </si>
  <si>
    <t>Vaniety (自负;虚荣,过于自信)</t>
    <phoneticPr fontId="13" type="noConversion"/>
  </si>
  <si>
    <t>Observant (观察力敏锐的)</t>
    <phoneticPr fontId="13" type="noConversion"/>
  </si>
  <si>
    <t>Obsessive (使人着迷的;困扰人的,过分关心的)</t>
    <phoneticPr fontId="13" type="noConversion"/>
  </si>
  <si>
    <t>Passivity (被动;无抵抗;顺从,顺从做事被动)</t>
    <phoneticPr fontId="13" type="noConversion"/>
  </si>
  <si>
    <t>Ecstasy (狂喜;出神;入迷)</t>
    <phoneticPr fontId="13" type="noConversion"/>
  </si>
  <si>
    <t>Inadequacy (不完全;不充分,力不从心)</t>
    <phoneticPr fontId="13" type="noConversion"/>
  </si>
  <si>
    <t>Jealosy (妒忌;猜忌,羡慕)</t>
    <phoneticPr fontId="13" type="noConversion"/>
  </si>
  <si>
    <t>Enthusiasm (热心,热情,热忱)</t>
    <phoneticPr fontId="13" type="noConversion"/>
  </si>
  <si>
    <t>Misunderstood (被误解的)</t>
    <phoneticPr fontId="13" type="noConversion"/>
  </si>
  <si>
    <t>Depression (沮丧,意气消沉)</t>
    <phoneticPr fontId="13" type="noConversion"/>
  </si>
  <si>
    <t>Awe (敬畏;畏怯)</t>
  </si>
  <si>
    <t>Reckless (不在乎的;鲁莽的,不顾后果的,满不在乎大大咧咧)</t>
    <phoneticPr fontId="13" type="noConversion"/>
  </si>
  <si>
    <t>Projection (预测,推测;估计)</t>
    <phoneticPr fontId="13" type="noConversion"/>
  </si>
  <si>
    <t>Shame (羞辱,耻辱,羞愧)</t>
    <phoneticPr fontId="13" type="noConversion"/>
  </si>
  <si>
    <t>Monotony (单调;无变化,千篇一律)</t>
    <phoneticPr fontId="13" type="noConversion"/>
  </si>
  <si>
    <t>Spirituality (精神上的事情;灵性)</t>
    <phoneticPr fontId="13" type="noConversion"/>
  </si>
  <si>
    <t>Impulsive (冲动的;易冲动的,易冲动的)</t>
    <phoneticPr fontId="13"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</si>
  <si>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</si>
  <si>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</si>
  <si>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</si>
  <si>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3" type="noConversion"/>
  </si>
  <si>
    <r>
      <t>Injury    (</t>
    </r>
    <r>
      <rPr>
        <sz val="11"/>
        <color rgb="FFFF0000"/>
        <rFont val="PMingLiU"/>
        <family val="1"/>
      </rPr>
      <t>生理性损伤</t>
    </r>
    <r>
      <rPr>
        <sz val="11"/>
        <color rgb="FFFF0000"/>
        <rFont val="Calibri"/>
        <family val="2"/>
      </rPr>
      <t>)</t>
    </r>
  </si>
  <si>
    <t>Joy (欢乐,高兴)</t>
    <phoneticPr fontId="13"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</si>
  <si>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</si>
  <si>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3"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</si>
  <si>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</si>
  <si>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3"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</si>
  <si>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</si>
  <si>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</si>
  <si>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</si>
  <si>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3" type="noConversion"/>
  </si>
  <si>
    <r>
      <t xml:space="preserve">Perverse Energy </t>
    </r>
    <r>
      <rPr>
        <sz val="11"/>
        <color rgb="FFFF0000"/>
        <rFont val="PMingLiU"/>
        <family val="1"/>
      </rPr>
      <t>（电磁波、辐射等影响）</t>
    </r>
  </si>
  <si>
    <t>Laughter (笑;笑声)</t>
    <phoneticPr fontId="13" type="noConversion"/>
  </si>
  <si>
    <r>
      <t>Stress</t>
    </r>
    <r>
      <rPr>
        <sz val="11"/>
        <color rgb="FFFF0000"/>
        <rFont val="PMingLiU"/>
        <family val="1"/>
      </rPr>
      <t>（压力）</t>
    </r>
  </si>
  <si>
    <t>Hopeless despair</t>
    <phoneticPr fontId="13" type="noConversion"/>
  </si>
  <si>
    <t>Hopeless despair (绝望,丧失信心)</t>
    <phoneticPr fontId="13"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</si>
  <si>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</si>
  <si>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</si>
  <si>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</si>
  <si>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</si>
  <si>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</si>
  <si>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</si>
  <si>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</si>
  <si>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</si>
  <si>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</si>
  <si>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</si>
  <si>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3"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</si>
  <si>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</si>
  <si>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</si>
  <si>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</si>
  <si>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</si>
  <si>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</si>
  <si>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</si>
  <si>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</si>
  <si>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</si>
  <si>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</si>
  <si>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</si>
  <si>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</si>
  <si>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</si>
  <si>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</si>
  <si>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</si>
  <si>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</si>
  <si>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</si>
  <si>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</si>
  <si>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</si>
  <si>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</si>
  <si>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</si>
  <si>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</si>
  <si>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</si>
  <si>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</si>
  <si>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</si>
  <si>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</si>
  <si>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</si>
  <si>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</si>
  <si>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</si>
  <si>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</si>
  <si>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</si>
  <si>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</si>
  <si>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</si>
  <si>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</si>
  <si>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</si>
  <si>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</si>
  <si>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</si>
  <si>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</si>
  <si>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</si>
  <si>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</si>
  <si>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</si>
  <si>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</si>
  <si>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</si>
  <si>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</si>
  <si>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</si>
  <si>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</si>
  <si>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</si>
  <si>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</si>
  <si>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</si>
  <si>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</si>
  <si>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</si>
  <si>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</si>
  <si>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</si>
  <si>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</si>
  <si>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</si>
  <si>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</si>
  <si>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</si>
  <si>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</si>
  <si>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</si>
  <si>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</si>
  <si>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</si>
  <si>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</si>
  <si>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</si>
  <si>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</si>
  <si>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</si>
  <si>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</si>
  <si>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</si>
  <si>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</si>
  <si>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</si>
  <si>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</si>
  <si>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</si>
  <si>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</si>
  <si>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</si>
  <si>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</si>
  <si>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3" type="noConversion"/>
  </si>
  <si>
    <t>Brain  immune</t>
  </si>
  <si>
    <t>Brain  immune 脑免疫</t>
  </si>
  <si>
    <t>Cholesterol (胆固醇)</t>
  </si>
  <si>
    <t>Hypothalamus Immune</t>
  </si>
  <si>
    <t>Hypothalamus Immune 下丘脑免疫</t>
  </si>
  <si>
    <t>Adenoids</t>
  </si>
  <si>
    <t>Adenoids 腺樣體</t>
  </si>
  <si>
    <t>Cognition (认知)</t>
    <phoneticPr fontId="13"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</si>
  <si>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</si>
  <si>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</si>
  <si>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</si>
  <si>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</si>
  <si>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</si>
  <si>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</si>
  <si>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</si>
  <si>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</si>
  <si>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</si>
  <si>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</si>
  <si>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</si>
  <si>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</si>
  <si>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</si>
  <si>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</si>
  <si>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</si>
  <si>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</si>
  <si>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</si>
  <si>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</si>
  <si>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</si>
  <si>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</si>
  <si>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</si>
  <si>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</si>
  <si>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</si>
  <si>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</si>
  <si>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</si>
  <si>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</si>
  <si>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</si>
  <si>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</si>
  <si>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</si>
  <si>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</si>
  <si>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</si>
  <si>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</si>
  <si>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</si>
  <si>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</si>
  <si>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</si>
  <si>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</si>
  <si>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</si>
  <si>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</si>
  <si>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</si>
  <si>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</si>
  <si>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</si>
  <si>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</si>
  <si>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</si>
  <si>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</si>
  <si>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</si>
  <si>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</si>
  <si>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</si>
  <si>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</si>
  <si>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</si>
  <si>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</si>
  <si>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</si>
  <si>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</si>
  <si>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</si>
  <si>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</si>
  <si>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</si>
  <si>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</si>
  <si>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</si>
  <si>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</si>
  <si>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</si>
  <si>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</si>
  <si>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</si>
  <si>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</si>
  <si>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3" type="noConversion"/>
  </si>
  <si>
    <t>Phospholipids (磷脂酶)</t>
    <phoneticPr fontId="13" type="noConversion"/>
  </si>
  <si>
    <t>Monoglyceride (甘油一酸酯)</t>
    <phoneticPr fontId="13"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</si>
  <si>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</si>
  <si>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</si>
  <si>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</si>
  <si>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</si>
  <si>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3" type="noConversion"/>
  </si>
  <si>
    <t>Bladder(膀胱)</t>
  </si>
  <si>
    <t>Mouth (嘴)</t>
    <phoneticPr fontId="13" type="noConversion"/>
  </si>
  <si>
    <t>Bone Marrow(骨髓)</t>
  </si>
  <si>
    <t>Stomach (胃)</t>
    <phoneticPr fontId="13" type="noConversion"/>
  </si>
  <si>
    <t>Bowel(肠道)</t>
    <phoneticPr fontId="13" type="noConversion"/>
  </si>
  <si>
    <t>Brain(脑)</t>
  </si>
  <si>
    <t>Breast(乳房)</t>
  </si>
  <si>
    <t>Ileum (回肠)</t>
    <phoneticPr fontId="13"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</si>
  <si>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</si>
  <si>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</si>
  <si>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</si>
  <si>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</si>
  <si>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</si>
  <si>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</si>
  <si>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</si>
  <si>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</si>
  <si>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</si>
  <si>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</si>
  <si>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</si>
  <si>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</si>
  <si>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</si>
  <si>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3"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</si>
  <si>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</si>
  <si>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</si>
  <si>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</si>
  <si>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</si>
  <si>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</si>
  <si>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</si>
  <si>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</si>
  <si>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</si>
  <si>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</si>
  <si>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</si>
  <si>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</si>
  <si>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</si>
  <si>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3"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</si>
  <si>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</si>
  <si>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</si>
  <si>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</si>
  <si>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</si>
  <si>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</si>
  <si>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</si>
  <si>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</si>
  <si>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</si>
  <si>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</si>
  <si>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</si>
  <si>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</si>
  <si>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</si>
  <si>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</si>
  <si>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</si>
  <si>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</si>
  <si>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</si>
  <si>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</si>
  <si>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3"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</si>
  <si>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</si>
  <si>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</si>
  <si>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</si>
  <si>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</si>
  <si>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</si>
  <si>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</si>
  <si>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</si>
  <si>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</si>
  <si>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</si>
  <si>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</si>
  <si>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3"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</si>
  <si>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</si>
  <si>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</si>
  <si>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</si>
  <si>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</si>
  <si>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</si>
  <si>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</si>
  <si>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</si>
  <si>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</si>
  <si>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</si>
  <si>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</si>
  <si>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</si>
  <si>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</si>
  <si>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</si>
  <si>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</si>
  <si>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</si>
  <si>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</si>
  <si>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</si>
  <si>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</si>
  <si>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</si>
  <si>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</si>
  <si>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</si>
  <si>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</si>
  <si>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</si>
  <si>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</si>
  <si>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</si>
  <si>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</si>
  <si>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</si>
  <si>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</si>
  <si>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</si>
  <si>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</si>
  <si>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</si>
  <si>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</si>
  <si>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</si>
  <si>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</si>
  <si>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</si>
  <si>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</si>
  <si>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</si>
  <si>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</si>
  <si>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</si>
  <si>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</si>
  <si>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</si>
  <si>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</si>
  <si>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</si>
  <si>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</si>
  <si>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</si>
  <si>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</si>
  <si>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</si>
  <si>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</si>
  <si>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</si>
  <si>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</si>
  <si>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</si>
  <si>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</si>
  <si>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</si>
  <si>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</si>
  <si>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</si>
  <si>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</si>
  <si>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</si>
  <si>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</si>
  <si>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</si>
  <si>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</si>
  <si>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</si>
  <si>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</si>
  <si>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</si>
  <si>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</si>
  <si>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</si>
  <si>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</si>
  <si>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</si>
  <si>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</si>
  <si>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</si>
  <si>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</si>
  <si>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</si>
  <si>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</si>
  <si>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</si>
  <si>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</si>
  <si>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</si>
  <si>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</si>
  <si>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</si>
  <si>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</si>
  <si>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</si>
  <si>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</si>
  <si>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</si>
  <si>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</si>
  <si>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</si>
  <si>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</si>
  <si>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</si>
  <si>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</si>
  <si>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</si>
  <si>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</si>
  <si>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3" type="noConversion"/>
  </si>
  <si>
    <t>Date:</t>
    <phoneticPr fontId="13" type="noConversion"/>
  </si>
  <si>
    <t>MRF</t>
    <phoneticPr fontId="0" type="noConversion"/>
  </si>
  <si>
    <t>RSI</t>
    <phoneticPr fontId="0" type="noConversion"/>
  </si>
  <si>
    <t>Phase angle</t>
    <phoneticPr fontId="0" type="noConversion"/>
  </si>
  <si>
    <t>Abandoned (被放弃的;被遗弃的,孤独)</t>
    <phoneticPr fontId="13" type="noConversion"/>
  </si>
  <si>
    <t>Confusion (困惑;慌乱,困惑迷茫)</t>
    <phoneticPr fontId="13" type="noConversion"/>
  </si>
  <si>
    <t>Autistic (自我中心的,孤僻的,自我)</t>
    <phoneticPr fontId="13" type="noConversion"/>
  </si>
  <si>
    <t>Apathy (无兴趣,冷淡;漠不关心,不感兴趣)</t>
    <phoneticPr fontId="13" type="noConversion"/>
  </si>
  <si>
    <t>Steadfast Loyal (坚定不移的忠诚的)</t>
    <phoneticPr fontId="13" type="noConversion"/>
  </si>
  <si>
    <t>Greed (贪心，贪婪,渴望)</t>
    <phoneticPr fontId="13" type="noConversion"/>
  </si>
  <si>
    <t>Compulsive (强迫性,禁不住)</t>
    <phoneticPr fontId="13" type="noConversion"/>
  </si>
  <si>
    <t>Lust (色欲,贪欲,强烈欲望)</t>
    <phoneticPr fontId="13" type="noConversion"/>
  </si>
  <si>
    <t>Religous Conflict (信仰冲突/有较强的价值观/隔阂代沟)</t>
    <phoneticPr fontId="13" type="noConversion"/>
  </si>
  <si>
    <t>Hesitation (犹豫)</t>
    <phoneticPr fontId="13" type="noConversion"/>
  </si>
  <si>
    <t>Sadness (悲哀,悲伤)</t>
    <phoneticPr fontId="13" type="noConversion"/>
  </si>
  <si>
    <t>Bargaining (协商)</t>
    <phoneticPr fontId="13" type="noConversion"/>
  </si>
  <si>
    <t>UnRealistic (不真实的,不切实际)</t>
    <phoneticPr fontId="13" type="noConversion"/>
  </si>
  <si>
    <t>Addictive (沉溺于,着迷于)</t>
    <phoneticPr fontId="13" type="noConversion"/>
  </si>
  <si>
    <t>Resentment (怨恨,埋怨)</t>
    <phoneticPr fontId="13" type="noConversion"/>
  </si>
  <si>
    <t>Anger (愤怒)</t>
    <phoneticPr fontId="13" type="noConversion"/>
  </si>
  <si>
    <t>Self Doubt (缺少自信,否定自我)</t>
    <phoneticPr fontId="13" type="noConversion"/>
  </si>
  <si>
    <t>Desire for things to be different (希望事情有所改变,追求创新)</t>
    <phoneticPr fontId="13" type="noConversion"/>
  </si>
  <si>
    <t>Dominating (专横的,好于拿主意替别人做主)</t>
    <phoneticPr fontId="13" type="noConversion"/>
  </si>
  <si>
    <t>Agression (侵略;侵犯,侵入)</t>
    <phoneticPr fontId="13" type="noConversion"/>
  </si>
  <si>
    <t>Guilt (内疚)</t>
    <phoneticPr fontId="13" type="noConversion"/>
  </si>
  <si>
    <t>Antagonism (对抗;敌对,对立;敌意)</t>
    <phoneticPr fontId="13" type="noConversion"/>
  </si>
  <si>
    <t>Worry (担心,发愁)</t>
    <phoneticPr fontId="13" type="noConversion"/>
  </si>
  <si>
    <t>Judgemental (判断;断定;认为)</t>
    <phoneticPr fontId="13" type="noConversion"/>
  </si>
  <si>
    <t>Resistance To Change (对变动的抵抗,拒绝改变保守)</t>
    <phoneticPr fontId="13" type="noConversion"/>
  </si>
  <si>
    <t>Rejection (拒绝;退回;剔除)</t>
    <phoneticPr fontId="13" type="noConversion"/>
  </si>
  <si>
    <t>Anxiety (焦虑,挂念,渴望)</t>
    <phoneticPr fontId="13" type="noConversion"/>
  </si>
  <si>
    <t>Power (操纵权力,充满力量)</t>
    <phoneticPr fontId="13" type="noConversion"/>
  </si>
  <si>
    <t>Fear (害怕,恐惧)</t>
    <phoneticPr fontId="13" type="noConversion"/>
  </si>
  <si>
    <t>Sexuality (性欲,性能力,渴望异性)</t>
    <phoneticPr fontId="13" type="noConversion"/>
  </si>
  <si>
    <t>Courage (胆量,勇气,英勇)</t>
    <phoneticPr fontId="13" type="noConversion"/>
  </si>
  <si>
    <t>Basic Peptides, trypsin, duodenum (基本的肽，胰蛋白，十二指肠)</t>
    <phoneticPr fontId="13" type="noConversion"/>
  </si>
  <si>
    <t>Aromatic Peptides, chymotrypsin, jejunum (芳香肽，糜胆白酶，空肠)</t>
    <phoneticPr fontId="13" type="noConversion"/>
  </si>
  <si>
    <t>Aliphatic Peptides, elastase (脂肪族肽，弹性蛋白酶)</t>
    <phoneticPr fontId="13" type="noConversion"/>
  </si>
  <si>
    <t>Di-8-Tri-Peptides, (Di-8-Tri-Peptides,)</t>
    <phoneticPr fontId="13" type="noConversion"/>
  </si>
  <si>
    <t>Tetra-Peptides, jejunum (四肽，空肠)</t>
    <phoneticPr fontId="13" type="noConversion"/>
  </si>
  <si>
    <t>Ubiquinone cycle (泛醌周期)</t>
    <phoneticPr fontId="13" type="noConversion"/>
  </si>
  <si>
    <t>Di-Saccarides, sodium deficiency (双醣，钠缺乏)</t>
    <phoneticPr fontId="13" type="noConversion"/>
  </si>
  <si>
    <t>Mono-Saccarides (单醣)</t>
    <phoneticPr fontId="13" type="noConversion"/>
  </si>
  <si>
    <t>Glucose Galactose (葡萄糖半乳糖)</t>
    <phoneticPr fontId="13" type="noConversion"/>
  </si>
  <si>
    <t>Lactose type (乳糖类型)</t>
    <phoneticPr fontId="13" type="noConversion"/>
  </si>
  <si>
    <t>Sucrose, isomaltose type (蔗糖，异麦芽糖)</t>
    <phoneticPr fontId="13" type="noConversion"/>
  </si>
  <si>
    <t>Michelle balance (米歇尔平衡)</t>
    <phoneticPr fontId="13" type="noConversion"/>
  </si>
  <si>
    <t>Duodenum (十二指肠)</t>
    <phoneticPr fontId="13" type="noConversion"/>
  </si>
  <si>
    <t>Jejunum (空肠)</t>
    <phoneticPr fontId="13" type="noConversion"/>
  </si>
  <si>
    <t>Colon ( 结肠)</t>
    <phoneticPr fontId="13" type="noConversion"/>
  </si>
  <si>
    <t>Bowel flora (肠道益生菌)</t>
    <phoneticPr fontId="13" type="noConversion"/>
  </si>
  <si>
    <t>Oxidation-Reduction,Energy (氧化-还原，能量)</t>
    <phoneticPr fontId="13" type="noConversion"/>
  </si>
  <si>
    <t>Hydrolyzing ,Digestion (水解，消化)</t>
    <phoneticPr fontId="13" type="noConversion"/>
  </si>
  <si>
    <t>Phosphorylating,Thinking (磷酸化，思考)</t>
    <phoneticPr fontId="13" type="noConversion"/>
  </si>
  <si>
    <t>De-Carboxylase,Breathing (脱羧酶，呼吸)</t>
    <phoneticPr fontId="13" type="noConversion"/>
  </si>
  <si>
    <t>Mutase-Isomers,transmutation (变位酶异构体，变形)</t>
    <phoneticPr fontId="13" type="noConversion"/>
  </si>
  <si>
    <t>Hydrolases, Water regulation (水解，水调节)</t>
    <phoneticPr fontId="13" type="noConversion"/>
  </si>
  <si>
    <t>DNA regulation,cell division (脱氧核糖核酸调节，细胞分裂)</t>
    <phoneticPr fontId="13" type="noConversion"/>
  </si>
  <si>
    <t>Estrogen (雌激素)</t>
    <phoneticPr fontId="13" type="noConversion"/>
  </si>
  <si>
    <t>Progestrone (黄体素,黄体酮)</t>
    <phoneticPr fontId="13" type="noConversion"/>
  </si>
  <si>
    <t>Adrenalin (肾上腺素)</t>
    <phoneticPr fontId="13" type="noConversion"/>
  </si>
  <si>
    <t>Growth Hormone (生长激素)</t>
    <phoneticPr fontId="13" type="noConversion"/>
  </si>
  <si>
    <t>Testosterone (睾甾酮)</t>
    <phoneticPr fontId="13" type="noConversion"/>
  </si>
  <si>
    <t>Folicule Stimulating Hormone (卵泡刺激素)</t>
    <phoneticPr fontId="13" type="noConversion"/>
  </si>
  <si>
    <t>Leutinizing Hormone (促黄体生成素)</t>
    <phoneticPr fontId="13" type="noConversion"/>
  </si>
  <si>
    <t>Pineal Pituitary Hypothalamus (松果体下丘脑-垂体)</t>
    <phoneticPr fontId="13" type="noConversion"/>
  </si>
  <si>
    <t>Oxytocin (催产素)</t>
    <phoneticPr fontId="13" type="noConversion"/>
  </si>
  <si>
    <t>Cortisol (皮质醇)</t>
    <phoneticPr fontId="13" type="noConversion"/>
  </si>
  <si>
    <t>Aldosterone (醛甾酮)</t>
    <phoneticPr fontId="13" type="noConversion"/>
  </si>
  <si>
    <t>Corticotropin Releasing factor (促肾上腺皮质激素释放因子)</t>
    <phoneticPr fontId="13" type="noConversion"/>
  </si>
  <si>
    <t>ACTH (促肾上腺皮质激素)</t>
    <phoneticPr fontId="13" type="noConversion"/>
  </si>
  <si>
    <t>Phenylalanine, (苯基丙氨酸， (痛苦控制，神经))</t>
    <phoneticPr fontId="13" type="noConversion"/>
  </si>
  <si>
    <t>Alanine, (丙氨酸， (肾脏和神经))</t>
    <phoneticPr fontId="13" type="noConversion"/>
  </si>
  <si>
    <t>Asparatine, (天门冬酰胺， (代用糖，神经系统的破坏))</t>
    <phoneticPr fontId="13" type="noConversion"/>
  </si>
  <si>
    <t>Cysteine, (kidney utilization ) (半胱氨酸， (肾脏运用))</t>
    <phoneticPr fontId="13" type="noConversion"/>
  </si>
  <si>
    <t>Leucine,  (亮氨酸， (心情控制，情感))</t>
    <phoneticPr fontId="13" type="noConversion"/>
  </si>
  <si>
    <t>Isoleucine, (异亮氨酸， (情感控制，神经))</t>
    <phoneticPr fontId="13" type="noConversion"/>
  </si>
  <si>
    <t>Serine,  (丝氨酸， (碳水化合物能量转换))</t>
    <phoneticPr fontId="13" type="noConversion"/>
  </si>
  <si>
    <t>Tryptophan,  (色氨酸， (5-羟色胺和放松))</t>
    <phoneticPr fontId="13" type="noConversion"/>
  </si>
  <si>
    <t>Lysine,  (赖氨酸， (反疱疹损害，神经))</t>
    <phoneticPr fontId="13" type="noConversion"/>
  </si>
  <si>
    <t>Threonine,  (苏氨酸， (荷尔蒙和产生能量))</t>
    <phoneticPr fontId="13" type="noConversion"/>
  </si>
  <si>
    <t>Tyrosine,  (酪氨酸， (甲状腺、肾上腺作用))</t>
    <phoneticPr fontId="13" type="noConversion"/>
  </si>
  <si>
    <t>Valine,  (缬氨酸， (为血细胞的调节))</t>
    <phoneticPr fontId="13" type="noConversion"/>
  </si>
  <si>
    <t>Glutamine,  (谷氨酰胺， (对脑子的供应能量))</t>
    <phoneticPr fontId="13" type="noConversion"/>
  </si>
  <si>
    <t>Proline, (脯氨酸， (硫失衡))</t>
    <phoneticPr fontId="13" type="noConversion"/>
  </si>
  <si>
    <t>Arginine ,  (精氨酸， (神经和皮肤))</t>
    <phoneticPr fontId="13" type="noConversion"/>
  </si>
  <si>
    <t>Glutaminic Acid  (谷氨酸(对脑子的供应能量))</t>
    <phoneticPr fontId="13" type="noConversion"/>
  </si>
  <si>
    <t>Uracil , (尿嘧啶， (为核糖核酸作用))</t>
    <phoneticPr fontId="13" type="noConversion"/>
  </si>
  <si>
    <t>Adenine, (腺嘌呤， (为脱氧核糖核酸核糖核酸作用))</t>
    <phoneticPr fontId="13" type="noConversion"/>
  </si>
  <si>
    <t>Guanine, (鸟嘌呤， (为脱氧核糖核酸核糖核酸作用))</t>
    <phoneticPr fontId="13" type="noConversion"/>
  </si>
  <si>
    <t>Cytosine, (胞嘧啶， (为脱氧核糖核酸核糖核酸作用))</t>
    <phoneticPr fontId="13" type="noConversion"/>
  </si>
  <si>
    <t>Thymine, (胸腺嘧啶， (为脱氧核糖核酸核糖核酸作用))</t>
    <phoneticPr fontId="13" type="noConversion"/>
  </si>
  <si>
    <t>Tryptophan, (色氨酸， (心情控制，能量，愈合，睡眠))</t>
    <phoneticPr fontId="13" type="noConversion"/>
  </si>
  <si>
    <t>Taurine (牛磺酸(能量))</t>
    <phoneticPr fontId="13" type="noConversion"/>
  </si>
  <si>
    <t>Citruline (瓜氨酸 (思考))</t>
    <phoneticPr fontId="13" type="noConversion"/>
  </si>
  <si>
    <t>迷走神经</t>
  </si>
  <si>
    <t>咽喉</t>
  </si>
  <si>
    <t>血糖</t>
  </si>
  <si>
    <t>钙</t>
  </si>
  <si>
    <t>钾</t>
  </si>
  <si>
    <t>钴</t>
  </si>
  <si>
    <t>美容,美发毒素</t>
  </si>
  <si>
    <t>杀虫剂</t>
  </si>
  <si>
    <t>乳糖</t>
  </si>
  <si>
    <t>蔗糖</t>
  </si>
  <si>
    <t>芥末</t>
  </si>
  <si>
    <t>薄荷</t>
  </si>
  <si>
    <t>体力指数</t>
  </si>
  <si>
    <t>Risks Report (风险报告)</t>
  </si>
  <si>
    <t>压力</t>
  </si>
  <si>
    <t>精神创伤</t>
  </si>
  <si>
    <t>遗传</t>
  </si>
  <si>
    <t>环境</t>
  </si>
  <si>
    <t>Circulation (循环)</t>
  </si>
  <si>
    <t>免疫系统</t>
  </si>
  <si>
    <t>辐射</t>
  </si>
  <si>
    <t>寄生生物</t>
  </si>
  <si>
    <t>阿米巴虫</t>
  </si>
  <si>
    <t>食物毒素</t>
  </si>
  <si>
    <t>Neurological (神经)</t>
  </si>
  <si>
    <t>Sensory (知觉)</t>
  </si>
  <si>
    <t>知觉</t>
  </si>
  <si>
    <t>胆固醇</t>
  </si>
  <si>
    <t>氧化</t>
  </si>
  <si>
    <t>认知</t>
  </si>
  <si>
    <t>口腔</t>
  </si>
  <si>
    <t>果糖</t>
  </si>
  <si>
    <t>麦芽糖</t>
  </si>
  <si>
    <t>葡萄糖</t>
  </si>
  <si>
    <t>甘油三酯</t>
  </si>
  <si>
    <t>胰腺酶</t>
  </si>
  <si>
    <t>淀粉酶</t>
  </si>
  <si>
    <t>蛋白酶</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</si>
  <si>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</si>
  <si>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</si>
  <si>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</si>
  <si>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</si>
  <si>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</si>
  <si>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</si>
  <si>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</si>
  <si>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</si>
  <si>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</si>
  <si>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</si>
  <si>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</si>
  <si>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</si>
  <si>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</si>
  <si>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</si>
  <si>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</si>
  <si>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</si>
  <si>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</si>
  <si>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</si>
  <si>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</si>
  <si>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</si>
  <si>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</si>
  <si>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</si>
  <si>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</si>
  <si>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</si>
  <si>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</si>
  <si>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</si>
  <si>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</si>
  <si>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</si>
  <si>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</si>
  <si>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</si>
  <si>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</si>
  <si>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</si>
  <si>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</si>
  <si>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</si>
  <si>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</si>
  <si>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</si>
  <si>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</si>
  <si>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</si>
  <si>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</si>
  <si>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</si>
  <si>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</si>
  <si>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</si>
  <si>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</si>
  <si>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</si>
  <si>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</si>
  <si>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</si>
  <si>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</si>
  <si>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</si>
  <si>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</si>
  <si>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</si>
  <si>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</si>
  <si>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</si>
  <si>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</si>
  <si>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</si>
  <si>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</si>
  <si>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</si>
  <si>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</si>
  <si>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</si>
  <si>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</si>
  <si>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</si>
  <si>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</si>
  <si>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</si>
  <si>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</si>
  <si>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</si>
  <si>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</si>
  <si>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</si>
  <si>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</si>
  <si>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</si>
  <si>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</si>
  <si>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</si>
  <si>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</si>
  <si>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</si>
  <si>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</si>
  <si>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</si>
  <si>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</si>
  <si>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</si>
  <si>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</si>
  <si>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</si>
  <si>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</si>
  <si>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</si>
  <si>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</si>
  <si>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</si>
  <si>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</si>
  <si>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</si>
  <si>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</si>
  <si>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</si>
  <si>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</si>
  <si>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</si>
  <si>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</si>
  <si>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</si>
  <si>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</si>
  <si>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</si>
  <si>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</si>
  <si>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</si>
  <si>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</si>
  <si>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</si>
  <si>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</si>
  <si>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</si>
  <si>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</si>
  <si>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</si>
  <si>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</si>
  <si>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</si>
  <si>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</si>
  <si>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</si>
  <si>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</si>
  <si>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</si>
  <si>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</si>
  <si>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</si>
  <si>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</si>
  <si>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</si>
  <si>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</si>
  <si>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</si>
  <si>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</si>
  <si>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</si>
  <si>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</si>
  <si>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</si>
  <si>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</si>
  <si>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</si>
  <si>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</si>
  <si>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</si>
  <si>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</si>
  <si>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</si>
  <si>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</si>
  <si>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</si>
  <si>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</si>
  <si>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</si>
  <si>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</si>
  <si>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</si>
  <si>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</si>
  <si>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</si>
  <si>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</si>
  <si>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</si>
  <si>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</si>
  <si>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</si>
  <si>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</si>
  <si>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</si>
  <si>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</si>
  <si>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</si>
  <si>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</si>
  <si>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</si>
  <si>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</si>
  <si>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</si>
  <si>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</si>
  <si>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</si>
  <si>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</si>
  <si>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</si>
  <si>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</si>
  <si>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</si>
  <si>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</si>
  <si>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</si>
  <si>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</si>
  <si>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</si>
  <si>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</si>
  <si>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</si>
  <si>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</si>
  <si>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</si>
  <si>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</si>
  <si>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</si>
  <si>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</si>
  <si>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</si>
  <si>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</si>
  <si>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</si>
  <si>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</si>
  <si>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</si>
  <si>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</si>
  <si>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</si>
  <si>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</si>
  <si>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</si>
  <si>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</si>
  <si>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</si>
  <si>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</si>
  <si>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</si>
  <si>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</si>
  <si>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</si>
  <si>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</si>
  <si>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</si>
  <si>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</si>
  <si>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</si>
  <si>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</si>
  <si>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</si>
  <si>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</si>
  <si>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</si>
  <si>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</si>
  <si>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</si>
  <si>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</si>
  <si>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</si>
  <si>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</si>
  <si>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</si>
  <si>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</si>
  <si>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</si>
  <si>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</si>
  <si>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</si>
  <si>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</si>
  <si>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</si>
  <si>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</si>
  <si>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</si>
  <si>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</si>
  <si>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</si>
  <si>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</si>
  <si>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</si>
  <si>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</si>
  <si>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</si>
  <si>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</si>
  <si>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</si>
  <si>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</si>
  <si>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</si>
  <si>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</si>
  <si>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</si>
  <si>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</si>
  <si>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</si>
  <si>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</si>
  <si>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</si>
  <si>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</si>
  <si>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</si>
  <si>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</si>
  <si>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</si>
  <si>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</si>
  <si>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</si>
  <si>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</si>
  <si>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</si>
  <si>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</si>
  <si>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</si>
  <si>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</si>
  <si>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</si>
  <si>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</si>
  <si>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</si>
  <si>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</si>
  <si>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</si>
  <si>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</si>
  <si>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</si>
  <si>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</si>
  <si>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</si>
  <si>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</si>
  <si>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</si>
  <si>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</si>
  <si>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</si>
  <si>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</si>
  <si>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</si>
  <si>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</si>
  <si>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</si>
  <si>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</si>
  <si>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</si>
  <si>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</si>
  <si>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</si>
  <si>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</si>
  <si>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</si>
  <si>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</si>
  <si>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</si>
  <si>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</si>
  <si>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</si>
  <si>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</si>
  <si>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</si>
  <si>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</si>
  <si>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</si>
  <si>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</si>
  <si>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</si>
  <si>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</si>
  <si>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</si>
  <si>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</si>
  <si>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</si>
  <si>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</si>
  <si>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</si>
  <si>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</si>
  <si>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</si>
  <si>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</si>
  <si>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</si>
  <si>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</si>
  <si>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</si>
  <si>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</si>
  <si>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</si>
  <si>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</si>
  <si>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</si>
  <si>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</si>
  <si>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</si>
  <si>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</si>
  <si>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</si>
  <si>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</si>
  <si>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</si>
  <si>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</si>
  <si>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</si>
  <si>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</si>
  <si>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</si>
  <si>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</si>
  <si>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</si>
  <si>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</si>
  <si>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</si>
  <si>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</si>
  <si>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</si>
  <si>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</si>
  <si>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</si>
  <si>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</si>
  <si>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</si>
  <si>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</si>
  <si>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</si>
  <si>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</si>
  <si>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</si>
  <si>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</si>
  <si>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</si>
  <si>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</si>
  <si>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</si>
  <si>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</si>
  <si>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</si>
  <si>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</si>
  <si>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</si>
  <si>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</si>
  <si>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</si>
  <si>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</si>
  <si>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</si>
  <si>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</si>
  <si>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</si>
  <si>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</si>
  <si>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</si>
  <si>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</si>
  <si>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</si>
  <si>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</si>
  <si>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</si>
  <si>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</si>
  <si>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</si>
  <si>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</si>
  <si>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</si>
  <si>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</si>
  <si>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</si>
  <si>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</si>
  <si>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</si>
  <si>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</si>
  <si>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</si>
  <si>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</si>
  <si>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</si>
  <si>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</si>
  <si>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</si>
  <si>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</si>
  <si>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</si>
  <si>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</si>
  <si>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</si>
  <si>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</si>
  <si>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</si>
  <si>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</si>
  <si>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</si>
  <si>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</si>
  <si>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</si>
  <si>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</si>
  <si>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</si>
  <si>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</si>
  <si>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</si>
  <si>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</si>
  <si>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</si>
  <si>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</si>
  <si>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</si>
  <si>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</si>
  <si>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</si>
  <si>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</si>
  <si>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</si>
  <si>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</si>
  <si>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</si>
  <si>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</si>
  <si>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</si>
  <si>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</si>
  <si>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</si>
  <si>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</si>
  <si>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</si>
  <si>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</si>
  <si>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</si>
  <si>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</si>
  <si>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</si>
  <si>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</si>
  <si>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</si>
  <si>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</si>
  <si>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</si>
  <si>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</si>
  <si>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</si>
  <si>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</si>
  <si>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</si>
  <si>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</si>
  <si>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</si>
  <si>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</si>
  <si>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</si>
  <si>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</si>
  <si>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</si>
  <si>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</si>
  <si>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</si>
  <si>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</si>
  <si>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</si>
  <si>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</si>
  <si>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</si>
  <si>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</si>
  <si>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</si>
  <si>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</si>
  <si>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</si>
  <si>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</si>
  <si>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</si>
  <si>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</si>
  <si>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</si>
  <si>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</si>
  <si>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</si>
  <si>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</si>
  <si>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</si>
  <si>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</si>
  <si>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</si>
  <si>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</si>
  <si>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</si>
  <si>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</si>
  <si>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</si>
  <si>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</si>
  <si>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</si>
  <si>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</si>
  <si>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</si>
  <si>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</si>
  <si>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</si>
  <si>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</si>
  <si>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</si>
  <si>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</si>
  <si>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</si>
  <si>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</si>
  <si>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</si>
  <si>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</si>
  <si>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</si>
  <si>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</si>
  <si>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</si>
  <si>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</si>
  <si>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</si>
  <si>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</si>
  <si>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</si>
  <si>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</si>
  <si>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</si>
  <si>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</si>
  <si>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</si>
  <si>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</si>
  <si>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</si>
  <si>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</si>
  <si>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</si>
  <si>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</si>
  <si>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</si>
  <si>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</si>
  <si>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</si>
  <si>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</si>
  <si>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</si>
  <si>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</si>
  <si>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</si>
  <si>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</si>
  <si>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</si>
  <si>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</si>
  <si>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</si>
  <si>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</si>
  <si>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</si>
  <si>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</si>
  <si>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</si>
  <si>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</si>
  <si>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</si>
  <si>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</si>
  <si>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</si>
  <si>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</si>
  <si>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</si>
  <si>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</si>
  <si>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</si>
  <si>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</si>
  <si>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</si>
  <si>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</si>
  <si>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</si>
  <si>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</si>
  <si>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</si>
  <si>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2" type="noConversion"/>
  </si>
  <si>
    <t xml:space="preserve"> = Basic Peptides, trypsin, duodenum</t>
  </si>
  <si>
    <t xml:space="preserve"> = Aromatic Peptides, chymotrypsin, jejunum</t>
  </si>
  <si>
    <t xml:space="preserve"> = Di-Saccarides, sodium deficiency</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</si>
  <si>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</si>
  <si>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</si>
  <si>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</si>
  <si>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</si>
  <si>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</si>
  <si>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</si>
  <si>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</si>
  <si>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</si>
  <si>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</si>
  <si>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</si>
  <si>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</si>
  <si>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</si>
  <si>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</si>
  <si>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</si>
  <si>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</si>
  <si>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</si>
  <si>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</si>
  <si>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</si>
  <si>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</si>
  <si>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</si>
  <si>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</si>
  <si>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</si>
  <si>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</si>
  <si>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</si>
  <si>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</si>
  <si>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</si>
  <si>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</si>
  <si>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</si>
  <si>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</si>
  <si>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</si>
  <si>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</si>
  <si>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</si>
  <si>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</si>
  <si>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</si>
  <si>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</si>
  <si>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</si>
  <si>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</si>
  <si>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</si>
  <si>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</si>
  <si>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</si>
  <si>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</si>
  <si>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</si>
  <si>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</si>
  <si>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</si>
  <si>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</si>
  <si>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</si>
  <si>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</si>
  <si>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</si>
  <si>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</si>
  <si>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</si>
  <si>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</si>
  <si>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</si>
  <si>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</si>
  <si>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</si>
  <si>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</si>
  <si>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</si>
  <si>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</si>
  <si>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</si>
  <si>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</si>
  <si>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</si>
  <si>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</si>
  <si>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</si>
  <si>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</si>
  <si>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</si>
  <si>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</si>
  <si>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</si>
  <si>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</si>
  <si>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</si>
  <si>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</si>
  <si>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</si>
  <si>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</si>
  <si>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</si>
  <si>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</si>
  <si>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</si>
  <si>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</si>
  <si>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</si>
  <si>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</si>
  <si>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</si>
  <si>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</si>
  <si>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</si>
  <si>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</si>
  <si>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</si>
  <si>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</si>
  <si>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</si>
  <si>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</si>
  <si>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</si>
  <si>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</si>
  <si>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</si>
  <si>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</si>
  <si>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</si>
  <si>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</si>
  <si>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</si>
  <si>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</si>
  <si>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</si>
  <si>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</si>
  <si>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</si>
  <si>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</si>
  <si>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</si>
  <si>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</si>
  <si>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</si>
  <si>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</si>
  <si>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</si>
  <si>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</si>
  <si>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</si>
  <si>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</si>
  <si>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</si>
  <si>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</si>
  <si>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</si>
  <si>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</si>
  <si>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</si>
  <si>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</si>
  <si>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</si>
  <si>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</si>
  <si>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</si>
  <si>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</si>
  <si>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</si>
  <si>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</si>
  <si>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</si>
  <si>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</si>
  <si>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</si>
  <si>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</si>
  <si>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</si>
  <si>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</si>
  <si>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</si>
  <si>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</si>
  <si>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</si>
  <si>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</si>
  <si>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</si>
  <si>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</si>
  <si>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</si>
  <si>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</si>
  <si>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</si>
  <si>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</si>
  <si>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</si>
  <si>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</si>
  <si>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</si>
  <si>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</si>
  <si>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</si>
  <si>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</si>
  <si>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</si>
  <si>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</si>
  <si>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</si>
  <si>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</si>
  <si>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</si>
  <si>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</si>
  <si>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</si>
  <si>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</si>
  <si>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</si>
  <si>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</si>
  <si>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</si>
  <si>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</si>
  <si>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</si>
  <si>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</si>
  <si>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</si>
  <si>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</si>
  <si>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</si>
  <si>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</si>
  <si>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</si>
  <si>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</si>
  <si>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</si>
  <si>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</si>
  <si>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</si>
  <si>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</si>
  <si>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</si>
  <si>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</si>
  <si>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</si>
  <si>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</si>
  <si>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</si>
  <si>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</si>
  <si>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</si>
  <si>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</si>
  <si>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</si>
  <si>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</si>
  <si>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</si>
  <si>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</si>
  <si>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</si>
  <si>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</si>
  <si>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</si>
  <si>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</si>
  <si>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</si>
  <si>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</si>
  <si>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</si>
  <si>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</si>
  <si>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</si>
  <si>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</si>
  <si>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</si>
  <si>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</si>
  <si>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</si>
  <si>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</si>
  <si>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</si>
  <si>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</si>
  <si>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</si>
  <si>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</si>
  <si>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</si>
  <si>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</si>
  <si>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</si>
  <si>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</si>
  <si>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</si>
  <si>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</si>
  <si>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</si>
  <si>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</si>
  <si>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</si>
  <si>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</si>
  <si>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</si>
  <si>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</si>
  <si>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</si>
  <si>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</si>
  <si>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</si>
  <si>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</si>
  <si>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</si>
  <si>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</si>
  <si>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</si>
  <si>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</si>
  <si>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</si>
  <si>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</si>
  <si>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</si>
  <si>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</si>
  <si>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</si>
  <si>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</si>
  <si>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</si>
  <si>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</si>
  <si>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</si>
  <si>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</si>
  <si>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</si>
  <si>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</si>
  <si>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</si>
  <si>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</si>
  <si>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</si>
  <si>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</si>
  <si>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</si>
  <si>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</si>
  <si>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</si>
  <si>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</si>
  <si>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</si>
  <si>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</si>
  <si>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</si>
  <si>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</si>
  <si>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</si>
  <si>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</si>
  <si>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</si>
  <si>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</si>
  <si>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</si>
  <si>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</si>
  <si>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</si>
  <si>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</si>
  <si>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</si>
  <si>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</si>
  <si>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</si>
  <si>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</si>
  <si>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</si>
  <si>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</si>
  <si>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</si>
  <si>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</si>
  <si>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</si>
  <si>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</si>
  <si>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</si>
  <si>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</si>
  <si>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</si>
  <si>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</si>
  <si>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</si>
  <si>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</si>
  <si>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</si>
  <si>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</si>
  <si>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</si>
  <si>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</si>
  <si>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</si>
  <si>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</si>
  <si>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</si>
  <si>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</si>
  <si>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</si>
  <si>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</si>
  <si>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</si>
  <si>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</si>
  <si>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</si>
  <si>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</si>
  <si>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</si>
  <si>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</si>
  <si>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</si>
  <si>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</si>
  <si>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</si>
  <si>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</si>
  <si>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</si>
  <si>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</si>
  <si>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</si>
  <si>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</si>
  <si>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</si>
  <si>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</si>
  <si>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</si>
  <si>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</si>
  <si>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</si>
  <si>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</si>
  <si>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</si>
  <si>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</si>
  <si>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</si>
  <si>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</si>
  <si>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</si>
  <si>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</si>
  <si>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</si>
  <si>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</si>
  <si>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</si>
  <si>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</si>
  <si>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</si>
  <si>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</si>
  <si>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</si>
  <si>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</si>
  <si>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</si>
  <si>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</si>
  <si>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</si>
  <si>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</si>
  <si>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</si>
  <si>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</si>
  <si>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</si>
  <si>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</si>
  <si>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</si>
  <si>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</si>
  <si>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</si>
  <si>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</si>
  <si>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</si>
  <si>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</si>
  <si>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</si>
  <si>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</si>
  <si>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</si>
  <si>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</si>
  <si>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</si>
  <si>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</si>
  <si>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</si>
  <si>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</si>
  <si>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</si>
  <si>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</si>
  <si>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</si>
  <si>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</si>
  <si>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</si>
  <si>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</si>
  <si>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</si>
  <si>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</si>
  <si>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</si>
  <si>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</si>
  <si>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</si>
  <si>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</si>
  <si>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</si>
  <si>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</si>
  <si>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</si>
  <si>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</si>
  <si>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</si>
  <si>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</si>
  <si>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</si>
  <si>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</si>
  <si>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</si>
  <si>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</si>
  <si>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</si>
  <si>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</si>
  <si>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</si>
  <si>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</si>
  <si>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</si>
  <si>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</si>
  <si>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</si>
  <si>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</si>
  <si>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</si>
  <si>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</si>
  <si>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</si>
  <si>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</si>
  <si>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</si>
  <si>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</si>
  <si>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</si>
  <si>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</si>
  <si>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</si>
  <si>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</si>
  <si>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</si>
  <si>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</si>
  <si>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</si>
  <si>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</si>
  <si>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</si>
  <si>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</si>
  <si>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</si>
  <si>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</si>
  <si>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</si>
  <si>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</si>
  <si>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</si>
  <si>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</si>
  <si>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</si>
  <si>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</si>
  <si>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</si>
  <si>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</si>
  <si>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</si>
  <si>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</si>
  <si>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</si>
  <si>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</si>
  <si>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</si>
  <si>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</si>
  <si>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</si>
  <si>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</si>
  <si>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</si>
  <si>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</si>
  <si>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</si>
  <si>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</si>
  <si>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</si>
  <si>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</si>
  <si>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</si>
  <si>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</si>
  <si>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</si>
  <si>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</si>
  <si>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</si>
  <si>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</si>
  <si>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</si>
  <si>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</si>
  <si>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</si>
  <si>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</si>
  <si>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</si>
  <si>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</si>
  <si>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</si>
  <si>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</si>
  <si>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</si>
  <si>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</si>
  <si>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</si>
  <si>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</si>
  <si>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</si>
  <si>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</si>
  <si>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</si>
  <si>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</si>
  <si>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</si>
  <si>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</si>
  <si>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</si>
  <si>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</si>
  <si>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</si>
  <si>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</si>
  <si>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</si>
  <si>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</si>
  <si>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</si>
  <si>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</si>
  <si>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</si>
  <si>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</si>
  <si>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</si>
  <si>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</si>
  <si>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</si>
  <si>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</si>
  <si>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</si>
  <si>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</si>
  <si>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</si>
  <si>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</si>
  <si>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</si>
  <si>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</si>
  <si>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</si>
  <si>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</si>
  <si>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</si>
  <si>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</si>
  <si>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</si>
  <si>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</si>
  <si>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</si>
  <si>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</si>
  <si>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</si>
  <si>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</si>
  <si>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</si>
  <si>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</si>
  <si>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</si>
  <si>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</si>
  <si>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</si>
  <si>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</si>
  <si>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</si>
  <si>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</si>
  <si>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</si>
  <si>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</si>
  <si>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</si>
  <si>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</si>
  <si>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</si>
  <si>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</si>
  <si>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</si>
  <si>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</si>
  <si>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</si>
  <si>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</si>
  <si>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</si>
  <si>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</si>
  <si>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</si>
  <si>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</si>
  <si>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</si>
  <si>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</si>
  <si>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</si>
  <si>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</si>
  <si>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</si>
  <si>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</si>
  <si>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</si>
  <si>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</si>
  <si>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</si>
  <si>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</si>
  <si>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</si>
  <si>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</si>
  <si>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</si>
  <si>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</si>
  <si>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</si>
  <si>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</si>
  <si>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</si>
  <si>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</si>
  <si>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</si>
  <si>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</si>
  <si>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</si>
  <si>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</si>
  <si>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</si>
  <si>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</si>
  <si>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</si>
  <si>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</si>
  <si>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</si>
  <si>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</si>
  <si>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</si>
  <si>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</si>
  <si>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</si>
  <si>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</si>
  <si>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</si>
  <si>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</si>
  <si>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</si>
  <si>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</si>
  <si>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</si>
  <si>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</si>
  <si>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</si>
  <si>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</si>
  <si>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</si>
  <si>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</si>
  <si>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</si>
  <si>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</si>
  <si>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</si>
  <si>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</si>
  <si>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</si>
  <si>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</si>
  <si>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</si>
  <si>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</si>
  <si>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</si>
  <si>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</si>
  <si>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</si>
  <si>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</si>
  <si>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</si>
  <si>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</si>
  <si>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</si>
  <si>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</si>
  <si>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</si>
  <si>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</si>
  <si>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</si>
  <si>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</si>
  <si>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</si>
  <si>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</si>
  <si>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</si>
  <si>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</si>
  <si>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</si>
  <si>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</si>
  <si>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</si>
  <si>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</si>
  <si>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</si>
  <si>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</si>
  <si>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</si>
  <si>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</si>
  <si>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</si>
  <si>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</si>
  <si>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</si>
  <si>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</si>
  <si>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</si>
  <si>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</si>
  <si>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</si>
  <si>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</si>
  <si>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</si>
  <si>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</si>
  <si>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</si>
  <si>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</si>
  <si>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</si>
  <si>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</si>
  <si>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</si>
  <si>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</si>
  <si>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</si>
  <si>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</si>
  <si>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</si>
  <si>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</si>
  <si>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</si>
  <si>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</si>
  <si>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</si>
  <si>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</si>
  <si>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</si>
  <si>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</si>
  <si>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</si>
  <si>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</si>
  <si>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</si>
  <si>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</si>
  <si>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</si>
  <si>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</si>
  <si>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</si>
  <si>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</si>
  <si>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</si>
  <si>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</si>
  <si>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</si>
  <si>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</si>
  <si>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</si>
  <si>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</si>
  <si>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</si>
  <si>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</si>
  <si>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</si>
  <si>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</si>
  <si>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</si>
  <si>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</si>
  <si>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</si>
  <si>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</si>
  <si>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</si>
  <si>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</si>
  <si>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</si>
  <si>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</si>
  <si>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</si>
  <si>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</si>
  <si>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</si>
  <si>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</si>
  <si>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</si>
  <si>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</si>
  <si>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</si>
  <si>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</si>
  <si>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</si>
  <si>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</si>
  <si>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</si>
  <si>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</si>
  <si>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</si>
  <si>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</si>
  <si>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</si>
  <si>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</si>
  <si>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</si>
  <si>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</si>
  <si>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</si>
  <si>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</si>
  <si>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</si>
  <si>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</si>
  <si>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</si>
  <si>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</si>
  <si>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</si>
  <si>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</si>
  <si>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</si>
  <si>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</si>
  <si>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</si>
  <si>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</si>
  <si>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</si>
  <si>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</si>
  <si>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</si>
  <si>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</si>
  <si>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</si>
  <si>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</si>
  <si>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</si>
  <si>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</si>
  <si>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</si>
  <si>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</si>
  <si>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</si>
  <si>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</si>
  <si>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</si>
  <si>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</si>
  <si>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</si>
  <si>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</si>
  <si>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</si>
  <si>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</si>
  <si>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</si>
  <si>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</si>
  <si>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</si>
  <si>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</si>
  <si>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</si>
  <si>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</si>
  <si>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</si>
  <si>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</si>
  <si>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</si>
  <si>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</si>
  <si>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</si>
  <si>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</si>
  <si>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</si>
  <si>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</si>
  <si>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</si>
  <si>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</si>
  <si>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</si>
  <si>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</si>
  <si>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</si>
  <si>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</si>
  <si>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</si>
  <si>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</si>
  <si>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</si>
  <si>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</si>
  <si>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</si>
  <si>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</si>
  <si>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</si>
  <si>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</si>
  <si>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</si>
  <si>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</si>
  <si>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</si>
  <si>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</si>
  <si>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</si>
  <si>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</si>
  <si>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</si>
  <si>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</si>
  <si>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</si>
  <si>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</si>
  <si>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</si>
  <si>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</si>
  <si>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</si>
  <si>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</si>
  <si>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</si>
  <si>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</si>
  <si>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</si>
  <si>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</si>
  <si>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</si>
  <si>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</si>
  <si>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</si>
  <si>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</si>
  <si>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</si>
  <si>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</si>
  <si>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</si>
  <si>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</si>
  <si>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</si>
  <si>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</si>
  <si>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</si>
  <si>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</si>
  <si>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</si>
  <si>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</si>
  <si>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</si>
  <si>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</si>
  <si>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</si>
  <si>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</si>
  <si>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</si>
  <si>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</si>
  <si>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</si>
  <si>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</si>
  <si>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</si>
  <si>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</si>
  <si>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</si>
  <si>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</si>
  <si>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</si>
  <si>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</si>
  <si>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</si>
  <si>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</si>
  <si>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</si>
  <si>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</si>
  <si>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</si>
  <si>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</si>
  <si>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</si>
  <si>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</si>
  <si>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</si>
  <si>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</si>
  <si>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</si>
  <si>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</si>
  <si>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</si>
  <si>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</si>
  <si>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</si>
  <si>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</si>
  <si>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</si>
  <si>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</si>
  <si>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</si>
  <si>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</si>
  <si>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</si>
  <si>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</si>
  <si>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</si>
  <si>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</si>
  <si>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</si>
  <si>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</si>
  <si>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</si>
  <si>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</si>
  <si>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</si>
  <si>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</si>
  <si>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</si>
  <si>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</si>
  <si>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</si>
  <si>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</si>
  <si>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</si>
  <si>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</si>
  <si>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</si>
  <si>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</si>
  <si>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</si>
  <si>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</si>
  <si>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</si>
  <si>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</si>
  <si>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</si>
  <si>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</si>
  <si>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</si>
  <si>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</si>
  <si>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</si>
  <si>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</si>
  <si>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</si>
  <si>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</si>
  <si>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</si>
  <si>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</si>
  <si>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</si>
  <si>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</si>
  <si>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</si>
  <si>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</si>
  <si>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</si>
  <si>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</si>
  <si>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</si>
  <si>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</si>
  <si>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</si>
  <si>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</si>
  <si>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</si>
  <si>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</si>
  <si>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</si>
  <si>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</si>
  <si>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</si>
  <si>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</si>
  <si>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</si>
  <si>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</si>
  <si>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</si>
  <si>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</si>
  <si>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</si>
  <si>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</si>
  <si>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</si>
  <si>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</si>
  <si>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</si>
  <si>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</si>
  <si>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</si>
  <si>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</si>
  <si>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</si>
  <si>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</si>
  <si>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</si>
  <si>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</si>
  <si>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</si>
  <si>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</si>
  <si>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</si>
  <si>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</si>
  <si>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</si>
  <si>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</si>
  <si>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</si>
  <si>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</si>
  <si>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</si>
  <si>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</si>
  <si>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</si>
  <si>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</si>
  <si>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</si>
  <si>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</si>
  <si>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</si>
  <si>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</si>
  <si>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</si>
  <si>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</si>
  <si>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</si>
  <si>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</si>
  <si>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</si>
  <si>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</si>
  <si>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</si>
  <si>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</si>
  <si>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</si>
  <si>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</si>
  <si>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</si>
  <si>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</si>
  <si>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</si>
  <si>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</si>
  <si>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</si>
  <si>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</si>
  <si>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</si>
  <si>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</si>
  <si>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</si>
  <si>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</si>
  <si>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</si>
  <si>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</si>
  <si>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</si>
  <si>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</si>
  <si>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</si>
  <si>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</si>
  <si>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</si>
  <si>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</si>
  <si>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</si>
  <si>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</si>
  <si>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</si>
  <si>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</si>
  <si>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</si>
  <si>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</si>
  <si>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</si>
  <si>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</si>
  <si>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</si>
  <si>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</si>
  <si>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</si>
  <si>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</si>
  <si>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</si>
  <si>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</si>
  <si>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</si>
  <si>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</si>
  <si>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</si>
  <si>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</si>
  <si>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</si>
  <si>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</si>
  <si>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</si>
  <si>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</si>
  <si>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</si>
  <si>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</si>
  <si>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</si>
  <si>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</si>
  <si>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</si>
  <si>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</si>
  <si>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</si>
  <si>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</si>
  <si>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</si>
  <si>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</si>
  <si>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</si>
  <si>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</si>
  <si>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</si>
  <si>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</si>
  <si>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</si>
  <si>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</si>
  <si>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</si>
  <si>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</si>
  <si>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</si>
  <si>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</si>
  <si>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</si>
  <si>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</si>
  <si>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</si>
  <si>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</si>
  <si>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</si>
  <si>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</si>
  <si>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</si>
  <si>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</si>
  <si>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</si>
  <si>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</si>
  <si>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</si>
  <si>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</si>
  <si>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</si>
  <si>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</si>
  <si>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</si>
  <si>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</si>
  <si>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</si>
  <si>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</si>
  <si>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</si>
  <si>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</si>
  <si>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</si>
  <si>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</si>
  <si>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</si>
  <si>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</si>
  <si>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</si>
  <si>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</si>
  <si>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</si>
  <si>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</si>
  <si>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</si>
  <si>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</si>
  <si>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</si>
  <si>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</si>
  <si>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</si>
  <si>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</si>
  <si>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</si>
  <si>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</si>
  <si>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</si>
  <si>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</si>
  <si>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</si>
  <si>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</si>
  <si>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</si>
  <si>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</si>
  <si>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</si>
  <si>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</si>
  <si>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</si>
  <si>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</si>
  <si>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</si>
  <si>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</si>
  <si>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</si>
  <si>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</si>
  <si>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</si>
  <si>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</si>
  <si>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</si>
  <si>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</si>
  <si>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</si>
  <si>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</si>
  <si>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</si>
  <si>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</si>
  <si>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</si>
  <si>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</si>
  <si>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</si>
  <si>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</si>
  <si>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</si>
  <si>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</si>
  <si>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</si>
  <si>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</si>
  <si>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</si>
  <si>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</si>
  <si>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</si>
  <si>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</si>
  <si>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</si>
  <si>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</si>
  <si>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</si>
  <si>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</si>
  <si>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</si>
  <si>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</si>
  <si>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</si>
  <si>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</si>
  <si>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</si>
  <si>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</si>
  <si>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</si>
  <si>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</si>
  <si>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</si>
  <si>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</si>
  <si>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</si>
  <si>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</si>
  <si>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</si>
  <si>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</si>
  <si>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</si>
  <si>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</si>
  <si>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</si>
  <si>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</si>
  <si>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</si>
  <si>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</si>
  <si>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</si>
  <si>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</si>
  <si>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</si>
  <si>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</si>
  <si>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</si>
  <si>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</si>
  <si>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</si>
  <si>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</si>
  <si>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</si>
  <si>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</si>
  <si>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</si>
  <si>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</si>
  <si>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</si>
  <si>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</si>
  <si>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</si>
  <si>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</si>
  <si>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</si>
  <si>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</si>
  <si>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</si>
  <si>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</si>
  <si>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</si>
  <si>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</si>
  <si>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</si>
  <si>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</si>
  <si>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</si>
  <si>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</si>
  <si>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</si>
  <si>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</si>
  <si>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</si>
  <si>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</si>
  <si>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</si>
  <si>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</si>
  <si>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</si>
  <si>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</si>
  <si>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</si>
  <si>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</si>
  <si>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</si>
  <si>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</si>
  <si>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</si>
  <si>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</si>
  <si>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</si>
  <si>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</si>
  <si>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</si>
  <si>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</si>
  <si>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</si>
  <si>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</si>
  <si>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</si>
  <si>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</si>
  <si>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</si>
  <si>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</si>
  <si>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</si>
  <si>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</si>
  <si>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</si>
  <si>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</si>
  <si>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</si>
  <si>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</si>
  <si>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</si>
  <si>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</si>
  <si>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</si>
  <si>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</si>
  <si>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</si>
  <si>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</si>
  <si>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</si>
  <si>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</si>
  <si>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</si>
  <si>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</si>
  <si>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</si>
  <si>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</si>
  <si>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</si>
  <si>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</si>
  <si>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</si>
  <si>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</si>
  <si>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</si>
  <si>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</si>
  <si>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</si>
  <si>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</si>
  <si>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</si>
  <si>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</si>
  <si>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</si>
  <si>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</si>
  <si>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</si>
  <si>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</si>
  <si>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</si>
  <si>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</si>
  <si>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</si>
  <si>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</si>
  <si>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</si>
  <si>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</si>
  <si>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</si>
  <si>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</si>
  <si>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</si>
  <si>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</si>
  <si>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</si>
  <si>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</si>
  <si>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</si>
  <si>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</si>
  <si>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</si>
  <si>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</si>
  <si>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</si>
  <si>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</si>
  <si>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</si>
  <si>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</si>
  <si>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</si>
  <si>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</si>
  <si>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</si>
  <si>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</si>
  <si>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</si>
  <si>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</si>
  <si>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</si>
  <si>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</si>
  <si>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</si>
  <si>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</si>
  <si>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</si>
  <si>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</si>
  <si>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</si>
  <si>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</si>
  <si>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</si>
  <si>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</si>
  <si>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</si>
  <si>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</si>
  <si>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</si>
  <si>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</si>
  <si>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</si>
  <si>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</si>
  <si>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</si>
  <si>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</si>
  <si>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</si>
  <si>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</si>
  <si>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</si>
  <si>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</si>
  <si>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</si>
  <si>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</si>
  <si>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</si>
  <si>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</si>
  <si>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</si>
  <si>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</si>
  <si>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</si>
  <si>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</si>
  <si>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</si>
  <si>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</si>
  <si>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</si>
  <si>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</si>
  <si>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</si>
  <si>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</si>
  <si>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</si>
  <si>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</si>
  <si>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</si>
  <si>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</si>
  <si>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</si>
  <si>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</si>
  <si>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</si>
  <si>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</si>
  <si>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</si>
  <si>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</si>
  <si>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</si>
  <si>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</si>
  <si>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</si>
  <si>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</si>
  <si>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</si>
  <si>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</si>
  <si>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</si>
  <si>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</si>
  <si>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</si>
  <si>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</si>
  <si>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</si>
  <si>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</si>
  <si>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</si>
  <si>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</si>
  <si>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</si>
  <si>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</si>
  <si>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</si>
  <si>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</si>
  <si>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</si>
  <si>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</si>
  <si>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</si>
  <si>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</si>
  <si>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</si>
  <si>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</si>
  <si>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</si>
  <si>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</si>
  <si>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</si>
  <si>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</si>
  <si>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</si>
  <si>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</si>
  <si>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</si>
  <si>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</si>
  <si>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</si>
  <si>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</si>
  <si>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</si>
  <si>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</si>
  <si>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</si>
  <si>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</si>
  <si>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</si>
  <si>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</si>
  <si>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</si>
  <si>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</si>
  <si>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</si>
  <si>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</si>
  <si>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</si>
  <si>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</si>
  <si>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</si>
  <si>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</si>
  <si>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</si>
  <si>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</si>
  <si>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</si>
  <si>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</si>
  <si>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</si>
  <si>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</si>
  <si>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</si>
  <si>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</si>
  <si>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</si>
  <si>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</si>
  <si>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</si>
  <si>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</si>
  <si>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</si>
  <si>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</si>
  <si>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</si>
  <si>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</si>
  <si>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</si>
  <si>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</si>
  <si>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</si>
  <si>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</si>
  <si>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</si>
  <si>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</si>
  <si>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</si>
  <si>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</si>
  <si>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</si>
  <si>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</si>
  <si>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</si>
  <si>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</si>
  <si>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</si>
  <si>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</si>
  <si>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</si>
  <si>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</si>
  <si>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</si>
  <si>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</si>
  <si>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</si>
  <si>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</si>
  <si>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</si>
  <si>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</si>
  <si>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</si>
  <si>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</si>
  <si>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</si>
  <si>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</si>
  <si>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</si>
  <si>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</si>
  <si>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</si>
  <si>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</si>
  <si>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</si>
  <si>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</si>
  <si>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</si>
  <si>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</si>
  <si>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</si>
  <si>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</si>
  <si>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</si>
  <si>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</si>
  <si>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</si>
  <si>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</si>
  <si>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</si>
  <si>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</si>
  <si>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</si>
  <si>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</si>
  <si>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</si>
  <si>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</si>
  <si>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</si>
  <si>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</si>
  <si>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</si>
  <si>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</si>
  <si>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</si>
  <si>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</si>
  <si>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</si>
  <si>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</si>
  <si>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</si>
  <si>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</si>
  <si>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</si>
  <si>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</si>
  <si>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</si>
  <si>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</si>
  <si>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</si>
  <si>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</si>
  <si>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</si>
  <si>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</si>
  <si>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</si>
  <si>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</si>
  <si>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</si>
  <si>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</si>
  <si>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</si>
  <si>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</si>
  <si>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</si>
  <si>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</si>
  <si>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</si>
  <si>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</si>
  <si>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</si>
  <si>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</si>
  <si>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</si>
  <si>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</si>
  <si>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</si>
  <si>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</si>
  <si>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</si>
  <si>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</si>
  <si>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</si>
  <si>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</si>
  <si>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</si>
  <si>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</si>
  <si>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</si>
  <si>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</si>
  <si>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</si>
  <si>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</si>
  <si>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</si>
  <si>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</si>
  <si>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</si>
  <si>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</si>
  <si>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</si>
  <si>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</si>
  <si>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</si>
  <si>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</si>
  <si>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</si>
  <si>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</si>
  <si>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</si>
  <si>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</si>
  <si>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</si>
  <si>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</si>
  <si>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</si>
  <si>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</si>
  <si>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</si>
  <si>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</si>
  <si>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</si>
  <si>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</si>
  <si>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</si>
  <si>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</si>
  <si>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</si>
  <si>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</si>
  <si>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</si>
  <si>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</si>
  <si>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</si>
  <si>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</si>
  <si>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</si>
  <si>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</si>
  <si>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</si>
  <si>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</si>
  <si>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</si>
  <si>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</si>
  <si>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</si>
  <si>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</si>
  <si>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</si>
  <si>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</si>
  <si>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</si>
  <si>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</si>
  <si>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</si>
  <si>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</si>
  <si>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</si>
  <si>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</si>
  <si>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</si>
  <si>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</si>
  <si>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</si>
  <si>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</si>
  <si>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</si>
  <si>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</si>
  <si>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</si>
  <si>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</si>
  <si>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</si>
  <si>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</si>
  <si>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</si>
  <si>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</si>
  <si>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</si>
  <si>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</si>
  <si>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</si>
  <si>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</si>
  <si>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</si>
  <si>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</si>
  <si>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</si>
  <si>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</si>
  <si>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</si>
  <si>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</si>
  <si>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</si>
  <si>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</si>
  <si>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</si>
  <si>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</si>
  <si>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</si>
  <si>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</si>
  <si>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</si>
  <si>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</si>
  <si>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</si>
  <si>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</si>
  <si>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</si>
  <si>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</si>
  <si>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</si>
  <si>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</si>
  <si>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</si>
  <si>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</si>
  <si>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</si>
  <si>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</si>
  <si>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</si>
  <si>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</si>
  <si>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</si>
  <si>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</si>
  <si>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</si>
  <si>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</si>
  <si>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</si>
  <si>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</si>
  <si>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</si>
  <si>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</si>
  <si>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</si>
  <si>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</si>
  <si>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</si>
  <si>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</si>
  <si>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</si>
  <si>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</si>
  <si>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</si>
  <si>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</si>
  <si>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</si>
  <si>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</si>
  <si>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</si>
  <si>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</si>
  <si>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</si>
  <si>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</si>
  <si>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</si>
  <si>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</si>
  <si>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</si>
  <si>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</si>
  <si>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</si>
  <si>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</si>
  <si>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</si>
  <si>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</si>
  <si>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</si>
  <si>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</si>
  <si>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</si>
  <si>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</si>
  <si>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</si>
  <si>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</si>
  <si>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</si>
  <si>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</si>
  <si>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</si>
  <si>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</si>
  <si>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</si>
  <si>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</si>
  <si>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</si>
  <si>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</si>
  <si>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</si>
  <si>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</si>
  <si>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</si>
  <si>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</si>
  <si>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</si>
  <si>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</si>
  <si>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</si>
  <si>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</si>
  <si>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</si>
  <si>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</si>
  <si>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</si>
  <si>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</si>
  <si>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</si>
  <si>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</si>
  <si>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</si>
  <si>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</si>
  <si>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</si>
  <si>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</si>
  <si>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</si>
  <si>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</si>
  <si>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</si>
  <si>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</si>
  <si>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</si>
  <si>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</si>
  <si>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</si>
  <si>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</si>
  <si>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</si>
  <si>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</si>
  <si>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</si>
  <si>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</si>
  <si>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</si>
  <si>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</si>
  <si>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</si>
  <si>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</si>
  <si>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</si>
  <si>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</si>
  <si>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</si>
  <si>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</si>
  <si>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</si>
  <si>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</si>
  <si>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</si>
  <si>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</si>
  <si>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</si>
  <si>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</si>
  <si>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</si>
  <si>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</si>
  <si>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</si>
  <si>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</si>
  <si>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</si>
  <si>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</si>
  <si>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</si>
  <si>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</si>
  <si>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</si>
  <si>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</si>
  <si>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</si>
  <si>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</si>
  <si>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</si>
  <si>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</si>
  <si>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</si>
  <si>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</si>
  <si>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</si>
  <si>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</si>
  <si>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</si>
  <si>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</si>
  <si>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</si>
  <si>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</si>
  <si>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</si>
  <si>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</si>
  <si>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</si>
  <si>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</si>
  <si>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</si>
  <si>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</si>
  <si>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</si>
  <si>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</si>
  <si>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</si>
  <si>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</si>
  <si>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</si>
  <si>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</si>
  <si>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</si>
  <si>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</si>
  <si>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</si>
  <si>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</si>
  <si>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</si>
  <si>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</si>
  <si>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</si>
  <si>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</si>
  <si>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</si>
  <si>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</si>
  <si>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</si>
  <si>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</si>
  <si>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</si>
  <si>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</si>
  <si>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</si>
  <si>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</si>
  <si>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</si>
  <si>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</si>
  <si>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</si>
  <si>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</si>
  <si>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</si>
  <si>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</si>
  <si>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</si>
  <si>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</si>
  <si>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</si>
  <si>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</si>
  <si>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</si>
  <si>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</si>
  <si>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</si>
  <si>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</si>
  <si>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</si>
  <si>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</si>
  <si>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</si>
  <si>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</si>
  <si>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</si>
  <si>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</si>
  <si>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</si>
  <si>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</si>
  <si>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</si>
  <si>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</si>
  <si>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</si>
  <si>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</si>
  <si>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</si>
  <si>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</si>
  <si>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</si>
  <si>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</si>
  <si>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</si>
  <si>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</si>
  <si>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</si>
  <si>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</si>
  <si>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</si>
  <si>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</si>
  <si>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</si>
  <si>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</si>
  <si>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</si>
  <si>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</si>
  <si>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</si>
  <si>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</si>
  <si>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</si>
  <si>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</si>
  <si>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</si>
  <si>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</si>
  <si>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</si>
  <si>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</si>
  <si>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</si>
  <si>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</si>
  <si>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</si>
  <si>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</si>
  <si>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</si>
  <si>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</si>
  <si>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</si>
  <si>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</si>
  <si>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</si>
  <si>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</si>
  <si>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</si>
  <si>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</si>
  <si>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</si>
  <si>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</si>
  <si>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</si>
  <si>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</si>
  <si>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</si>
  <si>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</si>
  <si>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</si>
  <si>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</si>
  <si>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</si>
  <si>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</si>
  <si>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</si>
  <si>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</si>
  <si>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</si>
  <si>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</si>
  <si>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</si>
  <si>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</si>
  <si>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</si>
  <si>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</si>
  <si>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</si>
  <si>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</si>
  <si>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</si>
  <si>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</si>
  <si>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</si>
  <si>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</si>
  <si>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</si>
  <si>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</si>
  <si>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</si>
  <si>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</si>
  <si>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</si>
  <si>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</si>
  <si>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</si>
  <si>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</si>
  <si>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</si>
  <si>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</si>
  <si>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</si>
  <si>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</si>
  <si>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</si>
  <si>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</si>
  <si>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</si>
  <si>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</si>
  <si>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</si>
  <si>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</si>
  <si>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</si>
  <si>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</si>
  <si>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</si>
  <si>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</si>
  <si>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</si>
  <si>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</si>
  <si>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</si>
  <si>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</si>
  <si>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</si>
  <si>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</si>
  <si>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</si>
  <si>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</si>
  <si>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</si>
  <si>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</si>
  <si>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</si>
  <si>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</si>
  <si>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</si>
  <si>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</si>
  <si>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</si>
  <si>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</si>
  <si>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</si>
  <si>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</si>
  <si>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</si>
  <si>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</si>
  <si>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</si>
  <si>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</si>
  <si>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</si>
  <si>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</si>
  <si>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</si>
  <si>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</si>
  <si>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</si>
  <si>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</si>
  <si>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</si>
  <si>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</si>
  <si>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</si>
  <si>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</si>
  <si>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</si>
  <si>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</si>
  <si>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</si>
  <si>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</si>
  <si>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</si>
  <si>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</si>
  <si>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</si>
  <si>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</si>
  <si>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</si>
  <si>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</si>
  <si>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</si>
  <si>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</si>
  <si>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</si>
  <si>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</si>
  <si>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</si>
  <si>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</si>
  <si>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</si>
  <si>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</si>
  <si>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</si>
  <si>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</si>
  <si>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</si>
  <si>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</si>
  <si>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</si>
  <si>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</si>
  <si>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</si>
  <si>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</si>
  <si>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</si>
  <si>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</si>
  <si>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</si>
  <si>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</si>
  <si>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</si>
  <si>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</si>
  <si>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</si>
  <si>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</si>
  <si>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</si>
  <si>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</si>
  <si>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</si>
  <si>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</si>
  <si>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</si>
  <si>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</si>
  <si>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</si>
  <si>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</si>
  <si>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</si>
  <si>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</si>
  <si>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</si>
  <si>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</si>
  <si>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</si>
  <si>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</si>
  <si>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</si>
  <si>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</si>
  <si>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</si>
  <si>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</si>
  <si>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</si>
  <si>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</si>
  <si>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</si>
  <si>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</si>
  <si>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</si>
  <si>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</si>
  <si>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</si>
  <si>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</si>
  <si>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</si>
  <si>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</si>
  <si>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</si>
  <si>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</si>
  <si>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</si>
  <si>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</si>
  <si>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</si>
  <si>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</si>
  <si>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</si>
  <si>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</si>
  <si>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</si>
  <si>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</si>
  <si>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</si>
  <si>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</si>
  <si>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</si>
  <si>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</si>
  <si>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</si>
  <si>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</si>
  <si>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</si>
  <si>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</si>
  <si>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</si>
  <si>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</si>
  <si>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</si>
  <si>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</si>
  <si>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</si>
  <si>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</si>
  <si>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</si>
  <si>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</si>
  <si>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</si>
  <si>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</si>
  <si>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</si>
  <si>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</si>
  <si>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</si>
  <si>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</si>
  <si>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</si>
  <si>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</si>
  <si>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</si>
  <si>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</si>
  <si>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</si>
  <si>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</si>
  <si>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</si>
  <si>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</si>
  <si>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</si>
  <si>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</si>
  <si>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</si>
  <si>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</si>
  <si>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</si>
  <si>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</si>
  <si>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</si>
  <si>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</si>
  <si>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</si>
  <si>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</si>
  <si>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</si>
  <si>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</si>
  <si>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</si>
  <si>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</si>
  <si>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</si>
  <si>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</si>
  <si>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</si>
  <si>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</si>
  <si>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</si>
  <si>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</si>
  <si>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</si>
  <si>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</si>
  <si>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</si>
  <si>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</si>
  <si>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</si>
  <si>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</si>
  <si>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</si>
  <si>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</si>
  <si>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</si>
  <si>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</si>
  <si>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</si>
  <si>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</si>
  <si>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</si>
  <si>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</si>
  <si>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</si>
  <si>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</si>
  <si>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</si>
  <si>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</si>
  <si>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</si>
  <si>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</si>
  <si>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</si>
  <si>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</si>
  <si>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</si>
  <si>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</si>
  <si>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</si>
  <si>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</si>
  <si>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</si>
  <si>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</si>
  <si>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</si>
  <si>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</si>
  <si>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</si>
  <si>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</si>
  <si>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</si>
  <si>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</si>
  <si>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</si>
  <si>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</si>
  <si>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</si>
  <si>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</si>
  <si>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</si>
  <si>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</si>
  <si>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</si>
  <si>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</si>
  <si>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</si>
  <si>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</si>
  <si>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</si>
  <si>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</si>
  <si>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</si>
  <si>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</si>
  <si>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</si>
  <si>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</si>
  <si>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</si>
  <si>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</si>
  <si>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</si>
  <si>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</si>
  <si>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</si>
  <si>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</si>
  <si>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</si>
  <si>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</si>
  <si>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</si>
  <si>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</si>
  <si>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</si>
  <si>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</si>
  <si>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</si>
  <si>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</si>
  <si>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</si>
  <si>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</si>
  <si>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</si>
  <si>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</si>
  <si>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</si>
  <si>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</si>
  <si>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</si>
  <si>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</si>
  <si>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</si>
  <si>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</si>
  <si>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</si>
  <si>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</si>
  <si>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</si>
  <si>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</si>
  <si>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</si>
  <si>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</si>
  <si>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</si>
  <si>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</si>
  <si>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</si>
  <si>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</si>
  <si>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</si>
  <si>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</si>
  <si>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</si>
  <si>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</si>
  <si>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</si>
  <si>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</si>
  <si>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</si>
  <si>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</si>
  <si>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</si>
  <si>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</si>
  <si>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</si>
  <si>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</si>
  <si>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</si>
  <si>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</si>
  <si>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</si>
  <si>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</si>
  <si>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</si>
  <si>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</si>
  <si>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</si>
  <si>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</si>
  <si>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</si>
  <si>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</si>
  <si>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</si>
  <si>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</si>
  <si>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</si>
  <si>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</si>
  <si>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</si>
  <si>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</si>
  <si>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</si>
  <si>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</si>
  <si>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</si>
  <si>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</si>
  <si>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</si>
  <si>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</si>
  <si>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</si>
  <si>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</si>
  <si>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</si>
  <si>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</si>
  <si>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</si>
  <si>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</si>
  <si>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</si>
  <si>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</si>
  <si>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</si>
  <si>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</si>
  <si>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</si>
  <si>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</si>
  <si>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</si>
  <si>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</si>
  <si>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</si>
  <si>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</si>
  <si>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</si>
  <si>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</si>
  <si>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</si>
  <si>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</si>
  <si>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</si>
  <si>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</si>
  <si>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</si>
  <si>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</si>
  <si>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</si>
  <si>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</si>
  <si>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</si>
  <si>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</si>
  <si>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</si>
  <si>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</si>
  <si>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</si>
  <si>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</si>
  <si>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</si>
  <si>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</si>
  <si>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</si>
  <si>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</si>
  <si>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</si>
  <si>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</si>
  <si>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</si>
  <si>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</si>
  <si>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</si>
  <si>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</si>
  <si>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</si>
  <si>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</si>
  <si>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</si>
  <si>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</si>
  <si>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</si>
  <si>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</si>
  <si>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</si>
  <si>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</si>
  <si>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</si>
  <si>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</si>
  <si>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</si>
  <si>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</si>
  <si>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</si>
  <si>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</si>
  <si>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</si>
  <si>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</si>
  <si>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</si>
  <si>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</si>
  <si>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</si>
  <si>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</si>
  <si>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</si>
  <si>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</si>
  <si>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</si>
  <si>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</si>
  <si>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</si>
  <si>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</si>
  <si>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</si>
  <si>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</si>
  <si>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</si>
  <si>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</si>
  <si>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</si>
  <si>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</si>
  <si>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</si>
  <si>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</si>
  <si>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</si>
  <si>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</si>
  <si>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</si>
  <si>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</si>
  <si>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</si>
  <si>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</si>
  <si>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</si>
  <si>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</si>
  <si>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</si>
  <si>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</si>
  <si>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</si>
  <si>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</si>
  <si>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</si>
  <si>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</si>
  <si>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</si>
  <si>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</si>
  <si>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</si>
  <si>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</si>
  <si>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</si>
  <si>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</si>
  <si>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</si>
  <si>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</si>
  <si>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</si>
  <si>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</si>
  <si>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</si>
  <si>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</si>
  <si>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</si>
  <si>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</si>
  <si>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</si>
  <si>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</si>
  <si>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</si>
  <si>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</si>
  <si>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</si>
  <si>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</si>
  <si>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</si>
  <si>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</si>
  <si>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</si>
  <si>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</si>
  <si>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</si>
  <si>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</si>
  <si>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</si>
  <si>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</si>
  <si>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</si>
  <si>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</si>
  <si>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</si>
  <si>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</si>
  <si>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</si>
  <si>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</si>
  <si>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</si>
  <si>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</si>
  <si>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</si>
  <si>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</si>
  <si>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</si>
  <si>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</si>
  <si>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</si>
  <si>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</si>
  <si>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</si>
  <si>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</si>
  <si>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</si>
  <si>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</si>
  <si>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</si>
  <si>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</si>
  <si>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</si>
  <si>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</si>
  <si>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</si>
  <si>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</si>
  <si>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</si>
  <si>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</si>
  <si>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</si>
  <si>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</si>
  <si>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</si>
  <si>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</si>
  <si>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</si>
  <si>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</si>
  <si>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</si>
  <si>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</si>
  <si>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</si>
  <si>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</si>
  <si>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</si>
  <si>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</si>
  <si>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</si>
  <si>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</si>
  <si>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</si>
  <si>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</si>
  <si>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</si>
  <si>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</si>
  <si>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</si>
  <si>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</si>
  <si>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</si>
  <si>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</si>
  <si>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</si>
  <si>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</si>
  <si>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</si>
  <si>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</si>
  <si>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</si>
  <si>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</si>
  <si>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</si>
  <si>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</si>
  <si>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</si>
  <si>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</si>
  <si>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</si>
  <si>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</si>
  <si>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</si>
  <si>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</si>
  <si>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</si>
  <si>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</si>
  <si>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</si>
  <si>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</si>
  <si>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</si>
  <si>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</si>
  <si>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</si>
  <si>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</si>
  <si>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</si>
  <si>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</si>
  <si>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</si>
  <si>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</si>
  <si>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</si>
  <si>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</si>
  <si>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</si>
  <si>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</si>
  <si>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</si>
  <si>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</si>
  <si>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</si>
  <si>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</si>
  <si>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</si>
  <si>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</si>
  <si>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</si>
  <si>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</si>
  <si>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</si>
  <si>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</si>
  <si>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</si>
  <si>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</si>
  <si>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</si>
  <si>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</si>
  <si>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</si>
  <si>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</si>
  <si>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</si>
  <si>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</si>
  <si>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</si>
  <si>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</si>
  <si>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</si>
  <si>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</si>
  <si>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</si>
  <si>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</si>
  <si>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</si>
  <si>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</si>
  <si>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</si>
  <si>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</si>
  <si>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</si>
  <si>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</si>
  <si>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</si>
  <si>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</si>
  <si>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</si>
  <si>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</si>
  <si>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</si>
  <si>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</si>
  <si>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</si>
  <si>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</si>
  <si>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</si>
  <si>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</si>
  <si>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</si>
  <si>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</si>
  <si>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</si>
  <si>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</si>
  <si>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</si>
  <si>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</si>
  <si>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</si>
  <si>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</si>
  <si>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</si>
  <si>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</si>
  <si>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</si>
  <si>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</si>
  <si>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</si>
  <si>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</si>
  <si>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</si>
  <si>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</si>
  <si>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</si>
  <si>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</si>
  <si>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</si>
  <si>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</si>
  <si>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</si>
  <si>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</si>
  <si>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</si>
  <si>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</si>
  <si>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</si>
  <si>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</si>
  <si>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</si>
  <si>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</si>
  <si>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</si>
  <si>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</si>
  <si>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</si>
  <si>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</si>
  <si>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</si>
  <si>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</si>
  <si>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</si>
  <si>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</si>
  <si>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</si>
  <si>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</si>
  <si>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</si>
  <si>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</si>
  <si>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</si>
  <si>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</si>
  <si>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</si>
  <si>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</si>
  <si>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</si>
  <si>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</si>
  <si>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</si>
  <si>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</si>
  <si>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</si>
  <si>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</si>
  <si>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</si>
  <si>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</si>
  <si>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</si>
  <si>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</si>
  <si>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</si>
  <si>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</si>
  <si>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</si>
  <si>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</si>
  <si>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</si>
  <si>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</si>
  <si>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</si>
  <si>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</si>
  <si>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</si>
  <si>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</si>
  <si>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</si>
  <si>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</si>
  <si>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</si>
  <si>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</si>
  <si>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</si>
  <si>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</si>
  <si>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</si>
  <si>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</si>
  <si>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</si>
  <si>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</si>
  <si>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</si>
  <si>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</si>
  <si>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</si>
  <si>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</si>
  <si>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</si>
  <si>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</si>
  <si>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</si>
  <si>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</si>
  <si>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</si>
  <si>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</si>
  <si>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</si>
  <si>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</si>
  <si>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</si>
  <si>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</si>
  <si>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</si>
  <si>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</si>
  <si>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</si>
  <si>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</si>
  <si>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</si>
  <si>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</si>
  <si>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</si>
  <si>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</si>
  <si>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</si>
  <si>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</si>
  <si>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</si>
  <si>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</si>
  <si>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</si>
  <si>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</si>
  <si>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</si>
  <si>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</si>
  <si>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</si>
  <si>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</si>
  <si>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</si>
  <si>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</si>
  <si>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</si>
  <si>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</si>
  <si>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</si>
  <si>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</si>
  <si>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</si>
  <si>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</si>
  <si>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</si>
  <si>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</si>
  <si>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</si>
  <si>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</si>
  <si>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</si>
  <si>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</si>
  <si>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</si>
  <si>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</si>
  <si>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</si>
  <si>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</si>
  <si>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</si>
  <si>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</si>
  <si>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</si>
  <si>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</si>
  <si>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</si>
  <si>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</si>
  <si>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</si>
  <si>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</si>
  <si>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</si>
  <si>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</si>
  <si>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</si>
  <si>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</si>
  <si>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</si>
  <si>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</si>
  <si>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</si>
  <si>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</si>
  <si>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</si>
  <si>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</si>
  <si>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</si>
  <si>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</si>
  <si>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</si>
  <si>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</si>
  <si>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</si>
  <si>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</si>
  <si>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</si>
  <si>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</si>
  <si>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</si>
  <si>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</si>
  <si>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</si>
  <si>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</si>
  <si>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</si>
  <si>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</si>
  <si>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</si>
  <si>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</si>
  <si>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</si>
  <si>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</si>
  <si>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</si>
  <si>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</si>
  <si>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</si>
  <si>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</si>
  <si>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</si>
  <si>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</si>
  <si>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</si>
  <si>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</si>
  <si>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</si>
  <si>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</si>
  <si>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</si>
  <si>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</si>
  <si>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</si>
  <si>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</si>
  <si>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</si>
  <si>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</si>
  <si>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</si>
  <si>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</si>
  <si>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</si>
  <si>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</si>
  <si>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</si>
  <si>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</si>
  <si>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</si>
  <si>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</si>
  <si>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</si>
  <si>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</si>
  <si>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</si>
  <si>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</si>
  <si>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</si>
  <si>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</si>
  <si>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</si>
  <si>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</si>
  <si>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</si>
  <si>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</si>
  <si>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</si>
  <si>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</si>
  <si>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</si>
  <si>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</si>
  <si>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</si>
  <si>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</si>
  <si>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</si>
  <si>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</si>
  <si>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</si>
  <si>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</si>
  <si>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</si>
  <si>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</si>
  <si>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</si>
  <si>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</si>
  <si>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</si>
  <si>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</si>
  <si>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</si>
  <si>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</si>
  <si>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</si>
  <si>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</si>
  <si>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</si>
  <si>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</si>
  <si>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</si>
  <si>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</si>
  <si>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</si>
  <si>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</si>
  <si>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</si>
  <si>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</si>
  <si>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</si>
  <si>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</si>
  <si>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</si>
  <si>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</si>
  <si>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</si>
  <si>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</si>
  <si>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</si>
  <si>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</si>
  <si>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</si>
  <si>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</si>
  <si>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</si>
  <si>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</si>
  <si>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</si>
  <si>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</si>
  <si>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</si>
  <si>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</si>
  <si>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</si>
  <si>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</si>
  <si>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</si>
  <si>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</si>
  <si>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</si>
  <si>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</si>
  <si>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</si>
  <si>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</si>
  <si>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</si>
  <si>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</si>
  <si>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</si>
  <si>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</si>
  <si>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</si>
  <si>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</si>
  <si>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</si>
  <si>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</si>
  <si>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</si>
  <si>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</si>
  <si>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</si>
  <si>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</si>
  <si>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</si>
  <si>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</si>
  <si>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</si>
  <si>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</si>
  <si>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</si>
  <si>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</si>
  <si>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</si>
  <si>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</si>
  <si>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</si>
  <si>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</si>
  <si>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</si>
  <si>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</si>
  <si>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</si>
  <si>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</si>
  <si>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</si>
  <si>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</si>
  <si>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</si>
  <si>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</si>
  <si>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</si>
  <si>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</si>
  <si>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</si>
  <si>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</si>
  <si>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</si>
  <si>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</si>
  <si>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</si>
  <si>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</si>
  <si>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</si>
  <si>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</si>
  <si>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</si>
  <si>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</si>
  <si>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</si>
  <si>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</si>
  <si>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</si>
  <si>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</si>
  <si>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</si>
  <si>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</si>
  <si>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</si>
  <si>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</si>
  <si>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</si>
  <si>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</si>
  <si>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</si>
  <si>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</si>
  <si>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</si>
  <si>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</si>
  <si>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</si>
  <si>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</si>
  <si>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</si>
  <si>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</si>
  <si>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</si>
  <si>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</si>
  <si>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</si>
  <si>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</si>
  <si>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</si>
  <si>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</si>
  <si>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</si>
  <si>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</si>
  <si>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</si>
  <si>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</si>
  <si>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</si>
  <si>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</si>
  <si>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</si>
  <si>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</si>
  <si>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</si>
  <si>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</si>
  <si>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</si>
  <si>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</si>
  <si>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</si>
  <si>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</si>
  <si>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</si>
  <si>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</si>
  <si>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</si>
  <si>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</si>
  <si>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</si>
  <si>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</si>
  <si>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</si>
  <si>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</si>
  <si>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</si>
  <si>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</si>
  <si>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</si>
  <si>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</si>
  <si>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</si>
  <si>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</si>
  <si>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</si>
  <si>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</si>
  <si>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</si>
  <si>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</si>
  <si>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</si>
  <si>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</si>
  <si>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</si>
  <si>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</si>
  <si>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</si>
  <si>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</si>
  <si>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</si>
  <si>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</si>
  <si>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</si>
  <si>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</si>
  <si>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</si>
  <si>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</si>
  <si>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</si>
  <si>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</si>
  <si>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</si>
  <si>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</si>
  <si>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</si>
  <si>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</si>
  <si>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</si>
  <si>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</si>
  <si>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</si>
  <si>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</si>
  <si>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</si>
  <si>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</si>
  <si>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</si>
  <si>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</si>
  <si>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</si>
  <si>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</si>
  <si>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</si>
  <si>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</si>
  <si>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</si>
  <si>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</si>
  <si>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</si>
  <si>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</si>
  <si>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</si>
  <si>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</si>
  <si>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</si>
  <si>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</si>
  <si>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</si>
  <si>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</si>
  <si>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</si>
  <si>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</si>
  <si>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</si>
  <si>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</si>
  <si>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</si>
  <si>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</si>
  <si>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</si>
  <si>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</si>
  <si>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</si>
  <si>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</si>
  <si>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</si>
  <si>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</si>
  <si>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</si>
  <si>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</si>
  <si>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</si>
  <si>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</si>
  <si>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</si>
  <si>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</si>
  <si>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</si>
  <si>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</si>
  <si>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</si>
  <si>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</si>
  <si>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</si>
  <si>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</si>
  <si>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</si>
  <si>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</si>
  <si>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</si>
  <si>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</si>
  <si>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</si>
  <si>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</si>
  <si>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</si>
  <si>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</si>
  <si>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</si>
  <si>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</si>
  <si>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</si>
  <si>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</si>
  <si>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</si>
  <si>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</si>
  <si>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</si>
  <si>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</si>
  <si>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</si>
  <si>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</si>
  <si>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</si>
  <si>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</si>
  <si>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</si>
  <si>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</si>
  <si>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</si>
  <si>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</si>
  <si>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</si>
  <si>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</si>
  <si>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</si>
  <si>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</si>
  <si>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</si>
  <si>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</si>
  <si>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</si>
  <si>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</si>
  <si>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</si>
  <si>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</si>
  <si>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</si>
  <si>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</si>
  <si>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</si>
  <si>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</si>
  <si>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</si>
  <si>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</si>
  <si>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</si>
  <si>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</si>
  <si>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</si>
  <si>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</si>
  <si>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</si>
  <si>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</si>
  <si>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</si>
  <si>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</si>
  <si>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</si>
  <si>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</si>
  <si>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</si>
  <si>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</si>
  <si>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</si>
  <si>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</si>
  <si>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</si>
  <si>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</si>
  <si>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</si>
  <si>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</si>
  <si>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</si>
  <si>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</si>
  <si>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</si>
  <si>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</si>
  <si>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</si>
  <si>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</si>
  <si>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</si>
  <si>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</si>
  <si>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</si>
  <si>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</si>
  <si>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</si>
  <si>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</si>
  <si>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</si>
  <si>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</si>
  <si>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</si>
  <si>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</si>
  <si>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</si>
  <si>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</si>
  <si>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</si>
  <si>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</si>
  <si>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</si>
  <si>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</si>
  <si>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</si>
  <si>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</si>
  <si>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</si>
  <si>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</si>
  <si>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</si>
  <si>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</si>
  <si>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</si>
  <si>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</si>
  <si>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</si>
  <si>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</si>
  <si>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</si>
  <si>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</si>
  <si>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</si>
  <si>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</si>
  <si>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</si>
  <si>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</si>
  <si>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</si>
  <si>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</si>
  <si>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</si>
  <si>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</si>
  <si>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</si>
  <si>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</si>
  <si>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</si>
  <si>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</si>
  <si>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</si>
  <si>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</si>
  <si>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</si>
  <si>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</si>
  <si>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</si>
  <si>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</si>
  <si>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</si>
  <si>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</si>
  <si>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</si>
  <si>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</si>
  <si>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</si>
  <si>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</si>
  <si>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</si>
  <si>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</si>
  <si>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</si>
  <si>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</si>
  <si>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</si>
  <si>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</si>
  <si>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</si>
  <si>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</si>
  <si>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</si>
  <si>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</si>
  <si>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</si>
  <si>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</si>
  <si>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</si>
  <si>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</si>
  <si>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</si>
  <si>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</si>
  <si>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</si>
  <si>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</si>
  <si>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</si>
  <si>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</si>
  <si>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</si>
  <si>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</si>
  <si>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</si>
  <si>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</si>
  <si>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</si>
  <si>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</si>
  <si>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</si>
  <si>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</si>
  <si>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</si>
  <si>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</si>
  <si>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</si>
  <si>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</si>
  <si>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</si>
  <si>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</si>
  <si>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</si>
  <si>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</si>
  <si>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</si>
  <si>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</si>
  <si>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</si>
  <si>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</si>
  <si>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</si>
  <si>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</si>
  <si>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</si>
  <si>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</si>
  <si>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</si>
  <si>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</si>
  <si>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</si>
  <si>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</si>
  <si>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</si>
  <si>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</si>
  <si>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</si>
  <si>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</si>
  <si>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</si>
  <si>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</si>
  <si>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</si>
  <si>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</si>
  <si>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</si>
  <si>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</si>
  <si>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</si>
  <si>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</si>
  <si>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</si>
  <si>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</si>
  <si>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</si>
  <si>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</si>
  <si>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</si>
  <si>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</si>
  <si>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</si>
  <si>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</si>
  <si>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</si>
  <si>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</si>
  <si>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</si>
  <si>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</si>
  <si>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</si>
  <si>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</si>
  <si>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</si>
  <si>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</si>
  <si>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</si>
  <si>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</si>
  <si>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</si>
  <si>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</si>
  <si>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</si>
  <si>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</si>
  <si>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</si>
  <si>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</si>
  <si>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</si>
  <si>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</si>
  <si>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</si>
  <si>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</si>
  <si>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</si>
  <si>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</si>
  <si>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</si>
  <si>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</si>
  <si>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</si>
  <si>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</si>
  <si>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</si>
  <si>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</si>
  <si>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</si>
  <si>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</si>
  <si>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</si>
  <si>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</si>
  <si>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</si>
  <si>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</si>
  <si>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</si>
  <si>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</si>
  <si>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</si>
  <si>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</si>
  <si>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</si>
  <si>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</si>
  <si>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</si>
  <si>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</si>
  <si>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</si>
  <si>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</si>
  <si>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</si>
  <si>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</si>
  <si>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</si>
  <si>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</si>
  <si>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</si>
  <si>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</si>
  <si>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</si>
  <si>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</si>
  <si>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</si>
  <si>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</si>
  <si>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</si>
  <si>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</si>
  <si>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</si>
  <si>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</si>
  <si>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</si>
  <si>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</si>
  <si>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</si>
  <si>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</si>
  <si>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</si>
  <si>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</si>
  <si>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</si>
  <si>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</si>
  <si>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</si>
  <si>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</si>
  <si>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</si>
  <si>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</si>
  <si>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</si>
  <si>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</si>
  <si>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</si>
  <si>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</si>
  <si>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</si>
  <si>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</si>
  <si>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</si>
  <si>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</si>
  <si>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</si>
  <si>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</si>
  <si>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</si>
  <si>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</si>
  <si>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</si>
  <si>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</si>
  <si>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</si>
  <si>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</si>
  <si>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</si>
  <si>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</si>
  <si>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</si>
  <si>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</si>
  <si>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</si>
  <si>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</si>
  <si>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</si>
  <si>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</si>
  <si>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</si>
  <si>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</si>
  <si>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</si>
  <si>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</si>
  <si>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</si>
  <si>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</si>
  <si>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</si>
  <si>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</si>
  <si>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</si>
  <si>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</si>
  <si>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</si>
  <si>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</si>
  <si>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</si>
  <si>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</si>
  <si>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</si>
  <si>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</si>
  <si>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</si>
  <si>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</si>
  <si>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</si>
  <si>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</si>
  <si>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</si>
  <si>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</si>
  <si>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</si>
  <si>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</si>
  <si>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</si>
  <si>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</si>
  <si>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</si>
  <si>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</si>
  <si>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</si>
  <si>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</si>
  <si>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</si>
  <si>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</si>
  <si>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</si>
  <si>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</si>
  <si>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</si>
  <si>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</si>
  <si>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</si>
  <si>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</si>
  <si>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</si>
  <si>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</si>
  <si>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</si>
  <si>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</si>
  <si>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</si>
  <si>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</si>
  <si>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</si>
  <si>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</si>
  <si>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</si>
  <si>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</si>
  <si>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</si>
  <si>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</si>
  <si>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</si>
  <si>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</si>
  <si>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</si>
  <si>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</si>
  <si>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</si>
  <si>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</si>
  <si>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</si>
  <si>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</si>
  <si>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</si>
  <si>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</si>
  <si>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</si>
  <si>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</si>
  <si>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</si>
  <si>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</si>
  <si>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</si>
  <si>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</si>
  <si>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</si>
  <si>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</si>
  <si>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</si>
  <si>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</si>
  <si>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</si>
  <si>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</si>
  <si>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</si>
  <si>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</si>
  <si>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</si>
  <si>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</si>
  <si>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</si>
  <si>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</si>
  <si>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</si>
  <si>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</si>
  <si>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</si>
  <si>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</si>
  <si>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</si>
  <si>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</si>
  <si>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</si>
  <si>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</si>
  <si>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</si>
  <si>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</si>
  <si>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</si>
  <si>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</si>
  <si>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</si>
  <si>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</si>
  <si>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</si>
  <si>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</si>
  <si>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</si>
  <si>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</si>
  <si>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</si>
  <si>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</si>
  <si>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</si>
  <si>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</si>
  <si>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</si>
  <si>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</si>
  <si>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</si>
  <si>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</si>
  <si>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</si>
  <si>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</si>
  <si>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</si>
  <si>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</si>
  <si>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</si>
  <si>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</si>
  <si>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</si>
  <si>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</si>
  <si>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</si>
  <si>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</si>
  <si>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</si>
  <si>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</si>
  <si>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</si>
  <si>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</si>
  <si>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</si>
  <si>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</si>
  <si>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</si>
  <si>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</si>
  <si>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</si>
  <si>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</si>
  <si>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</si>
  <si>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</si>
  <si>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</si>
  <si>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</si>
  <si>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</si>
  <si>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</si>
  <si>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</si>
  <si>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</si>
  <si>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</si>
  <si>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</si>
  <si>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</si>
  <si>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</si>
  <si>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</si>
  <si>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</si>
  <si>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</si>
  <si>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</si>
  <si>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</si>
  <si>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</si>
  <si>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</si>
  <si>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</si>
  <si>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</si>
  <si>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</si>
  <si>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</si>
  <si>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</si>
  <si>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</si>
  <si>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</si>
  <si>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</si>
  <si>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</si>
  <si>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</si>
  <si>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</si>
  <si>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</si>
  <si>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</si>
  <si>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</si>
  <si>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</si>
  <si>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</si>
  <si>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</si>
  <si>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</si>
  <si>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</si>
  <si>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</si>
  <si>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</si>
  <si>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</si>
  <si>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</si>
  <si>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</si>
  <si>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</si>
  <si>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</si>
  <si>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</si>
  <si>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</si>
  <si>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</si>
  <si>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</si>
  <si>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</si>
  <si>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</si>
  <si>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</si>
  <si>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</si>
  <si>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</si>
  <si>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</si>
  <si>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</si>
  <si>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</si>
  <si>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</si>
  <si>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</si>
  <si>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</si>
  <si>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</si>
  <si>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</si>
  <si>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</si>
  <si>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</si>
  <si>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</si>
  <si>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</si>
  <si>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</si>
  <si>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</si>
  <si>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</si>
  <si>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</si>
  <si>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</si>
  <si>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</si>
  <si>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</si>
  <si>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</si>
  <si>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</si>
  <si>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</si>
  <si>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</si>
  <si>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</si>
  <si>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</si>
  <si>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</si>
  <si>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</si>
  <si>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</si>
  <si>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</si>
  <si>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</si>
  <si>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</si>
  <si>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</si>
  <si>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</si>
  <si>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</si>
  <si>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</si>
  <si>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</si>
  <si>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</si>
  <si>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</si>
  <si>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</si>
  <si>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</si>
  <si>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</si>
  <si>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</si>
  <si>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</si>
  <si>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</si>
  <si>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</si>
  <si>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</si>
  <si>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</si>
  <si>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</si>
  <si>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</si>
  <si>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</si>
  <si>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</si>
  <si>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</si>
  <si>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</si>
  <si>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</si>
  <si>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</si>
  <si>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</si>
  <si>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</si>
  <si>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</si>
  <si>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</si>
  <si>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</si>
  <si>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</si>
  <si>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</si>
  <si>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</si>
  <si>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</si>
  <si>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</si>
  <si>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</si>
  <si>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</si>
  <si>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</si>
  <si>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</si>
  <si>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</si>
  <si>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</si>
  <si>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</si>
  <si>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</si>
  <si>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</si>
  <si>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</si>
  <si>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</si>
  <si>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</si>
  <si>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</si>
  <si>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</si>
  <si>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</si>
  <si>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</si>
  <si>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</si>
  <si>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</si>
  <si>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</si>
  <si>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</si>
  <si>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</si>
  <si>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</si>
  <si>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</si>
  <si>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</si>
  <si>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</si>
  <si>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</si>
  <si>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</si>
  <si>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</si>
  <si>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</si>
  <si>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</si>
  <si>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</si>
  <si>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</si>
  <si>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</si>
  <si>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</si>
  <si>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</si>
  <si>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</si>
  <si>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</si>
  <si>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</si>
  <si>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</si>
  <si>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</si>
  <si>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</si>
  <si>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</si>
  <si>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</si>
  <si>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</si>
  <si>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</si>
  <si>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</si>
  <si>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</si>
  <si>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</si>
  <si>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</si>
  <si>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</si>
  <si>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</si>
  <si>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</si>
  <si>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</si>
  <si>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</si>
  <si>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</si>
  <si>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</si>
  <si>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</si>
  <si>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</si>
  <si>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</si>
  <si>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</si>
  <si>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</si>
  <si>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</si>
  <si>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</si>
  <si>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</si>
  <si>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</si>
  <si>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</si>
  <si>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</si>
  <si>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</si>
  <si>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</si>
  <si>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</si>
  <si>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</si>
  <si>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</si>
  <si>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</si>
  <si>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</si>
  <si>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</si>
  <si>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</si>
  <si>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</si>
  <si>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</si>
  <si>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</si>
  <si>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</si>
  <si>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</si>
  <si>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</si>
  <si>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</si>
  <si>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</si>
  <si>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</si>
  <si>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</si>
  <si>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</si>
  <si>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</si>
  <si>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</si>
  <si>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</si>
  <si>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</si>
  <si>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</si>
  <si>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</si>
  <si>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</si>
  <si>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</si>
  <si>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</si>
  <si>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</si>
  <si>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</si>
  <si>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</si>
  <si>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</si>
  <si>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</si>
  <si>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</si>
  <si>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</si>
  <si>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</si>
  <si>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</si>
  <si>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</si>
  <si>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</si>
  <si>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</si>
  <si>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</si>
  <si>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</si>
  <si>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</si>
  <si>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</si>
  <si>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</si>
  <si>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</si>
  <si>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</si>
  <si>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</si>
  <si>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</si>
  <si>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</si>
  <si>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</si>
  <si>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</si>
  <si>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</si>
  <si>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</si>
  <si>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</si>
  <si>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</si>
  <si>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</si>
  <si>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</si>
  <si>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</si>
  <si>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</si>
  <si>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</si>
  <si>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</si>
  <si>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</si>
  <si>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</si>
  <si>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</si>
  <si>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</si>
  <si>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</si>
  <si>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</si>
  <si>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</si>
  <si>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</si>
  <si>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</si>
  <si>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</si>
  <si>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</si>
  <si>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</si>
  <si>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</si>
  <si>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</si>
  <si>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</si>
  <si>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</si>
  <si>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</si>
  <si>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</si>
  <si>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</si>
  <si>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</si>
  <si>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</si>
  <si>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</si>
  <si>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</si>
  <si>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</si>
  <si>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</si>
  <si>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</si>
  <si>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</si>
  <si>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</si>
  <si>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</si>
  <si>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</si>
  <si>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</si>
  <si>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</si>
  <si>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</si>
  <si>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</si>
  <si>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</si>
  <si>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</si>
  <si>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</si>
  <si>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</si>
  <si>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</si>
  <si>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</si>
  <si>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</si>
  <si>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</si>
  <si>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</si>
  <si>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</si>
  <si>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</si>
  <si>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</si>
  <si>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</si>
  <si>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</si>
  <si>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</si>
  <si>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</si>
  <si>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</si>
  <si>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</si>
  <si>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</si>
  <si>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</si>
  <si>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</si>
  <si>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</si>
  <si>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</si>
  <si>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</si>
  <si>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</si>
  <si>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</si>
  <si>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</si>
  <si>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</si>
  <si>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</si>
  <si>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</si>
  <si>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</si>
  <si>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</si>
  <si>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</si>
  <si>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</si>
  <si>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</si>
  <si>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</si>
  <si>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</si>
  <si>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</si>
  <si>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</si>
  <si>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</si>
  <si>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</si>
  <si>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</si>
  <si>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</si>
  <si>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</si>
  <si>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</si>
  <si>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</si>
  <si>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</si>
  <si>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</si>
  <si>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</si>
  <si>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</si>
  <si>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</si>
  <si>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</si>
  <si>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</si>
  <si>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</si>
  <si>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</si>
  <si>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</si>
  <si>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</si>
  <si>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</si>
  <si>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</si>
  <si>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</si>
  <si>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</si>
  <si>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</si>
  <si>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</si>
  <si>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</si>
  <si>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</si>
  <si>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</si>
  <si>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</si>
  <si>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</si>
  <si>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</si>
  <si>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</si>
  <si>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</si>
  <si>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</si>
  <si>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</si>
  <si>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</si>
  <si>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</si>
  <si>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</si>
  <si>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</si>
  <si>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</si>
  <si>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</si>
  <si>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</si>
  <si>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</si>
  <si>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</si>
  <si>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</si>
  <si>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</si>
  <si>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</si>
  <si>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</si>
  <si>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</si>
  <si>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</si>
  <si>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</si>
  <si>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</si>
  <si>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</si>
  <si>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</si>
  <si>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</si>
  <si>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</si>
  <si>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</si>
  <si>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</si>
  <si>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</si>
  <si>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</si>
  <si>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</si>
  <si>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</si>
  <si>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</si>
  <si>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</si>
  <si>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</si>
  <si>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</si>
  <si>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</si>
  <si>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</si>
  <si>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</si>
  <si>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</si>
  <si>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</si>
  <si>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</si>
  <si>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</si>
  <si>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</si>
  <si>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</si>
  <si>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</si>
  <si>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</si>
  <si>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</si>
  <si>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</si>
  <si>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</si>
  <si>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</si>
  <si>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</si>
  <si>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</si>
  <si>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</si>
  <si>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</si>
  <si>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</si>
  <si>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</si>
  <si>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</si>
  <si>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</si>
  <si>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</si>
  <si>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</si>
  <si>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</si>
  <si>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</si>
  <si>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</si>
  <si>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</si>
  <si>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</si>
  <si>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</si>
  <si>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</si>
  <si>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</si>
  <si>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</si>
  <si>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</si>
  <si>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</si>
  <si>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</si>
  <si>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</si>
  <si>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</si>
  <si>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</si>
  <si>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</si>
  <si>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</si>
  <si>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</si>
  <si>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</si>
  <si>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</si>
  <si>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</si>
  <si>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</si>
  <si>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</si>
  <si>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</si>
  <si>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</si>
  <si>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</si>
  <si>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</si>
  <si>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</si>
  <si>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</si>
  <si>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</si>
  <si>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</si>
  <si>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</si>
  <si>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</si>
  <si>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</si>
  <si>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</si>
  <si>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</si>
  <si>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</si>
  <si>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</si>
  <si>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</si>
  <si>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</si>
  <si>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</si>
  <si>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</si>
  <si>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</si>
  <si>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</si>
  <si>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</si>
  <si>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</si>
  <si>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</si>
  <si>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</si>
  <si>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</si>
  <si>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</si>
  <si>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</si>
  <si>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</si>
  <si>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</si>
  <si>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</si>
  <si>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</si>
  <si>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</si>
  <si>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</si>
  <si>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</si>
  <si>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</si>
  <si>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</si>
  <si>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</si>
  <si>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</si>
  <si>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</si>
  <si>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</si>
  <si>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</si>
  <si>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</si>
  <si>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</si>
  <si>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</si>
  <si>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</si>
  <si>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</si>
  <si>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</si>
  <si>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</si>
  <si>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</si>
  <si>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</si>
  <si>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</si>
  <si>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</si>
  <si>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</si>
  <si>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</si>
  <si>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</si>
  <si>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</si>
  <si>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</si>
  <si>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</si>
  <si>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</si>
  <si>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</si>
  <si>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</si>
  <si>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</si>
  <si>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</si>
  <si>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</si>
  <si>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</si>
  <si>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</si>
  <si>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</si>
  <si>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</si>
  <si>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</si>
  <si>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</si>
  <si>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</si>
  <si>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</si>
  <si>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</si>
  <si>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</si>
  <si>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</si>
  <si>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</si>
  <si>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</si>
  <si>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</si>
  <si>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</si>
  <si>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</si>
  <si>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</si>
  <si>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</si>
  <si>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</si>
  <si>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</si>
  <si>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</si>
  <si>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</si>
  <si>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</si>
  <si>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</si>
  <si>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</si>
  <si>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</si>
  <si>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</si>
  <si>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</si>
  <si>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</si>
  <si>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</si>
  <si>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</si>
  <si>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</si>
  <si>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</si>
  <si>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</si>
  <si>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</si>
  <si>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</si>
  <si>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</si>
  <si>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</si>
  <si>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</si>
  <si>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</si>
  <si>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</si>
  <si>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</si>
  <si>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</si>
  <si>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</si>
  <si>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</si>
  <si>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</si>
  <si>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</si>
  <si>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</si>
  <si>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</si>
  <si>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</si>
  <si>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</si>
  <si>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</si>
  <si>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</si>
  <si>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</si>
  <si>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</si>
  <si>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</si>
  <si>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</si>
  <si>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</si>
  <si>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</si>
  <si>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</si>
  <si>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</si>
  <si>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</si>
  <si>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</si>
  <si>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</si>
  <si>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</si>
  <si>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</si>
  <si>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</si>
  <si>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</si>
  <si>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</si>
  <si>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</si>
  <si>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</si>
  <si>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</si>
  <si>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</si>
  <si>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</si>
  <si>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</si>
  <si>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</si>
  <si>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</si>
  <si>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</si>
  <si>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</si>
  <si>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</si>
  <si>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</si>
  <si>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</si>
  <si>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</si>
  <si>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</si>
  <si>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</si>
  <si>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</si>
  <si>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</si>
  <si>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</si>
  <si>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</si>
  <si>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</si>
  <si>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</si>
  <si>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</si>
  <si>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</si>
  <si>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</si>
  <si>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</si>
  <si>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</si>
  <si>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</si>
  <si>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</si>
  <si>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</si>
  <si>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</si>
  <si>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</si>
  <si>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</si>
  <si>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</si>
  <si>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</si>
  <si>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</si>
  <si>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</si>
  <si>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</si>
  <si>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</si>
  <si>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</si>
  <si>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</si>
  <si>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</si>
  <si>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</si>
  <si>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</si>
  <si>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</si>
  <si>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</si>
  <si>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</si>
  <si>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</si>
  <si>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</si>
  <si>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</si>
  <si>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</si>
  <si>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</si>
  <si>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</si>
  <si>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</si>
  <si>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</si>
  <si>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</si>
  <si>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</si>
  <si>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</si>
  <si>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</si>
  <si>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</si>
  <si>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</si>
  <si>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</si>
  <si>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</si>
  <si>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</si>
  <si>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</si>
  <si>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</si>
  <si>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</si>
  <si>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</si>
  <si>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</si>
  <si>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</si>
  <si>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</si>
  <si>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</si>
  <si>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</si>
  <si>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</si>
  <si>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</si>
  <si>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</si>
  <si>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</si>
  <si>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</si>
  <si>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</si>
  <si>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</si>
  <si>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</si>
  <si>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</si>
  <si>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</si>
  <si>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</si>
  <si>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</si>
  <si>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</si>
  <si>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</si>
  <si>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</si>
  <si>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</si>
  <si>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</si>
  <si>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</si>
  <si>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</si>
  <si>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</si>
  <si>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</si>
  <si>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</si>
  <si>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</si>
  <si>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</si>
  <si>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</si>
  <si>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</si>
  <si>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</si>
  <si>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</si>
  <si>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</si>
  <si>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</si>
  <si>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</si>
  <si>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</si>
  <si>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</si>
  <si>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</si>
  <si>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</si>
  <si>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</si>
  <si>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</si>
  <si>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</si>
  <si>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</si>
  <si>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</si>
  <si>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</si>
  <si>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</si>
  <si>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</si>
  <si>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</si>
  <si>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</si>
  <si>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</si>
  <si>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</si>
  <si>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</si>
  <si>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</si>
  <si>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</si>
  <si>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</si>
  <si>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</si>
  <si>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</si>
  <si>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</si>
  <si>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</si>
  <si>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</si>
  <si>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</si>
  <si>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</si>
  <si>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</si>
  <si>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</si>
  <si>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</si>
  <si>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</si>
  <si>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</si>
  <si>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</si>
  <si>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</si>
  <si>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</si>
  <si>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</si>
  <si>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</si>
  <si>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</si>
  <si>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</si>
  <si>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</si>
  <si>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</si>
  <si>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</si>
  <si>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</si>
  <si>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</si>
  <si>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</si>
  <si>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</si>
  <si>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</si>
  <si>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</si>
  <si>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</si>
  <si>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</si>
  <si>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</si>
  <si>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</si>
  <si>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</si>
  <si>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</si>
  <si>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</si>
  <si>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</si>
  <si>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</si>
  <si>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</si>
  <si>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</si>
  <si>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</si>
  <si>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</si>
  <si>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</si>
  <si>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</si>
  <si>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</si>
  <si>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</si>
  <si>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</si>
  <si>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</si>
  <si>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</si>
  <si>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</si>
  <si>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</si>
  <si>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</si>
  <si>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</si>
  <si>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</si>
  <si>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</si>
  <si>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</si>
  <si>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</si>
  <si>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</si>
  <si>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</si>
  <si>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</si>
  <si>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</si>
  <si>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</si>
  <si>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</si>
  <si>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</si>
  <si>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</si>
  <si>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</si>
  <si>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</si>
  <si>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</si>
  <si>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</si>
  <si>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</si>
  <si>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</si>
  <si>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</si>
  <si>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</si>
  <si>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</si>
  <si>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</si>
  <si>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</si>
  <si>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</si>
  <si>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</si>
  <si>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</si>
  <si>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</si>
  <si>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</si>
  <si>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</si>
  <si>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</si>
  <si>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</si>
  <si>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</si>
  <si>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</si>
  <si>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</si>
  <si>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</si>
  <si>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</si>
  <si>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</si>
  <si>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</si>
  <si>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</si>
  <si>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</si>
  <si>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</si>
  <si>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</si>
  <si>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</si>
  <si>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</si>
  <si>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</si>
  <si>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</si>
  <si>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</si>
  <si>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</si>
  <si>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</si>
  <si>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</si>
  <si>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</si>
  <si>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</si>
  <si>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</si>
  <si>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</si>
  <si>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</si>
  <si>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</si>
  <si>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</si>
  <si>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</si>
  <si>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</si>
  <si>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</si>
  <si>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</si>
  <si>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</si>
  <si>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</si>
  <si>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</si>
  <si>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</si>
  <si>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</si>
  <si>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</si>
  <si>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</si>
  <si>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</si>
  <si>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</si>
  <si>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</si>
  <si>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</si>
  <si>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</si>
  <si>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</si>
  <si>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</si>
  <si>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</si>
  <si>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</si>
  <si>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</si>
  <si>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</si>
  <si>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</si>
  <si>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</si>
  <si>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</si>
  <si>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</si>
  <si>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</si>
  <si>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</si>
  <si>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</si>
  <si>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</si>
  <si>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</si>
  <si>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</si>
  <si>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</si>
  <si>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</si>
  <si>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</si>
  <si>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</si>
  <si>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</si>
  <si>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</si>
  <si>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</si>
  <si>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</si>
  <si>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</si>
  <si>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</si>
  <si>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</si>
  <si>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</si>
  <si>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</si>
  <si>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</si>
  <si>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</si>
  <si>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</si>
  <si>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</si>
  <si>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</si>
  <si>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</si>
  <si>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</si>
  <si>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</si>
  <si>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</si>
  <si>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</si>
  <si>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</si>
  <si>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</si>
  <si>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</si>
  <si>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</si>
  <si>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</si>
  <si>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</si>
  <si>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</si>
  <si>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</si>
  <si>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</si>
  <si>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</si>
  <si>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</si>
  <si>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</si>
  <si>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</si>
  <si>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</si>
  <si>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</si>
  <si>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</si>
  <si>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</si>
  <si>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</si>
  <si>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</si>
  <si>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</si>
  <si>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</si>
  <si>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</si>
  <si>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</si>
  <si>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</si>
  <si>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</si>
  <si>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</si>
  <si>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</si>
  <si>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</si>
  <si>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</si>
  <si>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EUPATORIUM CHINENSIS TU NYO QI --  中草药，能量和系统补品。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</si>
  <si>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</si>
  <si>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</si>
  <si>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</si>
  <si>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</si>
  <si>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</si>
  <si>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</si>
  <si>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</si>
  <si>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</si>
  <si>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</si>
  <si>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</si>
  <si>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</si>
  <si>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</si>
  <si>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</si>
  <si>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</si>
  <si>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</si>
  <si>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</si>
  <si>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</si>
  <si>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</si>
  <si>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</si>
  <si>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</si>
  <si>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</si>
  <si>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</si>
  <si>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</si>
  <si>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</si>
  <si>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</si>
  <si>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</si>
  <si>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</si>
  <si>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</si>
  <si>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</si>
  <si>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</si>
  <si>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</si>
  <si>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</si>
  <si>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</si>
  <si>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</si>
  <si>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</si>
  <si>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</si>
  <si>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</si>
  <si>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</si>
  <si>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</si>
  <si>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</si>
  <si>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</si>
  <si>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</si>
  <si>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</si>
  <si>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</si>
  <si>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</si>
  <si>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</si>
  <si>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</si>
  <si>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</si>
  <si>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</si>
  <si>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</si>
  <si>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</si>
  <si>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</si>
  <si>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</si>
  <si>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</si>
  <si>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</si>
  <si>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</si>
  <si>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</si>
  <si>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</si>
  <si>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</si>
  <si>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</si>
  <si>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</si>
  <si>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</si>
  <si>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</si>
  <si>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</si>
  <si>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</si>
  <si>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</si>
  <si>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</si>
  <si>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</si>
  <si>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</si>
  <si>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</si>
  <si>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</si>
  <si>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</si>
  <si>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</si>
  <si>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</si>
  <si>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</si>
  <si>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</si>
  <si>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</si>
  <si>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</si>
  <si>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</si>
  <si>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</si>
  <si>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</si>
  <si>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</si>
  <si>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</si>
  <si>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</si>
  <si>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</si>
  <si>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</si>
  <si>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</si>
  <si>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</si>
  <si>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</si>
  <si>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</si>
  <si>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</si>
  <si>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</si>
  <si>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</si>
  <si>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</si>
  <si>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</si>
  <si>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</si>
  <si>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</si>
  <si>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</si>
  <si>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</si>
  <si>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</si>
  <si>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</si>
  <si>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</si>
  <si>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</si>
  <si>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</si>
  <si>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</si>
  <si>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</si>
  <si>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</si>
  <si>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</si>
  <si>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</si>
  <si>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</si>
  <si>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</si>
  <si>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</si>
  <si>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</si>
  <si>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</si>
  <si>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</si>
  <si>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</si>
  <si>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</si>
  <si>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</si>
  <si>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</si>
  <si>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</si>
  <si>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</si>
  <si>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</si>
  <si>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</si>
  <si>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</si>
  <si>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</si>
  <si>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</si>
  <si>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</si>
  <si>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</si>
  <si>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</si>
  <si>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</si>
  <si>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</si>
  <si>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</si>
  <si>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</si>
  <si>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</si>
  <si>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</si>
  <si>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</si>
  <si>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</si>
  <si>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</si>
  <si>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</si>
  <si>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</si>
  <si>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</si>
  <si>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</si>
  <si>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</si>
  <si>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</si>
  <si>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</si>
  <si>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</si>
  <si>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</si>
  <si>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</si>
  <si>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</si>
  <si>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</si>
  <si>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</si>
  <si>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</si>
  <si>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</si>
  <si>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</si>
  <si>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</si>
  <si>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</si>
  <si>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</si>
  <si>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</si>
  <si>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</si>
  <si>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</si>
  <si>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</si>
  <si>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</si>
  <si>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</si>
  <si>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</si>
  <si>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</si>
  <si>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</si>
  <si>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</si>
  <si>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</si>
  <si>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</si>
  <si>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</si>
  <si>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</si>
  <si>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</si>
  <si>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</si>
  <si>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</si>
  <si>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</si>
  <si>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</si>
  <si>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</si>
  <si>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</si>
  <si>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</si>
  <si>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</si>
  <si>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</si>
  <si>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</si>
  <si>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</si>
  <si>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</si>
  <si>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</si>
  <si>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</si>
  <si>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</si>
  <si>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</si>
  <si>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</si>
  <si>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</si>
  <si>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</si>
  <si>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</si>
  <si>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</si>
  <si>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</si>
  <si>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</si>
  <si>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</si>
  <si>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</si>
  <si>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</si>
  <si>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</si>
  <si>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</si>
  <si>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</si>
  <si>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</si>
  <si>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</si>
  <si>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</si>
  <si>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</si>
  <si>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</si>
  <si>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</si>
  <si>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</si>
  <si>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</si>
  <si>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</si>
  <si>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</si>
  <si>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</si>
  <si>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</si>
  <si>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</si>
  <si>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</si>
  <si>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</si>
  <si>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</si>
  <si>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</si>
  <si>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</si>
  <si>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</si>
  <si>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</si>
  <si>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</si>
  <si>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</si>
  <si>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</si>
  <si>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</si>
  <si>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</si>
  <si>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</si>
  <si>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</si>
  <si>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</si>
  <si>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</si>
  <si>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</si>
  <si>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</si>
  <si>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</si>
  <si>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</si>
  <si>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</si>
  <si>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</si>
  <si>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</si>
  <si>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</si>
  <si>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</si>
  <si>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</si>
  <si>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</si>
  <si>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</si>
  <si>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</si>
  <si>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</si>
  <si>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</si>
  <si>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</si>
  <si>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</si>
  <si>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</si>
  <si>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</si>
  <si>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</si>
  <si>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</si>
  <si>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</si>
  <si>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</si>
  <si>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</si>
  <si>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</si>
  <si>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</si>
  <si>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</si>
  <si>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</si>
  <si>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</si>
  <si>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</si>
  <si>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</si>
  <si>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</si>
  <si>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</si>
  <si>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</si>
  <si>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</si>
  <si>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</si>
  <si>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</si>
  <si>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</si>
  <si>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</si>
  <si>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</si>
  <si>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</si>
  <si>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</si>
  <si>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</si>
  <si>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</si>
  <si>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</si>
  <si>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</si>
  <si>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</si>
  <si>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</si>
  <si>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</si>
  <si>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</si>
  <si>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</si>
  <si>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</si>
  <si>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</si>
  <si>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</si>
  <si>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</si>
  <si>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</si>
  <si>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</si>
  <si>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</si>
  <si>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</si>
  <si>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</si>
  <si>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</si>
  <si>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</si>
  <si>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</si>
  <si>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</si>
  <si>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</si>
  <si>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</si>
  <si>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</si>
  <si>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</si>
  <si>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</si>
  <si>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</si>
  <si>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</si>
  <si>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</si>
  <si>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</si>
  <si>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</si>
  <si>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</si>
  <si>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</si>
  <si>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</si>
  <si>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</si>
  <si>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</si>
  <si>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</si>
  <si>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</si>
  <si>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</si>
  <si>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</si>
  <si>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</si>
  <si>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</si>
  <si>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</si>
  <si>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</si>
  <si>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</si>
  <si>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</si>
  <si>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</si>
  <si>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</si>
  <si>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</si>
  <si>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</si>
  <si>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</si>
  <si>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</si>
  <si>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</si>
  <si>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</si>
  <si>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</si>
  <si>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</si>
  <si>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</si>
  <si>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</si>
  <si>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</si>
  <si>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</si>
  <si>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</si>
  <si>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</si>
  <si>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</si>
  <si>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</si>
  <si>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</si>
  <si>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</si>
  <si>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</si>
  <si>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</si>
  <si>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</si>
  <si>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</si>
  <si>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</si>
  <si>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</si>
  <si>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</si>
  <si>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</si>
  <si>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</si>
  <si>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</si>
  <si>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</si>
  <si>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</si>
  <si>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</si>
  <si>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</si>
  <si>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</si>
  <si>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</si>
  <si>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</si>
  <si>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</si>
  <si>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</si>
  <si>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</si>
  <si>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</si>
  <si>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</si>
  <si>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</si>
  <si>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</si>
  <si>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</si>
  <si>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</si>
  <si>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</si>
  <si>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</si>
  <si>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</si>
  <si>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</si>
  <si>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</si>
  <si>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</si>
  <si>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</si>
  <si>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</si>
  <si>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</si>
  <si>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</si>
  <si>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</si>
  <si>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</si>
  <si>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</si>
  <si>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</si>
  <si>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</si>
  <si>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</si>
  <si>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</si>
  <si>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</si>
  <si>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</si>
  <si>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</si>
  <si>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</si>
  <si>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</si>
  <si>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</si>
  <si>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</si>
  <si>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</si>
  <si>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</si>
  <si>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</si>
  <si>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</si>
  <si>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</si>
  <si>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</si>
  <si>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</si>
  <si>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</si>
  <si>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</si>
  <si>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</si>
  <si>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</si>
  <si>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</si>
  <si>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</si>
  <si>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</si>
  <si>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</si>
  <si>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</si>
  <si>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</si>
  <si>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</si>
  <si>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</si>
  <si>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</si>
  <si>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</si>
  <si>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</si>
  <si>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</si>
  <si>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</si>
  <si>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</si>
  <si>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</si>
  <si>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</si>
  <si>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</si>
  <si>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</si>
  <si>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</si>
  <si>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</si>
  <si>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</si>
  <si>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</si>
  <si>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</si>
  <si>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</si>
  <si>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</si>
  <si>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</si>
  <si>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</si>
  <si>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</si>
  <si>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</si>
  <si>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</si>
  <si>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</si>
  <si>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</si>
  <si>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</si>
  <si>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</si>
  <si>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</si>
  <si>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</si>
  <si>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</si>
  <si>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</si>
  <si>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</si>
  <si>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</si>
  <si>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</si>
  <si>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</si>
  <si>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</si>
  <si>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</si>
  <si>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</si>
  <si>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</si>
  <si>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</si>
  <si>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</si>
  <si>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</si>
  <si>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</si>
  <si>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</si>
  <si>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</si>
  <si>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</si>
  <si>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</si>
  <si>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</si>
  <si>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</si>
  <si>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</si>
  <si>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</si>
  <si>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</si>
  <si>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</si>
  <si>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</si>
  <si>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</si>
  <si>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</si>
  <si>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</si>
  <si>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</si>
  <si>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</si>
  <si>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</si>
  <si>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</si>
  <si>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</si>
  <si>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</si>
  <si>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</si>
  <si>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</si>
  <si>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</si>
  <si>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</si>
  <si>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</si>
  <si>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</si>
  <si>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</si>
  <si>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</si>
  <si>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</si>
  <si>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</si>
  <si>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</si>
  <si>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</si>
  <si>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</si>
  <si>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</si>
  <si>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</si>
  <si>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</si>
  <si>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</si>
  <si>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</si>
  <si>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</si>
  <si>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</si>
  <si>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</si>
  <si>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</si>
  <si>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</si>
  <si>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</si>
  <si>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</si>
  <si>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</si>
  <si>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</si>
  <si>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</si>
  <si>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</si>
  <si>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</si>
  <si>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</si>
  <si>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</si>
  <si>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</si>
  <si>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</si>
  <si>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</si>
  <si>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</si>
  <si>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</si>
  <si>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</si>
  <si>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</si>
  <si>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</si>
  <si>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</si>
  <si>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</si>
  <si>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</si>
  <si>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</si>
  <si>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</si>
  <si>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</si>
  <si>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</si>
  <si>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</si>
  <si>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</si>
  <si>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</si>
  <si>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</si>
  <si>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</si>
  <si>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</si>
  <si>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</si>
  <si>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</si>
  <si>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</si>
  <si>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</si>
  <si>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</si>
  <si>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</si>
  <si>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</si>
  <si>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</si>
  <si>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</si>
  <si>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</si>
  <si>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</si>
  <si>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</si>
  <si>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</si>
  <si>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</si>
  <si>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</si>
  <si>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</si>
  <si>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</si>
  <si>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</si>
  <si>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</si>
  <si>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</si>
  <si>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</si>
  <si>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</si>
  <si>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</si>
  <si>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</si>
  <si>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</si>
  <si>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</si>
  <si>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</si>
  <si>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</si>
  <si>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</si>
  <si>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</si>
  <si>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</si>
  <si>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</si>
  <si>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</si>
  <si>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</si>
  <si>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</si>
  <si>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</si>
  <si>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</si>
  <si>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</si>
  <si>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</si>
  <si>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</si>
  <si>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</si>
  <si>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</si>
  <si>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</si>
  <si>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</si>
  <si>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</si>
  <si>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</si>
  <si>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</si>
  <si>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</si>
  <si>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</si>
  <si>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</si>
  <si>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</si>
  <si>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</si>
  <si>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</si>
  <si>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</si>
  <si>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</si>
  <si>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</si>
  <si>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</si>
  <si>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</si>
  <si>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</si>
  <si>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</si>
  <si>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</si>
  <si>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</si>
  <si>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</si>
  <si>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</si>
  <si>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</si>
  <si>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</si>
  <si>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</si>
  <si>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</si>
  <si>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</si>
  <si>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</si>
  <si>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</si>
  <si>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</si>
  <si>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</si>
  <si>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</si>
  <si>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</si>
  <si>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</si>
  <si>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</si>
  <si>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</si>
  <si>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</si>
  <si>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</si>
  <si>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</si>
  <si>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</si>
  <si>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</si>
  <si>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</si>
  <si>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</si>
  <si>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</si>
  <si>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</si>
  <si>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</si>
  <si>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</si>
  <si>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</si>
  <si>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</si>
  <si>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</si>
  <si>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</si>
  <si>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</si>
  <si>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</si>
  <si>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</si>
  <si>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</si>
  <si>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</si>
  <si>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</si>
  <si>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</si>
  <si>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</si>
  <si>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</si>
  <si>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</si>
  <si>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</si>
  <si>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</si>
  <si>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</si>
  <si>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</si>
  <si>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</si>
  <si>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</si>
  <si>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</si>
  <si>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</si>
  <si>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</si>
  <si>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</si>
  <si>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</si>
  <si>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</si>
  <si>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</si>
  <si>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</si>
  <si>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</si>
  <si>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</si>
  <si>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</si>
  <si>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</si>
  <si>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</si>
  <si>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</si>
  <si>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</si>
  <si>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</si>
  <si>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</si>
  <si>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</si>
  <si>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</si>
  <si>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</si>
  <si>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</si>
  <si>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</si>
  <si>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</si>
  <si>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</si>
  <si>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</si>
  <si>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</si>
  <si>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</si>
  <si>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</si>
  <si>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</si>
  <si>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</si>
  <si>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</si>
  <si>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</si>
  <si>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</si>
  <si>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</si>
  <si>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</si>
  <si>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</si>
  <si>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</si>
  <si>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</si>
  <si>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</si>
  <si>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</si>
  <si>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</si>
  <si>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</si>
  <si>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</si>
  <si>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</si>
  <si>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</si>
  <si>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</si>
  <si>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</si>
  <si>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</si>
  <si>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</si>
  <si>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</si>
  <si>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</si>
  <si>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</si>
  <si>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</si>
  <si>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</si>
  <si>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</si>
  <si>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</si>
  <si>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</si>
  <si>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</si>
  <si>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</si>
  <si>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</si>
  <si>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</si>
  <si>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</si>
  <si>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</si>
  <si>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</si>
  <si>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</si>
  <si>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</si>
  <si>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</si>
  <si>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</si>
  <si>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</si>
  <si>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</si>
  <si>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</si>
  <si>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</si>
  <si>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</si>
  <si>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</si>
  <si>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</si>
  <si>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</si>
  <si>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</si>
  <si>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</si>
  <si>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</si>
  <si>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</si>
  <si>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</si>
  <si>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</si>
  <si>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</si>
  <si>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</si>
  <si>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</si>
  <si>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</si>
  <si>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</si>
  <si>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</si>
  <si>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</si>
  <si>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</si>
  <si>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</si>
  <si>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</si>
  <si>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</si>
  <si>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</si>
  <si>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</si>
  <si>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</si>
  <si>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</si>
  <si>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</si>
  <si>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</si>
  <si>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</si>
  <si>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</si>
  <si>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</si>
  <si>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</si>
  <si>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</si>
  <si>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</si>
  <si>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</si>
  <si>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</si>
  <si>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</si>
  <si>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</si>
  <si>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</si>
  <si>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</si>
  <si>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</si>
  <si>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</si>
  <si>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</si>
  <si>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</si>
  <si>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</si>
  <si>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</si>
  <si>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</si>
  <si>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</si>
  <si>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</si>
  <si>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</si>
  <si>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</si>
  <si>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</si>
  <si>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</si>
  <si>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</si>
  <si>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</si>
  <si>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</si>
  <si>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</si>
  <si>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</si>
  <si>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</si>
  <si>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</si>
  <si>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</si>
  <si>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</si>
  <si>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</si>
  <si>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</si>
  <si>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</si>
  <si>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</si>
  <si>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</si>
  <si>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</si>
  <si>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</si>
  <si>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</si>
  <si>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</si>
  <si>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</si>
  <si>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</si>
  <si>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</si>
  <si>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</si>
  <si>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</si>
  <si>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</si>
  <si>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</si>
  <si>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</si>
  <si>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</si>
  <si>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</si>
  <si>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</si>
  <si>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</si>
  <si>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</si>
  <si>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</si>
  <si>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</si>
  <si>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</si>
  <si>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</si>
  <si>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</si>
  <si>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</si>
  <si>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</si>
  <si>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</si>
  <si>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</si>
  <si>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</si>
  <si>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</si>
  <si>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</si>
  <si>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</si>
  <si>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</si>
  <si>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</si>
  <si>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</si>
  <si>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</si>
  <si>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</si>
  <si>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</si>
  <si>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</si>
  <si>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</si>
  <si>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</si>
  <si>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</si>
  <si>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</si>
  <si>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</si>
  <si>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</si>
  <si>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</si>
  <si>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</si>
  <si>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</si>
  <si>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</si>
  <si>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</si>
  <si>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</si>
  <si>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</si>
  <si>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</si>
  <si>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</si>
  <si>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</si>
  <si>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</si>
  <si>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</si>
  <si>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</si>
  <si>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</si>
  <si>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</si>
  <si>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</si>
  <si>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</si>
  <si>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</si>
  <si>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</si>
  <si>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</si>
  <si>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</si>
  <si>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</si>
  <si>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</si>
  <si>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</si>
  <si>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</si>
  <si>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</si>
  <si>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</si>
  <si>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</si>
  <si>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</si>
  <si>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</si>
  <si>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</si>
  <si>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</si>
  <si>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</si>
  <si>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</si>
  <si>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</si>
  <si>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</si>
  <si>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</si>
  <si>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</si>
  <si>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</si>
  <si>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</si>
  <si>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</si>
  <si>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</si>
  <si>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</si>
  <si>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</si>
  <si>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</si>
  <si>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</si>
  <si>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</si>
  <si>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</si>
  <si>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</si>
  <si>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</si>
  <si>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</si>
  <si>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</si>
  <si>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</si>
  <si>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</si>
  <si>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</si>
  <si>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</si>
  <si>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</si>
  <si>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</si>
  <si>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</si>
  <si>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</si>
  <si>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</si>
  <si>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</si>
  <si>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</si>
  <si>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</si>
  <si>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</si>
  <si>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</si>
  <si>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</si>
  <si>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</si>
  <si>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</si>
  <si>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</si>
  <si>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</si>
  <si>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</si>
  <si>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</si>
  <si>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</si>
  <si>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</si>
  <si>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</si>
  <si>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</si>
  <si>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</si>
  <si>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</si>
  <si>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</si>
  <si>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</si>
  <si>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</si>
  <si>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</si>
  <si>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</si>
  <si>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</si>
  <si>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</si>
  <si>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</si>
  <si>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</si>
  <si>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</si>
  <si>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</si>
  <si>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</si>
  <si>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</si>
  <si>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</si>
  <si>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</si>
  <si>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</si>
  <si>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</si>
  <si>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</si>
  <si>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</si>
  <si>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</si>
  <si>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</si>
  <si>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</si>
  <si>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</si>
  <si>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</si>
  <si>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</si>
  <si>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</si>
  <si>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</si>
  <si>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</si>
  <si>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</si>
  <si>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</si>
  <si>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</si>
  <si>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</si>
  <si>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</si>
  <si>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</si>
  <si>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</si>
  <si>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</si>
  <si>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</si>
  <si>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</si>
  <si>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</si>
  <si>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</si>
  <si>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</si>
  <si>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</si>
  <si>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</si>
  <si>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</si>
  <si>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</si>
  <si>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</si>
  <si>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</si>
  <si>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</si>
  <si>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</si>
  <si>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</si>
  <si>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</si>
  <si>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</si>
  <si>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</si>
  <si>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</si>
  <si>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</si>
  <si>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</si>
  <si>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</si>
  <si>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</si>
  <si>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</si>
  <si>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</si>
  <si>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</si>
  <si>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</si>
  <si>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</si>
  <si>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</si>
  <si>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</si>
  <si>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</si>
  <si>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</si>
  <si>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</si>
  <si>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</si>
  <si>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</si>
  <si>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</si>
  <si>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</si>
  <si>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</si>
  <si>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</si>
  <si>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</si>
  <si>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</si>
  <si>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</si>
  <si>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</si>
  <si>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</si>
  <si>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</si>
  <si>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</si>
  <si>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</si>
  <si>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</si>
  <si>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</si>
  <si>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</si>
  <si>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</si>
  <si>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</si>
  <si>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</si>
  <si>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</si>
  <si>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</si>
  <si>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</si>
  <si>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</si>
  <si>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</si>
  <si>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</si>
  <si>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</si>
  <si>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</si>
  <si>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</si>
  <si>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</si>
  <si>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</si>
  <si>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</si>
  <si>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</si>
  <si>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</si>
  <si>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</si>
  <si>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</si>
  <si>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</si>
  <si>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</si>
  <si>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</si>
  <si>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</si>
  <si>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</si>
  <si>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</si>
  <si>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</si>
  <si>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</si>
  <si>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</si>
  <si>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</si>
  <si>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</si>
  <si>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</si>
  <si>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</si>
  <si>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</si>
  <si>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</si>
  <si>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</si>
  <si>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</si>
  <si>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</si>
  <si>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</si>
  <si>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</si>
  <si>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</si>
  <si>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</si>
  <si>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</si>
  <si>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</si>
  <si>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</si>
  <si>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</si>
  <si>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</si>
  <si>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</si>
  <si>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</si>
  <si>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</si>
  <si>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</si>
  <si>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</si>
  <si>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</si>
  <si>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</si>
  <si>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</si>
  <si>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</si>
  <si>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</si>
  <si>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</si>
  <si>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</si>
  <si>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</si>
  <si>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</si>
  <si>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</si>
  <si>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</si>
  <si>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</si>
  <si>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</si>
  <si>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</si>
  <si>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</si>
  <si>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</si>
  <si>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</si>
  <si>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</si>
  <si>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</si>
  <si>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</si>
  <si>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</si>
  <si>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</si>
  <si>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</si>
  <si>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</si>
  <si>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</si>
  <si>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</si>
  <si>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</si>
  <si>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</si>
  <si>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</si>
  <si>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</si>
  <si>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</si>
  <si>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</si>
  <si>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</si>
  <si>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</si>
  <si>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</si>
  <si>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</si>
  <si>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</si>
  <si>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</si>
  <si>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</si>
  <si>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</si>
  <si>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</si>
  <si>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</si>
  <si>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</si>
  <si>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</si>
  <si>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</si>
  <si>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</si>
  <si>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</si>
  <si>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</si>
  <si>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</si>
  <si>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</si>
  <si>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</si>
  <si>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</si>
  <si>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</si>
  <si>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</si>
  <si>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</si>
  <si>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</si>
  <si>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</si>
  <si>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</si>
  <si>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</si>
  <si>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</si>
  <si>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</si>
  <si>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</si>
  <si>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</si>
  <si>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</si>
  <si>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</si>
  <si>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</si>
  <si>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</si>
  <si>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</si>
  <si>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</si>
  <si>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</si>
  <si>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</si>
  <si>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</si>
  <si>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</si>
  <si>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</si>
  <si>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</si>
  <si>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</si>
  <si>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</si>
  <si>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</si>
  <si>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</si>
  <si>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</si>
  <si>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</si>
  <si>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</si>
  <si>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</si>
  <si>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</si>
  <si>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</si>
  <si>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</si>
  <si>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</si>
  <si>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</si>
  <si>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</si>
  <si>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</si>
  <si>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</si>
  <si>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</si>
  <si>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</si>
  <si>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</si>
  <si>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</si>
  <si>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</si>
  <si>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</si>
  <si>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</si>
  <si>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</si>
  <si>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</si>
  <si>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</si>
  <si>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</si>
  <si>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</si>
  <si>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</si>
  <si>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</si>
  <si>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</si>
  <si>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</si>
  <si>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</si>
  <si>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</si>
  <si>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</si>
  <si>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</si>
  <si>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</si>
  <si>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</si>
  <si>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</si>
  <si>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</si>
  <si>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</si>
  <si>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</si>
  <si>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</si>
  <si>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</si>
  <si>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</si>
  <si>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</si>
  <si>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</si>
  <si>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</si>
  <si>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</si>
  <si>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</si>
  <si>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</si>
  <si>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</si>
  <si>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</si>
  <si>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</si>
  <si>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</si>
  <si>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</si>
  <si>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</si>
  <si>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</si>
  <si>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</si>
  <si>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</si>
  <si>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</si>
  <si>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</si>
  <si>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</si>
  <si>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</si>
  <si>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</si>
  <si>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</si>
  <si>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</si>
  <si>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</si>
  <si>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</si>
  <si>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</si>
  <si>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</si>
  <si>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</si>
  <si>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</si>
  <si>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</si>
  <si>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</si>
  <si>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</si>
  <si>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</si>
  <si>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</si>
  <si>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</si>
  <si>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</si>
  <si>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</si>
  <si>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</si>
  <si>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</si>
  <si>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</si>
  <si>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</si>
  <si>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</si>
  <si>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</si>
  <si>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</si>
  <si>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</si>
  <si>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</si>
  <si>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</si>
  <si>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</si>
  <si>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</si>
  <si>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</si>
  <si>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</si>
  <si>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</si>
  <si>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</si>
  <si>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</si>
  <si>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</si>
  <si>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</si>
  <si>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</si>
  <si>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</si>
  <si>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</si>
  <si>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</si>
  <si>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</si>
  <si>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</si>
  <si>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</si>
  <si>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</si>
  <si>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</si>
  <si>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</si>
  <si>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</si>
  <si>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</si>
  <si>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</si>
  <si>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</si>
  <si>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</si>
  <si>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</si>
  <si>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</si>
  <si>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</si>
  <si>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</si>
  <si>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</si>
  <si>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</si>
  <si>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</si>
  <si>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</si>
  <si>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</si>
  <si>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</si>
  <si>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</si>
  <si>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</si>
  <si>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</si>
  <si>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</si>
  <si>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</si>
  <si>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</si>
  <si>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</si>
  <si>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</si>
  <si>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</si>
  <si>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</si>
  <si>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</si>
  <si>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</si>
  <si>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</si>
  <si>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</si>
  <si>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</si>
  <si>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</si>
  <si>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</si>
  <si>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</si>
  <si>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</si>
  <si>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</si>
  <si>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</si>
  <si>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</si>
  <si>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</si>
  <si>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</si>
  <si>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</si>
  <si>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</si>
  <si>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</si>
  <si>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</si>
  <si>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</si>
  <si>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</si>
  <si>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</si>
  <si>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</si>
  <si>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</si>
  <si>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</si>
  <si>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</si>
  <si>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</si>
  <si>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</si>
  <si>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</si>
  <si>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</si>
  <si>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</si>
  <si>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</si>
  <si>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</si>
  <si>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</si>
  <si>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</si>
  <si>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</si>
  <si>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</si>
  <si>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</si>
  <si>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</si>
  <si>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</si>
  <si>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</si>
  <si>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</si>
  <si>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</si>
  <si>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</si>
  <si>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</si>
  <si>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</si>
  <si>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</si>
  <si>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</si>
  <si>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</si>
  <si>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</si>
  <si>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</si>
  <si>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</si>
  <si>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</si>
  <si>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</si>
  <si>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</si>
  <si>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</si>
  <si>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</si>
  <si>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</si>
  <si>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</si>
  <si>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</si>
  <si>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</si>
  <si>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</si>
  <si>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</si>
  <si>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</si>
  <si>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</si>
  <si>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</si>
  <si>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</si>
  <si>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</si>
  <si>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</si>
  <si>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</si>
  <si>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</si>
  <si>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</si>
  <si>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</si>
  <si>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</si>
  <si>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</si>
  <si>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</si>
  <si>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</si>
  <si>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</si>
  <si>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</si>
  <si>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</si>
  <si>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</si>
  <si>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</si>
  <si>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</si>
  <si>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</si>
  <si>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</si>
  <si>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</si>
  <si>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</si>
  <si>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</si>
  <si>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</si>
  <si>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</si>
  <si>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</si>
  <si>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</si>
  <si>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</si>
  <si>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</si>
  <si>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</si>
  <si>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</si>
  <si>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</si>
  <si>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</si>
  <si>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</si>
  <si>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</si>
  <si>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</si>
  <si>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</si>
  <si>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</si>
  <si>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</si>
  <si>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</si>
  <si>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</si>
  <si>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</si>
  <si>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</si>
  <si>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</si>
  <si>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</si>
  <si>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</si>
  <si>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</si>
  <si>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</si>
  <si>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</si>
  <si>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</si>
  <si>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</si>
  <si>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</si>
  <si>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</si>
  <si>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</si>
  <si>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</si>
  <si>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</si>
  <si>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</si>
  <si>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</si>
  <si>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</si>
  <si>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</si>
  <si>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</si>
  <si>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</si>
  <si>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</si>
  <si>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</si>
  <si>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</si>
  <si>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</si>
  <si>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</si>
  <si>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</si>
  <si>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</si>
  <si>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</si>
  <si>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</si>
  <si>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</si>
  <si>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</si>
  <si>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</si>
  <si>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</si>
  <si>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</si>
  <si>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</si>
  <si>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</si>
  <si>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</si>
  <si>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</si>
  <si>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</si>
  <si>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</si>
  <si>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</si>
  <si>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</si>
  <si>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</si>
  <si>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</si>
  <si>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</si>
  <si>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</si>
  <si>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</si>
  <si>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</si>
  <si>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</si>
  <si>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</si>
  <si>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</si>
  <si>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</si>
  <si>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</si>
  <si>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</si>
  <si>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</si>
  <si>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</si>
  <si>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</si>
  <si>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</si>
  <si>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</si>
  <si>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</si>
  <si>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</si>
  <si>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</si>
  <si>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</si>
  <si>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</si>
  <si>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</si>
  <si>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</si>
  <si>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</si>
  <si>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</si>
  <si>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</si>
  <si>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</si>
  <si>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</si>
  <si>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</si>
  <si>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</si>
  <si>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</si>
  <si>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</si>
  <si>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</si>
  <si>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</si>
  <si>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</si>
  <si>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</si>
  <si>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</si>
  <si>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</si>
  <si>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</si>
  <si>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</si>
  <si>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</si>
  <si>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</si>
  <si>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</si>
  <si>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</si>
  <si>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</si>
  <si>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</si>
  <si>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</si>
  <si>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</si>
  <si>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</si>
  <si>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</si>
  <si>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</si>
  <si>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</si>
  <si>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</si>
  <si>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</si>
  <si>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</si>
  <si>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</si>
  <si>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</si>
  <si>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</si>
  <si>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</si>
  <si>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</si>
  <si>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</si>
  <si>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</si>
  <si>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</si>
  <si>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</si>
  <si>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</si>
  <si>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</si>
  <si>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</si>
  <si>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</si>
  <si>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</si>
  <si>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</si>
  <si>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</si>
  <si>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</si>
  <si>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</si>
  <si>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</si>
  <si>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</si>
  <si>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</si>
  <si>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</si>
  <si>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</si>
  <si>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</si>
  <si>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</si>
  <si>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</si>
  <si>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</si>
  <si>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</si>
  <si>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</si>
  <si>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</si>
  <si>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</si>
  <si>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</si>
  <si>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</si>
  <si>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</si>
  <si>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</si>
  <si>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</si>
  <si>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</si>
  <si>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</si>
  <si>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</si>
  <si>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</si>
  <si>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</si>
  <si>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</si>
  <si>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</si>
  <si>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</si>
  <si>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</si>
  <si>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</si>
  <si>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</si>
  <si>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</si>
  <si>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</si>
  <si>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</si>
  <si>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</si>
  <si>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</si>
  <si>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</si>
  <si>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</si>
  <si>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</si>
  <si>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</si>
  <si>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</si>
  <si>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</si>
  <si>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</si>
  <si>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</si>
  <si>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</si>
  <si>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</si>
  <si>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</si>
  <si>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</si>
  <si>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</si>
  <si>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</si>
  <si>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</si>
  <si>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</si>
  <si>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</si>
  <si>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</si>
  <si>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</si>
  <si>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</si>
  <si>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</si>
  <si>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</si>
  <si>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</si>
  <si>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</si>
  <si>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</si>
  <si>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</si>
  <si>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</si>
  <si>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</si>
  <si>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</si>
  <si>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</si>
  <si>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</si>
  <si>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</si>
  <si>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</si>
  <si>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</si>
  <si>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</si>
  <si>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</si>
  <si>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</si>
  <si>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</si>
  <si>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</si>
  <si>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</si>
  <si>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</si>
  <si>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</si>
  <si>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</si>
  <si>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</si>
  <si>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</si>
  <si>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</si>
  <si>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</si>
  <si>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</si>
  <si>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</si>
  <si>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</si>
  <si>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</si>
  <si>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</si>
  <si>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</si>
  <si>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</si>
  <si>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</si>
  <si>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</si>
  <si>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</si>
  <si>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</si>
  <si>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</si>
  <si>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</si>
  <si>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</si>
  <si>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</si>
  <si>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</si>
  <si>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</si>
  <si>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</si>
  <si>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</si>
  <si>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</si>
  <si>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</si>
  <si>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</si>
  <si>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</si>
  <si>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</si>
  <si>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</si>
  <si>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</si>
  <si>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</si>
  <si>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</si>
  <si>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</si>
  <si>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</si>
  <si>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</si>
  <si>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</si>
  <si>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</si>
  <si>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</si>
  <si>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</si>
  <si>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</si>
  <si>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</si>
  <si>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</si>
  <si>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</si>
  <si>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</si>
  <si>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</si>
  <si>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</si>
  <si>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</si>
  <si>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</si>
  <si>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</si>
  <si>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</si>
  <si>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</si>
  <si>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</si>
  <si>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</si>
  <si>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</si>
  <si>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</si>
  <si>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</si>
  <si>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</si>
  <si>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</si>
  <si>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</si>
  <si>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</si>
  <si>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</si>
  <si>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</si>
  <si>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</si>
  <si>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</si>
  <si>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</si>
  <si>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</si>
  <si>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</si>
  <si>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</si>
  <si>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</si>
  <si>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</si>
  <si>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</si>
  <si>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</si>
  <si>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</si>
  <si>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</si>
  <si>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</si>
  <si>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</si>
  <si>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</si>
  <si>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</si>
  <si>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</si>
  <si>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</si>
  <si>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</si>
  <si>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</si>
  <si>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</si>
  <si>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</si>
  <si>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</si>
  <si>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</si>
  <si>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</si>
  <si>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</si>
  <si>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</si>
  <si>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</si>
  <si>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</si>
  <si>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</si>
  <si>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</si>
  <si>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</si>
  <si>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</si>
  <si>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</si>
  <si>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</si>
  <si>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</si>
  <si>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</si>
  <si>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</si>
  <si>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</si>
  <si>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</si>
  <si>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</si>
  <si>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</si>
  <si>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</si>
  <si>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</si>
  <si>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</si>
  <si>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</si>
  <si>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</si>
  <si>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</si>
  <si>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</si>
  <si>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</si>
  <si>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</si>
  <si>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</si>
  <si>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</si>
  <si>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</si>
  <si>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</si>
  <si>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</si>
  <si>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</si>
  <si>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</si>
  <si>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</si>
  <si>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</si>
  <si>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</si>
  <si>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</si>
  <si>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</si>
  <si>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</si>
  <si>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</si>
  <si>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</si>
  <si>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</si>
  <si>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</si>
  <si>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</si>
  <si>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</si>
  <si>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</si>
  <si>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</si>
  <si>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</si>
  <si>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</si>
  <si>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</si>
  <si>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</si>
  <si>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</si>
  <si>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</si>
  <si>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</si>
  <si>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</si>
  <si>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</si>
  <si>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</si>
  <si>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</si>
  <si>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</si>
  <si>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</si>
  <si>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</si>
  <si>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</si>
  <si>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</si>
  <si>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</si>
  <si>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</si>
  <si>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</si>
  <si>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</si>
  <si>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</si>
  <si>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</si>
  <si>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</si>
  <si>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</si>
  <si>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</si>
  <si>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</si>
  <si>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</si>
  <si>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</si>
  <si>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</si>
  <si>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</si>
  <si>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</si>
  <si>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</si>
  <si>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</si>
  <si>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</si>
  <si>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</si>
  <si>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</si>
  <si>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</si>
  <si>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</si>
  <si>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</si>
  <si>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</si>
  <si>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</si>
  <si>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</si>
  <si>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</si>
  <si>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</si>
  <si>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</si>
  <si>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</si>
  <si>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</si>
  <si>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</si>
  <si>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</si>
  <si>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</si>
  <si>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</si>
  <si>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</si>
  <si>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</si>
  <si>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</si>
  <si>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</si>
  <si>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</si>
  <si>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</si>
  <si>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</si>
  <si>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</si>
  <si>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</si>
  <si>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</si>
  <si>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</si>
  <si>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</si>
  <si>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</si>
  <si>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</si>
  <si>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</si>
  <si>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</si>
  <si>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</si>
  <si>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</si>
  <si>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</si>
  <si>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</si>
  <si>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</si>
  <si>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</si>
  <si>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</si>
  <si>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</si>
  <si>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</si>
  <si>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</si>
  <si>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</si>
  <si>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</si>
  <si>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</si>
  <si>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</si>
  <si>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</si>
  <si>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</si>
  <si>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</si>
  <si>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</si>
  <si>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</si>
  <si>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</si>
  <si>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</si>
  <si>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</si>
  <si>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</si>
  <si>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</si>
  <si>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</si>
  <si>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</si>
  <si>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</si>
  <si>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</si>
  <si>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</si>
  <si>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</si>
  <si>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</si>
  <si>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</si>
  <si>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</si>
  <si>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</si>
  <si>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</si>
  <si>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</si>
  <si>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</si>
  <si>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</si>
  <si>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</si>
  <si>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</si>
  <si>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</si>
  <si>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</si>
  <si>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</si>
  <si>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</si>
  <si>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</si>
  <si>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</si>
  <si>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</si>
  <si>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</si>
  <si>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</si>
  <si>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</si>
  <si>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</si>
  <si>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</si>
  <si>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</si>
  <si>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</si>
  <si>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</si>
  <si>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</si>
  <si>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</si>
  <si>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</si>
  <si>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</si>
  <si>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</si>
  <si>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</si>
  <si>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</si>
  <si>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</si>
  <si>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</si>
  <si>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</si>
  <si>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</si>
  <si>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</si>
  <si>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</si>
  <si>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</si>
  <si>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</si>
  <si>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</si>
  <si>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</si>
  <si>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</si>
  <si>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</si>
  <si>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</si>
  <si>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</si>
  <si>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</si>
  <si>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</si>
  <si>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</si>
  <si>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</si>
  <si>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</si>
  <si>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</si>
  <si>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</si>
  <si>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</si>
  <si>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</si>
  <si>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</si>
  <si>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</si>
  <si>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</si>
  <si>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</si>
  <si>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</si>
  <si>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</si>
  <si>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</si>
  <si>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</si>
  <si>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</si>
  <si>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</si>
  <si>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</si>
  <si>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</si>
  <si>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</si>
  <si>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</si>
  <si>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</si>
  <si>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</si>
  <si>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</si>
  <si>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</si>
  <si>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</si>
  <si>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</si>
  <si>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</si>
  <si>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</si>
  <si>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</si>
  <si>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</si>
  <si>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</si>
  <si>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</si>
  <si>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</si>
  <si>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</si>
  <si>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</si>
  <si>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</si>
  <si>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</si>
  <si>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</si>
  <si>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</si>
  <si>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</si>
  <si>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</si>
  <si>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</si>
  <si>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</si>
  <si>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</si>
  <si>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</si>
  <si>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</si>
  <si>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</si>
  <si>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</si>
  <si>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</si>
  <si>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</si>
  <si>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</si>
  <si>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</si>
  <si>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</si>
  <si>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</si>
  <si>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</si>
  <si>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</si>
  <si>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</si>
  <si>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</si>
  <si>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</si>
  <si>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</si>
  <si>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</si>
  <si>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</si>
  <si>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</si>
  <si>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</si>
  <si>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</si>
  <si>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</si>
  <si>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</si>
  <si>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</si>
  <si>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</si>
  <si>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</si>
  <si>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</si>
  <si>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</si>
  <si>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</si>
  <si>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</si>
  <si>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</si>
  <si>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</si>
  <si>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</si>
  <si>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</si>
  <si>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</si>
  <si>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</si>
  <si>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</si>
  <si>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</si>
  <si>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</si>
  <si>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</si>
  <si>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</si>
  <si>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</si>
  <si>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</si>
  <si>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</si>
  <si>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</si>
  <si>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</si>
  <si>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</si>
  <si>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</si>
  <si>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</si>
  <si>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</si>
  <si>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</si>
  <si>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</si>
  <si>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</si>
  <si>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</si>
  <si>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</si>
  <si>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</si>
  <si>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</si>
  <si>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</si>
  <si>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</si>
  <si>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</si>
  <si>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</si>
  <si>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</si>
  <si>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</si>
  <si>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</si>
  <si>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</si>
  <si>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</si>
  <si>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</si>
  <si>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</si>
  <si>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</si>
  <si>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</si>
  <si>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</si>
  <si>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</si>
  <si>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</si>
  <si>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</si>
  <si>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</si>
  <si>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</si>
  <si>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</si>
  <si>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</si>
  <si>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</si>
  <si>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</si>
  <si>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</si>
  <si>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</si>
  <si>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</si>
  <si>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</si>
  <si>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</si>
  <si>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</si>
  <si>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</si>
  <si>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</si>
  <si>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</si>
  <si>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</si>
  <si>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</si>
  <si>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</si>
  <si>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</si>
  <si>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</si>
  <si>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</si>
  <si>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</si>
  <si>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</si>
  <si>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</si>
  <si>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</si>
  <si>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</si>
  <si>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</si>
  <si>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</si>
  <si>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</si>
  <si>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</si>
  <si>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</si>
  <si>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</si>
  <si>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</si>
  <si>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</si>
  <si>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</si>
  <si>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</si>
  <si>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</si>
  <si>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</si>
  <si>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</si>
  <si>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</si>
  <si>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</si>
  <si>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</si>
  <si>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</si>
  <si>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</si>
  <si>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</si>
  <si>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</si>
  <si>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</si>
  <si>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</si>
  <si>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</si>
  <si>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</si>
  <si>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</si>
  <si>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</si>
  <si>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</si>
  <si>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</si>
  <si>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</si>
  <si>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</si>
  <si>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</si>
  <si>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</si>
  <si>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</si>
  <si>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</si>
  <si>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</si>
  <si>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</si>
  <si>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</si>
  <si>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</si>
  <si>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</si>
  <si>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</si>
  <si>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</si>
  <si>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</si>
  <si>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</si>
  <si>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</si>
  <si>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</si>
  <si>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</si>
  <si>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</si>
  <si>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</si>
  <si>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</si>
  <si>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</si>
  <si>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</si>
  <si>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</si>
  <si>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</si>
  <si>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</si>
  <si>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</si>
  <si>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</si>
  <si>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</si>
  <si>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</si>
  <si>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</si>
  <si>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</si>
  <si>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</si>
  <si>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</si>
  <si>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</si>
  <si>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</si>
  <si>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</si>
  <si>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</si>
  <si>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</si>
  <si>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</si>
  <si>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</si>
  <si>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</si>
  <si>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</si>
  <si>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</si>
  <si>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</si>
  <si>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</si>
  <si>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</si>
  <si>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</si>
  <si>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</si>
  <si>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</si>
  <si>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</si>
  <si>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</si>
  <si>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</si>
  <si>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</si>
  <si>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</si>
  <si>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</si>
  <si>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</si>
  <si>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</si>
  <si>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</si>
  <si>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</si>
  <si>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</si>
  <si>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</si>
  <si>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</si>
  <si>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</si>
  <si>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</si>
  <si>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</si>
  <si>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</si>
  <si>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</si>
  <si>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</si>
  <si>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</si>
  <si>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</si>
  <si>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</si>
  <si>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</si>
  <si>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</si>
  <si>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</si>
  <si>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</si>
  <si>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</si>
  <si>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</si>
  <si>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</si>
  <si>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</si>
  <si>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</si>
  <si>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</si>
  <si>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</si>
  <si>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</si>
  <si>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</si>
  <si>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</si>
  <si>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</si>
  <si>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</si>
  <si>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</si>
  <si>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</si>
  <si>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</si>
  <si>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</si>
  <si>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</si>
  <si>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</si>
  <si>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</si>
  <si>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</si>
  <si>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</si>
  <si>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</si>
  <si>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</si>
  <si>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</si>
  <si>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</si>
  <si>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</si>
  <si>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</si>
  <si>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</si>
  <si>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</si>
  <si>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</si>
  <si>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</si>
  <si>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</si>
  <si>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</si>
  <si>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</si>
  <si>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</si>
  <si>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</si>
  <si>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</si>
  <si>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</si>
  <si>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</si>
  <si>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</si>
  <si>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</si>
  <si>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</si>
  <si>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</si>
  <si>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</si>
  <si>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</si>
  <si>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</si>
  <si>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</si>
  <si>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</si>
  <si>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</si>
  <si>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</si>
  <si>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</si>
  <si>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</si>
  <si>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</si>
  <si>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</si>
  <si>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</si>
  <si>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</si>
  <si>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</si>
  <si>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</si>
  <si>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</si>
  <si>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</si>
  <si>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</si>
  <si>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</si>
  <si>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</si>
  <si>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</si>
  <si>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</si>
  <si>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</si>
  <si>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</si>
  <si>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</si>
  <si>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</si>
  <si>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</si>
  <si>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</si>
  <si>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</si>
  <si>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</si>
  <si>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</si>
  <si>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</si>
  <si>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</si>
  <si>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</si>
  <si>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</si>
  <si>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</si>
  <si>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</si>
  <si>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</si>
  <si>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</si>
  <si>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</si>
  <si>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</si>
  <si>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</si>
  <si>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</si>
  <si>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</si>
  <si>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</si>
  <si>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</si>
  <si>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</si>
  <si>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</si>
  <si>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</si>
  <si>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</si>
  <si>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</si>
  <si>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</si>
  <si>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</si>
  <si>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</si>
  <si>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</si>
  <si>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</si>
  <si>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</si>
  <si>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</si>
  <si>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</si>
  <si>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</si>
  <si>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</si>
  <si>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</si>
  <si>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</si>
  <si>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</si>
  <si>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</si>
  <si>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</si>
  <si>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</si>
  <si>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</si>
  <si>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</si>
  <si>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</si>
  <si>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</si>
  <si>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</si>
  <si>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</si>
  <si>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</si>
  <si>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</si>
  <si>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</si>
  <si>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</si>
  <si>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</si>
  <si>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</si>
  <si>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</si>
  <si>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</si>
  <si>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</si>
  <si>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</si>
  <si>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</si>
  <si>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</si>
  <si>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</si>
  <si>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</si>
  <si>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</si>
  <si>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</si>
  <si>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</si>
  <si>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</si>
  <si>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</si>
  <si>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</si>
  <si>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</si>
  <si>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</si>
  <si>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</si>
  <si>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</si>
  <si>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</si>
  <si>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</si>
  <si>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</si>
  <si>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</si>
  <si>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</si>
  <si>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</si>
  <si>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</si>
  <si>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</si>
  <si>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</si>
  <si>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</si>
  <si>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</si>
  <si>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</si>
  <si>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</si>
  <si>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</si>
  <si>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</si>
  <si>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</si>
  <si>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</si>
  <si>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</si>
  <si>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</si>
  <si>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</si>
  <si>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</si>
  <si>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</si>
  <si>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</si>
  <si>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</si>
  <si>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</si>
  <si>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</si>
  <si>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</si>
  <si>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</si>
  <si>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</si>
  <si>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</si>
  <si>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</si>
  <si>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</si>
  <si>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</si>
  <si>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</si>
  <si>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</si>
  <si>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</si>
  <si>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</si>
  <si>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</si>
  <si>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</si>
  <si>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</si>
  <si>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</si>
  <si>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</si>
  <si>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</si>
  <si>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</si>
  <si>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</si>
  <si>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</si>
  <si>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</si>
  <si>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</si>
  <si>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</si>
  <si>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</si>
  <si>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</si>
  <si>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</si>
  <si>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</si>
  <si>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</si>
  <si>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</si>
  <si>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</si>
  <si>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</si>
  <si>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</si>
  <si>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</si>
  <si>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</si>
  <si>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</si>
  <si>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</si>
  <si>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</si>
  <si>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</si>
  <si>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</si>
  <si>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</si>
  <si>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</si>
  <si>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</si>
  <si>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</si>
  <si>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</si>
  <si>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</si>
  <si>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</si>
  <si>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</si>
  <si>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</si>
  <si>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</si>
  <si>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</si>
  <si>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</si>
  <si>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</si>
  <si>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</si>
  <si>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</si>
  <si>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</si>
  <si>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</si>
  <si>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</si>
  <si>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</si>
  <si>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</si>
  <si>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</si>
  <si>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</si>
  <si>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</si>
  <si>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</si>
  <si>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</si>
  <si>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</si>
  <si>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</si>
  <si>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</si>
  <si>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</si>
  <si>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</si>
  <si>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</si>
  <si>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</si>
  <si>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</si>
  <si>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</si>
  <si>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</si>
  <si>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</si>
  <si>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</si>
  <si>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</si>
  <si>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</si>
  <si>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</si>
  <si>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</si>
  <si>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</si>
  <si>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</si>
  <si>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</si>
  <si>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</si>
  <si>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</si>
  <si>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</si>
  <si>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</si>
  <si>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</si>
  <si>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</si>
  <si>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</si>
  <si>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</si>
  <si>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</si>
  <si>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</si>
  <si>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</si>
  <si>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</si>
  <si>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</si>
  <si>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</si>
  <si>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</si>
  <si>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</si>
  <si>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</si>
  <si>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</si>
  <si>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</si>
  <si>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</si>
  <si>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</si>
  <si>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</si>
  <si>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</si>
  <si>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</si>
  <si>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</si>
  <si>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</si>
  <si>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</si>
  <si>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</si>
  <si>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</si>
  <si>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</si>
  <si>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</si>
  <si>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</si>
  <si>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</si>
  <si>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</si>
  <si>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</si>
  <si>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</si>
  <si>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</si>
  <si>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</si>
  <si>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</si>
  <si>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</si>
  <si>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</si>
  <si>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</si>
  <si>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</si>
  <si>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</si>
  <si>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</si>
  <si>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</si>
  <si>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</si>
  <si>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</si>
  <si>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</si>
  <si>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</si>
  <si>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</si>
  <si>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</si>
  <si>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</si>
  <si>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</si>
  <si>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</si>
  <si>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</si>
  <si>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</si>
  <si>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</si>
  <si>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</si>
  <si>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</si>
  <si>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</si>
  <si>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</si>
  <si>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</si>
  <si>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</si>
  <si>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</si>
  <si>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</si>
  <si>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</si>
  <si>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</si>
  <si>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</si>
  <si>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</si>
  <si>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</si>
  <si>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</si>
  <si>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</si>
  <si>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</si>
  <si>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</si>
  <si>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</si>
  <si>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</si>
  <si>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</si>
  <si>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</si>
  <si>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</si>
  <si>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</si>
  <si>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</si>
  <si>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</si>
  <si>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</si>
  <si>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</si>
  <si>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</si>
  <si>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</si>
  <si>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</si>
  <si>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</si>
  <si>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</si>
  <si>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</si>
  <si>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</si>
  <si>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</si>
  <si>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</si>
  <si>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</si>
  <si>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</si>
  <si>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</si>
  <si>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</si>
  <si>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</si>
  <si>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</si>
  <si>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</si>
  <si>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</si>
  <si>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</si>
  <si>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</si>
  <si>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</si>
  <si>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</si>
  <si>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</si>
  <si>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</si>
  <si>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</si>
  <si>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</si>
  <si>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</si>
  <si>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</si>
  <si>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</si>
  <si>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</si>
  <si>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</si>
  <si>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</si>
  <si>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</si>
  <si>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</si>
  <si>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</si>
  <si>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</si>
  <si>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</si>
  <si>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</si>
  <si>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</si>
  <si>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</si>
  <si>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</si>
  <si>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</si>
  <si>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</si>
  <si>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</si>
  <si>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</si>
  <si>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</si>
  <si>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</si>
  <si>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</si>
  <si>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</si>
  <si>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</si>
  <si>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</si>
  <si>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</si>
  <si>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</si>
  <si>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</si>
  <si>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</si>
  <si>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</si>
  <si>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</si>
  <si>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</si>
  <si>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</si>
  <si>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</si>
  <si>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</si>
  <si>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</si>
  <si>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</si>
  <si>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</si>
  <si>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</si>
  <si>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</si>
  <si>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</si>
  <si>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</si>
  <si>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</si>
  <si>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</si>
  <si>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</si>
  <si>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</si>
  <si>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</si>
  <si>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</si>
  <si>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</si>
  <si>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</si>
  <si>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</si>
  <si>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</si>
  <si>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</si>
  <si>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</si>
  <si>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</si>
  <si>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</si>
  <si>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</si>
  <si>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</si>
  <si>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</si>
  <si>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</si>
  <si>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</si>
  <si>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</si>
  <si>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</si>
  <si>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</si>
  <si>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</si>
  <si>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</si>
  <si>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</si>
  <si>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</si>
  <si>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</si>
  <si>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</si>
  <si>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</si>
  <si>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</si>
  <si>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</si>
  <si>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</si>
  <si>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</si>
  <si>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</si>
  <si>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</si>
  <si>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</si>
  <si>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</si>
  <si>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</si>
  <si>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</si>
  <si>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</si>
  <si>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</si>
  <si>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</si>
  <si>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</si>
  <si>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</si>
  <si>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</si>
  <si>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</si>
  <si>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</si>
  <si>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</si>
  <si>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</si>
  <si>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</si>
  <si>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</si>
  <si>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</si>
  <si>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</si>
  <si>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</si>
  <si>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</si>
  <si>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</si>
  <si>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</si>
  <si>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</si>
  <si>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</si>
  <si>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</si>
  <si>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</si>
  <si>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</si>
  <si>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</si>
  <si>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</si>
  <si>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</si>
  <si>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</si>
  <si>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</si>
  <si>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</si>
  <si>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</si>
  <si>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</si>
  <si>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</si>
  <si>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</si>
  <si>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</si>
  <si>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</si>
  <si>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</si>
  <si>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</si>
  <si>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</si>
  <si>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</si>
  <si>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</si>
  <si>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</si>
  <si>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</si>
  <si>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</si>
  <si>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</si>
  <si>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</si>
  <si>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</si>
  <si>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</si>
  <si>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</si>
  <si>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</si>
  <si>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</si>
  <si>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</si>
  <si>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</si>
  <si>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</si>
  <si>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</si>
  <si>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</si>
  <si>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</si>
  <si>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</si>
  <si>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</si>
  <si>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</si>
  <si>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</si>
  <si>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</si>
  <si>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</si>
  <si>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</si>
  <si>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</si>
  <si>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</si>
  <si>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</si>
  <si>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</si>
  <si>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</si>
  <si>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</si>
  <si>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</si>
  <si>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</si>
  <si>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</si>
  <si>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</si>
  <si>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</si>
  <si>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</si>
  <si>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</si>
  <si>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</si>
  <si>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</si>
  <si>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</si>
  <si>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</si>
  <si>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</si>
  <si>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</si>
  <si>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</si>
  <si>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</si>
  <si>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</si>
  <si>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</si>
  <si>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</si>
  <si>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</si>
  <si>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</si>
  <si>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</si>
  <si>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</si>
  <si>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</si>
  <si>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</si>
  <si>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</si>
  <si>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</si>
  <si>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</si>
  <si>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</si>
  <si>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</si>
  <si>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</si>
  <si>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</si>
  <si>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</si>
  <si>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</si>
  <si>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</si>
  <si>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</si>
  <si>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</si>
  <si>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</si>
  <si>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</si>
  <si>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</si>
  <si>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</si>
  <si>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</si>
  <si>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</si>
  <si>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</si>
  <si>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</si>
  <si>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</si>
  <si>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</si>
  <si>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</si>
  <si>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</si>
  <si>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</si>
  <si>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</si>
  <si>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</si>
  <si>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</si>
  <si>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</si>
  <si>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</si>
  <si>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</si>
  <si>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</si>
  <si>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</si>
  <si>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</si>
  <si>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</si>
  <si>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</si>
  <si>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</si>
  <si>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</si>
  <si>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</si>
  <si>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</si>
  <si>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</si>
  <si>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</si>
  <si>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</si>
  <si>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</si>
  <si>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</si>
  <si>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</si>
  <si>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</si>
  <si>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</si>
  <si>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</si>
  <si>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</si>
  <si>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</si>
  <si>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</si>
  <si>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</si>
  <si>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</si>
  <si>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</si>
  <si>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</si>
  <si>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</si>
  <si>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</si>
  <si>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</si>
  <si>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</si>
  <si>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</si>
  <si>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</si>
  <si>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</si>
  <si>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</si>
  <si>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</si>
  <si>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</si>
  <si>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</si>
  <si>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</si>
  <si>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</si>
  <si>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</si>
  <si>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</si>
  <si>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</si>
  <si>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</si>
  <si>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</si>
  <si>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</si>
  <si>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</si>
  <si>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</si>
  <si>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</si>
  <si>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</si>
  <si>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</si>
  <si>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</si>
  <si>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</si>
  <si>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</si>
  <si>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</si>
  <si>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</si>
  <si>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</si>
  <si>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</si>
  <si>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</si>
  <si>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</si>
  <si>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</si>
  <si>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</si>
  <si>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</si>
  <si>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</si>
  <si>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</si>
  <si>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</si>
  <si>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</si>
  <si>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</si>
  <si>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</si>
  <si>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</si>
  <si>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</si>
  <si>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</si>
  <si>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</si>
  <si>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</si>
  <si>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</si>
  <si>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</si>
  <si>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</si>
  <si>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</si>
  <si>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</si>
  <si>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</si>
  <si>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</si>
  <si>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</si>
  <si>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</si>
  <si>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</si>
  <si>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</si>
  <si>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</si>
  <si>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</si>
  <si>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</si>
  <si>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</si>
  <si>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</si>
  <si>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</si>
  <si>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</si>
  <si>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</si>
  <si>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</si>
  <si>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</si>
  <si>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</si>
  <si>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</si>
  <si>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</si>
  <si>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</si>
  <si>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</si>
  <si>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</si>
  <si>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</si>
  <si>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</si>
  <si>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</si>
  <si>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</si>
  <si>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</si>
  <si>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</si>
  <si>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</si>
  <si>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</si>
  <si>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</si>
  <si>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</si>
  <si>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</si>
  <si>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</si>
  <si>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</si>
  <si>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</si>
  <si>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</si>
  <si>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</si>
  <si>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</si>
  <si>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</si>
  <si>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</si>
  <si>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</si>
  <si>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</si>
  <si>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</si>
  <si>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</si>
  <si>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</si>
  <si>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</si>
  <si>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</si>
  <si>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</si>
  <si>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</si>
  <si>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</si>
  <si>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</si>
  <si>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</si>
  <si>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</si>
  <si>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</si>
  <si>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</si>
  <si>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</si>
  <si>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</si>
  <si>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</si>
  <si>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</si>
  <si>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</si>
  <si>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</si>
  <si>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</si>
  <si>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</si>
  <si>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</si>
  <si>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</si>
  <si>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</si>
  <si>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</si>
  <si>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</si>
  <si>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</si>
  <si>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</si>
  <si>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</si>
  <si>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</si>
  <si>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</si>
  <si>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</si>
  <si>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</si>
  <si>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</si>
  <si>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</si>
  <si>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</si>
  <si>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</si>
  <si>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</si>
  <si>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</si>
  <si>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</si>
  <si>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</si>
  <si>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</si>
  <si>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</si>
  <si>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</si>
  <si>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</si>
  <si>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</si>
  <si>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</si>
  <si>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</si>
  <si>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</si>
  <si>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</si>
  <si>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</si>
  <si>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</si>
  <si>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</si>
  <si>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</si>
  <si>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</si>
  <si>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</si>
  <si>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</si>
  <si>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</si>
  <si>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</si>
  <si>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</si>
  <si>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</si>
  <si>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</si>
  <si>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</si>
  <si>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</si>
  <si>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</si>
  <si>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</si>
  <si>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</si>
  <si>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</si>
  <si>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</si>
  <si>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</si>
  <si>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</si>
  <si>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</si>
  <si>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</si>
  <si>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</si>
  <si>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</si>
  <si>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</si>
  <si>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</si>
  <si>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</si>
  <si>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</si>
  <si>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</si>
  <si>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</si>
  <si>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</si>
  <si>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</si>
  <si>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</si>
  <si>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</si>
  <si>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</si>
  <si>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</si>
  <si>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</si>
  <si>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</si>
  <si>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</si>
  <si>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</si>
  <si>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</si>
  <si>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</si>
  <si>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</si>
  <si>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</si>
  <si>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</si>
  <si>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</si>
  <si>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</si>
  <si>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</si>
  <si>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</si>
  <si>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</si>
  <si>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</si>
  <si>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</si>
  <si>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</si>
  <si>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</si>
  <si>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</si>
  <si>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</si>
  <si>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</si>
  <si>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</si>
  <si>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</si>
  <si>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</si>
  <si>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</si>
  <si>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</si>
  <si>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</si>
  <si>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</si>
  <si>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</si>
  <si>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</si>
  <si>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</si>
  <si>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</si>
  <si>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</si>
  <si>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</si>
  <si>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</si>
  <si>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</si>
  <si>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</si>
  <si>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</si>
  <si>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</si>
  <si>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</si>
  <si>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</si>
  <si>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</si>
  <si>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</si>
  <si>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</si>
  <si>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</si>
  <si>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</si>
  <si>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</si>
  <si>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</si>
  <si>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</si>
  <si>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</si>
  <si>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</si>
  <si>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</si>
  <si>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</si>
  <si>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</si>
  <si>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</si>
  <si>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</si>
  <si>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</si>
  <si>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</si>
  <si>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</si>
  <si>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</si>
  <si>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</si>
  <si>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</si>
  <si>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</si>
  <si>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</si>
  <si>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</si>
  <si>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</si>
  <si>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</si>
  <si>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</si>
  <si>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</si>
  <si>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</si>
  <si>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</si>
  <si>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</si>
  <si>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</si>
  <si>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</si>
  <si>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</si>
  <si>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</si>
  <si>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</si>
  <si>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</si>
  <si>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</si>
  <si>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</si>
  <si>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</si>
  <si>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</si>
  <si>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</si>
  <si>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</si>
  <si>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</si>
  <si>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</si>
  <si>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</si>
  <si>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</si>
  <si>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</si>
  <si>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</si>
  <si>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</si>
  <si>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</si>
  <si>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</si>
  <si>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</si>
  <si>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</si>
  <si>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</si>
  <si>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</si>
  <si>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</si>
  <si>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</si>
  <si>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</si>
  <si>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</si>
  <si>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</si>
  <si>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</si>
  <si>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</si>
  <si>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</si>
  <si>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</si>
  <si>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</si>
  <si>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</si>
  <si>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</si>
  <si>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</si>
  <si>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</si>
  <si>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</si>
  <si>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</si>
  <si>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</si>
  <si>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</si>
  <si>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</si>
  <si>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</si>
  <si>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</si>
  <si>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</si>
  <si>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</si>
  <si>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</si>
  <si>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</si>
  <si>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</si>
  <si>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</si>
  <si>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</si>
  <si>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</si>
  <si>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</si>
  <si>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</si>
  <si>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</si>
  <si>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</si>
  <si>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</si>
  <si>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</si>
  <si>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</si>
  <si>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</si>
  <si>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</si>
  <si>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</si>
  <si>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</si>
  <si>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</si>
  <si>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</si>
  <si>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</si>
  <si>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</si>
  <si>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</si>
  <si>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</si>
  <si>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</si>
  <si>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</si>
  <si>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</si>
  <si>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</si>
  <si>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</si>
  <si>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</si>
  <si>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</si>
  <si>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</si>
  <si>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</si>
  <si>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</si>
  <si>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</si>
  <si>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</si>
  <si>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</si>
  <si>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</si>
  <si>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</si>
  <si>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</si>
  <si>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</si>
  <si>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</si>
  <si>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</si>
  <si>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</si>
  <si>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</si>
  <si>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</si>
  <si>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</si>
  <si>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</si>
  <si>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</si>
  <si>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</si>
  <si>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</si>
  <si>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</si>
  <si>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</si>
  <si>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</si>
  <si>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</si>
  <si>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</si>
  <si>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</si>
  <si>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</si>
  <si>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</si>
  <si>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</si>
  <si>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</si>
  <si>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</si>
  <si>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</si>
  <si>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</si>
  <si>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</si>
  <si>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</si>
  <si>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</si>
  <si>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</si>
  <si>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</si>
  <si>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</si>
  <si>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</si>
  <si>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</si>
  <si>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</si>
  <si>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</si>
  <si>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</si>
  <si>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</si>
  <si>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</si>
  <si>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</si>
  <si>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</si>
  <si>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</si>
  <si>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</si>
  <si>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</si>
  <si>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</si>
  <si>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</si>
  <si>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</si>
  <si>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</si>
  <si>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</si>
  <si>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</si>
  <si>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</si>
  <si>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</si>
  <si>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</si>
  <si>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</si>
  <si>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</si>
  <si>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</si>
  <si>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</si>
  <si>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</si>
  <si>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</si>
  <si>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</si>
  <si>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</si>
  <si>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</si>
  <si>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</si>
  <si>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</si>
  <si>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</si>
  <si>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</si>
  <si>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</si>
  <si>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</si>
  <si>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</si>
  <si>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</si>
  <si>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</si>
  <si>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</si>
  <si>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</si>
  <si>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</si>
  <si>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</si>
  <si>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</si>
  <si>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</si>
  <si>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</si>
  <si>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</si>
  <si>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</si>
  <si>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</si>
  <si>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</si>
  <si>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</si>
  <si>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</si>
  <si>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</si>
  <si>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</si>
  <si>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</si>
  <si>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</si>
  <si>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</si>
  <si>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</si>
  <si>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</si>
  <si>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</si>
  <si>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</si>
  <si>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</si>
  <si>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</si>
  <si>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</si>
  <si>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</si>
  <si>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</si>
  <si>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</si>
  <si>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</si>
  <si>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</si>
  <si>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</si>
  <si>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</si>
  <si>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</si>
  <si>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</si>
  <si>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</si>
  <si>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</si>
  <si>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</si>
  <si>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</si>
  <si>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</si>
  <si>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</si>
  <si>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</si>
  <si>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</si>
  <si>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</si>
  <si>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</si>
  <si>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</si>
  <si>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</si>
  <si>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</si>
  <si>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</si>
  <si>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</si>
  <si>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</si>
  <si>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</si>
  <si>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</si>
  <si>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</si>
  <si>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</si>
  <si>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</si>
  <si>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</si>
  <si>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</si>
  <si>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</si>
  <si>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</si>
  <si>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</si>
  <si>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</si>
  <si>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</si>
  <si>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</si>
  <si>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</si>
  <si>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</si>
  <si>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</si>
  <si>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</si>
  <si>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</si>
  <si>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</si>
  <si>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</si>
  <si>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</si>
  <si>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</si>
  <si>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</si>
  <si>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</si>
  <si>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</si>
  <si>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</si>
  <si>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</si>
  <si>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</si>
  <si>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</si>
  <si>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</si>
  <si>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</si>
  <si>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</si>
  <si>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</si>
  <si>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</si>
  <si>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</si>
  <si>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</si>
  <si>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</si>
  <si>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</si>
  <si>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</si>
  <si>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</si>
  <si>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</si>
  <si>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</si>
  <si>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</si>
  <si>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</si>
  <si>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</si>
  <si>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</si>
  <si>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</si>
  <si>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</si>
  <si>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</si>
  <si>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</si>
  <si>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</si>
  <si>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</si>
  <si>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</si>
  <si>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</si>
  <si>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</si>
  <si>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</si>
  <si>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</si>
  <si>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</si>
  <si>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</si>
  <si>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</si>
  <si>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</si>
  <si>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</si>
  <si>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</si>
  <si>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</si>
  <si>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</si>
  <si>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</si>
  <si>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</si>
  <si>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</si>
  <si>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</si>
  <si>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</si>
  <si>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</si>
  <si>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</si>
  <si>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</si>
  <si>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</si>
  <si>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</si>
  <si>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</si>
  <si>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</si>
  <si>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</si>
  <si>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</si>
  <si>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</si>
  <si>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</si>
  <si>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</si>
  <si>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</si>
  <si>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</si>
  <si>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</si>
  <si>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</si>
  <si>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</si>
  <si>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</si>
  <si>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</si>
  <si>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</si>
  <si>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</si>
  <si>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</si>
  <si>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</si>
  <si>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</si>
  <si>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</si>
  <si>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</si>
  <si>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</si>
  <si>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</si>
  <si>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</si>
  <si>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</si>
  <si>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</si>
  <si>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</si>
  <si>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</si>
  <si>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</si>
  <si>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</si>
  <si>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</si>
  <si>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</si>
  <si>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</si>
  <si>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</si>
  <si>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</si>
  <si>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</si>
  <si>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</si>
  <si>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</si>
  <si>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</si>
  <si>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</si>
  <si>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</si>
  <si>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</si>
  <si>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</si>
  <si>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</si>
  <si>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</si>
  <si>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</si>
  <si>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</si>
  <si>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</si>
  <si>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</si>
  <si>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</si>
  <si>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</si>
  <si>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</si>
  <si>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</si>
  <si>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</si>
  <si>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</si>
  <si>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</si>
  <si>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</si>
  <si>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</si>
  <si>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</si>
  <si>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</si>
  <si>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</si>
  <si>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</si>
  <si>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</si>
  <si>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</si>
  <si>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</si>
  <si>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</si>
  <si>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</si>
  <si>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</si>
  <si>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</si>
  <si>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</si>
  <si>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</si>
  <si>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</si>
  <si>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</si>
  <si>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</si>
  <si>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</si>
  <si>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</si>
  <si>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</si>
  <si>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</si>
  <si>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</si>
  <si>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</si>
  <si>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</si>
  <si>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</si>
  <si>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</si>
  <si>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</si>
  <si>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</si>
  <si>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</si>
  <si>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</si>
  <si>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</si>
  <si>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</si>
  <si>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</si>
  <si>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</si>
  <si>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</si>
  <si>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</si>
  <si>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</si>
  <si>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</si>
  <si>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</si>
  <si>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</si>
  <si>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</si>
  <si>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</si>
  <si>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</si>
  <si>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</si>
  <si>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</si>
  <si>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</si>
  <si>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</si>
  <si>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</si>
  <si>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</si>
  <si>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</si>
  <si>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</si>
  <si>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</si>
  <si>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</si>
  <si>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</si>
  <si>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</si>
  <si>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</si>
  <si>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</si>
  <si>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</si>
  <si>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</si>
  <si>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</si>
  <si>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</si>
  <si>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</si>
  <si>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</si>
  <si>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</si>
  <si>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</si>
  <si>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</si>
  <si>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</si>
  <si>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</si>
  <si>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</si>
  <si>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</si>
  <si>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</si>
  <si>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</si>
  <si>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</si>
  <si>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</si>
  <si>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</si>
  <si>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</si>
  <si>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</si>
  <si>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</si>
  <si>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</si>
  <si>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</si>
  <si>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</si>
  <si>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</si>
  <si>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</si>
  <si>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</si>
  <si>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</si>
  <si>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</si>
  <si>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</si>
  <si>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</si>
  <si>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</si>
  <si>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</si>
  <si>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</si>
  <si>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</si>
  <si>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</si>
  <si>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</si>
  <si>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</si>
  <si>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</si>
  <si>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</si>
  <si>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</si>
  <si>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</si>
  <si>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</si>
  <si>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</si>
  <si>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</si>
  <si>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</si>
  <si>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</si>
  <si>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</si>
  <si>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</si>
  <si>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</si>
  <si>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</si>
  <si>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</si>
  <si>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</si>
  <si>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</si>
  <si>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</si>
  <si>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</si>
  <si>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</si>
  <si>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</si>
  <si>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</si>
  <si>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</si>
  <si>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</si>
  <si>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</si>
  <si>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</si>
  <si>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</si>
  <si>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</si>
  <si>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</si>
  <si>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</si>
  <si>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</si>
  <si>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</si>
  <si>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</si>
  <si>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</si>
  <si>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</si>
  <si>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</si>
  <si>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</si>
  <si>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</si>
  <si>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</si>
  <si>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</si>
  <si>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</si>
  <si>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</si>
  <si>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</si>
  <si>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</si>
  <si>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</si>
  <si>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</si>
  <si>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</si>
  <si>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</si>
  <si>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</si>
  <si>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</si>
  <si>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</si>
  <si>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</si>
  <si>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</si>
  <si>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</si>
  <si>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</si>
  <si>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</si>
  <si>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</si>
  <si>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</si>
  <si>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</si>
  <si>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</si>
  <si>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</si>
  <si>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</si>
  <si>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</si>
  <si>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</si>
  <si>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</si>
  <si>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</si>
  <si>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</si>
  <si>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</si>
  <si>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</si>
  <si>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</si>
  <si>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</si>
  <si>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</si>
  <si>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</si>
  <si>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</si>
  <si>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</si>
  <si>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</si>
  <si>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</si>
  <si>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</si>
  <si>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</si>
  <si>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</si>
  <si>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</si>
  <si>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</si>
  <si>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</si>
  <si>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</si>
  <si>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</si>
  <si>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</si>
  <si>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</si>
  <si>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</si>
  <si>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</si>
  <si>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</si>
  <si>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</si>
  <si>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</si>
  <si>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</si>
  <si>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</si>
  <si>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</si>
  <si>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</si>
  <si>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</si>
  <si>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</si>
  <si>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</si>
  <si>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</si>
  <si>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</si>
  <si>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</si>
  <si>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</si>
  <si>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</si>
  <si>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</si>
  <si>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</si>
  <si>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</si>
  <si>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</si>
  <si>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</si>
  <si>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</si>
  <si>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</si>
  <si>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</si>
  <si>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</si>
  <si>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</si>
  <si>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</si>
  <si>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</si>
  <si>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</si>
  <si>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</si>
  <si>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</si>
  <si>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</si>
  <si>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</si>
  <si>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</si>
  <si>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</si>
  <si>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</si>
  <si>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</si>
  <si>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</si>
  <si>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</si>
  <si>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</si>
  <si>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</si>
  <si>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</si>
  <si>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</si>
  <si>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</si>
  <si>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</si>
  <si>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</si>
  <si>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</si>
  <si>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</si>
  <si>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</si>
  <si>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</si>
  <si>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</si>
  <si>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</si>
  <si>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</si>
  <si>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</si>
  <si>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</si>
  <si>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</si>
  <si>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</si>
  <si>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</si>
  <si>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</si>
  <si>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</si>
  <si>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</si>
  <si>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</si>
  <si>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</si>
  <si>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</si>
  <si>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</si>
  <si>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</si>
  <si>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</si>
  <si>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</si>
  <si>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</si>
  <si>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</si>
  <si>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</si>
  <si>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</si>
  <si>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</si>
  <si>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</si>
  <si>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</si>
  <si>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</si>
  <si>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</si>
  <si>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</si>
  <si>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</si>
  <si>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</si>
  <si>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</si>
  <si>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</si>
  <si>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</si>
  <si>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</si>
  <si>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</si>
  <si>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</si>
  <si>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</si>
  <si>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</si>
  <si>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</si>
  <si>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</si>
  <si>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</si>
  <si>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</si>
  <si>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</si>
  <si>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</si>
  <si>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</si>
  <si>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</si>
  <si>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</si>
  <si>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</si>
  <si>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</si>
  <si>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</si>
  <si>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</si>
  <si>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</si>
  <si>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</si>
  <si>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</si>
  <si>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</si>
  <si>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</si>
  <si>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</si>
  <si>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</si>
  <si>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</si>
  <si>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</si>
  <si>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</si>
  <si>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</si>
  <si>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</si>
  <si>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</si>
  <si>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</si>
  <si>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</si>
  <si>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</si>
  <si>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</si>
  <si>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</si>
  <si>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</si>
  <si>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</si>
  <si>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</si>
  <si>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</si>
  <si>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</si>
  <si>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</si>
  <si>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</si>
  <si>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</si>
  <si>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</si>
  <si>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</si>
  <si>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</si>
  <si>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</si>
  <si>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</si>
  <si>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</si>
  <si>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</si>
  <si>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</si>
  <si>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</si>
  <si>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</si>
  <si>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</si>
  <si>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</si>
  <si>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</si>
  <si>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</si>
  <si>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</si>
  <si>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</si>
  <si>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</si>
  <si>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</si>
  <si>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</si>
  <si>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</si>
  <si>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</si>
  <si>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</si>
  <si>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</si>
  <si>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</si>
  <si>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</si>
  <si>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</si>
  <si>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</si>
  <si>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</si>
  <si>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</si>
  <si>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</si>
  <si>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</si>
  <si>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</si>
  <si>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</si>
  <si>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</si>
  <si>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</si>
  <si>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</si>
  <si>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</si>
  <si>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</si>
  <si>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</si>
  <si>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</si>
  <si>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</si>
  <si>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</si>
  <si>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</si>
  <si>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</si>
  <si>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</si>
  <si>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</si>
  <si>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</si>
  <si>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</si>
  <si>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</si>
  <si>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</si>
  <si>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</si>
  <si>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</si>
  <si>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</si>
  <si>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</si>
  <si>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</si>
  <si>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</si>
  <si>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</si>
  <si>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</si>
  <si>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</si>
  <si>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</si>
  <si>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</si>
  <si>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</si>
  <si>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</si>
  <si>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</si>
  <si>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</si>
  <si>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</si>
  <si>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</si>
  <si>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</si>
  <si>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</si>
  <si>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</si>
  <si>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</si>
  <si>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</si>
  <si>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</si>
  <si>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</si>
  <si>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</si>
  <si>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</si>
  <si>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</si>
  <si>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</si>
  <si>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</si>
  <si>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</si>
  <si>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</si>
  <si>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</si>
  <si>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</si>
  <si>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</si>
  <si>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</si>
  <si>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</si>
  <si>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</si>
  <si>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</si>
  <si>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</si>
  <si>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</si>
  <si>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</si>
  <si>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</si>
  <si>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</si>
  <si>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</si>
  <si>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</si>
  <si>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</si>
  <si>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</si>
  <si>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</si>
  <si>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</si>
  <si>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</si>
  <si>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</si>
  <si>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</si>
  <si>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</si>
  <si>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</si>
  <si>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</si>
  <si>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</si>
  <si>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</si>
  <si>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</si>
  <si>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</si>
  <si>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</si>
  <si>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</si>
  <si>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</si>
  <si>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</si>
  <si>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</si>
  <si>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</si>
  <si>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</si>
  <si>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</si>
  <si>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</si>
  <si>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</si>
  <si>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</si>
  <si>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</si>
  <si>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</si>
  <si>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</si>
  <si>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</si>
  <si>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</si>
  <si>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</si>
  <si>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</si>
  <si>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</si>
  <si>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</si>
  <si>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</si>
  <si>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</si>
  <si>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</si>
  <si>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</si>
  <si>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</si>
  <si>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</si>
  <si>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</si>
  <si>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</si>
  <si>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</si>
  <si>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</si>
  <si>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</si>
  <si>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</si>
  <si>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</si>
  <si>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</si>
  <si>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</si>
  <si>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</si>
  <si>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</si>
  <si>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</si>
  <si>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</si>
  <si>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</si>
  <si>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</si>
  <si>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</si>
  <si>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</si>
  <si>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</si>
  <si>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</si>
  <si>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</si>
  <si>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</si>
  <si>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</si>
  <si>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</si>
  <si>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</si>
  <si>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</si>
  <si>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</si>
  <si>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</si>
  <si>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</si>
  <si>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</si>
  <si>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</si>
  <si>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</si>
  <si>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</si>
  <si>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</si>
  <si>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</si>
  <si>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</si>
  <si>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</si>
  <si>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</si>
  <si>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</si>
  <si>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</si>
  <si>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</si>
  <si>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</si>
  <si>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</si>
  <si>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</si>
  <si>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</si>
  <si>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</si>
  <si>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</si>
  <si>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</si>
  <si>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</si>
  <si>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</si>
  <si>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</si>
  <si>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</si>
  <si>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</si>
  <si>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</si>
  <si>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</si>
  <si>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</si>
  <si>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</si>
  <si>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</si>
  <si>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</si>
  <si>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</si>
  <si>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</si>
  <si>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</si>
  <si>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</si>
  <si>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</si>
  <si>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</si>
  <si>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</si>
  <si>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</si>
  <si>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</si>
  <si>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</si>
  <si>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</si>
  <si>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</si>
  <si>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</si>
  <si>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</si>
  <si>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</si>
  <si>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</si>
  <si>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</si>
  <si>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</si>
  <si>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</si>
  <si>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</si>
  <si>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</si>
  <si>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</si>
  <si>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</si>
  <si>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</si>
  <si>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</si>
  <si>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</si>
  <si>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</si>
  <si>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</si>
  <si>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</si>
  <si>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</si>
  <si>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</si>
  <si>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</si>
  <si>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</si>
  <si>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</si>
  <si>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</si>
  <si>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</si>
  <si>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</si>
  <si>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</si>
  <si>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</si>
  <si>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</si>
  <si>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</si>
  <si>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</si>
  <si>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</si>
  <si>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</si>
  <si>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</si>
  <si>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</si>
  <si>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</si>
  <si>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</si>
  <si>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</si>
  <si>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</si>
  <si>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</si>
  <si>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</si>
  <si>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</si>
  <si>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</si>
  <si>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</si>
  <si>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</si>
  <si>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</si>
  <si>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</si>
  <si>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</si>
  <si>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</si>
  <si>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</si>
  <si>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</si>
  <si>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</si>
  <si>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</si>
  <si>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</si>
  <si>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</si>
  <si>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</si>
  <si>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</si>
  <si>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</si>
  <si>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</si>
  <si>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</si>
  <si>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</si>
  <si>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</si>
  <si>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</si>
  <si>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</si>
  <si>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</si>
  <si>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</si>
  <si>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</si>
  <si>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</si>
  <si>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</si>
  <si>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</si>
  <si>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</si>
  <si>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</si>
  <si>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</si>
  <si>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</si>
  <si>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</si>
  <si>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</si>
  <si>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</si>
  <si>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</si>
  <si>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</si>
  <si>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</si>
  <si>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</si>
  <si>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</si>
  <si>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</si>
  <si>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</si>
  <si>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</si>
  <si>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</si>
  <si>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</si>
  <si>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</si>
  <si>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</si>
  <si>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</si>
  <si>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</si>
  <si>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</si>
  <si>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</si>
  <si>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</si>
  <si>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</si>
  <si>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</si>
  <si>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</si>
  <si>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</si>
  <si>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</si>
  <si>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</si>
  <si>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</si>
  <si>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</si>
  <si>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</si>
  <si>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</si>
  <si>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</si>
  <si>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</si>
  <si>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</si>
  <si>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</si>
  <si>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</si>
  <si>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</si>
  <si>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</si>
  <si>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</si>
  <si>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</si>
  <si>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</si>
  <si>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</si>
  <si>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</si>
  <si>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</si>
  <si>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</si>
  <si>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</si>
  <si>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</si>
  <si>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</si>
  <si>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</si>
  <si>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</si>
  <si>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</si>
  <si>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</si>
  <si>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</si>
  <si>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</si>
  <si>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</si>
  <si>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</si>
  <si>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</si>
  <si>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</si>
  <si>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</si>
  <si>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</si>
  <si>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</si>
  <si>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</si>
  <si>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</si>
  <si>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</si>
  <si>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</si>
  <si>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</si>
  <si>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</si>
  <si>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</si>
  <si>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</si>
  <si>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</si>
  <si>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</si>
  <si>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</si>
  <si>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</si>
  <si>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</si>
  <si>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</si>
  <si>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</si>
  <si>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</si>
  <si>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</si>
  <si>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</si>
  <si>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</si>
  <si>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</si>
  <si>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</si>
  <si>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</si>
  <si>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</si>
  <si>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</si>
  <si>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</si>
  <si>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</si>
  <si>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</si>
  <si>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</si>
  <si>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</si>
  <si>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</si>
  <si>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</si>
  <si>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</si>
  <si>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</si>
  <si>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</si>
  <si>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</si>
  <si>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</si>
  <si>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</si>
  <si>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</si>
  <si>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</si>
  <si>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</si>
  <si>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</si>
  <si>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</si>
  <si>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</si>
  <si>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</si>
  <si>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</si>
  <si>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</si>
  <si>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</si>
  <si>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</si>
  <si>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</si>
  <si>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</si>
  <si>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</si>
  <si>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</si>
  <si>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</si>
  <si>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</si>
  <si>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</si>
  <si>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</si>
  <si>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</si>
  <si>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</si>
  <si>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</si>
  <si>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</si>
  <si>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</si>
  <si>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</si>
  <si>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</si>
  <si>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</si>
  <si>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</si>
  <si>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</si>
  <si>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</si>
  <si>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</si>
  <si>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</si>
  <si>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</si>
  <si>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</si>
  <si>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</si>
  <si>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</si>
  <si>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</si>
  <si>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</si>
  <si>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</si>
  <si>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</si>
  <si>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</si>
  <si>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</si>
  <si>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</si>
  <si>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</si>
  <si>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</si>
  <si>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</si>
  <si>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</si>
  <si>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</si>
  <si>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</si>
  <si>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</si>
  <si>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</si>
  <si>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</si>
  <si>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</si>
  <si>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</si>
  <si>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</si>
  <si>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</si>
  <si>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</si>
  <si>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</si>
  <si>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</si>
  <si>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</si>
  <si>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</si>
  <si>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</si>
  <si>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</si>
  <si>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</si>
  <si>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</si>
  <si>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</si>
  <si>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</si>
  <si>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</si>
  <si>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</si>
  <si>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</si>
  <si>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</si>
  <si>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</si>
  <si>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</si>
  <si>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</si>
  <si>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</si>
  <si>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</si>
  <si>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</si>
  <si>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</si>
  <si>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</si>
  <si>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</si>
  <si>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</si>
  <si>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</si>
  <si>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</si>
  <si>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</si>
  <si>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</si>
  <si>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</si>
  <si>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</si>
  <si>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</si>
  <si>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</si>
  <si>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</si>
  <si>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</si>
  <si>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</si>
  <si>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</si>
  <si>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</si>
  <si>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</si>
  <si>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</si>
  <si>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</si>
  <si>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</si>
  <si>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</si>
  <si>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</si>
  <si>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</si>
  <si>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</si>
  <si>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</si>
  <si>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</si>
  <si>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</si>
  <si>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</si>
  <si>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</si>
  <si>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</si>
  <si>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</si>
  <si>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</si>
  <si>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</si>
  <si>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</si>
  <si>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</si>
  <si>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</si>
  <si>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</si>
  <si>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</si>
  <si>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</si>
  <si>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</si>
  <si>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</si>
  <si>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</si>
  <si>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</si>
  <si>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</si>
  <si>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</si>
  <si>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</si>
  <si>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</si>
  <si>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</si>
  <si>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</si>
  <si>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</si>
  <si>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</si>
  <si>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</si>
  <si>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</si>
  <si>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</si>
  <si>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</si>
  <si>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</si>
  <si>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</si>
  <si>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</si>
  <si>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</si>
  <si>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</si>
  <si>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</si>
  <si>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</si>
  <si>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</si>
  <si>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</si>
  <si>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</si>
  <si>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</si>
  <si>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</si>
  <si>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</si>
  <si>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</si>
  <si>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</si>
  <si>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</si>
  <si>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</si>
  <si>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</si>
  <si>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</si>
  <si>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</si>
  <si>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</si>
  <si>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</si>
  <si>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</si>
  <si>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</si>
  <si>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</si>
  <si>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</si>
  <si>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</si>
  <si>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</si>
  <si>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</si>
  <si>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</si>
  <si>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</si>
  <si>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</si>
  <si>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</si>
  <si>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</si>
  <si>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</si>
  <si>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</si>
  <si>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</si>
  <si>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</si>
  <si>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</si>
  <si>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</si>
  <si>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</si>
  <si>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</si>
  <si>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</si>
  <si>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</si>
  <si>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</si>
  <si>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</si>
  <si>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</si>
  <si>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</si>
  <si>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</si>
  <si>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</si>
  <si>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</si>
  <si>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</si>
  <si>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</si>
  <si>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</si>
  <si>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</si>
  <si>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</si>
  <si>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</si>
  <si>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</si>
  <si>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</si>
  <si>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</si>
  <si>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</si>
  <si>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</si>
  <si>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</si>
  <si>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</si>
  <si>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</si>
  <si>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</si>
  <si>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</si>
  <si>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</si>
  <si>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</si>
  <si>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</si>
  <si>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</si>
  <si>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</si>
  <si>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</si>
  <si>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</si>
  <si>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</si>
  <si>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</si>
  <si>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</si>
  <si>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</si>
  <si>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</si>
  <si>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</si>
  <si>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</si>
  <si>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</si>
  <si>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</si>
  <si>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</si>
  <si>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</si>
  <si>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</si>
  <si>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</si>
  <si>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</si>
  <si>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</si>
  <si>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</si>
  <si>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</si>
  <si>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</si>
  <si>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</si>
  <si>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</si>
  <si>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</si>
  <si>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</si>
  <si>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</si>
  <si>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</si>
  <si>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</si>
  <si>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</si>
  <si>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</si>
  <si>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</si>
  <si>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</si>
  <si>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</si>
  <si>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</si>
  <si>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</si>
  <si>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</si>
  <si>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</si>
  <si>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</si>
  <si>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</si>
  <si>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</si>
  <si>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</si>
  <si>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</si>
  <si>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</si>
  <si>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</si>
  <si>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</si>
  <si>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</si>
  <si>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</si>
  <si>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</si>
  <si>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</si>
  <si>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</si>
  <si>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</si>
  <si>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</si>
  <si>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</si>
  <si>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</si>
  <si>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</si>
  <si>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</si>
  <si>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</si>
  <si>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</si>
  <si>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</si>
  <si>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</si>
  <si>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</si>
  <si>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</si>
  <si>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</si>
  <si>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</si>
  <si>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</si>
  <si>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</si>
  <si>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</si>
  <si>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</si>
  <si>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</si>
  <si>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</si>
  <si>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</si>
  <si>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</si>
  <si>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</si>
  <si>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</si>
  <si>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</si>
  <si>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</si>
  <si>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</si>
  <si>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</si>
  <si>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</si>
  <si>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</si>
  <si>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</si>
  <si>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</si>
  <si>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</si>
  <si>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</si>
  <si>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</si>
  <si>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</si>
  <si>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</si>
  <si>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</si>
  <si>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</si>
  <si>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</si>
  <si>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</si>
  <si>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</si>
  <si>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</si>
  <si>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</si>
  <si>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</si>
  <si>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</si>
  <si>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</si>
  <si>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</si>
  <si>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</si>
  <si>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</si>
  <si>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</si>
  <si>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</si>
  <si>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</si>
  <si>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</si>
  <si>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</si>
  <si>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</si>
  <si>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</si>
  <si>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</si>
  <si>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</si>
  <si>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</si>
  <si>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</si>
  <si>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</si>
  <si>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</si>
  <si>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</si>
  <si>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</si>
  <si>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</si>
  <si>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</si>
  <si>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</si>
  <si>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</si>
  <si>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</si>
  <si>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</si>
  <si>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</si>
  <si>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</si>
  <si>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</si>
  <si>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</si>
  <si>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</si>
  <si>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</si>
  <si>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</si>
  <si>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</si>
  <si>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</si>
  <si>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</si>
  <si>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</si>
  <si>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</si>
  <si>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</si>
  <si>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</si>
  <si>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</si>
  <si>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</si>
  <si>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</si>
  <si>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</si>
  <si>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</si>
  <si>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</si>
  <si>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</si>
  <si>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</si>
  <si>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</si>
  <si>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</si>
  <si>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</si>
  <si>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</si>
  <si>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</si>
  <si>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</si>
  <si>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</si>
  <si>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</si>
  <si>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</si>
  <si>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</si>
  <si>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</si>
  <si>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</si>
  <si>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</si>
  <si>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</si>
  <si>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</si>
  <si>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</si>
  <si>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</si>
  <si>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</si>
  <si>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</si>
  <si>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</si>
  <si>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</si>
  <si>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</si>
  <si>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</si>
  <si>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</si>
  <si>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</si>
  <si>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</si>
  <si>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</si>
  <si>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</si>
  <si>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</si>
  <si>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</si>
  <si>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</si>
  <si>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</si>
  <si>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</si>
  <si>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</si>
  <si>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</si>
  <si>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</si>
  <si>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</si>
  <si>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</si>
  <si>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</si>
  <si>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</si>
  <si>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</si>
  <si>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</si>
  <si>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</si>
  <si>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</si>
  <si>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</si>
  <si>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</si>
  <si>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</si>
  <si>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</si>
  <si>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</si>
  <si>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</si>
  <si>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</si>
  <si>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</si>
  <si>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</si>
  <si>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</si>
  <si>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</si>
  <si>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</si>
  <si>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</si>
  <si>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</si>
  <si>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</si>
  <si>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</si>
  <si>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</si>
  <si>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</si>
  <si>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</si>
  <si>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</si>
  <si>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</si>
  <si>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</si>
  <si>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</si>
  <si>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</si>
  <si>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</si>
  <si>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</si>
  <si>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</si>
  <si>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</si>
  <si>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</si>
  <si>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</si>
  <si>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</si>
  <si>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</si>
  <si>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</si>
  <si>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</si>
  <si>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</si>
  <si>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</si>
  <si>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</si>
  <si>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</si>
  <si>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</si>
  <si>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</si>
  <si>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</si>
  <si>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</si>
  <si>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</si>
  <si>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</si>
  <si>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</si>
  <si>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</si>
  <si>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</si>
  <si>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</si>
  <si>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</si>
  <si>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</si>
  <si>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</si>
  <si>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</si>
  <si>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</si>
  <si>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</si>
  <si>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</si>
  <si>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</si>
  <si>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</si>
  <si>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</si>
  <si>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</si>
  <si>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</si>
  <si>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</si>
  <si>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</si>
  <si>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</si>
  <si>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</si>
  <si>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</si>
  <si>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</si>
  <si>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</si>
  <si>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</si>
  <si>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</si>
  <si>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</si>
  <si>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</si>
  <si>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</si>
  <si>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</si>
  <si>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</si>
  <si>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</si>
  <si>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</si>
  <si>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</si>
  <si>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</si>
  <si>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</si>
  <si>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</si>
  <si>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</si>
  <si>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</si>
  <si>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</si>
  <si>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</si>
  <si>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</si>
  <si>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</si>
  <si>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</si>
  <si>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</si>
  <si>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</si>
  <si>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</si>
  <si>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</si>
  <si>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</si>
  <si>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</si>
  <si>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</si>
  <si>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</si>
  <si>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</si>
  <si>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</si>
  <si>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</si>
  <si>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</si>
  <si>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</si>
  <si>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</si>
  <si>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</si>
  <si>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</si>
  <si>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</si>
  <si>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</si>
  <si>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</si>
  <si>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</si>
  <si>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</si>
  <si>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</si>
  <si>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</si>
  <si>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</si>
  <si>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</si>
  <si>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</si>
  <si>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</si>
  <si>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</si>
  <si>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</si>
  <si>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</si>
  <si>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</si>
  <si>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</si>
  <si>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</si>
  <si>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</si>
  <si>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</si>
  <si>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</si>
  <si>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</si>
  <si>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</si>
  <si>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</si>
  <si>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</si>
  <si>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</si>
  <si>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</si>
  <si>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</si>
  <si>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</si>
  <si>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</si>
  <si>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</si>
  <si>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</si>
  <si>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</si>
  <si>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</si>
  <si>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</si>
  <si>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</si>
  <si>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</si>
  <si>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</si>
  <si>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</si>
  <si>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</si>
  <si>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</si>
  <si>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</si>
  <si>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</si>
  <si>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</si>
  <si>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</si>
  <si>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</si>
  <si>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</si>
  <si>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</si>
  <si>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</si>
  <si>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</si>
  <si>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</si>
  <si>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</si>
  <si>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</si>
  <si>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</si>
  <si>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</si>
  <si>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</si>
  <si>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</si>
  <si>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</si>
  <si>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</si>
  <si>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</si>
  <si>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</si>
  <si>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</si>
  <si>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</si>
  <si>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</si>
  <si>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</si>
  <si>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</si>
  <si>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</si>
  <si>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</si>
  <si>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</si>
  <si>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</si>
  <si>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</si>
  <si>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</si>
  <si>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</si>
  <si>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</si>
  <si>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</si>
  <si>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</si>
  <si>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</si>
  <si>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</si>
  <si>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</si>
  <si>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</si>
  <si>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</si>
  <si>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</si>
  <si>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</si>
  <si>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</si>
  <si>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</si>
  <si>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</si>
  <si>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</si>
  <si>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</si>
  <si>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</si>
  <si>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</si>
  <si>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</si>
  <si>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</si>
  <si>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</si>
  <si>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</si>
  <si>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</si>
  <si>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</si>
  <si>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</si>
  <si>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</si>
  <si>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</si>
  <si>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</si>
  <si>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</si>
  <si>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</si>
  <si>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</si>
  <si>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</si>
  <si>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</si>
  <si>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</si>
  <si>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</si>
  <si>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</si>
  <si>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</si>
  <si>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</si>
  <si>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</si>
  <si>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</si>
  <si>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</si>
  <si>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</si>
  <si>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</si>
  <si>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</si>
  <si>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</si>
  <si>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</si>
  <si>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</si>
  <si>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</si>
  <si>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</si>
  <si>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</si>
  <si>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</si>
  <si>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</si>
  <si>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</si>
  <si>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</si>
  <si>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</si>
  <si>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</si>
  <si>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</si>
  <si>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</si>
  <si>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</si>
  <si>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</si>
  <si>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</si>
  <si>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</si>
  <si>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</si>
  <si>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</si>
  <si>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</si>
  <si>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</si>
  <si>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</si>
  <si>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</si>
  <si>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</si>
  <si>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</si>
  <si>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</si>
  <si>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</si>
  <si>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</si>
  <si>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</si>
  <si>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</si>
  <si>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</si>
  <si>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</si>
  <si>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</si>
  <si>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</si>
  <si>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</si>
  <si>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</si>
  <si>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</si>
  <si>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</si>
  <si>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</si>
  <si>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</si>
  <si>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</si>
  <si>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</si>
  <si>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</si>
  <si>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</si>
  <si>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</si>
  <si>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</si>
  <si>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</si>
  <si>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</si>
  <si>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</si>
  <si>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</si>
  <si>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</si>
  <si>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</si>
  <si>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</si>
  <si>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</si>
  <si>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</si>
  <si>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</si>
  <si>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</si>
  <si>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</si>
  <si>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</si>
  <si>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</si>
  <si>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</si>
  <si>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</si>
  <si>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</si>
  <si>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</si>
  <si>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</si>
  <si>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</si>
  <si>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</si>
  <si>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</si>
  <si>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</si>
  <si>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</si>
  <si>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</si>
  <si>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</si>
  <si>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</si>
  <si>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</si>
  <si>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</si>
  <si>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</si>
  <si>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</si>
  <si>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</si>
  <si>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</si>
  <si>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</si>
  <si>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</si>
  <si>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</si>
  <si>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</si>
  <si>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</si>
  <si>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</si>
  <si>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</si>
  <si>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</si>
  <si>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</si>
  <si>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</si>
  <si>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</si>
  <si>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</si>
  <si>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</si>
  <si>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</si>
  <si>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</si>
  <si>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</si>
  <si>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</si>
  <si>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</si>
  <si>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</si>
  <si>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</si>
  <si>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</si>
  <si>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</si>
  <si>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</si>
  <si>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</si>
  <si>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</si>
  <si>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</si>
  <si>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</si>
  <si>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</si>
  <si>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</si>
  <si>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</si>
  <si>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</si>
  <si>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</si>
  <si>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</si>
  <si>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</si>
  <si>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</si>
  <si>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</si>
  <si>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</si>
  <si>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</si>
  <si>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</si>
  <si>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</si>
  <si>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</si>
  <si>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</si>
  <si>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</si>
  <si>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</si>
  <si>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</si>
  <si>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</si>
  <si>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</si>
  <si>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</si>
  <si>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</si>
  <si>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</si>
  <si>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</si>
  <si>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</si>
  <si>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</si>
  <si>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</si>
  <si>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</si>
  <si>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</si>
  <si>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</si>
  <si>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</si>
  <si>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</si>
  <si>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</si>
  <si>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</si>
  <si>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</si>
  <si>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</si>
  <si>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</si>
  <si>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</si>
  <si>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</si>
  <si>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</si>
  <si>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</si>
  <si>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</si>
  <si>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</si>
  <si>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</si>
  <si>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</si>
  <si>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</si>
  <si>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</si>
  <si>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</si>
  <si>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</si>
  <si>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</si>
  <si>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</si>
  <si>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</si>
  <si>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</si>
  <si>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</si>
  <si>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</si>
  <si>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</si>
  <si>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</si>
  <si>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</si>
  <si>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</si>
  <si>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</si>
  <si>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</si>
  <si>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</si>
  <si>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</si>
  <si>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</si>
  <si>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</si>
  <si>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</si>
  <si>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</si>
  <si>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</si>
  <si>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</si>
  <si>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</si>
  <si>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</si>
  <si>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</si>
  <si>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</si>
  <si>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</si>
  <si>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</si>
  <si>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</si>
  <si>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</si>
  <si>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</si>
  <si>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</si>
  <si>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</si>
  <si>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</si>
  <si>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</si>
  <si>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</si>
  <si>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</si>
  <si>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</si>
  <si>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</si>
  <si>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</si>
  <si>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</si>
  <si>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</si>
  <si>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</si>
  <si>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</si>
  <si>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</si>
  <si>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</si>
  <si>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</si>
  <si>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</si>
  <si>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</si>
  <si>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</si>
  <si>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</si>
  <si>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</si>
  <si>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</si>
  <si>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</si>
  <si>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</si>
  <si>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</si>
  <si>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</si>
  <si>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</si>
  <si>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</si>
  <si>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</si>
  <si>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</si>
  <si>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</si>
  <si>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</si>
  <si>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</si>
  <si>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</si>
  <si>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</si>
  <si>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</si>
  <si>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</si>
  <si>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</si>
  <si>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</si>
  <si>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</si>
  <si>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</si>
  <si>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</si>
  <si>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</si>
  <si>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</si>
  <si>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</si>
  <si>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</si>
  <si>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</si>
  <si>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</si>
  <si>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</si>
  <si>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</si>
  <si>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</si>
  <si>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</si>
  <si>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</si>
  <si>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</si>
  <si>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</si>
  <si>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</si>
  <si>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</si>
  <si>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</si>
  <si>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</si>
  <si>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</si>
  <si>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</si>
  <si>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</si>
  <si>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</si>
  <si>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</si>
  <si>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</si>
  <si>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</si>
  <si>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</si>
  <si>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</si>
  <si>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</si>
  <si>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</si>
  <si>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</si>
  <si>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</si>
  <si>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</si>
  <si>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</si>
  <si>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</si>
  <si>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</si>
  <si>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</si>
  <si>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</si>
  <si>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</si>
  <si>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</si>
  <si>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</si>
  <si>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</si>
  <si>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</si>
  <si>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</si>
  <si>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</si>
  <si>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</si>
  <si>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</si>
  <si>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</si>
  <si>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</si>
  <si>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</si>
  <si>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</si>
  <si>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</si>
  <si>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</si>
  <si>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</si>
  <si>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</si>
  <si>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</si>
  <si>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</si>
  <si>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</si>
  <si>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</si>
  <si>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</si>
  <si>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</si>
  <si>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</si>
  <si>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</si>
  <si>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</si>
  <si>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</si>
  <si>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</si>
  <si>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</si>
  <si>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</si>
  <si>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</si>
  <si>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</si>
  <si>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</si>
  <si>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</si>
  <si>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</si>
  <si>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</si>
  <si>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</si>
  <si>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</si>
  <si>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</si>
  <si>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</si>
  <si>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</si>
  <si>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</si>
  <si>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</si>
  <si>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</si>
  <si>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</si>
  <si>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</si>
  <si>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</si>
  <si>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</si>
  <si>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</si>
  <si>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</si>
  <si>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</si>
  <si>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</si>
  <si>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</si>
  <si>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</si>
  <si>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</si>
  <si>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</si>
  <si>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</si>
  <si>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</si>
  <si>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</si>
  <si>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</si>
  <si>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</si>
  <si>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</si>
  <si>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</si>
  <si>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</si>
  <si>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</si>
  <si>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</si>
  <si>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</si>
  <si>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</si>
  <si>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</si>
  <si>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</si>
  <si>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</si>
  <si>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</si>
  <si>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</si>
  <si>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</si>
  <si>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</si>
  <si>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</si>
  <si>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</si>
  <si>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</si>
  <si>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</si>
  <si>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</si>
  <si>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</si>
  <si>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</si>
  <si>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</si>
  <si>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</si>
  <si>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</si>
  <si>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</si>
  <si>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</si>
  <si>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</si>
  <si>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</si>
  <si>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</si>
  <si>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</si>
  <si>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</si>
  <si>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</si>
  <si>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</si>
  <si>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</si>
  <si>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</si>
  <si>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</si>
  <si>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</si>
  <si>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</si>
  <si>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</si>
  <si>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</si>
  <si>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</si>
  <si>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</si>
  <si>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</si>
  <si>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</si>
  <si>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</si>
  <si>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</si>
  <si>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</si>
  <si>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</si>
  <si>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</si>
  <si>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</si>
  <si>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</si>
  <si>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</si>
  <si>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</si>
  <si>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</si>
  <si>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</si>
  <si>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</si>
  <si>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</si>
  <si>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</si>
  <si>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</si>
  <si>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</si>
  <si>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</si>
  <si>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</si>
  <si>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</si>
  <si>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</si>
  <si>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</si>
  <si>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</si>
  <si>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</si>
  <si>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</si>
  <si>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</si>
  <si>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</si>
  <si>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</si>
  <si>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</si>
  <si>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</si>
  <si>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</si>
  <si>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</si>
  <si>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</si>
  <si>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</si>
  <si>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</si>
  <si>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</si>
  <si>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</si>
  <si>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</si>
  <si>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</si>
  <si>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</si>
  <si>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</si>
  <si>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</si>
  <si>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</si>
  <si>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</si>
  <si>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</si>
  <si>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</si>
  <si>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</si>
  <si>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</si>
  <si>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</si>
  <si>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</si>
  <si>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</si>
  <si>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</si>
  <si>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</si>
  <si>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</si>
  <si>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</si>
  <si>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</si>
  <si>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</si>
  <si>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</si>
  <si>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</si>
  <si>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</si>
  <si>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</si>
  <si>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</si>
  <si>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</si>
  <si>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</si>
  <si>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</si>
  <si>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</si>
  <si>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</si>
  <si>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</si>
  <si>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</si>
  <si>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</si>
  <si>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</si>
  <si>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</si>
  <si>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</si>
  <si>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</si>
  <si>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</si>
  <si>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</si>
  <si>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</si>
  <si>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</si>
  <si>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</si>
  <si>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</si>
  <si>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</si>
  <si>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</si>
  <si>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</si>
  <si>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</si>
  <si>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</si>
  <si>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</si>
  <si>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</si>
  <si>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</si>
  <si>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</si>
  <si>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</si>
  <si>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</si>
  <si>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</si>
  <si>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</si>
  <si>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</si>
  <si>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</si>
  <si>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</si>
  <si>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</si>
  <si>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</si>
  <si>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</si>
  <si>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</si>
  <si>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</si>
  <si>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</si>
  <si>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</si>
  <si>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</si>
  <si>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</si>
  <si>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</si>
  <si>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</si>
  <si>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</si>
  <si>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</si>
  <si>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</si>
  <si>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</si>
  <si>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</si>
  <si>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</si>
  <si>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</si>
  <si>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</si>
  <si>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</si>
  <si>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</si>
  <si>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</si>
  <si>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</si>
  <si>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</si>
  <si>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</si>
  <si>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</si>
  <si>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</si>
  <si>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</si>
  <si>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</si>
  <si>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</si>
  <si>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</si>
  <si>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</si>
  <si>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</si>
  <si>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</si>
  <si>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</si>
  <si>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</si>
  <si>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</si>
  <si>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</si>
  <si>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</si>
  <si>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</si>
  <si>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</si>
  <si>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</si>
  <si>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</si>
  <si>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</si>
  <si>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</si>
  <si>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</si>
  <si>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</si>
  <si>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</si>
  <si>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</si>
  <si>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</si>
  <si>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</si>
  <si>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</si>
  <si>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</si>
  <si>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</si>
  <si>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</si>
  <si>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</si>
  <si>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</si>
  <si>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</si>
  <si>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</si>
  <si>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</si>
  <si>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</si>
  <si>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</si>
  <si>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</si>
  <si>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</si>
  <si>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</si>
  <si>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</si>
  <si>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</si>
  <si>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</si>
  <si>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</si>
  <si>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</si>
  <si>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</si>
  <si>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</si>
  <si>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</si>
  <si>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</si>
  <si>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</si>
  <si>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</si>
  <si>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</si>
  <si>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</si>
  <si>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</si>
  <si>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</si>
  <si>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</si>
  <si>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</si>
  <si>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</si>
  <si>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</si>
  <si>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</si>
  <si>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</si>
  <si>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</si>
  <si>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</si>
  <si>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</si>
  <si>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</si>
  <si>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</si>
  <si>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</si>
  <si>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</si>
  <si>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</si>
  <si>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</si>
  <si>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</si>
  <si>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</si>
  <si>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</si>
  <si>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</si>
  <si>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</si>
  <si>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</si>
  <si>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</si>
  <si>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</si>
  <si>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</si>
  <si>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</si>
  <si>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</si>
  <si>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</si>
  <si>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</si>
  <si>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</si>
  <si>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</si>
  <si>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</si>
  <si>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</si>
  <si>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</si>
  <si>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</si>
  <si>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</si>
  <si>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</si>
  <si>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</si>
  <si>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</si>
  <si>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</si>
  <si>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</si>
  <si>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</si>
  <si>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</si>
  <si>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</si>
  <si>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</si>
  <si>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</si>
  <si>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</si>
  <si>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</si>
  <si>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</si>
  <si>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</si>
  <si>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</si>
  <si>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</si>
  <si>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</si>
  <si>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</si>
  <si>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</si>
  <si>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</si>
  <si>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</si>
  <si>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</si>
  <si>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</si>
  <si>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</si>
  <si>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</si>
  <si>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</si>
  <si>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</si>
  <si>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</si>
  <si>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</si>
  <si>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</si>
  <si>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</si>
  <si>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</si>
  <si>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</si>
  <si>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</si>
  <si>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</si>
  <si>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</si>
  <si>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</si>
  <si>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</si>
  <si>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</si>
  <si>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</si>
  <si>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</si>
  <si>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</si>
  <si>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</si>
  <si>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</si>
  <si>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</si>
  <si>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</si>
  <si>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</si>
  <si>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</si>
  <si>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</si>
  <si>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</si>
  <si>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</si>
  <si>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</si>
  <si>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</si>
  <si>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</si>
  <si>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</si>
  <si>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</si>
  <si>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</si>
  <si>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</si>
  <si>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</si>
  <si>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</si>
  <si>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</si>
  <si>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</si>
  <si>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</si>
  <si>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</si>
  <si>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</si>
  <si>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</si>
  <si>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</si>
  <si>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</si>
  <si>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</si>
  <si>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</si>
  <si>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</si>
  <si>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</si>
  <si>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</si>
  <si>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</si>
  <si>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</si>
  <si>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</si>
  <si>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</si>
  <si>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</si>
  <si>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</si>
  <si>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</si>
  <si>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</si>
  <si>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</si>
  <si>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</si>
  <si>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</si>
  <si>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</si>
  <si>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</si>
  <si>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</si>
  <si>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</si>
  <si>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</si>
  <si>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</si>
  <si>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</si>
  <si>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</si>
  <si>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</si>
  <si>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</si>
  <si>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</si>
  <si>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</si>
  <si>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</si>
  <si>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</si>
  <si>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</si>
  <si>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</si>
  <si>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</si>
  <si>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</si>
  <si>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</si>
  <si>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</si>
  <si>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</si>
  <si>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</si>
  <si>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</si>
  <si>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</si>
  <si>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</si>
  <si>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</si>
  <si>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</si>
  <si>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</si>
  <si>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</si>
  <si>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</si>
  <si>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</si>
  <si>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</si>
  <si>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</si>
  <si>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</si>
  <si>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</si>
  <si>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</si>
  <si>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</si>
  <si>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</si>
  <si>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</si>
  <si>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</si>
  <si>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</si>
  <si>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</si>
  <si>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</si>
  <si>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</si>
  <si>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</si>
  <si>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</si>
  <si>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</si>
  <si>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</si>
  <si>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</si>
  <si>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</si>
  <si>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</si>
  <si>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</si>
  <si>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</si>
  <si>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</si>
  <si>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</si>
  <si>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</si>
  <si>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</si>
  <si>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</si>
  <si>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</si>
  <si>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</si>
  <si>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</si>
  <si>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</si>
  <si>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</si>
  <si>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</si>
  <si>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</si>
  <si>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</si>
  <si>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</si>
  <si>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</si>
  <si>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</si>
  <si>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</si>
  <si>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</si>
  <si>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</si>
  <si>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</si>
  <si>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</si>
  <si>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</si>
  <si>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</si>
  <si>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</si>
  <si>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</si>
  <si>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</si>
  <si>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</si>
  <si>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</si>
  <si>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</si>
  <si>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</si>
  <si>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</si>
  <si>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</si>
  <si>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</si>
  <si>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</si>
  <si>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</si>
  <si>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</si>
  <si>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</si>
  <si>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</si>
  <si>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</si>
  <si>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</si>
  <si>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</si>
  <si>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</si>
  <si>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</si>
  <si>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</si>
  <si>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</si>
  <si>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</si>
  <si>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</si>
  <si>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</si>
  <si>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</si>
  <si>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</si>
  <si>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</si>
  <si>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</si>
  <si>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</si>
  <si>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</si>
  <si>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</si>
  <si>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</si>
  <si>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</si>
  <si>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</si>
  <si>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</si>
  <si>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</si>
  <si>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</si>
  <si>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</si>
  <si>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</si>
  <si>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</si>
  <si>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</si>
  <si>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</si>
  <si>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</si>
  <si>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</si>
  <si>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</si>
  <si>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</si>
  <si>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</si>
  <si>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</si>
  <si>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</si>
  <si>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</si>
  <si>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</si>
  <si>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</si>
  <si>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</si>
  <si>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</si>
  <si>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</si>
  <si>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</si>
  <si>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</si>
  <si>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</si>
  <si>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</si>
  <si>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</si>
  <si>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</si>
  <si>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</si>
  <si>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</si>
  <si>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</si>
  <si>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</si>
  <si>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</si>
  <si>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</si>
  <si>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</si>
  <si>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</si>
  <si>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</si>
  <si>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</si>
  <si>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</si>
  <si>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</si>
  <si>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</si>
  <si>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</si>
  <si>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</si>
  <si>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</si>
  <si>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</si>
  <si>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</si>
  <si>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</si>
  <si>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</si>
  <si>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</si>
  <si>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</si>
  <si>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</si>
  <si>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</si>
  <si>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</si>
  <si>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</si>
  <si>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</si>
  <si>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</si>
  <si>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</si>
  <si>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</si>
  <si>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</si>
  <si>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</si>
  <si>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</si>
  <si>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</si>
  <si>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</si>
  <si>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</si>
  <si>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</si>
  <si>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</si>
  <si>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</si>
  <si>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</si>
  <si>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</si>
  <si>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</si>
  <si>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</si>
  <si>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</si>
  <si>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</si>
  <si>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</si>
  <si>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</si>
  <si>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</si>
  <si>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</si>
  <si>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</si>
  <si>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</si>
  <si>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</si>
  <si>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</si>
  <si>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</si>
  <si>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</si>
  <si>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</si>
  <si>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</si>
  <si>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</si>
  <si>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</si>
  <si>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</si>
  <si>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</si>
  <si>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</si>
  <si>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</si>
  <si>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</si>
  <si>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</si>
  <si>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</si>
  <si>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</si>
  <si>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</si>
  <si>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</si>
  <si>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</si>
  <si>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</si>
  <si>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</si>
  <si>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</si>
  <si>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</si>
  <si>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</si>
  <si>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</si>
  <si>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</si>
  <si>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</si>
  <si>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</si>
  <si>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</si>
  <si>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</si>
  <si>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</si>
  <si>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</si>
  <si>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</si>
  <si>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</si>
  <si>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</si>
  <si>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</si>
  <si>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</si>
  <si>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</si>
  <si>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</si>
  <si>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</si>
  <si>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</si>
  <si>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</si>
  <si>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</si>
  <si>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</si>
  <si>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</si>
  <si>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</si>
  <si>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</si>
  <si>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</si>
  <si>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</si>
  <si>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</si>
  <si>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</si>
  <si>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</si>
  <si>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</si>
  <si>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</si>
  <si>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</si>
  <si>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</si>
  <si>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</si>
  <si>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</si>
  <si>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</si>
  <si>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</si>
  <si>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</si>
  <si>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</si>
  <si>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</si>
  <si>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</si>
  <si>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</si>
  <si>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</si>
  <si>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</si>
  <si>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</si>
  <si>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</si>
  <si>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</si>
  <si>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</si>
  <si>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</si>
  <si>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</si>
  <si>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</si>
  <si>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</si>
  <si>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</si>
  <si>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</si>
  <si>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</si>
  <si>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</si>
  <si>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</si>
  <si>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</si>
  <si>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</si>
  <si>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</si>
  <si>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</si>
  <si>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</si>
  <si>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</si>
  <si>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</si>
  <si>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</si>
  <si>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</si>
  <si>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</si>
  <si>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</si>
  <si>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</si>
  <si>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</si>
  <si>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</si>
  <si>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</si>
  <si>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</si>
  <si>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</si>
  <si>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</si>
  <si>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</si>
  <si>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</si>
  <si>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</si>
  <si>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</si>
  <si>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</si>
  <si>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</si>
  <si>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</si>
  <si>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</si>
  <si>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</si>
  <si>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</si>
  <si>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</si>
  <si>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</si>
  <si>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</si>
  <si>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</si>
  <si>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</si>
  <si>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</si>
  <si>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</si>
  <si>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</si>
  <si>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</si>
  <si>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</si>
  <si>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</si>
  <si>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</si>
  <si>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</si>
  <si>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</si>
  <si>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</si>
  <si>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</si>
  <si>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</si>
  <si>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</si>
  <si>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</si>
  <si>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</si>
  <si>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</si>
  <si>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</si>
  <si>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</si>
  <si>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</si>
  <si>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</si>
  <si>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</si>
  <si>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</si>
  <si>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</si>
  <si>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</si>
  <si>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</si>
  <si>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</si>
  <si>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</si>
  <si>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</si>
  <si>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</si>
  <si>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</si>
  <si>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</si>
  <si>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</si>
  <si>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</si>
  <si>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</si>
  <si>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</si>
  <si>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</si>
  <si>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</si>
  <si>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</si>
  <si>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</si>
  <si>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</si>
  <si>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</si>
  <si>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</si>
  <si>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</si>
  <si>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</si>
  <si>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</si>
  <si>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</si>
  <si>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</si>
  <si>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</si>
  <si>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</si>
  <si>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</si>
  <si>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</si>
  <si>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</si>
  <si>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</si>
  <si>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</si>
  <si>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</si>
  <si>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</si>
  <si>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</si>
  <si>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</si>
  <si>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</si>
  <si>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</si>
  <si>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</si>
  <si>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</si>
  <si>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</si>
  <si>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</si>
  <si>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</si>
  <si>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</si>
  <si>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</si>
  <si>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</si>
  <si>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</si>
  <si>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</si>
  <si>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</si>
  <si>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</si>
  <si>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</si>
  <si>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</si>
  <si>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</si>
  <si>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</si>
  <si>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</si>
  <si>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</si>
  <si>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</si>
  <si>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</si>
  <si>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</si>
  <si>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</si>
  <si>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</si>
  <si>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</si>
  <si>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</si>
  <si>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</si>
  <si>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</si>
  <si>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</si>
  <si>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</si>
  <si>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</si>
  <si>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</si>
  <si>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</si>
  <si>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</si>
  <si>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</si>
  <si>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</si>
  <si>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</si>
  <si>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</si>
  <si>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</si>
  <si>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</si>
  <si>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</si>
  <si>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</si>
  <si>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</si>
  <si>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</si>
  <si>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</si>
  <si>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</si>
  <si>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</si>
  <si>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</si>
  <si>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</si>
  <si>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</si>
  <si>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</si>
  <si>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</si>
  <si>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</si>
  <si>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</si>
  <si>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</si>
  <si>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</si>
  <si>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</si>
  <si>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</si>
  <si>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</si>
  <si>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</si>
  <si>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</si>
  <si>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</si>
  <si>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</si>
  <si>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</si>
  <si>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</si>
  <si>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</si>
  <si>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</si>
  <si>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</si>
  <si>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</si>
  <si>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</si>
  <si>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</si>
  <si>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</si>
  <si>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</si>
  <si>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</si>
  <si>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</si>
  <si>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</si>
  <si>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</si>
  <si>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</si>
  <si>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</si>
  <si>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</si>
  <si>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</si>
  <si>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</si>
  <si>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</si>
  <si>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</si>
  <si>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</si>
  <si>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</si>
  <si>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</si>
  <si>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</si>
  <si>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</si>
  <si>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</si>
  <si>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</si>
  <si>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</si>
  <si>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</si>
  <si>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</si>
  <si>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</si>
  <si>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</si>
  <si>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</si>
  <si>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</si>
  <si>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</si>
  <si>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</si>
  <si>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</si>
  <si>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</si>
  <si>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</si>
  <si>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</si>
  <si>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</si>
  <si>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</si>
  <si>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</si>
  <si>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</si>
  <si>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</si>
  <si>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</si>
  <si>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</si>
  <si>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</si>
  <si>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</si>
  <si>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</si>
  <si>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</si>
  <si>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</si>
  <si>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</si>
  <si>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</si>
  <si>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</si>
  <si>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</si>
  <si>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</si>
  <si>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</si>
  <si>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</si>
  <si>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</si>
  <si>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</si>
  <si>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</si>
  <si>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</si>
  <si>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</si>
  <si>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</si>
  <si>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</si>
  <si>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</si>
  <si>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</si>
  <si>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</si>
  <si>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</si>
  <si>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</si>
  <si>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</si>
  <si>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</si>
  <si>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</si>
  <si>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</si>
  <si>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</si>
  <si>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</si>
  <si>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</si>
  <si>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</si>
  <si>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</si>
  <si>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</si>
  <si>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</si>
  <si>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</si>
  <si>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</si>
  <si>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</si>
  <si>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</si>
  <si>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</si>
  <si>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</si>
  <si>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</si>
  <si>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</si>
  <si>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</si>
  <si>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</si>
  <si>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</si>
  <si>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</si>
  <si>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</si>
  <si>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</si>
  <si>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</si>
  <si>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</si>
  <si>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</si>
  <si>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</si>
  <si>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</si>
  <si>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</si>
  <si>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</si>
  <si>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</si>
  <si>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</si>
  <si>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</si>
  <si>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</si>
  <si>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</si>
  <si>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</si>
  <si>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</si>
  <si>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</si>
  <si>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</si>
  <si>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</si>
  <si>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</si>
  <si>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</si>
  <si>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</si>
  <si>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</si>
  <si>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</si>
  <si>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</si>
  <si>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</si>
  <si>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</si>
  <si>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</si>
  <si>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</si>
  <si>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</si>
  <si>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</si>
  <si>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</si>
  <si>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</si>
  <si>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</si>
  <si>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</si>
  <si>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</si>
  <si>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</si>
  <si>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</si>
  <si>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</si>
  <si>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</si>
  <si>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</si>
  <si>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</si>
  <si>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</si>
  <si>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</si>
  <si>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</si>
  <si>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</si>
  <si>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</si>
  <si>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</si>
  <si>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</si>
  <si>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</si>
  <si>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</si>
  <si>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</si>
  <si>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</si>
  <si>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</si>
  <si>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</si>
  <si>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</si>
  <si>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</si>
  <si>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</si>
  <si>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</si>
  <si>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</si>
  <si>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</si>
  <si>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</si>
  <si>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</si>
  <si>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</si>
  <si>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</si>
  <si>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</si>
  <si>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</si>
  <si>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</si>
  <si>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</si>
  <si>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</si>
  <si>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</si>
  <si>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</si>
  <si>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</si>
  <si>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</si>
  <si>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</si>
  <si>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</si>
  <si>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</si>
  <si>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</si>
  <si>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</si>
  <si>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</si>
  <si>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</si>
  <si>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</si>
  <si>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</si>
  <si>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</si>
  <si>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</si>
  <si>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</si>
  <si>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</si>
  <si>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</si>
  <si>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</si>
  <si>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</si>
  <si>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</si>
  <si>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</si>
  <si>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</si>
  <si>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</si>
  <si>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</si>
  <si>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</si>
  <si>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</si>
  <si>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</si>
  <si>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</si>
  <si>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</si>
  <si>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</si>
  <si>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</si>
  <si>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</si>
  <si>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</si>
  <si>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</si>
  <si>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</si>
  <si>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</si>
  <si>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</si>
  <si>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</si>
  <si>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</si>
  <si>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</si>
  <si>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</si>
  <si>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</si>
  <si>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</si>
  <si>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</si>
  <si>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</si>
  <si>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</si>
  <si>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</si>
  <si>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</si>
  <si>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</si>
  <si>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</si>
  <si>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</si>
  <si>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</si>
  <si>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</si>
  <si>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</si>
  <si>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</si>
  <si>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</si>
  <si>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</si>
  <si>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</si>
  <si>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</si>
  <si>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</si>
  <si>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</si>
  <si>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</si>
  <si>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</si>
  <si>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</si>
  <si>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</si>
  <si>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</si>
  <si>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</si>
  <si>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</si>
  <si>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</si>
  <si>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</si>
  <si>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</si>
  <si>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</si>
  <si>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</si>
  <si>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</si>
  <si>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</si>
  <si>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</si>
  <si>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</si>
  <si>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</si>
  <si>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</si>
  <si>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</si>
  <si>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</si>
  <si>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</si>
  <si>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</si>
  <si>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</si>
  <si>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</si>
  <si>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</si>
  <si>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</si>
  <si>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</si>
  <si>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</si>
  <si>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</si>
  <si>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</si>
  <si>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</si>
  <si>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</si>
  <si>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</si>
  <si>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</si>
  <si>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</si>
  <si>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</si>
  <si>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</si>
  <si>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</si>
  <si>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</si>
  <si>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</si>
  <si>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</si>
  <si>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</si>
  <si>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</si>
  <si>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</si>
  <si>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</si>
  <si>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</si>
  <si>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</si>
  <si>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</si>
  <si>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</si>
  <si>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</si>
  <si>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</si>
  <si>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</si>
  <si>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</si>
  <si>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</si>
  <si>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</si>
  <si>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</si>
  <si>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</si>
  <si>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</si>
  <si>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</si>
  <si>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</si>
  <si>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</si>
  <si>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</si>
  <si>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</si>
  <si>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</si>
  <si>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</si>
  <si>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</si>
  <si>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</si>
  <si>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</si>
  <si>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</si>
  <si>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</si>
  <si>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</si>
  <si>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</si>
  <si>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</si>
  <si>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</si>
  <si>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</si>
  <si>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</si>
  <si>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</si>
  <si>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</si>
  <si>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</si>
  <si>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</si>
  <si>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</si>
  <si>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</si>
  <si>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</si>
  <si>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</si>
  <si>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精神及心理</t>
  </si>
  <si>
    <t>脑部</t>
  </si>
  <si>
    <t>乳腺</t>
  </si>
  <si>
    <t>骨髓</t>
  </si>
  <si>
    <t>胰岛</t>
  </si>
  <si>
    <t>糖类</t>
  </si>
  <si>
    <t>水电解质</t>
  </si>
  <si>
    <t>中枢</t>
  </si>
  <si>
    <t>周围</t>
  </si>
  <si>
    <r>
      <t>免疫</t>
    </r>
    <r>
      <rPr>
        <b/>
        <sz val="10"/>
        <color theme="1"/>
        <rFont val="微软雅黑"/>
        <family val="2"/>
        <charset val="134"/>
      </rPr>
      <t>力</t>
    </r>
  </si>
  <si>
    <t>症状/感觉</t>
  </si>
  <si>
    <t>颈肩</t>
  </si>
  <si>
    <t>皮肤</t>
  </si>
  <si>
    <t>理化因素</t>
  </si>
  <si>
    <t>血生化</t>
    <phoneticPr fontId="46" type="noConversion"/>
  </si>
  <si>
    <t>三脉七轮</t>
  </si>
  <si>
    <t>心理</t>
  </si>
  <si>
    <t>情绪</t>
  </si>
  <si>
    <t>染色体短臂</t>
    <phoneticPr fontId="46" type="noConversion"/>
  </si>
  <si>
    <t>染色体长臂</t>
    <phoneticPr fontId="46" type="noConversion"/>
  </si>
  <si>
    <t>脑缺血</t>
  </si>
  <si>
    <t>鼻窦炎</t>
  </si>
  <si>
    <t>口腔疾病</t>
  </si>
  <si>
    <t>肝脏疾病</t>
    <phoneticPr fontId="46" type="noConversion"/>
  </si>
  <si>
    <t>肾脏疾病</t>
    <phoneticPr fontId="46" type="noConversion"/>
  </si>
  <si>
    <t>乳腺疾病</t>
  </si>
  <si>
    <t>白血病</t>
  </si>
  <si>
    <t>甲状腺机能亢进</t>
  </si>
  <si>
    <t>脑部疾病</t>
  </si>
  <si>
    <t>骶神经丛</t>
  </si>
  <si>
    <t>免疫系统</t>
    <phoneticPr fontId="46" type="noConversion"/>
  </si>
  <si>
    <t>发烧</t>
  </si>
  <si>
    <t>颈椎</t>
    <phoneticPr fontId="46" type="noConversion"/>
  </si>
  <si>
    <t>软骨</t>
  </si>
  <si>
    <t>结膜炎</t>
  </si>
  <si>
    <t>自闭症</t>
  </si>
  <si>
    <t>1P</t>
  </si>
  <si>
    <t>中风潜在风险</t>
    <phoneticPr fontId="46" type="noConversion"/>
  </si>
  <si>
    <t>鼻炎</t>
  </si>
  <si>
    <t>龋齿细菌</t>
  </si>
  <si>
    <t>肝炎</t>
  </si>
  <si>
    <t>肾小球性肾炎</t>
  </si>
  <si>
    <t>乳腺炎</t>
  </si>
  <si>
    <t>多发性骨髓瘤</t>
  </si>
  <si>
    <t>甲状腺机能减退</t>
  </si>
  <si>
    <t>胰蛋白酶</t>
  </si>
  <si>
    <t>锥体外系功能</t>
    <phoneticPr fontId="46" type="noConversion"/>
  </si>
  <si>
    <t>骶神经</t>
  </si>
  <si>
    <t>免疫球蛋白</t>
  </si>
  <si>
    <t>扁桃腺肿大</t>
  </si>
  <si>
    <t>近视</t>
  </si>
  <si>
    <t>2P</t>
  </si>
  <si>
    <t>嗅觉</t>
  </si>
  <si>
    <t>齿龈炎</t>
  </si>
  <si>
    <t>肝硬化</t>
  </si>
  <si>
    <t>慢性肾炎</t>
  </si>
  <si>
    <t>乳腺纤维瘤</t>
  </si>
  <si>
    <t>弥漫性毒性甲状腺肿</t>
  </si>
  <si>
    <t>糖尿病</t>
  </si>
  <si>
    <t>脑膜炎</t>
  </si>
  <si>
    <t>坐骨神经</t>
  </si>
  <si>
    <t>急性炎症</t>
  </si>
  <si>
    <t>扁桃腺炎</t>
  </si>
  <si>
    <t>椎间盘突出</t>
  </si>
  <si>
    <t>夜盲症</t>
  </si>
  <si>
    <t>紧张</t>
  </si>
  <si>
    <t>3P</t>
  </si>
  <si>
    <t>牙髓炎</t>
  </si>
  <si>
    <t>肝癌</t>
  </si>
  <si>
    <t>肾囊肿</t>
  </si>
  <si>
    <t>乳腺肿瘤</t>
  </si>
  <si>
    <t>粒细胞缺乏症</t>
  </si>
  <si>
    <t>慢性甲状腺炎</t>
  </si>
  <si>
    <t>性腺</t>
  </si>
  <si>
    <t>脑瘤</t>
  </si>
  <si>
    <t>慢性炎症</t>
  </si>
  <si>
    <t>椎间盘病症</t>
  </si>
  <si>
    <t>玻璃体腔</t>
  </si>
  <si>
    <t>金属中毒</t>
  </si>
  <si>
    <t>睡眠</t>
  </si>
  <si>
    <t>4P</t>
  </si>
  <si>
    <t>心脏疾病</t>
    <phoneticPr fontId="46" type="noConversion"/>
  </si>
  <si>
    <t>咽喉疾病</t>
    <phoneticPr fontId="46" type="noConversion"/>
  </si>
  <si>
    <t>牙周炎</t>
  </si>
  <si>
    <t>胆</t>
  </si>
  <si>
    <t>子宫</t>
  </si>
  <si>
    <t>白细胞功能</t>
    <phoneticPr fontId="46" type="noConversion"/>
  </si>
  <si>
    <t>甲状腺肿</t>
  </si>
  <si>
    <t>荷尔蒙失调</t>
    <phoneticPr fontId="46" type="noConversion"/>
  </si>
  <si>
    <t>脑炎</t>
  </si>
  <si>
    <t>视神经</t>
  </si>
  <si>
    <t>胸椎</t>
  </si>
  <si>
    <t>脊柱侧弯</t>
  </si>
  <si>
    <t>脉络膜</t>
  </si>
  <si>
    <t>铅中毒</t>
  </si>
  <si>
    <t>5'- 核苷酸酶</t>
  </si>
  <si>
    <t>失眠</t>
  </si>
  <si>
    <t>5P</t>
  </si>
  <si>
    <t>心律不齐</t>
  </si>
  <si>
    <t>喉炎</t>
  </si>
  <si>
    <t>牙根病</t>
    <phoneticPr fontId="46" type="noConversion"/>
  </si>
  <si>
    <t>胆道疾病</t>
    <phoneticPr fontId="46" type="noConversion"/>
  </si>
  <si>
    <t>肾盂肾炎</t>
    <phoneticPr fontId="46" type="noConversion"/>
  </si>
  <si>
    <t>子宫疾病</t>
  </si>
  <si>
    <t>基底节病变</t>
  </si>
  <si>
    <t>听神经</t>
  </si>
  <si>
    <t>胸腺功能</t>
    <phoneticPr fontId="46" type="noConversion"/>
  </si>
  <si>
    <t>睫状体</t>
  </si>
  <si>
    <t>神经衰弱</t>
  </si>
  <si>
    <t>愤恨</t>
  </si>
  <si>
    <t>6P</t>
  </si>
  <si>
    <t>心悸</t>
  </si>
  <si>
    <t>咽喉炎</t>
  </si>
  <si>
    <t>下颌关节功能</t>
    <phoneticPr fontId="46" type="noConversion"/>
  </si>
  <si>
    <t>胆结石</t>
  </si>
  <si>
    <t>肾功能失调</t>
  </si>
  <si>
    <t>子宫下垂</t>
  </si>
  <si>
    <t>过敏性紫癜</t>
  </si>
  <si>
    <t>甲状旁腺异常</t>
  </si>
  <si>
    <t>脂类</t>
  </si>
  <si>
    <t>帕金森氏病</t>
  </si>
  <si>
    <t>胸腺肽</t>
  </si>
  <si>
    <t>肌腱功能</t>
    <phoneticPr fontId="46" type="noConversion"/>
  </si>
  <si>
    <t>结膜</t>
  </si>
  <si>
    <t>体内毒素</t>
    <phoneticPr fontId="46" type="noConversion"/>
  </si>
  <si>
    <t>脑力</t>
  </si>
  <si>
    <t>投射</t>
  </si>
  <si>
    <t>7P</t>
  </si>
  <si>
    <t>会厌炎</t>
    <phoneticPr fontId="46" type="noConversion"/>
  </si>
  <si>
    <t>食管</t>
  </si>
  <si>
    <t>胰</t>
  </si>
  <si>
    <t>肾功能异常</t>
  </si>
  <si>
    <t>子宫内膜异位</t>
  </si>
  <si>
    <t>遗传性球形红细胞增多症</t>
  </si>
  <si>
    <t>硫</t>
  </si>
  <si>
    <t>细胞</t>
  </si>
  <si>
    <t>颈段脊神经</t>
  </si>
  <si>
    <t>肌腱炎</t>
  </si>
  <si>
    <t>角膜</t>
  </si>
  <si>
    <t>霉菌</t>
  </si>
  <si>
    <t>尿淀粉酶</t>
  </si>
  <si>
    <t>学习障碍</t>
  </si>
  <si>
    <t>鲁莽</t>
  </si>
  <si>
    <t>8P</t>
  </si>
  <si>
    <t>心肌供血不足</t>
    <phoneticPr fontId="46" type="noConversion"/>
  </si>
  <si>
    <t>食管炎</t>
  </si>
  <si>
    <t>胰腺疾病</t>
    <phoneticPr fontId="46" type="noConversion"/>
  </si>
  <si>
    <t>输尿管</t>
  </si>
  <si>
    <t>镰状细胞性贫血</t>
    <phoneticPr fontId="46" type="noConversion"/>
  </si>
  <si>
    <t>促黄体生成素</t>
  </si>
  <si>
    <t>下运动神经元</t>
  </si>
  <si>
    <t>手及足相关脊神经</t>
  </si>
  <si>
    <t>扁桃体</t>
  </si>
  <si>
    <t>风湿病</t>
  </si>
  <si>
    <t>晶状体</t>
  </si>
  <si>
    <t>记忆失常</t>
  </si>
  <si>
    <t>9P</t>
  </si>
  <si>
    <t>心肌疾病</t>
    <phoneticPr fontId="46" type="noConversion"/>
  </si>
  <si>
    <t>气管疾病</t>
    <phoneticPr fontId="46" type="noConversion"/>
  </si>
  <si>
    <t>胰腺炎</t>
  </si>
  <si>
    <t>尿路结石</t>
    <phoneticPr fontId="46" type="noConversion"/>
  </si>
  <si>
    <t>宫颈疾病</t>
  </si>
  <si>
    <t>低凝血酶原</t>
  </si>
  <si>
    <t>下丘脑激素</t>
  </si>
  <si>
    <t>脂肪酸</t>
  </si>
  <si>
    <t>维生素A缺乏</t>
  </si>
  <si>
    <t>腰背脊神经</t>
  </si>
  <si>
    <t>淋巴疾病</t>
  </si>
  <si>
    <t>腰椎</t>
  </si>
  <si>
    <t>腱鞘囊肿</t>
  </si>
  <si>
    <t>眼睑</t>
  </si>
  <si>
    <t>痴呆</t>
  </si>
  <si>
    <t>10P</t>
  </si>
  <si>
    <t>心绞痛</t>
  </si>
  <si>
    <t>支气管哮喘</t>
    <phoneticPr fontId="46" type="noConversion"/>
  </si>
  <si>
    <t>胃部疾病</t>
    <phoneticPr fontId="46" type="noConversion"/>
  </si>
  <si>
    <t>消化吸收功能</t>
  </si>
  <si>
    <t>急性白血病</t>
  </si>
  <si>
    <t>内分泌失调</t>
  </si>
  <si>
    <t>蛋白质</t>
  </si>
  <si>
    <t>维生素B1缺乏</t>
  </si>
  <si>
    <t>小脑功能失调</t>
  </si>
  <si>
    <t>股神经</t>
  </si>
  <si>
    <t>淋巴细胞</t>
  </si>
  <si>
    <t>纤维织炎</t>
  </si>
  <si>
    <t>泪腺</t>
  </si>
  <si>
    <t>精油</t>
    <phoneticPr fontId="46" type="noConversion"/>
  </si>
  <si>
    <t>反应力</t>
  </si>
  <si>
    <t>11P</t>
  </si>
  <si>
    <t>主动脉硬化</t>
  </si>
  <si>
    <t>急性支气管炎</t>
  </si>
  <si>
    <t>消化不良</t>
  </si>
  <si>
    <t>膀胱息肉</t>
  </si>
  <si>
    <t>卵巢囊肿</t>
  </si>
  <si>
    <t>慢性白血病</t>
  </si>
  <si>
    <t>大脑功能异常</t>
  </si>
  <si>
    <t>舌咽神经</t>
  </si>
  <si>
    <t>淋巴瘤</t>
  </si>
  <si>
    <t>巩膜</t>
  </si>
  <si>
    <t>勇气</t>
  </si>
  <si>
    <t>12P</t>
  </si>
  <si>
    <t>微循环</t>
  </si>
  <si>
    <t>慢性支气管炎</t>
  </si>
  <si>
    <t>胃性贫血</t>
  </si>
  <si>
    <t>蛋白质消化不良</t>
    <phoneticPr fontId="46" type="noConversion"/>
  </si>
  <si>
    <t>膀胱炎</t>
  </si>
  <si>
    <t>多囊卵巢</t>
    <phoneticPr fontId="46" type="noConversion"/>
  </si>
  <si>
    <t>白血球减少症</t>
  </si>
  <si>
    <t>松果体激素</t>
  </si>
  <si>
    <t>维生素B2缺乏</t>
  </si>
  <si>
    <t>神经根压迫</t>
  </si>
  <si>
    <t>舌下神经</t>
  </si>
  <si>
    <t>淋巴腺炎</t>
  </si>
  <si>
    <t>青光眼</t>
  </si>
  <si>
    <t>尿生化</t>
    <phoneticPr fontId="46" type="noConversion"/>
  </si>
  <si>
    <t>血红蛋白</t>
  </si>
  <si>
    <t>注意力缺陷</t>
  </si>
  <si>
    <t>13P</t>
  </si>
  <si>
    <t>毛细血管扩张</t>
  </si>
  <si>
    <t>喘息性支气管炎</t>
  </si>
  <si>
    <t>小肠</t>
  </si>
  <si>
    <t>吸收不良</t>
  </si>
  <si>
    <t>前列腺</t>
  </si>
  <si>
    <t>卵巢炎</t>
  </si>
  <si>
    <t>单核细胞增多症</t>
  </si>
  <si>
    <t>神经系统损伤</t>
  </si>
  <si>
    <t>滑车神经</t>
  </si>
  <si>
    <t>脾</t>
  </si>
  <si>
    <t>结缔组织功能</t>
    <phoneticPr fontId="46" type="noConversion"/>
  </si>
  <si>
    <t>白内障</t>
  </si>
  <si>
    <t>尿钙</t>
  </si>
  <si>
    <t>糖化血红蛋白</t>
  </si>
  <si>
    <t>担忧</t>
  </si>
  <si>
    <t>14P</t>
  </si>
  <si>
    <t>肺</t>
  </si>
  <si>
    <t>小肠疾病</t>
  </si>
  <si>
    <t>肠道菌群紊乱</t>
    <phoneticPr fontId="46" type="noConversion"/>
  </si>
  <si>
    <t>附件炎</t>
  </si>
  <si>
    <t>血小板增多症</t>
  </si>
  <si>
    <t>促甲状腺激素释放激素</t>
  </si>
  <si>
    <t>维生素C缺乏</t>
  </si>
  <si>
    <t>神经痛</t>
  </si>
  <si>
    <t>肋间神经</t>
  </si>
  <si>
    <t>骶尾部</t>
  </si>
  <si>
    <t>视网膜</t>
  </si>
  <si>
    <t>尿儿茶酚胺</t>
  </si>
  <si>
    <t>癔病</t>
  </si>
  <si>
    <t>15P</t>
  </si>
  <si>
    <t>血压异常</t>
    <phoneticPr fontId="46" type="noConversion"/>
  </si>
  <si>
    <t>肺部疾病</t>
    <phoneticPr fontId="46" type="noConversion"/>
  </si>
  <si>
    <t>十二指肠功能</t>
    <phoneticPr fontId="46" type="noConversion"/>
  </si>
  <si>
    <t>阴道</t>
  </si>
  <si>
    <t>血红蛋白异常</t>
  </si>
  <si>
    <t>加压素</t>
  </si>
  <si>
    <t>营养状况指数</t>
  </si>
  <si>
    <t>截瘫</t>
  </si>
  <si>
    <t>骶丛</t>
  </si>
  <si>
    <t>关节炎</t>
  </si>
  <si>
    <t>尿HCG</t>
  </si>
  <si>
    <t>16P</t>
  </si>
  <si>
    <t>外周血管</t>
  </si>
  <si>
    <t>空肠功能</t>
    <phoneticPr fontId="46" type="noConversion"/>
  </si>
  <si>
    <t>牙痛</t>
  </si>
  <si>
    <t>尿道</t>
  </si>
  <si>
    <t>阴道炎</t>
  </si>
  <si>
    <t>垂体功能</t>
    <phoneticPr fontId="46" type="noConversion"/>
  </si>
  <si>
    <t>营养不良</t>
  </si>
  <si>
    <t>皮质脊髓束异常</t>
    <phoneticPr fontId="46" type="noConversion"/>
  </si>
  <si>
    <t>腰骶部脊神经</t>
  </si>
  <si>
    <t>花粉过敏</t>
  </si>
  <si>
    <t>风湿性关节炎</t>
  </si>
  <si>
    <t>迷路</t>
  </si>
  <si>
    <t>尿蛋白</t>
  </si>
  <si>
    <t>血氧分压</t>
  </si>
  <si>
    <t>17P</t>
  </si>
  <si>
    <t>动脉硬化</t>
    <phoneticPr fontId="46" type="noConversion"/>
  </si>
  <si>
    <t>胸膜炎</t>
  </si>
  <si>
    <t>回肠功能</t>
    <phoneticPr fontId="46" type="noConversion"/>
  </si>
  <si>
    <t>肠胃胀气</t>
  </si>
  <si>
    <t>外生殖器</t>
  </si>
  <si>
    <t>贫血</t>
  </si>
  <si>
    <t>垂体瘤</t>
  </si>
  <si>
    <t>肥胖指数</t>
  </si>
  <si>
    <t>颈丛</t>
  </si>
  <si>
    <t>过敏性鼻炎</t>
  </si>
  <si>
    <t>骶髂关节损伤</t>
  </si>
  <si>
    <t>关节半脱位</t>
    <phoneticPr fontId="46" type="noConversion"/>
  </si>
  <si>
    <t>耳屏</t>
  </si>
  <si>
    <t>尿糖</t>
  </si>
  <si>
    <t>血CO含量</t>
    <phoneticPr fontId="46" type="noConversion"/>
  </si>
  <si>
    <t>18P</t>
  </si>
  <si>
    <t>血液循环不良</t>
  </si>
  <si>
    <t>肺炎</t>
  </si>
  <si>
    <t>胃痛</t>
  </si>
  <si>
    <t>生殖器疱疹</t>
  </si>
  <si>
    <t>尿崩症</t>
  </si>
  <si>
    <t>褐色脂肪</t>
  </si>
  <si>
    <t>嗅神经</t>
  </si>
  <si>
    <t>过敏反应</t>
  </si>
  <si>
    <t>上肢</t>
  </si>
  <si>
    <t>耳廓</t>
  </si>
  <si>
    <t>尿胆素原</t>
  </si>
  <si>
    <t>血CO2含量</t>
  </si>
  <si>
    <t>悲哀</t>
  </si>
  <si>
    <t>19P</t>
  </si>
  <si>
    <t>症状/感觉</t>
    <phoneticPr fontId="46" type="noConversion"/>
  </si>
  <si>
    <t>肺结核</t>
  </si>
  <si>
    <t>结肠疾病</t>
    <phoneticPr fontId="46" type="noConversion"/>
  </si>
  <si>
    <t>呃逆</t>
  </si>
  <si>
    <t>睾丸</t>
  </si>
  <si>
    <t>垂体性侏儒</t>
  </si>
  <si>
    <t>食物过敏</t>
  </si>
  <si>
    <t>上臂</t>
    <phoneticPr fontId="46" type="noConversion"/>
  </si>
  <si>
    <t>耳道</t>
  </si>
  <si>
    <t>耳鸣</t>
  </si>
  <si>
    <t>血钾</t>
  </si>
  <si>
    <t>悲痛</t>
    <phoneticPr fontId="46" type="noConversion"/>
  </si>
  <si>
    <t>20P</t>
  </si>
  <si>
    <t>头痛</t>
  </si>
  <si>
    <t>憩室炎</t>
  </si>
  <si>
    <t>烧心</t>
    <phoneticPr fontId="46" type="noConversion"/>
  </si>
  <si>
    <t>胸神经</t>
  </si>
  <si>
    <t>风险</t>
    <phoneticPr fontId="46" type="noConversion"/>
  </si>
  <si>
    <t>肩胛骨</t>
  </si>
  <si>
    <t>落枕</t>
  </si>
  <si>
    <t>耳蜗</t>
  </si>
  <si>
    <t>耳聋</t>
  </si>
  <si>
    <t>血钙</t>
  </si>
  <si>
    <t>21P</t>
  </si>
  <si>
    <t>结肠炎</t>
    <phoneticPr fontId="46" type="noConversion"/>
  </si>
  <si>
    <t>腹泻</t>
  </si>
  <si>
    <t>遗尿</t>
  </si>
  <si>
    <t>面神经</t>
  </si>
  <si>
    <t>病毒感染</t>
  </si>
  <si>
    <t>上臂骨、肱骨</t>
    <phoneticPr fontId="46" type="noConversion"/>
  </si>
  <si>
    <t>腰痛</t>
  </si>
  <si>
    <t>前庭</t>
  </si>
  <si>
    <t>耳痛</t>
  </si>
  <si>
    <t>过老化征</t>
  </si>
  <si>
    <t>血铜</t>
  </si>
  <si>
    <t>22P</t>
  </si>
  <si>
    <t>姓名：</t>
    <phoneticPr fontId="46" type="noConversion"/>
  </si>
  <si>
    <t>鼻衄</t>
  </si>
  <si>
    <t>结肠癌</t>
    <phoneticPr fontId="46" type="noConversion"/>
  </si>
  <si>
    <t>便秘</t>
  </si>
  <si>
    <t>尿失禁</t>
    <phoneticPr fontId="46" type="noConversion"/>
  </si>
  <si>
    <t>肾上腺功能</t>
    <phoneticPr fontId="46" type="noConversion"/>
  </si>
  <si>
    <t>细菌感染</t>
  </si>
  <si>
    <t>下臂骨、挠骨、尺骨</t>
    <phoneticPr fontId="46" type="noConversion"/>
  </si>
  <si>
    <t>胁肋痛</t>
  </si>
  <si>
    <t>锤骨</t>
  </si>
  <si>
    <t>老化</t>
  </si>
  <si>
    <t>酒精中毒</t>
  </si>
  <si>
    <t>血铁</t>
  </si>
  <si>
    <t>咳嗽</t>
  </si>
  <si>
    <t>直肠、肛管</t>
  </si>
  <si>
    <t>脂肪泻</t>
  </si>
  <si>
    <t>蛋白尿</t>
  </si>
  <si>
    <t>肾上腺机能减退</t>
  </si>
  <si>
    <t>臂丛内侧束</t>
  </si>
  <si>
    <t>霉菌感染</t>
  </si>
  <si>
    <t>下肢</t>
  </si>
  <si>
    <t>腰扭伤</t>
  </si>
  <si>
    <t>鼓膜</t>
  </si>
  <si>
    <t>脱发</t>
  </si>
  <si>
    <t>感冒</t>
  </si>
  <si>
    <t>痔疮</t>
  </si>
  <si>
    <t>血尿</t>
  </si>
  <si>
    <t>阿狄森氏病</t>
  </si>
  <si>
    <t>机会性感染</t>
  </si>
  <si>
    <t>髋关节</t>
  </si>
  <si>
    <t>腰部损伤</t>
  </si>
  <si>
    <t>镫骨</t>
  </si>
  <si>
    <t>毛发分叉</t>
  </si>
  <si>
    <t>遗传性疾病</t>
  </si>
  <si>
    <t>肛裂</t>
  </si>
  <si>
    <t>肾上腺肿瘤</t>
  </si>
  <si>
    <t>肾</t>
  </si>
  <si>
    <t>肿瘤风险</t>
    <phoneticPr fontId="46" type="noConversion"/>
  </si>
  <si>
    <t>髋骨</t>
  </si>
  <si>
    <t>手肘损伤</t>
  </si>
  <si>
    <t>耳炎</t>
  </si>
  <si>
    <t>多汗症</t>
  </si>
  <si>
    <t>醛固酮增多症</t>
  </si>
  <si>
    <t>风湿疾病</t>
  </si>
  <si>
    <t>足骨</t>
  </si>
  <si>
    <t>手腕损伤</t>
  </si>
  <si>
    <t>中耳炎</t>
  </si>
  <si>
    <t>黑色素沉着</t>
  </si>
  <si>
    <t>柯兴氏综合征</t>
  </si>
  <si>
    <t>自体免疫性疾病</t>
  </si>
  <si>
    <t>踝骨</t>
  </si>
  <si>
    <t>肩病</t>
  </si>
  <si>
    <t>美尼尔氏病</t>
  </si>
  <si>
    <t>指端感觉异常</t>
  </si>
  <si>
    <t>循环系统</t>
  </si>
  <si>
    <t>M4332</t>
  </si>
  <si>
    <t>M1878</t>
  </si>
  <si>
    <t>M5984</t>
  </si>
  <si>
    <t>M5528</t>
  </si>
  <si>
    <t>M5590</t>
  </si>
  <si>
    <t>M5589</t>
  </si>
  <si>
    <t>M1811</t>
  </si>
  <si>
    <t>M6077</t>
  </si>
  <si>
    <t>M3984</t>
  </si>
  <si>
    <t>M5485</t>
  </si>
  <si>
    <t>M1861</t>
  </si>
  <si>
    <t>M5579</t>
  </si>
  <si>
    <t>M2869</t>
  </si>
  <si>
    <t>M5580</t>
  </si>
  <si>
    <t>M3795</t>
  </si>
  <si>
    <t>M5570</t>
  </si>
  <si>
    <t>M2766</t>
  </si>
  <si>
    <t>M5829</t>
  </si>
  <si>
    <t>M1817</t>
  </si>
  <si>
    <t>M4540</t>
  </si>
  <si>
    <t>M4780</t>
  </si>
  <si>
    <t>M5509</t>
  </si>
  <si>
    <t>M4500</t>
  </si>
  <si>
    <t>M4558</t>
  </si>
  <si>
    <t>M5526</t>
  </si>
  <si>
    <t>M4364</t>
  </si>
  <si>
    <t>M2890</t>
  </si>
  <si>
    <t>M4589</t>
  </si>
  <si>
    <t>M5969</t>
  </si>
  <si>
    <t>M4454</t>
  </si>
  <si>
    <t>M4513</t>
  </si>
  <si>
    <t>M5740</t>
  </si>
  <si>
    <t>M1134</t>
  </si>
  <si>
    <t>M6101</t>
  </si>
  <si>
    <t>M1224</t>
  </si>
  <si>
    <t>M3915</t>
  </si>
  <si>
    <t>M5503</t>
  </si>
  <si>
    <t>M5648</t>
  </si>
  <si>
    <t>M3318</t>
  </si>
  <si>
    <t>M5531</t>
  </si>
  <si>
    <t>M1761</t>
  </si>
  <si>
    <t>M5988</t>
  </si>
  <si>
    <t>M2628</t>
  </si>
  <si>
    <t>M6099</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</si>
  <si>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</si>
  <si>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</si>
  <si>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</si>
  <si>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</si>
  <si>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</si>
  <si>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</si>
  <si>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</si>
  <si>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</si>
  <si>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</si>
  <si>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</si>
  <si>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</si>
  <si>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</si>
  <si>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</si>
  <si>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</si>
  <si>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</si>
  <si>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</si>
  <si>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</si>
  <si>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</si>
  <si>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</si>
  <si>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</si>
  <si>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</si>
  <si>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</si>
  <si>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</si>
  <si>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</si>
  <si>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</si>
  <si>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</si>
  <si>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</si>
  <si>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</si>
  <si>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</si>
  <si>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</si>
  <si>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</si>
  <si>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</si>
  <si>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</si>
  <si>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</si>
  <si>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</si>
  <si>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</si>
  <si>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</si>
  <si>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</si>
  <si>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</si>
  <si>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</si>
  <si>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</si>
  <si>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</si>
  <si>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</si>
  <si>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</si>
  <si>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</si>
  <si>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</si>
  <si>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</si>
  <si>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</si>
  <si>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</si>
  <si>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</si>
  <si>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</si>
  <si>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</si>
  <si>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</si>
  <si>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</si>
  <si>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</si>
  <si>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</si>
  <si>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</si>
  <si>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</si>
  <si>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</si>
  <si>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</si>
  <si>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</si>
  <si>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</si>
  <si>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</si>
  <si>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</si>
  <si>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</si>
  <si>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</si>
  <si>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</si>
  <si>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</si>
  <si>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</si>
  <si>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</si>
  <si>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</si>
  <si>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</si>
  <si>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</si>
  <si>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</si>
  <si>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</si>
  <si>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</si>
  <si>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</si>
  <si>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</si>
  <si>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</si>
  <si>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</si>
  <si>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</si>
  <si>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</si>
  <si>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</si>
  <si>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</si>
  <si>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</si>
  <si>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</si>
  <si>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</si>
  <si>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</si>
  <si>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</si>
  <si>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</si>
  <si>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</si>
  <si>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</si>
  <si>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</si>
  <si>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</si>
  <si>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</si>
  <si>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</si>
  <si>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</si>
  <si>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</si>
  <si>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</si>
  <si>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</si>
  <si>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</si>
  <si>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</si>
  <si>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</si>
  <si>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</si>
  <si>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</si>
  <si>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</si>
  <si>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</si>
  <si>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</si>
  <si>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</si>
  <si>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</si>
  <si>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</si>
  <si>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</si>
  <si>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</si>
  <si>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</si>
  <si>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</si>
  <si>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</si>
  <si>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</si>
  <si>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</si>
  <si>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</si>
  <si>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</si>
  <si>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</si>
  <si>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</si>
  <si>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</si>
  <si>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</si>
  <si>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</si>
  <si>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</si>
  <si>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</si>
  <si>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</si>
  <si>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</si>
  <si>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</si>
  <si>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</si>
  <si>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</si>
  <si>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</si>
  <si>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</si>
  <si>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</si>
  <si>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</si>
  <si>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</si>
  <si>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</si>
  <si>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</si>
  <si>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</si>
  <si>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</si>
  <si>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</si>
  <si>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</si>
  <si>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</si>
  <si>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</si>
  <si>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</si>
  <si>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</si>
  <si>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</si>
  <si>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前列腺炎（男）</t>
    <phoneticPr fontId="46" type="noConversion"/>
  </si>
  <si>
    <t>M2047</t>
  </si>
  <si>
    <t>前列腺肿瘤（男）</t>
    <phoneticPr fontId="46" type="noConversion"/>
  </si>
  <si>
    <t>M2142</t>
  </si>
  <si>
    <t>M5999</t>
  </si>
  <si>
    <t>M2140</t>
  </si>
  <si>
    <t>尿道炎（男）</t>
    <phoneticPr fontId="46" type="noConversion"/>
  </si>
  <si>
    <t>M6001</t>
  </si>
  <si>
    <t>尿路感染（女）</t>
    <phoneticPr fontId="46" type="noConversion"/>
  </si>
  <si>
    <t>M2145</t>
    <phoneticPr fontId="46" type="noConversion"/>
  </si>
  <si>
    <t>M5998</t>
    <phoneticPr fontId="46"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</si>
  <si>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</si>
  <si>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</si>
  <si>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</si>
  <si>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</si>
  <si>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</si>
  <si>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</si>
  <si>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</si>
  <si>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</si>
  <si>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</si>
  <si>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</si>
  <si>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</si>
  <si>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</si>
  <si>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</si>
  <si>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</si>
  <si>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</si>
  <si>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</si>
  <si>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</si>
  <si>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</si>
  <si>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</si>
  <si>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</si>
  <si>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</si>
  <si>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</si>
  <si>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</si>
  <si>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</si>
  <si>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</si>
  <si>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</si>
  <si>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</si>
  <si>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</si>
  <si>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</si>
  <si>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</si>
  <si>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</si>
  <si>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</si>
  <si>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</si>
  <si>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睾丸疾病（男）</t>
    <phoneticPr fontId="46" type="noConversion"/>
  </si>
  <si>
    <t>M5665</t>
  </si>
  <si>
    <t>附睾炎（男）</t>
    <phoneticPr fontId="46" type="noConversion"/>
  </si>
  <si>
    <t>M5761</t>
  </si>
  <si>
    <t>阳痿（男）</t>
    <phoneticPr fontId="46" type="noConversion"/>
  </si>
  <si>
    <t>M5945</t>
  </si>
  <si>
    <t>遗精（男）</t>
    <phoneticPr fontId="46" type="noConversion"/>
  </si>
  <si>
    <t>M6004</t>
  </si>
  <si>
    <t>崩漏（女）</t>
    <phoneticPr fontId="46" type="noConversion"/>
  </si>
  <si>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</si>
  <si>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</si>
  <si>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</si>
  <si>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</si>
  <si>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</si>
  <si>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</si>
  <si>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</si>
  <si>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</si>
  <si>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</si>
  <si>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</si>
  <si>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</si>
  <si>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</si>
  <si>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</si>
  <si>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</si>
  <si>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</si>
  <si>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</si>
  <si>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</si>
  <si>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</si>
  <si>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</si>
  <si>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</si>
  <si>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</si>
  <si>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</si>
  <si>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</si>
  <si>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</si>
  <si>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</si>
  <si>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</si>
  <si>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</si>
  <si>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</si>
  <si>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</si>
  <si>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</si>
  <si>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</si>
  <si>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</si>
  <si>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</si>
  <si>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</si>
  <si>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</si>
  <si>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</si>
  <si>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</si>
  <si>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</si>
  <si>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</si>
  <si>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</si>
  <si>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</si>
  <si>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</si>
  <si>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</si>
  <si>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</si>
  <si>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</si>
  <si>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</si>
  <si>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</si>
  <si>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</si>
  <si>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</si>
  <si>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</si>
  <si>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</si>
  <si>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</si>
  <si>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</si>
  <si>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</si>
  <si>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</si>
  <si>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</si>
  <si>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</si>
  <si>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</si>
  <si>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</si>
  <si>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</si>
  <si>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</si>
  <si>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</si>
  <si>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</si>
  <si>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</si>
  <si>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</si>
  <si>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</si>
  <si>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</si>
  <si>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</si>
  <si>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</si>
  <si>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</si>
  <si>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</si>
  <si>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</si>
  <si>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</si>
  <si>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</si>
  <si>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</si>
  <si>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6" type="noConversion"/>
  </si>
  <si>
    <t>M5813</t>
  </si>
  <si>
    <t>M5814</t>
  </si>
  <si>
    <t>更年期综合症（女）</t>
  </si>
  <si>
    <t>M5498</t>
  </si>
  <si>
    <t>闭经（女）</t>
    <phoneticPr fontId="46" type="noConversion"/>
  </si>
  <si>
    <t>M5889</t>
  </si>
  <si>
    <t>经前期紧张综合征（女）</t>
    <phoneticPr fontId="46"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</si>
  <si>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</si>
  <si>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</si>
  <si>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</si>
  <si>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</si>
  <si>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</si>
  <si>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</si>
  <si>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</si>
  <si>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</si>
  <si>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</si>
  <si>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</si>
  <si>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</si>
  <si>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</si>
  <si>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</si>
  <si>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</si>
  <si>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</si>
  <si>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</si>
  <si>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</si>
  <si>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</si>
  <si>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</si>
  <si>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</si>
  <si>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</si>
  <si>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</si>
  <si>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</si>
  <si>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</si>
  <si>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</si>
  <si>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</si>
  <si>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</si>
  <si>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</si>
  <si>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</si>
  <si>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</si>
  <si>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</si>
  <si>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</si>
  <si>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</si>
  <si>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</si>
  <si>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</si>
  <si>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</si>
  <si>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</si>
  <si>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</si>
  <si>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</si>
  <si>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</si>
  <si>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</si>
  <si>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</si>
  <si>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</si>
  <si>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</si>
  <si>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</si>
  <si>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</si>
  <si>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</si>
  <si>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</si>
  <si>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</si>
  <si>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</si>
  <si>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</si>
  <si>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</si>
  <si>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</si>
  <si>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</si>
  <si>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</si>
  <si>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</si>
  <si>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</si>
  <si>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</si>
  <si>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</si>
  <si>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6" type="noConversion"/>
  </si>
  <si>
    <t>8.10</t>
  </si>
  <si>
    <t>M2831</t>
  </si>
  <si>
    <t>M5805</t>
  </si>
  <si>
    <t>M6038</t>
  </si>
  <si>
    <t>8.11</t>
  </si>
  <si>
    <t>M6014</t>
  </si>
  <si>
    <t>M6025</t>
  </si>
  <si>
    <t>M6018</t>
  </si>
  <si>
    <t>M6019</t>
  </si>
  <si>
    <t>维生素D缺乏</t>
  </si>
  <si>
    <t>M6020</t>
  </si>
  <si>
    <t>维生素E缺乏</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</si>
  <si>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</si>
  <si>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</si>
  <si>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</si>
  <si>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</si>
  <si>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</si>
  <si>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</si>
  <si>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</si>
  <si>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</si>
  <si>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</si>
  <si>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</si>
  <si>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</si>
  <si>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</si>
  <si>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</si>
  <si>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</si>
  <si>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</si>
  <si>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</si>
  <si>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</si>
  <si>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</si>
  <si>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</si>
  <si>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</si>
  <si>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</si>
  <si>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</si>
  <si>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</si>
  <si>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</si>
  <si>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</si>
  <si>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</si>
  <si>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</si>
  <si>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</si>
  <si>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</si>
  <si>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</si>
  <si>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</si>
  <si>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</si>
  <si>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</si>
  <si>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</si>
  <si>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</si>
  <si>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</si>
  <si>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</si>
  <si>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</si>
  <si>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</si>
  <si>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</si>
  <si>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</si>
  <si>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</si>
  <si>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</si>
  <si>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</si>
  <si>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6"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</si>
  <si>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</si>
  <si>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</si>
  <si>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</si>
  <si>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</si>
  <si>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</si>
  <si>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</si>
  <si>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</si>
  <si>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</si>
  <si>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</si>
  <si>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</si>
  <si>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</si>
  <si>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</si>
  <si>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</si>
  <si>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</si>
  <si>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</si>
  <si>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</si>
  <si>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</si>
  <si>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</si>
  <si>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</si>
  <si>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</si>
  <si>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</si>
  <si>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</si>
  <si>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</si>
  <si>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</si>
  <si>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</si>
  <si>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</si>
  <si>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</si>
  <si>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</si>
  <si>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</si>
  <si>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</si>
  <si>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</si>
  <si>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</si>
  <si>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</si>
  <si>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</si>
  <si>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</si>
  <si>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</si>
  <si>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</si>
  <si>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</si>
  <si>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</si>
  <si>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</si>
  <si>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</si>
  <si>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</si>
  <si>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</si>
  <si>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</si>
  <si>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</si>
  <si>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</si>
  <si>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</si>
  <si>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</si>
  <si>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</si>
  <si>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</si>
  <si>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</si>
  <si>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</si>
  <si>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</si>
  <si>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</si>
  <si>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</si>
  <si>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</si>
  <si>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</si>
  <si>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</si>
  <si>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</si>
  <si>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</si>
  <si>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</si>
  <si>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</si>
  <si>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</si>
  <si>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</si>
  <si>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</si>
  <si>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</si>
  <si>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</si>
  <si>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</si>
  <si>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</si>
  <si>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</si>
  <si>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</si>
  <si>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</si>
  <si>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</si>
  <si>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</si>
  <si>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</si>
  <si>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</si>
  <si>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</si>
  <si>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</si>
  <si>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</si>
  <si>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</si>
  <si>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</si>
  <si>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</si>
  <si>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</si>
  <si>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</si>
  <si>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</si>
  <si>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</si>
  <si>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</si>
  <si>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</si>
  <si>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</si>
  <si>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</si>
  <si>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6"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</si>
  <si>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</si>
  <si>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</si>
  <si>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</si>
  <si>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</si>
  <si>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</si>
  <si>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</si>
  <si>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</si>
  <si>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</si>
  <si>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</si>
  <si>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</si>
  <si>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</si>
  <si>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</si>
  <si>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</si>
  <si>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</si>
  <si>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</si>
  <si>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</si>
  <si>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</si>
  <si>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</si>
  <si>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</si>
  <si>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</si>
  <si>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</si>
  <si>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</si>
  <si>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</si>
  <si>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</si>
  <si>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</si>
  <si>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</si>
  <si>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</si>
  <si>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</si>
  <si>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</si>
  <si>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</si>
  <si>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</si>
  <si>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</si>
  <si>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</si>
  <si>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</si>
  <si>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</si>
  <si>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</si>
  <si>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</si>
  <si>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</si>
  <si>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</si>
  <si>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</si>
  <si>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</si>
  <si>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</si>
  <si>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</si>
  <si>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</si>
  <si>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</si>
  <si>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</si>
  <si>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6" type="noConversion"/>
  </si>
  <si>
    <t>M5582</t>
  </si>
  <si>
    <t>腕管综合征</t>
  </si>
  <si>
    <t>M3611</t>
  </si>
  <si>
    <t>M4149</t>
  </si>
  <si>
    <t>M3623</t>
  </si>
  <si>
    <t>M4140</t>
  </si>
  <si>
    <t>M4153</t>
  </si>
  <si>
    <t>M4154</t>
  </si>
  <si>
    <t>大腿</t>
  </si>
  <si>
    <t>M4155</t>
  </si>
  <si>
    <t>小腿</t>
  </si>
  <si>
    <t>M5511</t>
  </si>
  <si>
    <t>脚踝</t>
  </si>
  <si>
    <t>M5793</t>
  </si>
  <si>
    <t>下肢</t>
    <phoneticPr fontId="46" type="noConversion"/>
  </si>
  <si>
    <t>M5731</t>
  </si>
  <si>
    <t>髋脱位</t>
  </si>
  <si>
    <t>M5732</t>
  </si>
  <si>
    <t>髋关节损伤</t>
  </si>
  <si>
    <t>M5778</t>
  </si>
  <si>
    <t>膝盖</t>
    <phoneticPr fontId="46" type="noConversion"/>
  </si>
  <si>
    <t>M5679</t>
  </si>
  <si>
    <t>足部损伤</t>
  </si>
  <si>
    <t>M6009</t>
  </si>
  <si>
    <t>静脉曲张</t>
  </si>
  <si>
    <t>M1819</t>
  </si>
  <si>
    <t>M5771</t>
  </si>
  <si>
    <t>M1957</t>
  </si>
  <si>
    <t>M5779</t>
  </si>
  <si>
    <t>M4145</t>
  </si>
  <si>
    <t>头骨</t>
  </si>
  <si>
    <t>M4146</t>
  </si>
  <si>
    <t>颌骨</t>
  </si>
  <si>
    <t>M4147</t>
  </si>
  <si>
    <t>胸廓</t>
  </si>
  <si>
    <t>M4139</t>
  </si>
  <si>
    <t>骨骼异常</t>
    <phoneticPr fontId="46" type="noConversion"/>
  </si>
  <si>
    <t>M5560</t>
  </si>
  <si>
    <t>骨刺</t>
  </si>
  <si>
    <t>M5855</t>
  </si>
  <si>
    <t>软骨病</t>
  </si>
  <si>
    <t>M5914</t>
  </si>
  <si>
    <t>佝偻病</t>
  </si>
  <si>
    <t>M5990</t>
  </si>
  <si>
    <t>M5991</t>
  </si>
  <si>
    <t>骨瘤</t>
  </si>
  <si>
    <t>M6093</t>
  </si>
  <si>
    <t>骨病</t>
  </si>
  <si>
    <t>M2031</t>
  </si>
  <si>
    <t>M6096</t>
  </si>
  <si>
    <t>骨质疏松</t>
  </si>
  <si>
    <t>M1828</t>
  </si>
  <si>
    <t>M5706</t>
  </si>
  <si>
    <t>M5970</t>
  </si>
  <si>
    <t>M5911</t>
  </si>
  <si>
    <t>M5952</t>
  </si>
  <si>
    <t>M6039</t>
  </si>
  <si>
    <t>M1820</t>
  </si>
  <si>
    <t>M5532</t>
  </si>
  <si>
    <t>M5634</t>
  </si>
  <si>
    <t>M1773</t>
  </si>
  <si>
    <t>M5912</t>
  </si>
  <si>
    <t>M5960</t>
  </si>
  <si>
    <t>M2046</t>
    <phoneticPr fontId="46" type="noConversion"/>
  </si>
  <si>
    <t>多发性关节炎</t>
  </si>
  <si>
    <t>M5835</t>
  </si>
  <si>
    <t>M5792</t>
  </si>
  <si>
    <t>M5770</t>
  </si>
  <si>
    <t>M5791</t>
  </si>
  <si>
    <t>M5795</t>
  </si>
  <si>
    <t>M5651</t>
  </si>
  <si>
    <t>M6036</t>
  </si>
  <si>
    <t>M5936</t>
  </si>
  <si>
    <t>M5603</t>
  </si>
  <si>
    <t>抽筋</t>
  </si>
  <si>
    <t>M5680</t>
  </si>
  <si>
    <t>脚痛</t>
  </si>
  <si>
    <t>M2961</t>
  </si>
  <si>
    <t>软骨疼痛</t>
  </si>
  <si>
    <t>M6100</t>
  </si>
  <si>
    <t>关节活动不利</t>
    <phoneticPr fontId="46"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</si>
  <si>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</si>
  <si>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</si>
  <si>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</si>
  <si>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</si>
  <si>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</si>
  <si>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</si>
  <si>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</si>
  <si>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</si>
  <si>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</si>
  <si>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</si>
  <si>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</si>
  <si>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</si>
  <si>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</si>
  <si>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</si>
  <si>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</si>
  <si>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</si>
  <si>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</si>
  <si>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</si>
  <si>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</si>
  <si>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</si>
  <si>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</si>
  <si>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</si>
  <si>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</si>
  <si>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</si>
  <si>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</si>
  <si>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</si>
  <si>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</si>
  <si>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</si>
  <si>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</si>
  <si>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</si>
  <si>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</si>
  <si>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</si>
  <si>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</si>
  <si>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</si>
  <si>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</si>
  <si>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</si>
  <si>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</si>
  <si>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6"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</si>
  <si>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</si>
  <si>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</si>
  <si>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</si>
  <si>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</si>
  <si>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</si>
  <si>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</si>
  <si>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</si>
  <si>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</si>
  <si>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</si>
  <si>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</si>
  <si>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</si>
  <si>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</si>
  <si>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</si>
  <si>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</si>
  <si>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</si>
  <si>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</si>
  <si>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</si>
  <si>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</si>
  <si>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</si>
  <si>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</si>
  <si>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</si>
  <si>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</si>
  <si>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</si>
  <si>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</si>
  <si>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</si>
  <si>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</si>
  <si>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</si>
  <si>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</si>
  <si>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</si>
  <si>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</si>
  <si>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</si>
  <si>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</si>
  <si>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冻疮</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</si>
  <si>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</si>
  <si>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</si>
  <si>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</si>
  <si>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</si>
  <si>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</si>
  <si>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</si>
  <si>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</si>
  <si>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</si>
  <si>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</si>
  <si>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</si>
  <si>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</si>
  <si>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</si>
  <si>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</si>
  <si>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</si>
  <si>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</si>
  <si>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</si>
  <si>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</si>
  <si>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</si>
  <si>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</si>
  <si>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</si>
  <si>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6"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</si>
  <si>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</si>
  <si>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</si>
  <si>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</si>
  <si>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</si>
  <si>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</si>
  <si>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</si>
  <si>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</si>
  <si>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</si>
  <si>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</si>
  <si>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</si>
  <si>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</si>
  <si>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</si>
  <si>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</si>
  <si>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</si>
  <si>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</si>
  <si>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</si>
  <si>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</si>
  <si>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</si>
  <si>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</si>
  <si>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</si>
  <si>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</si>
  <si>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</si>
  <si>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</si>
  <si>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</si>
  <si>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</si>
  <si>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</si>
  <si>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</si>
  <si>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</si>
  <si>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</si>
  <si>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</si>
  <si>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</si>
  <si>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</si>
  <si>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</si>
  <si>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</si>
  <si>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</si>
  <si>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</si>
  <si>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</si>
  <si>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</si>
  <si>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</si>
  <si>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</si>
  <si>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</si>
  <si>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</si>
  <si>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</si>
  <si>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</si>
  <si>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</si>
  <si>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</si>
  <si>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</si>
  <si>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</si>
  <si>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</si>
  <si>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</si>
  <si>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6"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</si>
  <si>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</si>
  <si>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</si>
  <si>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</si>
  <si>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</si>
  <si>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</si>
  <si>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</si>
  <si>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</si>
  <si>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</si>
  <si>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</si>
  <si>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</si>
  <si>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</si>
  <si>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</si>
  <si>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</si>
  <si>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</si>
  <si>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</si>
  <si>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</si>
  <si>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</si>
  <si>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</si>
  <si>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</si>
  <si>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</si>
  <si>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</si>
  <si>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</si>
  <si>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</si>
  <si>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</si>
  <si>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</si>
  <si>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</si>
  <si>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</si>
  <si>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</si>
  <si>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</si>
  <si>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</si>
  <si>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</si>
  <si>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</si>
  <si>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</si>
  <si>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</si>
  <si>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</si>
  <si>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</si>
  <si>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</si>
  <si>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</si>
  <si>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</si>
  <si>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</si>
  <si>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</si>
  <si>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</si>
  <si>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</si>
  <si>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</si>
  <si>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</si>
  <si>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</si>
  <si>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</si>
  <si>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</si>
  <si>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</si>
  <si>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</si>
  <si>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</si>
  <si>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</si>
  <si>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</si>
  <si>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</si>
  <si>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</si>
  <si>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</si>
  <si>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</si>
  <si>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</si>
  <si>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</si>
  <si>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</si>
  <si>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</si>
  <si>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</si>
  <si>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</si>
  <si>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6"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</si>
  <si>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</si>
  <si>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</si>
  <si>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</si>
  <si>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</si>
  <si>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</si>
  <si>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</si>
  <si>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</si>
  <si>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</si>
  <si>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</si>
  <si>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</si>
  <si>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</si>
  <si>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</si>
  <si>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</si>
  <si>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</si>
  <si>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</si>
  <si>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</si>
  <si>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</si>
  <si>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</si>
  <si>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</si>
  <si>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</si>
  <si>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</si>
  <si>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</si>
  <si>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</si>
  <si>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</si>
  <si>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</si>
  <si>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</si>
  <si>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</si>
  <si>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</si>
  <si>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</si>
  <si>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</si>
  <si>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</si>
  <si>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</si>
  <si>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</si>
  <si>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</si>
  <si>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</si>
  <si>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</si>
  <si>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</si>
  <si>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</si>
  <si>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</si>
  <si>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</si>
  <si>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</si>
  <si>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</si>
  <si>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</si>
  <si>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</si>
  <si>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</si>
  <si>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</si>
  <si>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</si>
  <si>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</si>
  <si>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</si>
  <si>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</si>
  <si>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</si>
  <si>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</si>
  <si>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</si>
  <si>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</si>
  <si>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</si>
  <si>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</si>
  <si>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</si>
  <si>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</si>
  <si>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</si>
  <si>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</si>
  <si>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</si>
  <si>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</si>
  <si>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</si>
  <si>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</si>
  <si>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</si>
  <si>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</si>
  <si>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</si>
  <si>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</si>
  <si>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</si>
  <si>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</si>
  <si>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</si>
  <si>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</si>
  <si>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</si>
  <si>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</si>
  <si>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</si>
  <si>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</si>
  <si>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</si>
  <si>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</si>
  <si>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</si>
  <si>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</si>
  <si>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</si>
  <si>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</si>
  <si>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</si>
  <si>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</si>
  <si>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</si>
  <si>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</si>
  <si>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</si>
  <si>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</si>
  <si>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</si>
  <si>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</si>
  <si>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</si>
  <si>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</si>
  <si>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</si>
  <si>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</si>
  <si>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</si>
  <si>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</si>
  <si>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</si>
  <si>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</si>
  <si>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</si>
  <si>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</si>
  <si>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</si>
  <si>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</si>
  <si>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</si>
  <si>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</si>
  <si>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</si>
  <si>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</si>
  <si>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</si>
  <si>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</si>
  <si>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</si>
  <si>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</si>
  <si>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</si>
  <si>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</si>
  <si>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</si>
  <si>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</si>
  <si>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</si>
  <si>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</si>
  <si>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</si>
  <si>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</si>
  <si>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</si>
  <si>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</si>
  <si>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</si>
  <si>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</si>
  <si>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</si>
  <si>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</si>
  <si>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</si>
  <si>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</si>
  <si>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</si>
  <si>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</si>
  <si>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</si>
  <si>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</si>
  <si>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</si>
  <si>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</si>
  <si>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</si>
  <si>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</si>
  <si>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</si>
  <si>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</si>
  <si>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</si>
  <si>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</si>
  <si>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</si>
  <si>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</si>
  <si>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</si>
  <si>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</si>
  <si>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</si>
  <si>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</si>
  <si>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</si>
  <si>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</si>
  <si>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</si>
  <si>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</si>
  <si>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</si>
  <si>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</si>
  <si>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</si>
  <si>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</si>
  <si>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</si>
  <si>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</si>
  <si>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</si>
  <si>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</si>
  <si>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</si>
  <si>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</si>
  <si>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</si>
  <si>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</si>
  <si>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</si>
  <si>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</si>
  <si>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</si>
  <si>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</si>
  <si>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</si>
  <si>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</si>
  <si>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</si>
  <si>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</si>
  <si>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</si>
  <si>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</si>
  <si>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</si>
  <si>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</si>
  <si>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</si>
  <si>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</si>
  <si>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</si>
  <si>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</si>
  <si>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</si>
  <si>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</si>
  <si>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</si>
  <si>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</si>
  <si>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</si>
  <si>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</si>
  <si>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</si>
  <si>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</si>
  <si>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</si>
  <si>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</si>
  <si>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</si>
  <si>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</si>
  <si>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</si>
  <si>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</si>
  <si>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</si>
  <si>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</si>
  <si>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</si>
  <si>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</si>
  <si>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</si>
  <si>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</si>
  <si>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</si>
  <si>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</si>
  <si>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</si>
  <si>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</si>
  <si>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</si>
  <si>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</si>
  <si>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6"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</si>
  <si>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</si>
  <si>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</si>
  <si>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</si>
  <si>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</si>
  <si>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</si>
  <si>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</si>
  <si>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</si>
  <si>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</si>
  <si>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</si>
  <si>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</si>
  <si>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</si>
  <si>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</si>
  <si>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</si>
  <si>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</si>
  <si>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</si>
  <si>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</si>
  <si>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</si>
  <si>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</si>
  <si>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</si>
  <si>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</si>
  <si>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</si>
  <si>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</si>
  <si>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</si>
  <si>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</si>
  <si>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</si>
  <si>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</si>
  <si>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</si>
  <si>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</si>
  <si>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</si>
  <si>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</si>
  <si>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</si>
  <si>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</si>
  <si>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</si>
  <si>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</si>
  <si>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</si>
  <si>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</si>
  <si>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</si>
  <si>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</si>
  <si>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</si>
  <si>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</si>
  <si>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</si>
  <si>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</si>
  <si>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</si>
  <si>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</si>
  <si>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</si>
  <si>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</si>
  <si>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</si>
  <si>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</si>
  <si>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</si>
  <si>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</si>
  <si>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</si>
  <si>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</si>
  <si>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</si>
  <si>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</si>
  <si>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</si>
  <si>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</si>
  <si>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</si>
  <si>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</si>
  <si>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</si>
  <si>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</si>
  <si>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</si>
  <si>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</si>
  <si>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</si>
  <si>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</si>
  <si>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</si>
  <si>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</si>
  <si>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</si>
  <si>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</si>
  <si>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</si>
  <si>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</si>
  <si>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</si>
  <si>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</si>
  <si>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</si>
  <si>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</si>
  <si>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</si>
  <si>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</si>
  <si>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</si>
  <si>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</si>
  <si>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</si>
  <si>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</si>
  <si>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</si>
  <si>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</si>
  <si>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</si>
  <si>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</si>
  <si>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</si>
  <si>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</si>
  <si>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</si>
  <si>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</si>
  <si>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</si>
  <si>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</si>
  <si>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</si>
  <si>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</si>
  <si>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</si>
  <si>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</si>
  <si>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</si>
  <si>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</si>
  <si>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</si>
  <si>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</si>
  <si>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</si>
  <si>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</si>
  <si>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</si>
  <si>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</si>
  <si>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</si>
  <si>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</si>
  <si>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</si>
  <si>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</si>
  <si>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</si>
  <si>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</si>
  <si>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</si>
  <si>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</si>
  <si>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</si>
  <si>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</si>
  <si>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</si>
  <si>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</si>
  <si>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</si>
  <si>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</si>
  <si>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</si>
  <si>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</si>
  <si>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</si>
  <si>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</si>
  <si>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</si>
  <si>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</si>
  <si>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</si>
  <si>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</si>
  <si>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</si>
  <si>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</si>
  <si>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</si>
  <si>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</si>
  <si>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</si>
  <si>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</si>
  <si>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</si>
  <si>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</si>
  <si>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</si>
  <si>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</si>
  <si>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</si>
  <si>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</si>
  <si>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</si>
  <si>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</si>
  <si>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6"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</si>
  <si>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</si>
  <si>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</si>
  <si>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</si>
  <si>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</si>
  <si>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</si>
  <si>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</si>
  <si>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</si>
  <si>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</si>
  <si>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</si>
  <si>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</si>
  <si>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</si>
  <si>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</si>
  <si>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</si>
  <si>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</si>
  <si>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</si>
  <si>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</si>
  <si>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</si>
  <si>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</si>
  <si>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</si>
  <si>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</si>
  <si>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</si>
  <si>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</si>
  <si>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</si>
  <si>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</si>
  <si>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</si>
  <si>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</si>
  <si>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</si>
  <si>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</si>
  <si>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</si>
  <si>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</si>
  <si>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</si>
  <si>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</si>
  <si>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</si>
  <si>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</si>
  <si>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</si>
  <si>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</si>
  <si>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</si>
  <si>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</si>
  <si>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</si>
  <si>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</si>
  <si>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</si>
  <si>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</si>
  <si>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</si>
  <si>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</si>
  <si>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</si>
  <si>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</si>
  <si>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</si>
  <si>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</si>
  <si>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</si>
  <si>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</si>
  <si>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</si>
  <si>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</si>
  <si>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</si>
  <si>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</si>
  <si>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</si>
  <si>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</si>
  <si>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</si>
  <si>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</si>
  <si>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</si>
  <si>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</si>
  <si>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</si>
  <si>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</si>
  <si>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糖尿病肾病</t>
    <phoneticPr fontId="46" type="noConversion"/>
  </si>
  <si>
    <t>M5811</t>
  </si>
  <si>
    <t>M5626</t>
  </si>
  <si>
    <t>M2841</t>
    <phoneticPr fontId="46" type="noConversion"/>
  </si>
  <si>
    <t>M5673</t>
    <phoneticPr fontId="46" type="noConversion"/>
  </si>
  <si>
    <t>M6115</t>
    <phoneticPr fontId="46" type="noConversion"/>
  </si>
  <si>
    <t>M6929</t>
    <phoneticPr fontId="46" type="noConversion"/>
  </si>
  <si>
    <t>M6908</t>
    <phoneticPr fontId="46" type="noConversion"/>
  </si>
  <si>
    <t>M1824</t>
    <phoneticPr fontId="46" type="noConversion"/>
  </si>
  <si>
    <t>M6089</t>
    <phoneticPr fontId="46" type="noConversion"/>
  </si>
  <si>
    <t>M1803</t>
    <phoneticPr fontId="46" type="noConversion"/>
  </si>
  <si>
    <t>M1771</t>
    <phoneticPr fontId="46" type="noConversion"/>
  </si>
  <si>
    <t>M1822</t>
    <phoneticPr fontId="46" type="noConversion"/>
  </si>
  <si>
    <t>M1797</t>
    <phoneticPr fontId="46" type="noConversion"/>
  </si>
  <si>
    <t>M2629</t>
    <phoneticPr fontId="46" type="noConversion"/>
  </si>
  <si>
    <t>M2637</t>
    <phoneticPr fontId="46" type="noConversion"/>
  </si>
  <si>
    <t>M1839</t>
    <phoneticPr fontId="46" type="noConversion"/>
  </si>
  <si>
    <t>Info_R!F38</t>
  </si>
  <si>
    <t>Info_R!F204</t>
  </si>
  <si>
    <t>Info_R!F206</t>
  </si>
  <si>
    <t>Info_R!F207</t>
  </si>
  <si>
    <t>Info_R!F208</t>
  </si>
  <si>
    <t>Info_R!F209</t>
  </si>
  <si>
    <t>Info_R!F210</t>
  </si>
  <si>
    <t>Info_R!F29</t>
  </si>
  <si>
    <t>Info_R!F18</t>
  </si>
  <si>
    <t>Info_R!F26</t>
  </si>
  <si>
    <t>Info_R!F192</t>
  </si>
  <si>
    <t>Info_R!F193</t>
  </si>
  <si>
    <t>Info_R!F194</t>
  </si>
  <si>
    <t>Info_R!F195</t>
  </si>
  <si>
    <t>Info_R!F196</t>
  </si>
  <si>
    <t>Info_R!F203</t>
  </si>
  <si>
    <t>Info_R!F50</t>
  </si>
  <si>
    <t>Info_R!F202</t>
  </si>
  <si>
    <t>Info_R!F33</t>
  </si>
  <si>
    <t>Info_R!F53</t>
  </si>
  <si>
    <t>Info_R!F47</t>
  </si>
  <si>
    <t>Info_R!F39</t>
  </si>
  <si>
    <t>Info_R!F15</t>
  </si>
  <si>
    <t>Info_R!F27</t>
  </si>
  <si>
    <t>Info_R!F36</t>
  </si>
  <si>
    <t>Info_R!F20</t>
  </si>
  <si>
    <t>Info_R!F16</t>
  </si>
  <si>
    <t>Info_R!F32</t>
  </si>
  <si>
    <t>Info_R!F31</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</si>
  <si>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</si>
  <si>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</si>
  <si>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</si>
  <si>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</si>
  <si>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</si>
  <si>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</si>
  <si>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</si>
  <si>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</si>
  <si>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</si>
  <si>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</si>
  <si>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</si>
  <si>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</si>
  <si>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</si>
  <si>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</si>
  <si>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</si>
  <si>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</si>
  <si>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</si>
  <si>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</si>
  <si>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</si>
  <si>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</si>
  <si>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</si>
  <si>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</si>
  <si>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</si>
  <si>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</si>
  <si>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</si>
  <si>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</si>
  <si>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</si>
  <si>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</si>
  <si>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</si>
  <si>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</si>
  <si>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</si>
  <si>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</si>
  <si>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</si>
  <si>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</si>
  <si>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</si>
  <si>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</si>
  <si>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</si>
  <si>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</si>
  <si>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</si>
  <si>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</si>
  <si>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</si>
  <si>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</si>
  <si>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</si>
  <si>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</si>
  <si>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</si>
  <si>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</si>
  <si>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</si>
  <si>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</si>
  <si>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</si>
  <si>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</si>
  <si>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</si>
  <si>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</si>
  <si>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</si>
  <si>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</si>
  <si>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</si>
  <si>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</si>
  <si>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</si>
  <si>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</si>
  <si>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</si>
  <si>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</si>
  <si>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</si>
  <si>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</si>
  <si>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</si>
  <si>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</si>
  <si>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</si>
  <si>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</si>
  <si>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</si>
  <si>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</si>
  <si>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</si>
  <si>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</si>
  <si>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</si>
  <si>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</si>
  <si>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</si>
  <si>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</si>
  <si>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</si>
  <si>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</si>
  <si>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</si>
  <si>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</si>
  <si>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</si>
  <si>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</si>
  <si>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</si>
  <si>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</si>
  <si>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</si>
  <si>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</si>
  <si>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Info_R!F52</t>
  </si>
  <si>
    <t>Info_R!F21</t>
  </si>
  <si>
    <t>Info_R!F42</t>
  </si>
  <si>
    <t>Info_R!F41</t>
  </si>
  <si>
    <t>Info_R!F43</t>
  </si>
  <si>
    <t>Info_R!F44</t>
  </si>
  <si>
    <t>Info_R!F45</t>
  </si>
  <si>
    <t>M4352</t>
    <phoneticPr fontId="46" type="noConversion"/>
  </si>
  <si>
    <t>Base_Value</t>
    <phoneticPr fontId="46" type="noConversion"/>
  </si>
  <si>
    <t>Max_Value</t>
    <phoneticPr fontId="46" type="noConversion"/>
  </si>
  <si>
    <t>症状/感觉</t>
    <phoneticPr fontId="46" type="noConversion"/>
  </si>
  <si>
    <t>Range</t>
    <phoneticPr fontId="46" type="noConversion"/>
  </si>
  <si>
    <t>束支传导阻滞</t>
    <phoneticPr fontId="46" type="noConversion"/>
  </si>
  <si>
    <t>肿瘤</t>
    <phoneticPr fontId="46" type="noConversion"/>
  </si>
  <si>
    <t>压力</t>
    <phoneticPr fontId="46" type="noConversion"/>
  </si>
  <si>
    <t>低肾上腺</t>
    <phoneticPr fontId="46" type="noConversion"/>
  </si>
  <si>
    <t>情感</t>
    <phoneticPr fontId="46" type="noConversion"/>
  </si>
  <si>
    <t>感染</t>
    <phoneticPr fontId="46" type="noConversion"/>
  </si>
  <si>
    <t>毒性</t>
    <phoneticPr fontId="46" type="noConversion"/>
  </si>
  <si>
    <t>精神创伤</t>
    <phoneticPr fontId="46" type="noConversion"/>
  </si>
  <si>
    <t>遗传</t>
    <phoneticPr fontId="46" type="noConversion"/>
  </si>
  <si>
    <t>荷尔蒙</t>
    <phoneticPr fontId="46" type="noConversion"/>
  </si>
  <si>
    <t>淋巴</t>
    <phoneticPr fontId="46" type="noConversion"/>
  </si>
  <si>
    <t>肝脏</t>
    <phoneticPr fontId="46" type="noConversion"/>
  </si>
  <si>
    <t>肾脏</t>
    <phoneticPr fontId="46" type="noConversion"/>
  </si>
  <si>
    <t>结缔组织</t>
    <phoneticPr fontId="46" type="noConversion"/>
  </si>
  <si>
    <t>骨头</t>
    <phoneticPr fontId="46" type="noConversion"/>
  </si>
  <si>
    <t>水的酸碱</t>
    <phoneticPr fontId="46" type="noConversion"/>
  </si>
  <si>
    <t>血液</t>
    <phoneticPr fontId="46" type="noConversion"/>
  </si>
  <si>
    <t>环境</t>
    <phoneticPr fontId="46" type="noConversion"/>
  </si>
  <si>
    <t>过敏</t>
    <phoneticPr fontId="46" type="noConversion"/>
  </si>
  <si>
    <t>情感风险</t>
    <phoneticPr fontId="46" type="noConversion"/>
  </si>
  <si>
    <t>循环</t>
    <phoneticPr fontId="46" type="noConversion"/>
  </si>
  <si>
    <t>免疫系统</t>
    <phoneticPr fontId="46" type="noConversion"/>
  </si>
  <si>
    <t>辐射</t>
    <phoneticPr fontId="46" type="noConversion"/>
  </si>
  <si>
    <t>细菌</t>
    <phoneticPr fontId="46" type="noConversion"/>
  </si>
  <si>
    <t>真菌</t>
    <phoneticPr fontId="46" type="noConversion"/>
  </si>
  <si>
    <t>病毒</t>
    <phoneticPr fontId="46" type="noConversion"/>
  </si>
  <si>
    <t>寄生生物</t>
    <phoneticPr fontId="46" type="noConversion"/>
  </si>
  <si>
    <t>阿米巴虫</t>
    <phoneticPr fontId="46" type="noConversion"/>
  </si>
  <si>
    <t>食物毒素</t>
    <phoneticPr fontId="46" type="noConversion"/>
  </si>
  <si>
    <t>血糖调节</t>
    <phoneticPr fontId="46" type="noConversion"/>
  </si>
  <si>
    <t>神经</t>
    <phoneticPr fontId="46" type="noConversion"/>
  </si>
  <si>
    <t>知觉</t>
    <phoneticPr fontId="46" type="noConversion"/>
  </si>
  <si>
    <t>胆固醇</t>
    <phoneticPr fontId="46" type="noConversion"/>
  </si>
  <si>
    <t>呼吸</t>
    <phoneticPr fontId="46" type="noConversion"/>
  </si>
  <si>
    <t>氧化</t>
    <phoneticPr fontId="46" type="noConversion"/>
  </si>
  <si>
    <t>水合作用</t>
    <phoneticPr fontId="46" type="noConversion"/>
  </si>
  <si>
    <t>认知</t>
    <phoneticPr fontId="46" type="noConversion"/>
  </si>
  <si>
    <t>炎症</t>
    <phoneticPr fontId="46" type="noConversion"/>
  </si>
  <si>
    <t>维生素不足或剩余</t>
    <phoneticPr fontId="46" type="noConversion"/>
  </si>
  <si>
    <t>心血管</t>
    <phoneticPr fontId="46" type="noConversion"/>
  </si>
  <si>
    <t>消化</t>
    <phoneticPr fontId="46" type="noConversion"/>
  </si>
  <si>
    <t>血糖调节功能低落</t>
    <phoneticPr fontId="46" type="noConversion"/>
  </si>
  <si>
    <t>荷尔蒙失衡</t>
    <phoneticPr fontId="46" type="noConversion"/>
  </si>
  <si>
    <t>淋巴功能低落</t>
    <phoneticPr fontId="46" type="noConversion"/>
  </si>
  <si>
    <t>骨骼肌肉功能偏弱</t>
    <phoneticPr fontId="46" type="noConversion"/>
  </si>
  <si>
    <t>Info_R!F189</t>
    <phoneticPr fontId="46" type="noConversion"/>
  </si>
  <si>
    <t>Stomach</t>
    <phoneticPr fontId="46" type="noConversion"/>
  </si>
  <si>
    <t>Diabetes</t>
    <phoneticPr fontId="46" type="noConversion"/>
  </si>
  <si>
    <t>Obesity</t>
    <phoneticPr fontId="46" type="noConversion"/>
  </si>
  <si>
    <t>Hypertension</t>
    <phoneticPr fontId="46" type="noConversion"/>
  </si>
  <si>
    <t>DIABETES, MELLITUS | Hyperglycemia and glycosuria, resulting from inadequate production or utilization of insulin. } DEDIC ]</t>
    <phoneticPr fontId="42" type="noConversion"/>
  </si>
  <si>
    <t>DIABETES, MELLITUS -- 高血糖和糖尿，胰岛素的生成不足或利用不充分所致。</t>
    <phoneticPr fontId="42" type="noConversion"/>
  </si>
  <si>
    <t>DIABETES, BRITTLE -- 那些极难控制的糖尿病患者被认为是患脆弱性或不稳定的糖尿病糖尿病潜在危机 ,</t>
    <phoneticPr fontId="42" type="noConversion"/>
  </si>
  <si>
    <t>DIABETES, IATROGENIC | Doctor caused. } DEDIC ]</t>
    <phoneticPr fontId="42" type="noConversion"/>
  </si>
  <si>
    <t>Cholesterol</t>
    <phoneticPr fontId="46" type="noConversion"/>
  </si>
  <si>
    <t>Triglyceride</t>
    <phoneticPr fontId="46" type="noConversion"/>
  </si>
  <si>
    <t>GallStone</t>
    <phoneticPr fontId="46" type="noConversion"/>
  </si>
  <si>
    <t>Kidney Stone</t>
    <phoneticPr fontId="46" type="noConversion"/>
  </si>
  <si>
    <t>Radiation</t>
    <phoneticPr fontId="46" type="noConversion"/>
  </si>
  <si>
    <t>Lead</t>
    <phoneticPr fontId="46" type="noConversion"/>
  </si>
  <si>
    <t>Heavy Metal</t>
    <phoneticPr fontId="46" type="noConversion"/>
  </si>
  <si>
    <t>Liver</t>
    <phoneticPr fontId="46" type="noConversion"/>
  </si>
  <si>
    <t>HEPATITIS</t>
    <phoneticPr fontId="46" type="noConversion"/>
  </si>
  <si>
    <t>体脂肪指数</t>
  </si>
  <si>
    <t>Uric Acid</t>
    <phoneticPr fontId="46" type="noConversion"/>
  </si>
  <si>
    <t>Gout</t>
    <phoneticPr fontId="46" type="noConversion"/>
  </si>
  <si>
    <t>BRONCHIECTASIS</t>
    <phoneticPr fontId="46" type="noConversion"/>
  </si>
  <si>
    <t>Lung</t>
    <phoneticPr fontId="46"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</si>
  <si>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</si>
  <si>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</si>
  <si>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</si>
  <si>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</si>
  <si>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</si>
  <si>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</si>
  <si>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</si>
  <si>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</si>
  <si>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</si>
  <si>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</si>
  <si>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</si>
  <si>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</si>
  <si>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</si>
  <si>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</si>
  <si>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</si>
  <si>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</si>
  <si>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</si>
  <si>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</si>
  <si>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</si>
  <si>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6" type="noConversion"/>
  </si>
  <si>
    <t>下丘脑功能</t>
    <phoneticPr fontId="46" type="noConversion"/>
  </si>
  <si>
    <t>执着的</t>
    <phoneticPr fontId="46" type="noConversion"/>
  </si>
  <si>
    <t>锯棕榈</t>
    <phoneticPr fontId="46" type="noConversion"/>
  </si>
  <si>
    <t>大黑根</t>
    <phoneticPr fontId="46" type="noConversion"/>
  </si>
  <si>
    <t>虎杖</t>
    <phoneticPr fontId="46" type="noConversion"/>
  </si>
  <si>
    <t>地黄</t>
    <phoneticPr fontId="46" type="noConversion"/>
  </si>
  <si>
    <t>天门冬</t>
    <phoneticPr fontId="46" type="noConversion"/>
  </si>
  <si>
    <t>白朮</t>
    <phoneticPr fontId="46" type="noConversion"/>
  </si>
  <si>
    <t>槟榔</t>
    <phoneticPr fontId="46" type="noConversion"/>
  </si>
  <si>
    <t>茵陈蒿</t>
    <phoneticPr fontId="46" type="noConversion"/>
  </si>
  <si>
    <t>陈皮</t>
    <phoneticPr fontId="46" type="noConversion"/>
  </si>
  <si>
    <t>旱莲草</t>
    <phoneticPr fontId="46" type="noConversion"/>
  </si>
  <si>
    <t>梅</t>
    <phoneticPr fontId="46" type="noConversion"/>
  </si>
  <si>
    <t>太子参</t>
    <phoneticPr fontId="46" type="noConversion"/>
  </si>
  <si>
    <t>酸枣仁</t>
    <phoneticPr fontId="46" type="noConversion"/>
  </si>
  <si>
    <t>银耳</t>
    <phoneticPr fontId="46" type="noConversion"/>
  </si>
  <si>
    <t>钩藤</t>
    <phoneticPr fontId="46" type="noConversion"/>
  </si>
  <si>
    <t>黄连上清片</t>
    <phoneticPr fontId="46" type="noConversion"/>
  </si>
  <si>
    <t>铁线莲</t>
    <phoneticPr fontId="46" type="noConversion"/>
  </si>
  <si>
    <t>榆树</t>
    <phoneticPr fontId="46" type="noConversion"/>
  </si>
  <si>
    <t>忍冬</t>
    <phoneticPr fontId="46" type="noConversion"/>
  </si>
  <si>
    <t>鹅耳枥</t>
    <phoneticPr fontId="46" type="noConversion"/>
  </si>
  <si>
    <t>橄榄</t>
    <phoneticPr fontId="46" type="noConversion"/>
  </si>
  <si>
    <t>岩蔷薇</t>
    <phoneticPr fontId="46" type="noConversion"/>
  </si>
  <si>
    <t>线球草</t>
    <phoneticPr fontId="46" type="noConversion"/>
  </si>
  <si>
    <t>白栗</t>
    <phoneticPr fontId="46" type="noConversion"/>
  </si>
  <si>
    <t>免疫系统压力较高</t>
    <phoneticPr fontId="46" type="noConversion"/>
  </si>
  <si>
    <t>心血管疾病风险较高</t>
    <phoneticPr fontId="46" type="noConversion"/>
  </si>
  <si>
    <t>呼吸系统压力较高</t>
    <phoneticPr fontId="46" type="noConversion"/>
  </si>
  <si>
    <t>血液系统压力偏高</t>
    <phoneticPr fontId="46" type="noConversion"/>
  </si>
  <si>
    <t>神经系统压力较高</t>
    <phoneticPr fontId="46" type="noConversion"/>
  </si>
  <si>
    <t>消化系统功能紊乱</t>
    <phoneticPr fontId="46" type="noConversion"/>
  </si>
  <si>
    <t>遗传性疾病风险较高</t>
    <phoneticPr fontId="46" type="noConversion"/>
  </si>
  <si>
    <t>疲劳过度</t>
    <phoneticPr fontId="46" type="noConversion"/>
  </si>
  <si>
    <t>情绪压力过大</t>
    <phoneticPr fontId="46" type="noConversion"/>
  </si>
  <si>
    <t>体内毒素过量</t>
    <phoneticPr fontId="46" type="noConversion"/>
  </si>
  <si>
    <t>营养素不足</t>
    <phoneticPr fontId="46" type="noConversion"/>
  </si>
  <si>
    <t>肝脏负荷过重</t>
    <phoneticPr fontId="46" type="noConversion"/>
  </si>
  <si>
    <t>肾脏功能较差</t>
    <phoneticPr fontId="46" type="noConversion"/>
  </si>
  <si>
    <t>环境毒素过量</t>
    <phoneticPr fontId="46" type="noConversion"/>
  </si>
  <si>
    <t>血脂肪过高</t>
    <phoneticPr fontId="46" type="noConversion"/>
  </si>
  <si>
    <t>五官功能较弱</t>
    <phoneticPr fontId="46"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</si>
  <si>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6"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</si>
  <si>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6" type="noConversion"/>
  </si>
  <si>
    <t>锑</t>
    <phoneticPr fontId="46" type="noConversion"/>
  </si>
  <si>
    <t>砷</t>
    <phoneticPr fontId="46" type="noConversion"/>
  </si>
  <si>
    <t>铝</t>
    <phoneticPr fontId="46" type="noConversion"/>
  </si>
  <si>
    <t>汞</t>
    <phoneticPr fontId="46" type="noConversion"/>
  </si>
  <si>
    <t>食物色素</t>
    <phoneticPr fontId="46" type="noConversion"/>
  </si>
  <si>
    <t>麈埃</t>
    <phoneticPr fontId="46" type="noConversion"/>
  </si>
  <si>
    <t>汽油、柴油</t>
    <phoneticPr fontId="46" type="noConversion"/>
  </si>
  <si>
    <t>溶剂</t>
    <phoneticPr fontId="46" type="noConversion"/>
  </si>
  <si>
    <t>鸡鸭鹅毛</t>
    <phoneticPr fontId="46" type="noConversion"/>
  </si>
  <si>
    <t>动物皮毛</t>
    <phoneticPr fontId="46" type="noConversion"/>
  </si>
  <si>
    <t>蚊</t>
    <phoneticPr fontId="46" type="noConversion"/>
  </si>
  <si>
    <t>化妆品</t>
    <phoneticPr fontId="46" type="noConversion"/>
  </si>
  <si>
    <t>油墨</t>
    <phoneticPr fontId="46" type="noConversion"/>
  </si>
  <si>
    <t>石棉</t>
    <phoneticPr fontId="46" type="noConversion"/>
  </si>
  <si>
    <t>防腐剂</t>
    <phoneticPr fontId="46" type="noConversion"/>
  </si>
  <si>
    <t>甜味剂</t>
    <phoneticPr fontId="46" type="noConversion"/>
  </si>
  <si>
    <t>黄曲霉毒素</t>
    <phoneticPr fontId="46" type="noConversion"/>
  </si>
  <si>
    <t>药物毒素</t>
  </si>
  <si>
    <t>代谢毒素</t>
  </si>
  <si>
    <t>环境污染</t>
  </si>
  <si>
    <t>Info_R!F188</t>
    <phoneticPr fontId="46" type="noConversion"/>
  </si>
  <si>
    <t>氧合指数</t>
  </si>
  <si>
    <t>水分指数</t>
  </si>
  <si>
    <t>免疫力指数</t>
  </si>
  <si>
    <t>脑力指数</t>
  </si>
  <si>
    <t>A</t>
    <phoneticPr fontId="46" type="noConversion"/>
  </si>
  <si>
    <t>B1</t>
    <phoneticPr fontId="46" type="noConversion"/>
  </si>
  <si>
    <t>B2</t>
    <phoneticPr fontId="46" type="noConversion"/>
  </si>
  <si>
    <t>B3</t>
    <phoneticPr fontId="46" type="noConversion"/>
  </si>
  <si>
    <t>B5</t>
    <phoneticPr fontId="46" type="noConversion"/>
  </si>
  <si>
    <t>B6</t>
    <phoneticPr fontId="46" type="noConversion"/>
  </si>
  <si>
    <t>FOLIC ACID</t>
    <phoneticPr fontId="46" type="noConversion"/>
  </si>
  <si>
    <t>B12</t>
    <phoneticPr fontId="46" type="noConversion"/>
  </si>
  <si>
    <t>D</t>
    <phoneticPr fontId="46" type="noConversion"/>
  </si>
  <si>
    <t>E</t>
    <phoneticPr fontId="46" type="noConversion"/>
  </si>
  <si>
    <t>C</t>
    <phoneticPr fontId="46" type="noConversion"/>
  </si>
  <si>
    <t>Mg</t>
    <phoneticPr fontId="46" type="noConversion"/>
  </si>
  <si>
    <t>Fe</t>
    <phoneticPr fontId="46" type="noConversion"/>
  </si>
  <si>
    <t>Mn</t>
    <phoneticPr fontId="46" type="noConversion"/>
  </si>
  <si>
    <t>Cr</t>
    <phoneticPr fontId="46" type="noConversion"/>
  </si>
  <si>
    <t>Zn</t>
    <phoneticPr fontId="46" type="noConversion"/>
  </si>
  <si>
    <t>Se</t>
    <phoneticPr fontId="46" type="noConversion"/>
  </si>
  <si>
    <t>I</t>
    <phoneticPr fontId="46" type="noConversion"/>
  </si>
  <si>
    <t>P</t>
    <phoneticPr fontId="46" type="noConversion"/>
  </si>
  <si>
    <t>硼</t>
  </si>
  <si>
    <t>锗</t>
  </si>
  <si>
    <t>钒</t>
  </si>
  <si>
    <t>Q10</t>
    <phoneticPr fontId="46" type="noConversion"/>
  </si>
  <si>
    <t>抗氧化物</t>
  </si>
  <si>
    <t>锡</t>
  </si>
  <si>
    <t>辅酶Q10</t>
    <phoneticPr fontId="46" type="noConversion"/>
  </si>
  <si>
    <t>叶酸缺乏</t>
    <phoneticPr fontId="46" type="noConversion"/>
  </si>
  <si>
    <t>维生素B12缺乏</t>
    <phoneticPr fontId="46" type="noConversion"/>
  </si>
  <si>
    <t>Info_R!F5</t>
  </si>
  <si>
    <t>Info_R!F6</t>
  </si>
  <si>
    <t>Info_R!F7</t>
  </si>
  <si>
    <t>Info_R!F8</t>
  </si>
  <si>
    <t>Info_R!F9</t>
  </si>
  <si>
    <t>V</t>
    <phoneticPr fontId="46" type="noConversion"/>
  </si>
  <si>
    <t>A</t>
    <phoneticPr fontId="46" type="noConversion"/>
  </si>
  <si>
    <t>R</t>
    <phoneticPr fontId="46" type="noConversion"/>
  </si>
  <si>
    <t>H</t>
    <phoneticPr fontId="46" type="noConversion"/>
  </si>
  <si>
    <t>O</t>
    <phoneticPr fontId="46" type="noConversion"/>
  </si>
  <si>
    <t>P</t>
    <phoneticPr fontId="46" type="noConversion"/>
  </si>
  <si>
    <t>Info_R!F13</t>
    <phoneticPr fontId="46" type="noConversion"/>
  </si>
  <si>
    <t>PA</t>
    <phoneticPr fontId="46" type="noConversion"/>
  </si>
  <si>
    <t>酸碱度指数</t>
  </si>
  <si>
    <t>细胞反应指数</t>
  </si>
  <si>
    <t>重金屬_鎳</t>
  </si>
  <si>
    <t>重金屬-鉛</t>
  </si>
  <si>
    <t>重金屬-钡</t>
  </si>
  <si>
    <t>重金屬-镉</t>
  </si>
  <si>
    <t>辐射毒素</t>
  </si>
  <si>
    <t>多氯联苯</t>
  </si>
  <si>
    <t>谷氨酸鈉</t>
  </si>
  <si>
    <t>脂肪酶</t>
  </si>
  <si>
    <t>M2700</t>
    <phoneticPr fontId="46" type="noConversion"/>
  </si>
  <si>
    <t>M2526</t>
    <phoneticPr fontId="46" type="noConversion"/>
  </si>
  <si>
    <t>多巴胺</t>
  </si>
  <si>
    <t>Info_R!F188</t>
    <phoneticPr fontId="46" type="noConversion"/>
  </si>
  <si>
    <r>
      <t>Animal Protein conversion (</t>
    </r>
    <r>
      <rPr>
        <sz val="14"/>
        <rFont val="宋体"/>
        <family val="3"/>
        <charset val="134"/>
      </rPr>
      <t>动</t>
    </r>
    <r>
      <rPr>
        <sz val="14"/>
        <rFont val="DFKai-SB"/>
        <family val="2"/>
      </rPr>
      <t>物蛋白的消化吸收)</t>
    </r>
    <phoneticPr fontId="13" type="noConversion"/>
  </si>
  <si>
    <t>蛋白质转化</t>
  </si>
  <si>
    <t>TMJ</t>
    <phoneticPr fontId="46" type="noConversion"/>
  </si>
  <si>
    <t>肠道益生菌</t>
  </si>
  <si>
    <t>Info_R!F210</t>
    <phoneticPr fontId="46" type="noConversion"/>
  </si>
  <si>
    <t>Dopamine (多巴胺)</t>
    <phoneticPr fontId="13" type="noConversion"/>
  </si>
  <si>
    <r>
      <t>Serotonin (5-</t>
    </r>
    <r>
      <rPr>
        <sz val="14"/>
        <rFont val="宋体"/>
        <family val="3"/>
        <charset val="134"/>
      </rPr>
      <t>羟</t>
    </r>
    <r>
      <rPr>
        <sz val="14"/>
        <rFont val="DFKai-SB"/>
        <family val="2"/>
      </rPr>
      <t>色胺)</t>
    </r>
    <phoneticPr fontId="13" type="noConversion"/>
  </si>
  <si>
    <t>催产素</t>
    <phoneticPr fontId="46" type="noConversion"/>
  </si>
  <si>
    <t>血糖调节异常風險</t>
    <phoneticPr fontId="46" type="noConversion"/>
  </si>
  <si>
    <t>内分泌性糖尿病風險</t>
    <phoneticPr fontId="46" type="noConversion"/>
  </si>
  <si>
    <t>医源性糖尿病風險</t>
    <phoneticPr fontId="46" type="noConversion"/>
  </si>
  <si>
    <t>隐性糖尿病風險</t>
    <phoneticPr fontId="46" type="noConversion"/>
  </si>
  <si>
    <t>不稳定型糖尿病風險</t>
    <phoneticPr fontId="46" type="noConversion"/>
  </si>
  <si>
    <t>多糖症風險</t>
    <phoneticPr fontId="46" type="noConversion"/>
  </si>
  <si>
    <t>低血糖休克風險</t>
    <phoneticPr fontId="46" type="noConversion"/>
  </si>
  <si>
    <t>高脂血症風險</t>
    <phoneticPr fontId="46" type="noConversion"/>
  </si>
  <si>
    <t>低蛋白血症風險</t>
    <phoneticPr fontId="46" type="noConversion"/>
  </si>
  <si>
    <t>痛风風險</t>
    <phoneticPr fontId="46" type="noConversion"/>
  </si>
  <si>
    <t>脱水風險</t>
    <phoneticPr fontId="46" type="noConversion"/>
  </si>
  <si>
    <t>水肿風險</t>
    <phoneticPr fontId="46" type="noConversion"/>
  </si>
  <si>
    <t>低血钾風險</t>
    <phoneticPr fontId="46" type="noConversion"/>
  </si>
  <si>
    <t>低血钠風險</t>
    <phoneticPr fontId="46" type="noConversion"/>
  </si>
  <si>
    <t>砷</t>
    <phoneticPr fontId="46" type="noConversion"/>
  </si>
  <si>
    <t>礦物質钾缺乏</t>
    <phoneticPr fontId="46" type="noConversion"/>
  </si>
  <si>
    <t>礦物質钙缺乏</t>
    <phoneticPr fontId="46" type="noConversion"/>
  </si>
  <si>
    <t>礦物質镁缺乏</t>
    <phoneticPr fontId="46" type="noConversion"/>
  </si>
  <si>
    <t>氯</t>
    <phoneticPr fontId="46" type="noConversion"/>
  </si>
  <si>
    <t>礦物質硫缺乏</t>
    <phoneticPr fontId="46" type="noConversion"/>
  </si>
  <si>
    <t>礦物質锰缺乏</t>
    <phoneticPr fontId="46" type="noConversion"/>
  </si>
  <si>
    <t>礦物質锌缺乏</t>
    <phoneticPr fontId="46" type="noConversion"/>
  </si>
  <si>
    <t>礦物質硒缺乏</t>
    <phoneticPr fontId="46" type="noConversion"/>
  </si>
  <si>
    <t>礦物質碘缺乏</t>
    <phoneticPr fontId="46" type="noConversion"/>
  </si>
  <si>
    <t>礦物質磷缺乏</t>
    <phoneticPr fontId="46" type="noConversion"/>
  </si>
  <si>
    <t>礦物質硼缺乏</t>
    <phoneticPr fontId="46" type="noConversion"/>
  </si>
  <si>
    <t>礦物質钼缺乏</t>
    <phoneticPr fontId="46" type="noConversion"/>
  </si>
  <si>
    <t>礦物質硅缺乏</t>
    <phoneticPr fontId="46" type="noConversion"/>
  </si>
  <si>
    <t>礦物質钴缺乏</t>
    <phoneticPr fontId="46" type="noConversion"/>
  </si>
  <si>
    <t>礦物質锂缺乏</t>
    <phoneticPr fontId="46" type="noConversion"/>
  </si>
  <si>
    <t>礦物質锗缺乏</t>
    <phoneticPr fontId="46" type="noConversion"/>
  </si>
  <si>
    <t>礦物質锡缺乏</t>
    <phoneticPr fontId="46" type="noConversion"/>
  </si>
  <si>
    <t>礦物質钒缺乏</t>
    <phoneticPr fontId="46" type="noConversion"/>
  </si>
  <si>
    <t>礦物質铜缺乏</t>
    <phoneticPr fontId="46" type="noConversion"/>
  </si>
  <si>
    <t>礦物質铁缺乏</t>
    <phoneticPr fontId="46" type="noConversion"/>
  </si>
  <si>
    <t>CEREBRO VASCULAR ACCIDENT -- 脑血管意外损伤</t>
    <phoneticPr fontId="42" type="noConversion"/>
  </si>
  <si>
    <t>脑血管损伤</t>
    <phoneticPr fontId="46" type="noConversion"/>
  </si>
  <si>
    <t>礦物質铬缺乏</t>
    <phoneticPr fontId="46" type="noConversion"/>
  </si>
  <si>
    <t>丙胺酸缺乏</t>
    <phoneticPr fontId="46" type="noConversion"/>
  </si>
  <si>
    <t>天门冬氨酸缺乏</t>
    <phoneticPr fontId="46" type="noConversion"/>
  </si>
  <si>
    <t>精氨酸缺乏</t>
    <phoneticPr fontId="46" type="noConversion"/>
  </si>
  <si>
    <t>半胱氨酸缺乏</t>
    <phoneticPr fontId="46" type="noConversion"/>
  </si>
  <si>
    <t>甘氨酸缺乏</t>
    <phoneticPr fontId="46" type="noConversion"/>
  </si>
  <si>
    <t>亮氨酸缺乏</t>
    <phoneticPr fontId="46" type="noConversion"/>
  </si>
  <si>
    <t>蛋氨酸缺乏</t>
    <phoneticPr fontId="46" type="noConversion"/>
  </si>
  <si>
    <t>赖氨酸缺乏</t>
    <phoneticPr fontId="46" type="noConversion"/>
  </si>
  <si>
    <t>苯丙氨酸缺乏</t>
    <phoneticPr fontId="46" type="noConversion"/>
  </si>
  <si>
    <t>丝氨酸缺乏</t>
    <phoneticPr fontId="46" type="noConversion"/>
  </si>
  <si>
    <t>色氨酸缺乏</t>
    <phoneticPr fontId="46" type="noConversion"/>
  </si>
  <si>
    <t>酪氨酸缺乏</t>
    <phoneticPr fontId="46" type="noConversion"/>
  </si>
  <si>
    <t>苏氨酸缺乏</t>
    <phoneticPr fontId="46" type="noConversion"/>
  </si>
  <si>
    <t>牛磺酸缺乏</t>
    <phoneticPr fontId="46" type="noConversion"/>
  </si>
  <si>
    <t>缬氨酸缺乏</t>
    <phoneticPr fontId="46" type="noConversion"/>
  </si>
  <si>
    <t>异亮氨酸缺乏</t>
    <phoneticPr fontId="46" type="noConversion"/>
  </si>
  <si>
    <t>组氨酸缺乏</t>
    <phoneticPr fontId="46" type="noConversion"/>
  </si>
  <si>
    <t>伽玛氨基丁酸缺乏</t>
    <phoneticPr fontId="46" type="noConversion"/>
  </si>
  <si>
    <t>谷氨酰胺缺乏</t>
    <phoneticPr fontId="46" type="noConversion"/>
  </si>
  <si>
    <t>左旋肉碱缺乏</t>
    <phoneticPr fontId="46" type="noConversion"/>
  </si>
  <si>
    <t>追求精神上的事物</t>
    <phoneticPr fontId="46" type="noConversion"/>
  </si>
  <si>
    <t>羞愧</t>
    <phoneticPr fontId="46" type="noConversion"/>
  </si>
  <si>
    <t>肿瘤相关指数偏高</t>
    <phoneticPr fontId="46" type="noConversion"/>
  </si>
  <si>
    <t>自体免疫性疾病风险</t>
    <phoneticPr fontId="46" type="noConversion"/>
  </si>
  <si>
    <t>奶制品</t>
    <phoneticPr fontId="46" type="noConversion"/>
  </si>
  <si>
    <t>海鲜</t>
    <phoneticPr fontId="46" type="noConversion"/>
  </si>
  <si>
    <t>油炸食物</t>
    <phoneticPr fontId="46" type="noConversion"/>
  </si>
  <si>
    <t>反式脂肪酸</t>
    <phoneticPr fontId="46" type="noConversion"/>
  </si>
  <si>
    <t>转基因食物</t>
    <phoneticPr fontId="46" type="noConversion"/>
  </si>
  <si>
    <t>咖啡因</t>
    <phoneticPr fontId="46" type="noConversion"/>
  </si>
  <si>
    <t>食品添加物</t>
    <phoneticPr fontId="46" type="noConversion"/>
  </si>
  <si>
    <t>食物防腐剂</t>
    <phoneticPr fontId="46" type="noConversion"/>
  </si>
  <si>
    <t>花粉</t>
    <phoneticPr fontId="46" type="noConversion"/>
  </si>
  <si>
    <t>香水</t>
    <phoneticPr fontId="46" type="noConversion"/>
  </si>
  <si>
    <t>尘螨</t>
    <phoneticPr fontId="46" type="noConversion"/>
  </si>
  <si>
    <t>烟</t>
    <phoneticPr fontId="46" type="noConversion"/>
  </si>
  <si>
    <t>乳胶</t>
    <phoneticPr fontId="46" type="noConversion"/>
  </si>
  <si>
    <t>室内粉尘,尘埃-- 过敏或敏感。</t>
    <phoneticPr fontId="46" type="noConversion"/>
  </si>
  <si>
    <t>床垫粉尘-- 过敏或敏感。</t>
    <phoneticPr fontId="46" type="noConversion"/>
  </si>
  <si>
    <t>地毯灰尘-- 过敏或敏感。</t>
    <phoneticPr fontId="46" type="noConversion"/>
  </si>
  <si>
    <t>室内装修粉尘-- 过敏或敏感。</t>
    <phoneticPr fontId="46" type="noConversion"/>
  </si>
  <si>
    <t>玉米粉尘-- 过敏或敏感，提示神经问题或神经虚弱。如果是B型血者，请搜索玉米，再进行具体解释。</t>
    <phoneticPr fontId="46" type="noConversion"/>
  </si>
  <si>
    <t>小麦粉尘-- 过敏或敏感，提示结肠肠内（肠道，肠）敏感。如果是B型血者，请搜索小麦，再进行具体解释。</t>
    <phoneticPr fontId="46" type="noConversion"/>
  </si>
  <si>
    <t>玉米粉(粟米粉)--过敏敏感或是毒性反应，避免接触，注意脱敏。</t>
    <phoneticPr fontId="46" type="noConversion"/>
  </si>
  <si>
    <t>干草--尘埃提取物</t>
    <phoneticPr fontId="46" type="noConversion"/>
  </si>
  <si>
    <t>灰--治疗过敏的方剂</t>
    <phoneticPr fontId="46" type="noConversion"/>
  </si>
  <si>
    <t>人乳头状瘤病毒风险</t>
    <phoneticPr fontId="46" type="noConversion"/>
  </si>
  <si>
    <t>皮肤真菌感染风险</t>
    <phoneticPr fontId="46" type="noConversion"/>
  </si>
  <si>
    <t>牛皮癣感染风险</t>
    <phoneticPr fontId="46" type="noConversion"/>
  </si>
  <si>
    <t>黑色素瘤风险</t>
    <phoneticPr fontId="46" type="noConversion"/>
  </si>
  <si>
    <t>脓肿风险</t>
    <phoneticPr fontId="46" type="noConversion"/>
  </si>
  <si>
    <t>痤疮风险</t>
    <phoneticPr fontId="46" type="noConversion"/>
  </si>
  <si>
    <t>湿疹风险</t>
    <phoneticPr fontId="46" type="noConversion"/>
  </si>
  <si>
    <t>足癣风险</t>
    <phoneticPr fontId="46" type="noConversion"/>
  </si>
  <si>
    <t>丹毒风险</t>
    <phoneticPr fontId="46" type="noConversion"/>
  </si>
  <si>
    <t>神经性皮炎风险</t>
    <phoneticPr fontId="46" type="noConversion"/>
  </si>
  <si>
    <t>脂溢性皮炎风险</t>
    <phoneticPr fontId="46" type="noConversion"/>
  </si>
  <si>
    <t>皮肌炎风险</t>
    <phoneticPr fontId="46" type="noConversion"/>
  </si>
  <si>
    <t>皮炎风险</t>
    <phoneticPr fontId="46" type="noConversion"/>
  </si>
  <si>
    <t>蜂窝织炎风险</t>
    <phoneticPr fontId="46" type="noConversion"/>
  </si>
  <si>
    <t>日光性皮炎风险</t>
    <phoneticPr fontId="46" type="noConversion"/>
  </si>
  <si>
    <t>疱疹风险</t>
    <phoneticPr fontId="46" type="noConversion"/>
  </si>
  <si>
    <t>荨麻疹风险</t>
    <phoneticPr fontId="46" type="noConversion"/>
  </si>
  <si>
    <t>白癜风风险</t>
    <phoneticPr fontId="46" type="noConversion"/>
  </si>
  <si>
    <t>疖风险</t>
    <phoneticPr fontId="46" type="noConversion"/>
  </si>
  <si>
    <t>痈风险</t>
    <phoneticPr fontId="46" type="noConversion"/>
  </si>
  <si>
    <t>面神经瘫</t>
    <phoneticPr fontId="46" type="noConversion"/>
  </si>
  <si>
    <t>腰椎神经</t>
    <phoneticPr fontId="46" type="noConversion"/>
  </si>
  <si>
    <t>油炸食物</t>
  </si>
  <si>
    <t>转基因食物</t>
  </si>
  <si>
    <t>食物色素</t>
  </si>
  <si>
    <t>香水</t>
  </si>
  <si>
    <t>尘螨</t>
  </si>
  <si>
    <t>溶剂</t>
  </si>
  <si>
    <t>鸡鸭鹅毛</t>
  </si>
  <si>
    <t>动物皮毛</t>
  </si>
  <si>
    <t>化妆品</t>
  </si>
  <si>
    <t>油墨</t>
  </si>
  <si>
    <t>乳胶</t>
  </si>
  <si>
    <t>食物</t>
  </si>
  <si>
    <t>食品添加剂</t>
  </si>
  <si>
    <t>黄曲霉毒素</t>
  </si>
  <si>
    <t>谷氨酸钠</t>
  </si>
  <si>
    <t>其它毒素</t>
  </si>
  <si>
    <t>中药敏感性</t>
    <phoneticPr fontId="46" type="noConversion"/>
  </si>
  <si>
    <t>中草药</t>
    <phoneticPr fontId="46" type="noConversion"/>
  </si>
  <si>
    <t>灵芝益气汤 -- 感染病毒性疾病之后免疫缺陷，腺热，化学疗法的辅助，提升免疫功能，包括RBC产品，防止病毒复制。 # ]</t>
    <phoneticPr fontId="42" type="noConversion"/>
  </si>
  <si>
    <t>龙胆泻肝汤-- 清除肝胆系统的湿热，抗炎，抗菌，抗感染 。</t>
    <phoneticPr fontId="42" type="noConversion"/>
  </si>
  <si>
    <t>清热灵 -- 清除气分(Qi level) 和上焦的热，清除湿热和毒热，退热，抗炎，抗生素。</t>
    <phoneticPr fontId="42" type="noConversion"/>
  </si>
  <si>
    <t>养胃颗粒-- 加强和调节消化功能，抗痉挛，增加胃黏膜的分泌物。</t>
  </si>
  <si>
    <t>八正散 -- 清除膀胱的湿热，抗菌，抗炎，利尿。</t>
  </si>
  <si>
    <t>当归四逆汤-- 长期手脚冰冷，经脉寒邪, 冻疮，痛经，末梢血管扩张，促进血液循环，抗生素。</t>
  </si>
  <si>
    <t>蠲痹汤 -- 骨关节炎，类风湿性关节炎，关节痛，痹证，滑囊炎。@ ]</t>
  </si>
  <si>
    <t>桃核承气汤-- 盆腔炎，胎盘滞留，急性下腹痛，结肠梗阻，降低血粘度，脂肪和糖，抗炎。]</t>
  </si>
  <si>
    <t>天麻钩藤饮-- 高血压，中风，更年期综合征，梅尼埃病，癫痫症，头痛，眩晕，肝阳上亢，内风。</t>
  </si>
  <si>
    <t>清肺汤-- 急性上呼吸道感染（肺部，抗菌，止咳，化痰，轻舄（肠道，结肠，肠。 ]</t>
  </si>
  <si>
    <t>桂皮汤 -- 焦虑，失眠，出血性疾病，贫血，产后恢复，加强消化功能（尤其是对营养的吸收，补气补血，消除焦虑的镇静剂。</t>
  </si>
  <si>
    <t>天王补心丹-- 焦虑，失眠，心悸，心律不齐，与更年期有关的情绪障碍，慢性口腔溃疡，止痛药和镇定剂，神经镇定剂，镇静剂。</t>
  </si>
  <si>
    <t>四物汤-- 月经问题，不孕不育，皮肤和头发干燥无光泽，贫血，产后，虚弱，补血药，强壮子宫和肌肉，催奶。</t>
  </si>
  <si>
    <t>当归芍药散 -- 伴有流体代谢问题的月经失调，怀孕期间水肿，补血药（生血，利尿（肾。 ]</t>
  </si>
  <si>
    <t>乌金丸-- 月经失调，痛经，子宫内膜异位，月经不规律，通经药，调经，改善循环，止痛，消除子宫中的滞留阻塞。</t>
  </si>
  <si>
    <t>六味地黄丸-- 一般性肾虚和肾病，镇痛剂，退热药 ，抗炎，改善肾功能和流体代谢双向激素调节。</t>
  </si>
  <si>
    <t>炙甘草汤-- 心悸，不规则脉搏，心脏病，保护心肌，抑制心律不齐，提高缺氧耐受性。</t>
  </si>
  <si>
    <t>小青龙汤-- 支气管炎，肺气肿，支气管哮喘，抗哮喘（肺部和抗过敏， 改善血浆皮质醇和促皮激素。 ]</t>
  </si>
  <si>
    <t>血府逐瘀汤-- 外伤，慢性固定疼痛，慢性抑郁症，抗血小板，抗凝血，血管扩张剂。</t>
  </si>
  <si>
    <t>四君子汤 -- 提高和调节消化功能，滋补，加强免疫力和抵抗力，提高病后或手术后的恢复力，化痰，胃。</t>
  </si>
  <si>
    <t>补中益气汤-- 滋补药，消化刺激物，提升和增强变弱或脱垂的结构，刺激和保护免疫系统。</t>
  </si>
  <si>
    <t>小柴胡汤 -- Postivral 和少阳症, 乳腺炎，耳朵障碍，改善肝功能，降低丙氨酸氨基转移酶（AST和天门冬氨酸氨基转移酶(ALT, 提高免疫力，说明清除残留的病原体 。</t>
  </si>
  <si>
    <t>藿香正气散 -- 胃肠性感冒，急性胃肠炎，假丝酵母样症状(candida like symptoms, 抗催吐药，抗腹舄，减轻急性胃病。^ ]</t>
  </si>
  <si>
    <t>四逆散-- 用于治疗肝脏气滞证的基本配方，镇痉药，减轻抑郁和情绪困扰，有助消化，驱风。</t>
  </si>
  <si>
    <t>五苓散-- 全身性水肿，流体代谢问题，利尿（肾，温和的消化增强剂。 ]</t>
  </si>
  <si>
    <t>润肠丸-- 慢性结肠便秘，产后便秘，干便，缓和轻舄剂。 ]</t>
  </si>
  <si>
    <t>黄连解毒汤-- 全身湿热或毒热，退烧，抗炎，抗菌。</t>
  </si>
  <si>
    <t>五味消毒饮-- 局部化脓疼痛，毒热，广谱抗感染，抗炎，退热，消毒。</t>
  </si>
  <si>
    <t>柴胡加龙骨牡蛎汤-- 精神或情绪紊乱，紧张，心悸，失眠，止痛，抗酸，止痉挛，镇静剂。</t>
  </si>
  <si>
    <t>镇肝熄风汤 -- 肝阳上亢，肝风，短暂性脑缺血发作，中风发病前的疾病（大脑，防高血压，神经系统镇静剂。</t>
  </si>
  <si>
    <t>止嗽散-- 用于外感咳嗽，止咳化痰。 ]</t>
  </si>
  <si>
    <t>寿胎丸-- 习惯性流产，不孕不育，腰背痛，强壮滋养子宫。</t>
  </si>
  <si>
    <t>半夏泻心汤 -- 增强调节消化功能，滋补消化系统，消炎化痰，健胃，止吐。</t>
  </si>
  <si>
    <t>菟丝子丸-- 多尿，尿床，遗尿，尿失禁，肾，膀胱。 ]</t>
  </si>
  <si>
    <t>九味羌活汤-- 流行性感冒，风湿病，发烧，急性腰背扭伤，退热，止痛和抗炎。@ # ] $</t>
  </si>
  <si>
    <t>保和丸 -- 食滞，消化不良，健胃并增强一般消化功能，消化剂，镇静剂，健胃剂。</t>
  </si>
  <si>
    <t>越鞠散-- 情绪或与压力有关的胃肠问题，胃十二指肠溃疡，胆囊炎，胆石病。</t>
  </si>
  <si>
    <t>痛泻要方-- 带有一种情绪因素的消化问题，结肠，肠易激综合征(肠道，结肠，肠。 ]</t>
  </si>
  <si>
    <t>消风散-- 风热或湿痒皮肤病，抗炎，发汗，止痒。</t>
  </si>
  <si>
    <t>三痹汤-- 肌肉和关节疼痛，关节炎痛，止痛，抗关节炎，抗炎，增强循环。 @ ]</t>
  </si>
  <si>
    <t>辛芩冲剂 -- 过敏性鼻炎，窦炎，花粉热，抗菌，抗炎，抗过敏，通鼻和窦。 @ ]</t>
  </si>
  <si>
    <t>苍耳散-- 窦阻塞，窦炎，过敏性和常年性鼻炎。 ]</t>
  </si>
  <si>
    <t>二仙汤 -- 更年期热证，潮热，出汗，情绪波动，调节与更年期相关的激素，垂体促性腺刺激物，抗高血压。]</t>
  </si>
  <si>
    <t>托里消毒饮-- 中耳炎，红疹，疔疮，增强代谢，增加生命能量并增强免疫力。</t>
  </si>
  <si>
    <t>逍遥散-- 月经不调，经前综合症，压力 。</t>
  </si>
  <si>
    <t>桑菊饮 -- 上呼吸道感染，急性支气管炎（肺部，流感，眼睛障碍（结膜炎。 # ]</t>
  </si>
  <si>
    <t>生脉散-- 慢性呼吸道疾病（肺部, 缓和剂，补充能量和流体。 ]</t>
  </si>
  <si>
    <t>玉屏风散 -- 经常性咳嗽和感冒（肺部，免疫力低下，多汗，免疫刺激物，止汗药。 ]</t>
  </si>
  <si>
    <t>茵陈蒿汤-- 肝脏——黄疸，利胆，利胆剂；利尿（肾，膀胱，尿道，轻舄（肠道，结肠，肠。 ]</t>
  </si>
  <si>
    <t>增液汤 -- 产生流体，润躁通肠（结肠，肠，便秘。 ]</t>
  </si>
  <si>
    <t>消瘰丸-- 粘液型结块，肿块和节结。 ]</t>
  </si>
  <si>
    <t>三子养亲汤-- 持续咳嗽，痰稀，肺寒，化痰，除痰剂，胃肠（肠道，结肠，肠刺激物。 ]</t>
  </si>
  <si>
    <t>治头疮一方 -- 湿疹，急性皮痒病，痤疮，表皮化脓，口腔发炎。@ ]</t>
  </si>
  <si>
    <t>抗毒散-- 广谱抗病毒作用，一般抗生，抗病毒和抗菌作用，退热，麻醉。 @ # ]</t>
  </si>
  <si>
    <t>枳实，槟榔，乌药 -- 便秘，腹胀，由气滞引起的腹痛，腹部手术后的麻痹性肠梗塞（肠道，结肠，肠。 ]</t>
  </si>
  <si>
    <t>苍术，皂角刺，白芷-- 鼻窦和耳朵里的粘液拥塞，有助于从未破裂的脓肿，疖子和伤口排出脓液。</t>
  </si>
  <si>
    <t>金钱草，鸡内金，海金沙 -- 促尿，去湿热和溶解结石，与结石（肾，膀胱，尿道有关的疼痛、肿胀或不适。 ]</t>
  </si>
  <si>
    <t>牡蛎，麻黄根，麸小麦-- 止汗固表。</t>
  </si>
  <si>
    <t>知母，天花粉，沙参 -- 清除肺部和胃部的热和痰，促进唾液分泌，止渴，养阴。</t>
  </si>
  <si>
    <t>山药，葛根，木香 -- 健脾，调气止舄。</t>
  </si>
  <si>
    <t>苍术，厚朴-- 祛湿，消胀。</t>
  </si>
  <si>
    <t>肉苁蓉，锁阳-- 脾和 / 或肝阳虚，便秘。</t>
  </si>
  <si>
    <t>青皮，香附-- 经前乳房肿胀，胀痛，肿块，乳房纤维囊性疾病，痛经，经期下腹肿胀。</t>
  </si>
  <si>
    <t>龙骨，牡蛎-- 安神，平肝阳。</t>
  </si>
  <si>
    <t>夜交藤，合欢皮 -- 使缺乏症患者安神，抑郁，四肢麻痹且循环不良。</t>
  </si>
  <si>
    <t>知母，黄柏-- 更年期潮红和发夜汗，骨蒸潮热，不明原因引起的低烧或复发性发烧，慢性尿道疼痛（膀胱炎。</t>
  </si>
  <si>
    <t>补骨脂，益智仁-- 暖肾并增强其转化和处理流体的功能。</t>
  </si>
  <si>
    <t>桑白皮，陈皮 -- 祛湿，利水消肿。</t>
  </si>
  <si>
    <t>海桐皮，秦艽 -- 疏风，祛湿，抗炎，抗过敏，舒缓疼痛。</t>
  </si>
  <si>
    <t>红藤，败酱草-- 盆腔炎和腹腔炎 (PID, 阑尾炎，憩室炎。</t>
  </si>
  <si>
    <t>鹿茸，龟板-- 生精，滋阴壮阳，强壮冲脉和任脉。</t>
  </si>
  <si>
    <t>浮萍，紫草 -- 红肿斑丘状疹以及其它因血热所致的皮肤疾病。</t>
  </si>
  <si>
    <t>生地，石膏-- 清气热血热，抗炎退热。</t>
  </si>
  <si>
    <t>陈皮，半夏恶心作呕，晨吐和运动病，咳痰，急性或慢性咳嗽，伴有大量白痰。 ]</t>
  </si>
  <si>
    <t>九节菖蒲，远志-- 提神醒脑，化痰（肺部。 ]</t>
  </si>
  <si>
    <t>香附，砂仁-- 调理消化系统，善行胃肠气滞（肠道，结肠，肠，改善对油性草药的消化, 加进任何会引起消化不良的药方中 。 ]</t>
  </si>
  <si>
    <t>延胡索，川楝子-- 用于所有气滞和血瘀所致的疼痛。 ]</t>
  </si>
  <si>
    <t>干姜，肉桂 -- 温阳，散内寒。</t>
  </si>
  <si>
    <t>枳实，桔梗 腹胀和上腹胀满，可加入任何消胀的药方。</t>
  </si>
  <si>
    <t>当归，黄芪 益气补血。</t>
  </si>
  <si>
    <t>桃仁，红花 活血化瘀。</t>
  </si>
  <si>
    <t>三棱，莪术活血，有效化瘀，溶解血块。</t>
  </si>
  <si>
    <t>苍术，黄柏 清除下身湿热。</t>
  </si>
  <si>
    <t>山栀子，牡丹皮热症，伴有情绪因素所致的循环性痤疮(emotional component-cyclical acne, 经前潮红，月经过多，易怒。</t>
  </si>
  <si>
    <t>熟地，何首乌 -- 补血，补肾阴。</t>
  </si>
  <si>
    <t>杜仲，续断-- 健肾，尤其是肾气和肾阳，伴有多种病状的腰身疼痛。</t>
  </si>
  <si>
    <t>黄连，吴茱萸-- 胃灼热，酸返流，胃酸过多，不明饥痛。</t>
  </si>
  <si>
    <t>甘草，白芍-- 镇痉药，缓和平滑肌和骨骼肌痉挛所致的疼痛。</t>
  </si>
  <si>
    <t>麦门冬，天门冬 -- 清热，养阴，润肺，止咳，退烧，增强体液免疫。</t>
  </si>
  <si>
    <t>炙麻黄，杏仁-- 宣通肺气，停止咳嗽和喘息。</t>
  </si>
  <si>
    <t>仙灵脾，仙茅 -- 温补肾阳，散风祛湿。</t>
  </si>
  <si>
    <t>天南星，旋覆花 -- 化痰。</t>
  </si>
  <si>
    <t>枸杞子，菊花-- 益目，养目，明目，凉肝。</t>
  </si>
  <si>
    <t>柴胡，白芍-- 舒肝柔肝，治疗肝气不舒。</t>
  </si>
  <si>
    <t>苦参，白鲜皮 -- 皮肤痕痒疾病，化脓性皮肤疾病，湿疹，风疹，牛皮癣，肠内湿热导致痢疾。</t>
  </si>
  <si>
    <t>葛根-- 清表，疏散风热，放松肌肉，生津，减轻腹舄，促使皮疹出齐。</t>
  </si>
  <si>
    <t>舒肝熄风，止痛。</t>
  </si>
  <si>
    <t>川芎-- 活血行气，祛风止痛。</t>
  </si>
  <si>
    <t>西洋参-- 补气养阴，清虚火，生津。</t>
  </si>
  <si>
    <t>大黄-- 用于便秘和血瘀。</t>
  </si>
  <si>
    <t>田七-- 止血并去除瘀血。</t>
  </si>
  <si>
    <t>丹参-- 活血祛瘀，清热安神。</t>
  </si>
  <si>
    <t>五味子-- 强壮肺脏和肾脏，止汗，安神，抑制流体泄漏。</t>
  </si>
  <si>
    <t>青蒿-- 祛暑热，凉血并清除隐藏的病原体。</t>
  </si>
  <si>
    <t>黄连-- 清湿热，祛火，特别是上半身。</t>
  </si>
  <si>
    <t>鸡血藤 -- 补血，通络，活血。</t>
  </si>
  <si>
    <t>益母草-- 活血，调经，促尿。</t>
  </si>
  <si>
    <t>钩藤-- 镇定情绪，止痉挛，头昏，眩晕，降低血压。</t>
  </si>
  <si>
    <t>人参-- 大补元气，强肺健脾，益心气，安神，养阴生津。</t>
  </si>
  <si>
    <t>当归-- 补血活血，调节月经，润肠通便。]</t>
  </si>
  <si>
    <t>神曲-- 消食化滞，和胃。</t>
  </si>
  <si>
    <t>酸枣仁 -- 养心，安神，止汗。</t>
  </si>
  <si>
    <t>参附汤 -- 休克，心力衰竭，改善血液和微血管循环，增强心肌收缩力，改善肝功能并提高免疫力。]</t>
    <phoneticPr fontId="42" type="noConversion"/>
  </si>
  <si>
    <t>枸杞子-- 治疗肝肾阴亏、腰膝酸软、头晕、健忘、目眩、目昏多泪、消渴、遗精等病症。调节机体免疫功能、延缓衰老、抗脂肪肝、调节血脂和血糖、促进造血功能</t>
  </si>
  <si>
    <t xml:space="preserve">白芍药 -- 补血养血、平抑肝阳、柔肝止痛。敛阴止汗等功效，适用于阴虚发热、月经不调、胸腹胁肋疼痛、四肢挛急，泻痢腹痛、自汗盗汗、崩漏、带下等症 </t>
  </si>
  <si>
    <t>泽泻 --利水，渗湿，泄热。治小便不利，水肿胀满，呕吐，泻痢，痰饮，脚气，淋病，尿血。(1)利水渗湿：用于水湿内停之尿少、水肿、泻痢及湿热淋浊等证。</t>
  </si>
  <si>
    <t>木通 -- 泻火行水，通利血脉。治小便赤涩，淋浊，水肿，胸中烦热，喉痹咽痛，遍身拘痛，妇女经闭，乳汁不通。</t>
  </si>
  <si>
    <t>山楂 -- 有降血脂、血压、强心、抗心律不齐等作用，同时，山楂也是健脾开胃、消食化滞、活血化痰的良药。对胸膈脾满、疝气、血淤、闭经等症有很好的疗效。</t>
  </si>
  <si>
    <t>狗脊 -- 补肝肾，强腰膝，祛风湿：用于肝肾亏虚兼有风寒湿邪所致的腰痛脊强，小便不禁，妇女白带过多。</t>
  </si>
  <si>
    <t>关防己</t>
    <phoneticPr fontId="46" type="noConversion"/>
  </si>
  <si>
    <t xml:space="preserve">关防己 -- 祛风止痛，清热利水，用于湿热身痛、下肢水肿、小便不利、风湿痹痛。 </t>
  </si>
  <si>
    <t>篙本 -- 头疼感冒，风湿关节炎，排毒养颜。</t>
  </si>
  <si>
    <t>防风 -- 祛风，去湿止痛，发汗，解热，抗病毒，止痒。</t>
  </si>
  <si>
    <t xml:space="preserve">三棱 -- 具有破血，行气，消积，止痛的功效。镇定情绪。 </t>
  </si>
  <si>
    <t xml:space="preserve">太子参 -- 脾虚食少、倦怠乏力、心悸自汗、肺虚咳嗽、津亏口渴等症。 </t>
  </si>
  <si>
    <t>银耳 -- 养胃阴，润肺，强精、补肾、润肠、益胃、补气、美容、肺热咳嗽、肺燥干咳、月经不调、胃炎、大便秘结等病症。</t>
    <phoneticPr fontId="42" type="noConversion"/>
  </si>
  <si>
    <t xml:space="preserve">Phase angle ,8+ ideal, 6+norm, below 6 chronic   </t>
    <phoneticPr fontId="42" type="noConversion"/>
  </si>
  <si>
    <t xml:space="preserve"> = Aliphatic Peptides, elastase </t>
  </si>
  <si>
    <t xml:space="preserve"> = Di-8-Tri-Peptides,  </t>
  </si>
  <si>
    <t xml:space="preserve"> = Tetra-Peptides, jejunum </t>
  </si>
  <si>
    <t xml:space="preserve"> = Ubiquinone cycle </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</si>
  <si>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</si>
  <si>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</si>
  <si>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</si>
  <si>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</si>
  <si>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</si>
  <si>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</si>
  <si>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</si>
  <si>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Fatty Acid , Co A ligase</t>
  </si>
  <si>
    <t xml:space="preserve"> = Triglycerides</t>
  </si>
  <si>
    <t xml:space="preserve"> = stomach</t>
  </si>
  <si>
    <t xml:space="preserve"> = Jejunum </t>
  </si>
  <si>
    <t xml:space="preserve"> = Bowel flora </t>
  </si>
  <si>
    <t>脊椎系统压力较高</t>
    <phoneticPr fontId="46" type="noConversion"/>
  </si>
  <si>
    <t>循环系统风险较高</t>
    <phoneticPr fontId="46" type="noConversion"/>
  </si>
  <si>
    <t>关防己</t>
  </si>
  <si>
    <t>知母</t>
    <phoneticPr fontId="66" type="noConversion"/>
  </si>
  <si>
    <t>遗传性疾病风险</t>
    <phoneticPr fontId="66" type="noConversion"/>
  </si>
  <si>
    <t>其他粉尘</t>
  </si>
  <si>
    <t>小麦粉尘</t>
  </si>
  <si>
    <t>室内装修粉尘</t>
  </si>
  <si>
    <t>地毯灰尘</t>
  </si>
  <si>
    <t>床垫粉尘</t>
  </si>
  <si>
    <t>花粉-其他</t>
  </si>
  <si>
    <t>花粉-蒲公英</t>
  </si>
  <si>
    <t>花粉-雏菊</t>
  </si>
  <si>
    <t>花粉-山胡桃树</t>
  </si>
  <si>
    <t>花粉-红三叶草</t>
  </si>
  <si>
    <t>花粉-黑麦</t>
  </si>
  <si>
    <t>花粉-果树</t>
  </si>
  <si>
    <t>花粉-茅草</t>
  </si>
  <si>
    <t>花粉-肯塔基草</t>
  </si>
  <si>
    <t>海鲜-其他</t>
  </si>
  <si>
    <t>海鲜-明虾</t>
  </si>
  <si>
    <t>海鲜-对虾</t>
  </si>
  <si>
    <t>海鲜-虾</t>
  </si>
  <si>
    <t>海鲜-螃蟹</t>
  </si>
  <si>
    <t>海鲜-海扇贝</t>
  </si>
  <si>
    <t>海鲜-牡蛎</t>
  </si>
  <si>
    <t>海鲜-蛤蜊 ( 蚬 )</t>
  </si>
  <si>
    <t>海鲜-蛤</t>
  </si>
  <si>
    <t>奶制品-酪蛋白</t>
  </si>
  <si>
    <t>奶制品-奶酪,干酪</t>
  </si>
  <si>
    <t>奶制品-羊奶</t>
  </si>
  <si>
    <t>奶制品-牛奶</t>
  </si>
  <si>
    <t>药物残留毒素</t>
  </si>
  <si>
    <t>体内代谢毒素</t>
  </si>
  <si>
    <t>指端感觉异常</t>
    <phoneticPr fontId="66" type="noConversion"/>
  </si>
  <si>
    <t>黑色素沉着可能</t>
    <phoneticPr fontId="66" type="noConversion"/>
  </si>
  <si>
    <t>多汗症可能</t>
    <phoneticPr fontId="66" type="noConversion"/>
  </si>
  <si>
    <t>毛发分叉可能</t>
    <phoneticPr fontId="66" type="noConversion"/>
  </si>
  <si>
    <t>脱发可能</t>
    <phoneticPr fontId="66" type="noConversion"/>
  </si>
  <si>
    <t>老化可能</t>
    <phoneticPr fontId="66" type="noConversion"/>
  </si>
  <si>
    <t>耳痛可能</t>
    <phoneticPr fontId="66" type="noConversion"/>
  </si>
  <si>
    <t>耳聋可能</t>
    <phoneticPr fontId="66" type="noConversion"/>
  </si>
  <si>
    <t>耳鸣可能</t>
    <phoneticPr fontId="66" type="noConversion"/>
  </si>
  <si>
    <t>冻疮可能</t>
    <phoneticPr fontId="46" type="noConversion"/>
  </si>
  <si>
    <t>白癜风可能</t>
  </si>
  <si>
    <t>荨麻疹可能</t>
  </si>
  <si>
    <t>带状疱疹可能</t>
    <phoneticPr fontId="66" type="noConversion"/>
  </si>
  <si>
    <t>疱疹可能</t>
  </si>
  <si>
    <t>蜂窝织炎可能</t>
  </si>
  <si>
    <t>皮炎可能</t>
  </si>
  <si>
    <t>皮肌炎可能</t>
  </si>
  <si>
    <t>脂溢性皮炎可能</t>
  </si>
  <si>
    <t>神经性皮炎可能</t>
  </si>
  <si>
    <t>痈可能</t>
    <phoneticPr fontId="66" type="noConversion"/>
  </si>
  <si>
    <t>疖可能</t>
    <phoneticPr fontId="66" type="noConversion"/>
  </si>
  <si>
    <t>丹毒可能</t>
  </si>
  <si>
    <t>足癣可能</t>
  </si>
  <si>
    <t>湿疹可能</t>
  </si>
  <si>
    <t>痤疮可能</t>
  </si>
  <si>
    <t>脓肿可能</t>
  </si>
  <si>
    <t>人乳头状瘤病毒感染可能</t>
    <phoneticPr fontId="46" type="noConversion"/>
  </si>
  <si>
    <t>牛皮癣感染可能</t>
  </si>
  <si>
    <t>皮肤真菌感染可能</t>
  </si>
  <si>
    <t>黑色素瘤风险</t>
    <phoneticPr fontId="66" type="noConversion"/>
  </si>
  <si>
    <t>美尼尔氏病可能</t>
    <phoneticPr fontId="66" type="noConversion"/>
  </si>
  <si>
    <t>中耳炎可能</t>
    <phoneticPr fontId="66" type="noConversion"/>
  </si>
  <si>
    <t>耳炎可能</t>
    <phoneticPr fontId="66" type="noConversion"/>
  </si>
  <si>
    <t>镫骨异常</t>
    <phoneticPr fontId="66" type="noConversion"/>
  </si>
  <si>
    <t>鼓膜异常</t>
    <phoneticPr fontId="66" type="noConversion"/>
  </si>
  <si>
    <t>锤骨异常</t>
    <phoneticPr fontId="66" type="noConversion"/>
  </si>
  <si>
    <t>前庭异常</t>
    <phoneticPr fontId="66" type="noConversion"/>
  </si>
  <si>
    <t>耳蜗异常</t>
    <phoneticPr fontId="66" type="noConversion"/>
  </si>
  <si>
    <t>耳道异常</t>
    <phoneticPr fontId="66" type="noConversion"/>
  </si>
  <si>
    <t>耳廓异常</t>
    <phoneticPr fontId="66" type="noConversion"/>
  </si>
  <si>
    <t>耳屏异常</t>
    <phoneticPr fontId="66" type="noConversion"/>
  </si>
  <si>
    <t>耳迷路异常</t>
    <phoneticPr fontId="66" type="noConversion"/>
  </si>
  <si>
    <t>近视可能</t>
    <phoneticPr fontId="66" type="noConversion"/>
  </si>
  <si>
    <t>复视可能</t>
    <phoneticPr fontId="66" type="noConversion"/>
  </si>
  <si>
    <t>白内障可能</t>
    <phoneticPr fontId="66" type="noConversion"/>
  </si>
  <si>
    <t>青光眼可能</t>
    <phoneticPr fontId="66" type="noConversion"/>
  </si>
  <si>
    <t>夜盲症可能</t>
    <phoneticPr fontId="66" type="noConversion"/>
  </si>
  <si>
    <t>麦粒肿可能</t>
    <phoneticPr fontId="66" type="noConversion"/>
  </si>
  <si>
    <t>飞蚊症可能</t>
    <phoneticPr fontId="66" type="noConversion"/>
  </si>
  <si>
    <t>结膜炎可能</t>
    <phoneticPr fontId="66" type="noConversion"/>
  </si>
  <si>
    <t>视网膜异常</t>
    <phoneticPr fontId="66" type="noConversion"/>
  </si>
  <si>
    <t>巩膜异常</t>
    <phoneticPr fontId="66" type="noConversion"/>
  </si>
  <si>
    <t>泪腺异常</t>
    <phoneticPr fontId="66" type="noConversion"/>
  </si>
  <si>
    <t>眼睑异常</t>
    <phoneticPr fontId="66" type="noConversion"/>
  </si>
  <si>
    <t>晶状体异常</t>
    <phoneticPr fontId="66" type="noConversion"/>
  </si>
  <si>
    <t>角膜异常</t>
    <phoneticPr fontId="66" type="noConversion"/>
  </si>
  <si>
    <t>结膜异常</t>
    <phoneticPr fontId="66" type="noConversion"/>
  </si>
  <si>
    <t>睫状体异常</t>
    <phoneticPr fontId="66" type="noConversion"/>
  </si>
  <si>
    <t>脉络膜异常</t>
    <phoneticPr fontId="66" type="noConversion"/>
  </si>
  <si>
    <t>玻璃体腔异常</t>
    <phoneticPr fontId="66" type="noConversion"/>
  </si>
  <si>
    <t>中央动脉异常</t>
    <phoneticPr fontId="66" type="noConversion"/>
  </si>
  <si>
    <t>房水异常</t>
    <phoneticPr fontId="66" type="noConversion"/>
  </si>
  <si>
    <t>前房异常</t>
    <phoneticPr fontId="66" type="noConversion"/>
  </si>
  <si>
    <t>运动创伤可能</t>
    <phoneticPr fontId="66" type="noConversion"/>
  </si>
  <si>
    <t>关节活动不利可能</t>
    <phoneticPr fontId="46" type="noConversion"/>
  </si>
  <si>
    <t>软骨疼痛可能</t>
    <phoneticPr fontId="66" type="noConversion"/>
  </si>
  <si>
    <t>脚痛可能</t>
    <phoneticPr fontId="66" type="noConversion"/>
  </si>
  <si>
    <t>抽筋可能</t>
    <phoneticPr fontId="66" type="noConversion"/>
  </si>
  <si>
    <t>肩病可能</t>
    <phoneticPr fontId="66" type="noConversion"/>
  </si>
  <si>
    <t>手腕损伤可能</t>
    <phoneticPr fontId="66" type="noConversion"/>
  </si>
  <si>
    <t>手肘损伤可能</t>
    <phoneticPr fontId="66" type="noConversion"/>
  </si>
  <si>
    <t>腰部损伤可能</t>
    <phoneticPr fontId="66" type="noConversion"/>
  </si>
  <si>
    <t>腰扭伤可能</t>
    <phoneticPr fontId="66" type="noConversion"/>
  </si>
  <si>
    <t>胁肋痛可能</t>
    <phoneticPr fontId="66" type="noConversion"/>
  </si>
  <si>
    <t>腰痛可能</t>
    <phoneticPr fontId="66" type="noConversion"/>
  </si>
  <si>
    <t>落枕可能</t>
    <phoneticPr fontId="66" type="noConversion"/>
  </si>
  <si>
    <t>多发性关节炎可能</t>
  </si>
  <si>
    <t>关节半脱位可能</t>
  </si>
  <si>
    <t>风湿性关节炎可能</t>
  </si>
  <si>
    <t>关节炎可能</t>
  </si>
  <si>
    <t>结缔组织异常</t>
    <phoneticPr fontId="66" type="noConversion"/>
  </si>
  <si>
    <t>韧带损伤可能</t>
    <phoneticPr fontId="66" type="noConversion"/>
  </si>
  <si>
    <t>纤维织炎可能</t>
  </si>
  <si>
    <t>腱鞘囊肿可能</t>
  </si>
  <si>
    <t>风湿病可能</t>
  </si>
  <si>
    <t>肌腱炎可能</t>
    <phoneticPr fontId="66" type="noConversion"/>
  </si>
  <si>
    <t>肌腱功能异常</t>
    <phoneticPr fontId="66" type="noConversion"/>
  </si>
  <si>
    <t>骨质疏松可能</t>
  </si>
  <si>
    <t>骨病风险</t>
    <phoneticPr fontId="46" type="noConversion"/>
  </si>
  <si>
    <t>骨瘤风险</t>
    <phoneticPr fontId="46" type="noConversion"/>
  </si>
  <si>
    <t>佝偻病可能</t>
  </si>
  <si>
    <t>软骨病可能</t>
  </si>
  <si>
    <t>骨刺可能</t>
  </si>
  <si>
    <t>骨骼异常</t>
    <phoneticPr fontId="66" type="noConversion"/>
  </si>
  <si>
    <t>胸廓异常</t>
    <phoneticPr fontId="66" type="noConversion"/>
  </si>
  <si>
    <t>颌骨异常</t>
    <phoneticPr fontId="66" type="noConversion"/>
  </si>
  <si>
    <t>头骨异常</t>
    <phoneticPr fontId="66" type="noConversion"/>
  </si>
  <si>
    <t>脊柱侧弯可能</t>
  </si>
  <si>
    <t>椎间盘病症可能</t>
  </si>
  <si>
    <t>椎间盘突出可能</t>
  </si>
  <si>
    <t>椎间盘异常</t>
    <phoneticPr fontId="66" type="noConversion"/>
  </si>
  <si>
    <t>软骨异常</t>
    <phoneticPr fontId="66" type="noConversion"/>
  </si>
  <si>
    <t>静脉曲张可能</t>
  </si>
  <si>
    <t>足部损伤可能</t>
  </si>
  <si>
    <t>膝盖损伤可能</t>
    <phoneticPr fontId="46" type="noConversion"/>
  </si>
  <si>
    <t>髋关节损伤可能</t>
  </si>
  <si>
    <t>髋脱位可能</t>
  </si>
  <si>
    <t>下肢异常</t>
    <phoneticPr fontId="46" type="noConversion"/>
  </si>
  <si>
    <t>脚踝异常</t>
    <phoneticPr fontId="66" type="noConversion"/>
  </si>
  <si>
    <t>小腿异常</t>
    <phoneticPr fontId="66" type="noConversion"/>
  </si>
  <si>
    <t>大腿异常</t>
    <phoneticPr fontId="66" type="noConversion"/>
  </si>
  <si>
    <t>踝骨异常</t>
    <phoneticPr fontId="66" type="noConversion"/>
  </si>
  <si>
    <t>足骨异常</t>
    <phoneticPr fontId="66" type="noConversion"/>
  </si>
  <si>
    <t>髋骨异常</t>
    <phoneticPr fontId="66" type="noConversion"/>
  </si>
  <si>
    <t>髋关节异常</t>
    <phoneticPr fontId="66" type="noConversion"/>
  </si>
  <si>
    <t>腕管综合征可能</t>
    <phoneticPr fontId="66" type="noConversion"/>
  </si>
  <si>
    <t>手腕骨异常</t>
    <phoneticPr fontId="46" type="noConversion"/>
  </si>
  <si>
    <t>手骨异常</t>
    <phoneticPr fontId="66" type="noConversion"/>
  </si>
  <si>
    <t>下臂骨、挠骨、尺骨异常</t>
    <phoneticPr fontId="46" type="noConversion"/>
  </si>
  <si>
    <t>上臂骨、肱骨异常</t>
    <phoneticPr fontId="46" type="noConversion"/>
  </si>
  <si>
    <t>肩胛骨异常</t>
    <phoneticPr fontId="66" type="noConversion"/>
  </si>
  <si>
    <t>上臂异常</t>
    <phoneticPr fontId="46" type="noConversion"/>
  </si>
  <si>
    <t>骶髂关节损伤可能</t>
    <phoneticPr fontId="66" type="noConversion"/>
  </si>
  <si>
    <t>骶椎异常</t>
    <phoneticPr fontId="66" type="noConversion"/>
  </si>
  <si>
    <t>骶骨异常</t>
    <phoneticPr fontId="66" type="noConversion"/>
  </si>
  <si>
    <t>腰椎间盘突出可能</t>
    <phoneticPr fontId="66" type="noConversion"/>
  </si>
  <si>
    <t>腰椎异常</t>
    <phoneticPr fontId="66" type="noConversion"/>
  </si>
  <si>
    <t>胸椎异常</t>
    <phoneticPr fontId="66" type="noConversion"/>
  </si>
  <si>
    <t>颈椎 C7 异常</t>
    <phoneticPr fontId="66" type="noConversion"/>
  </si>
  <si>
    <t>颈椎 C6 异常</t>
    <phoneticPr fontId="66" type="noConversion"/>
  </si>
  <si>
    <t>颈椎 C5 异常</t>
    <phoneticPr fontId="66" type="noConversion"/>
  </si>
  <si>
    <t>颈椎 C4 异常</t>
    <phoneticPr fontId="66" type="noConversion"/>
  </si>
  <si>
    <t>颈椎 C3 异常</t>
    <phoneticPr fontId="66" type="noConversion"/>
  </si>
  <si>
    <t>颈椎 C2 异常</t>
    <phoneticPr fontId="66" type="noConversion"/>
  </si>
  <si>
    <t>颈椎 C1 异常</t>
    <phoneticPr fontId="66" type="noConversion"/>
  </si>
  <si>
    <t>颈椎异常</t>
    <phoneticPr fontId="46" type="noConversion"/>
  </si>
  <si>
    <t>扁桃腺炎可能</t>
  </si>
  <si>
    <t>扁桃腺肿大可能</t>
  </si>
  <si>
    <t>发烧可能</t>
  </si>
  <si>
    <t>风湿疾病可能</t>
    <phoneticPr fontId="66" type="noConversion"/>
  </si>
  <si>
    <t>机会性感染可能</t>
  </si>
  <si>
    <t>霉菌感染可能</t>
  </si>
  <si>
    <t>细菌感染可能</t>
  </si>
  <si>
    <t>病毒感染可能</t>
  </si>
  <si>
    <t>其它过敏反应风险</t>
    <phoneticPr fontId="66" type="noConversion"/>
  </si>
  <si>
    <t>过敏性鼻炎可能</t>
  </si>
  <si>
    <t>花粉过敏可能</t>
  </si>
  <si>
    <t>食物过敏风险</t>
    <phoneticPr fontId="66" type="noConversion"/>
  </si>
  <si>
    <t>脾脏功能异常</t>
    <phoneticPr fontId="66" type="noConversion"/>
  </si>
  <si>
    <t>淋巴腺炎可能</t>
    <phoneticPr fontId="66" type="noConversion"/>
  </si>
  <si>
    <t>淋巴瘤风险</t>
    <phoneticPr fontId="66" type="noConversion"/>
  </si>
  <si>
    <t>淋巴细胞异常</t>
    <phoneticPr fontId="66" type="noConversion"/>
  </si>
  <si>
    <t>淋巴疾病风险</t>
    <phoneticPr fontId="66" type="noConversion"/>
  </si>
  <si>
    <t>扁桃体功能异常</t>
    <phoneticPr fontId="66" type="noConversion"/>
  </si>
  <si>
    <t>胸腺肽异常</t>
    <phoneticPr fontId="66" type="noConversion"/>
  </si>
  <si>
    <t>胸腺功能异常</t>
    <phoneticPr fontId="46" type="noConversion"/>
  </si>
  <si>
    <t>慢性炎症可能</t>
    <phoneticPr fontId="66" type="noConversion"/>
  </si>
  <si>
    <t>急性炎症可能</t>
    <phoneticPr fontId="66" type="noConversion"/>
  </si>
  <si>
    <t>免疫球蛋白异常</t>
    <phoneticPr fontId="66" type="noConversion"/>
  </si>
  <si>
    <t>神经痛可能</t>
  </si>
  <si>
    <t>神经系统损伤可能</t>
  </si>
  <si>
    <t>神经根压迫可能</t>
  </si>
  <si>
    <t>大脑功能异常</t>
    <phoneticPr fontId="66" type="noConversion"/>
  </si>
  <si>
    <t>小脑功能失调</t>
    <phoneticPr fontId="66" type="noConversion"/>
  </si>
  <si>
    <t>下运动神经元异常</t>
    <phoneticPr fontId="66" type="noConversion"/>
  </si>
  <si>
    <t>颅神经异常</t>
    <phoneticPr fontId="66" type="noConversion"/>
  </si>
  <si>
    <t>多发性硬化风险</t>
    <phoneticPr fontId="66" type="noConversion"/>
  </si>
  <si>
    <t>多发性神经炎风险</t>
    <phoneticPr fontId="66" type="noConversion"/>
  </si>
  <si>
    <t>脊髓侧索硬化风险</t>
    <phoneticPr fontId="66" type="noConversion"/>
  </si>
  <si>
    <t>面神经瘫风险</t>
    <phoneticPr fontId="46" type="noConversion"/>
  </si>
  <si>
    <t>外展神经异常</t>
    <phoneticPr fontId="66" type="noConversion"/>
  </si>
  <si>
    <t>迷走神经异常</t>
    <phoneticPr fontId="66" type="noConversion"/>
  </si>
  <si>
    <t>动眼神经异常</t>
    <phoneticPr fontId="66" type="noConversion"/>
  </si>
  <si>
    <t>腰段脊神经（阴道）异常</t>
    <phoneticPr fontId="66" type="noConversion"/>
  </si>
  <si>
    <t>腰段脊神经（子宫）异常</t>
    <phoneticPr fontId="66" type="noConversion"/>
  </si>
  <si>
    <t>臂丛内侧束异常</t>
    <phoneticPr fontId="66" type="noConversion"/>
  </si>
  <si>
    <t>面神经异常</t>
    <phoneticPr fontId="66" type="noConversion"/>
  </si>
  <si>
    <t>胸神经异常</t>
    <phoneticPr fontId="66" type="noConversion"/>
  </si>
  <si>
    <t>胸段脊神经（脾、胰）异常</t>
    <phoneticPr fontId="66" type="noConversion"/>
  </si>
  <si>
    <t>嗅神经异常</t>
    <phoneticPr fontId="66" type="noConversion"/>
  </si>
  <si>
    <t>颈丛异常</t>
    <phoneticPr fontId="66" type="noConversion"/>
  </si>
  <si>
    <t>腰骶部脊神经异常</t>
    <phoneticPr fontId="66" type="noConversion"/>
  </si>
  <si>
    <t>骶丛异常</t>
    <phoneticPr fontId="66" type="noConversion"/>
  </si>
  <si>
    <t>舌下神经异常</t>
    <phoneticPr fontId="66" type="noConversion"/>
  </si>
  <si>
    <t>舌咽神经异常</t>
    <phoneticPr fontId="66" type="noConversion"/>
  </si>
  <si>
    <t>腰背脊神经异常</t>
    <phoneticPr fontId="66" type="noConversion"/>
  </si>
  <si>
    <t>手及足相关脊神经异常</t>
    <phoneticPr fontId="66" type="noConversion"/>
  </si>
  <si>
    <t>颈段脊神经异常</t>
    <phoneticPr fontId="66" type="noConversion"/>
  </si>
  <si>
    <t>胸段脊神经（心）异常</t>
    <phoneticPr fontId="66" type="noConversion"/>
  </si>
  <si>
    <t>听神经异常</t>
    <phoneticPr fontId="66" type="noConversion"/>
  </si>
  <si>
    <t>视神经异常</t>
    <phoneticPr fontId="66" type="noConversion"/>
  </si>
  <si>
    <t>基底节病变可能</t>
  </si>
  <si>
    <t>血糖调节异常</t>
  </si>
  <si>
    <t>体脂肪指数异常</t>
  </si>
  <si>
    <t>褐色脂肪异常</t>
  </si>
  <si>
    <t>叶酸缺乏</t>
  </si>
  <si>
    <t>糖尿病肾病风险</t>
  </si>
  <si>
    <t>淀粉酶缺乏</t>
  </si>
  <si>
    <t>胰腺酶缺乏</t>
  </si>
  <si>
    <t>胆汁分泌异常</t>
  </si>
  <si>
    <t>尿酸代谢异常</t>
  </si>
  <si>
    <t>左旋肉碱缺乏</t>
  </si>
  <si>
    <t>谷氨酰胺缺乏</t>
  </si>
  <si>
    <t>伽玛氨基丁酸缺乏</t>
  </si>
  <si>
    <t>组氨酸缺乏</t>
  </si>
  <si>
    <t>异亮氨酸缺乏</t>
  </si>
  <si>
    <t>缬氨酸缺乏</t>
  </si>
  <si>
    <t>牛磺酸缺乏</t>
  </si>
  <si>
    <t>苏氨酸缺乏</t>
  </si>
  <si>
    <t>酪氨酸缺乏</t>
  </si>
  <si>
    <t>色氨酸缺乏</t>
  </si>
  <si>
    <t>丝氨酸缺乏</t>
  </si>
  <si>
    <t>苯丙氨酸缺乏</t>
  </si>
  <si>
    <t>赖氨酸缺乏</t>
  </si>
  <si>
    <t>蛋氨酸缺乏</t>
  </si>
  <si>
    <t>亮氨酸缺乏</t>
  </si>
  <si>
    <t>甘氨酸缺乏</t>
  </si>
  <si>
    <t>半胱氨酸缺乏</t>
  </si>
  <si>
    <t>精氨酸缺乏</t>
  </si>
  <si>
    <t>天门冬氨酸缺乏</t>
  </si>
  <si>
    <t>丙胺酸缺乏</t>
  </si>
  <si>
    <t>必需脂肪酸不足</t>
  </si>
  <si>
    <t>胆固醇代谢异常</t>
  </si>
  <si>
    <t>甘油三酯代谢异常</t>
  </si>
  <si>
    <t>蔗糖代谢异常</t>
  </si>
  <si>
    <t>乳糖代谢异常</t>
  </si>
  <si>
    <t>葡萄糖代谢异常</t>
  </si>
  <si>
    <t>麦芽糖代谢异常</t>
  </si>
  <si>
    <t>果糖代谢异常</t>
  </si>
  <si>
    <t>经前期紧张综合征</t>
  </si>
  <si>
    <t>更年期综合症</t>
  </si>
  <si>
    <t>月经不调</t>
  </si>
  <si>
    <t>促黄体生成素异常</t>
  </si>
  <si>
    <t>睾酮异常</t>
  </si>
  <si>
    <t>黄体酮异常</t>
  </si>
  <si>
    <t>雌激素异常</t>
  </si>
  <si>
    <t>荷尔蒙失调</t>
  </si>
  <si>
    <t>糖尿病风险</t>
  </si>
  <si>
    <t>柯兴氏综合征风险</t>
  </si>
  <si>
    <t>醛固酮增多症风险</t>
  </si>
  <si>
    <t>肾上腺肿瘤风险</t>
  </si>
  <si>
    <t>阿狄森氏病风险</t>
  </si>
  <si>
    <t>肾上腺机能减退可能</t>
  </si>
  <si>
    <t>肾上腺功能异常</t>
  </si>
  <si>
    <t>皮质醇异常</t>
  </si>
  <si>
    <t>尿崩症可能</t>
  </si>
  <si>
    <t>垂体瘤风险</t>
  </si>
  <si>
    <t>垂体功能异常</t>
  </si>
  <si>
    <t>加压素异常</t>
  </si>
  <si>
    <t>促甲状腺激素释放激素异常</t>
  </si>
  <si>
    <t>松果体激素异常</t>
  </si>
  <si>
    <t>促黄体生成素释放激素异常</t>
  </si>
  <si>
    <t>下丘脑激素异常</t>
  </si>
  <si>
    <t>下丘脑功能异常</t>
  </si>
  <si>
    <t>甲状旁腺异常可能</t>
  </si>
  <si>
    <t>甲状腺肿瘤风险</t>
  </si>
  <si>
    <t>慢性甲状腺炎可能</t>
  </si>
  <si>
    <t>弥漫性毒性甲状腺肿可能</t>
  </si>
  <si>
    <t>甲状腺机能减退可能</t>
  </si>
  <si>
    <t>甲状腺机能亢进可能</t>
  </si>
  <si>
    <t>贫血可能</t>
  </si>
  <si>
    <t>血红蛋白异常可能</t>
  </si>
  <si>
    <t>血小板增多症可能</t>
  </si>
  <si>
    <t>单核细胞增多症可能</t>
  </si>
  <si>
    <t>白血球减少症可能</t>
  </si>
  <si>
    <t>慢性白血病风险</t>
  </si>
  <si>
    <t>急性白血病风险</t>
  </si>
  <si>
    <t>凝血酶原偏低可能</t>
  </si>
  <si>
    <t>镰状细胞性贫血可能</t>
  </si>
  <si>
    <t>过敏性紫癜可能</t>
  </si>
  <si>
    <t>白细胞功能异常</t>
  </si>
  <si>
    <t>粒细胞缺乏症可能</t>
  </si>
  <si>
    <t>多发性骨髓瘤风险</t>
  </si>
  <si>
    <t>白血病风险</t>
  </si>
  <si>
    <t>崩漏可能</t>
  </si>
  <si>
    <t>遗精可能</t>
  </si>
  <si>
    <t>阳痿可能</t>
  </si>
  <si>
    <t>附睾炎可能</t>
  </si>
  <si>
    <t>生殖器疱疹可能</t>
  </si>
  <si>
    <t>阴道炎可能</t>
  </si>
  <si>
    <t>卵巢炎可能</t>
  </si>
  <si>
    <t>多囊卵巢可能</t>
  </si>
  <si>
    <t>卵巢囊肿可能</t>
  </si>
  <si>
    <t>子宫内膜异位可能</t>
  </si>
  <si>
    <t>子宫下垂可能</t>
  </si>
  <si>
    <t>乳腺肿瘤风险</t>
  </si>
  <si>
    <t>乳腺纤维瘤风险</t>
  </si>
  <si>
    <t>乳腺炎可能</t>
  </si>
  <si>
    <t>血尿风险</t>
  </si>
  <si>
    <t>蛋白尿可能</t>
  </si>
  <si>
    <t>尿路结石可能</t>
  </si>
  <si>
    <t>尿路感染可能</t>
  </si>
  <si>
    <t>尿道炎可能</t>
  </si>
  <si>
    <t>前列腺肿瘤风险</t>
  </si>
  <si>
    <t>前列腺炎可能</t>
  </si>
  <si>
    <t>膀胱炎可能</t>
  </si>
  <si>
    <t>膀胱息肉可能</t>
  </si>
  <si>
    <t>肾功能失调可能</t>
  </si>
  <si>
    <t>肾盂肾炎可能</t>
  </si>
  <si>
    <t>肾结石可能</t>
  </si>
  <si>
    <t>肾囊肿可能</t>
  </si>
  <si>
    <t>慢性肾炎风险</t>
  </si>
  <si>
    <t>肾小球性肾炎风险</t>
  </si>
  <si>
    <t>肾脏功能异常</t>
  </si>
  <si>
    <t>脂肪泻可能</t>
  </si>
  <si>
    <t>便秘可能</t>
  </si>
  <si>
    <t>腹泻可能</t>
  </si>
  <si>
    <t>烧心可能</t>
  </si>
  <si>
    <t>呃逆可能</t>
  </si>
  <si>
    <t>胃痛可能</t>
  </si>
  <si>
    <t>牙痛可能</t>
  </si>
  <si>
    <t>肠道菌群紊乱</t>
  </si>
  <si>
    <t>蛋白质消化不良</t>
  </si>
  <si>
    <t>胰腺炎可能</t>
  </si>
  <si>
    <t>胰腺功能异常</t>
  </si>
  <si>
    <t>胆结石可能</t>
  </si>
  <si>
    <t>胆道功能异常</t>
  </si>
  <si>
    <t>肝肿瘤风险</t>
  </si>
  <si>
    <t>肝硬化风险</t>
  </si>
  <si>
    <t>肝脏炎症可能</t>
  </si>
  <si>
    <t>肝脏功能异常</t>
  </si>
  <si>
    <t>肛裂可能</t>
  </si>
  <si>
    <t>痔疮可能</t>
  </si>
  <si>
    <t>结肠肿瘤风险</t>
  </si>
  <si>
    <t>结肠炎可能</t>
  </si>
  <si>
    <t>憩室炎可能</t>
  </si>
  <si>
    <t>结肠功能异常</t>
  </si>
  <si>
    <t>回肠功能异常</t>
  </si>
  <si>
    <t>空肠功能异常</t>
  </si>
  <si>
    <t>十二指肠功能异常</t>
  </si>
  <si>
    <t>小肠功能异常</t>
  </si>
  <si>
    <t>胃性贫血可能</t>
  </si>
  <si>
    <t>胃溃疡风险</t>
  </si>
  <si>
    <t>胃部疾病风险</t>
  </si>
  <si>
    <t>食管炎可能</t>
  </si>
  <si>
    <t>下颌关节功能异常</t>
  </si>
  <si>
    <t>牙根病可能</t>
  </si>
  <si>
    <t>牙周炎可能</t>
  </si>
  <si>
    <t>牙髓炎可能</t>
  </si>
  <si>
    <t>齿龈炎可能</t>
  </si>
  <si>
    <t>龋齿细菌过量</t>
  </si>
  <si>
    <t>口腔功能异常</t>
  </si>
  <si>
    <t>感冒可能</t>
  </si>
  <si>
    <t>咳嗽可能</t>
  </si>
  <si>
    <t>鼻衄可能</t>
  </si>
  <si>
    <t>肺炎可能</t>
  </si>
  <si>
    <t>胸膜炎可能</t>
  </si>
  <si>
    <t>肺部功能异常</t>
  </si>
  <si>
    <t>喘息性支气管炎可能</t>
  </si>
  <si>
    <t>慢性支气管炎可能</t>
  </si>
  <si>
    <t>急性支气管炎可能</t>
  </si>
  <si>
    <t>支气管哮喘风险</t>
  </si>
  <si>
    <t>气管疾病风险</t>
  </si>
  <si>
    <t>会厌炎可能</t>
  </si>
  <si>
    <t>咽喉炎可能</t>
  </si>
  <si>
    <t>喉炎可能</t>
  </si>
  <si>
    <t>咽喉疾病风险</t>
  </si>
  <si>
    <t>嗅觉异常</t>
  </si>
  <si>
    <t>鼻炎可能</t>
  </si>
  <si>
    <t>鼻窦炎可能</t>
  </si>
  <si>
    <t>心悸可能</t>
  </si>
  <si>
    <t>头痛可能</t>
  </si>
  <si>
    <t>动脉硬化可能</t>
  </si>
  <si>
    <t>毛细血管扩张可能</t>
  </si>
  <si>
    <t>主动脉硬化可能</t>
  </si>
  <si>
    <t>心绞痛可能</t>
  </si>
  <si>
    <t>心肌病风险</t>
  </si>
  <si>
    <t>心肌供血不足可能</t>
  </si>
  <si>
    <t>束支传导阻滞风险</t>
  </si>
  <si>
    <t>心律不齐可能</t>
  </si>
  <si>
    <t>心脏功能异常</t>
  </si>
  <si>
    <t>脑血管受损可能</t>
  </si>
  <si>
    <t>脑中风风险</t>
  </si>
  <si>
    <t>脑缺血可能</t>
  </si>
  <si>
    <t>5-羟色胺</t>
    <phoneticPr fontId="46" type="noConversion"/>
  </si>
  <si>
    <t>皮质脊髓束功能异常</t>
    <phoneticPr fontId="66" type="noConversion"/>
  </si>
  <si>
    <t>Info_R!F108</t>
    <phoneticPr fontId="46" type="noConversion"/>
  </si>
  <si>
    <t>Info_R!F91</t>
    <phoneticPr fontId="46" type="noConversion"/>
  </si>
  <si>
    <t>THALLIUM（铊） -- 用在神经毒气和一些食品加入剂里的毒物。</t>
    <phoneticPr fontId="42" type="noConversion"/>
  </si>
  <si>
    <t>铊</t>
  </si>
  <si>
    <t>肺肿瘤</t>
    <phoneticPr fontId="46" type="noConversion"/>
  </si>
  <si>
    <t>肿瘤</t>
  </si>
  <si>
    <t>Code</t>
    <phoneticPr fontId="66" type="noConversion"/>
  </si>
  <si>
    <t>Item</t>
    <phoneticPr fontId="66" type="noConversion"/>
  </si>
  <si>
    <t>Value</t>
    <phoneticPr fontId="66" type="noConversion"/>
  </si>
  <si>
    <t>1_1</t>
  </si>
  <si>
    <t>1_1_1</t>
  </si>
  <si>
    <t>1_1_2</t>
  </si>
  <si>
    <t>1_1_3</t>
  </si>
  <si>
    <t>1_2</t>
  </si>
  <si>
    <t>1_2_1</t>
  </si>
  <si>
    <t>1_2_2</t>
  </si>
  <si>
    <t>1_2_3</t>
  </si>
  <si>
    <t>1_2_4</t>
  </si>
  <si>
    <t>1_2_5</t>
  </si>
  <si>
    <t>1_2_6</t>
  </si>
  <si>
    <t>1_2_7</t>
  </si>
  <si>
    <t>1_3</t>
  </si>
  <si>
    <t>1_3_1</t>
  </si>
  <si>
    <t>1_4</t>
  </si>
  <si>
    <t>1_4_1</t>
  </si>
  <si>
    <t>血压异常</t>
    <phoneticPr fontId="66" type="noConversion"/>
  </si>
  <si>
    <t>1_5</t>
  </si>
  <si>
    <t>1_5_1</t>
  </si>
  <si>
    <t>1_5_2</t>
  </si>
  <si>
    <t>1_6</t>
  </si>
  <si>
    <t>1_6_1</t>
  </si>
  <si>
    <t>1_6_2</t>
  </si>
  <si>
    <t>2_1</t>
  </si>
  <si>
    <t>2_1_1</t>
  </si>
  <si>
    <t>2_1_2</t>
  </si>
  <si>
    <t>2_1_3</t>
  </si>
  <si>
    <t>2_2</t>
  </si>
  <si>
    <t>2_2_1</t>
  </si>
  <si>
    <t>2_2_2</t>
  </si>
  <si>
    <t>2_2_3</t>
  </si>
  <si>
    <t>2_2_4</t>
  </si>
  <si>
    <t>2_3</t>
  </si>
  <si>
    <t>2_3_1</t>
  </si>
  <si>
    <t>2_3_2</t>
  </si>
  <si>
    <t>2_3_3</t>
  </si>
  <si>
    <t>2_3_4</t>
  </si>
  <si>
    <t>2_3_5</t>
  </si>
  <si>
    <t>2_4</t>
  </si>
  <si>
    <t>2_4_1</t>
  </si>
  <si>
    <t>2_4_2</t>
  </si>
  <si>
    <t>2_4_3</t>
  </si>
  <si>
    <t>哮喘可能</t>
    <phoneticPr fontId="66" type="noConversion"/>
  </si>
  <si>
    <t>2_4_4</t>
  </si>
  <si>
    <t>2_4_5</t>
  </si>
  <si>
    <t>2_4_6</t>
  </si>
  <si>
    <t>肺结核可能</t>
    <phoneticPr fontId="66" type="noConversion"/>
  </si>
  <si>
    <t>2_4_7</t>
  </si>
  <si>
    <t>肺部肿瘤风险</t>
    <phoneticPr fontId="66" type="noConversion"/>
  </si>
  <si>
    <t>2_5</t>
  </si>
  <si>
    <t>2_5_1</t>
  </si>
  <si>
    <t>2_5_2</t>
  </si>
  <si>
    <t>2_5_3</t>
  </si>
  <si>
    <t>3_1</t>
  </si>
  <si>
    <t>3_1_1</t>
  </si>
  <si>
    <t>3_1_2</t>
  </si>
  <si>
    <t>3_1_3</t>
  </si>
  <si>
    <t>3_1_4</t>
  </si>
  <si>
    <t>3_1_5</t>
  </si>
  <si>
    <t>3_1_6</t>
  </si>
  <si>
    <t>3_1_7</t>
  </si>
  <si>
    <t>3_2</t>
  </si>
  <si>
    <t>3_2_1</t>
  </si>
  <si>
    <t>3_3</t>
  </si>
  <si>
    <t>3_3_1</t>
  </si>
  <si>
    <t>3_3_2</t>
  </si>
  <si>
    <t>3_3_3</t>
  </si>
  <si>
    <t>3_4</t>
  </si>
  <si>
    <t>3_4_1</t>
  </si>
  <si>
    <t>3_4_2</t>
  </si>
  <si>
    <t>3_4_3</t>
  </si>
  <si>
    <t>3_4_4</t>
  </si>
  <si>
    <t>3_5</t>
  </si>
  <si>
    <t>3_5_1</t>
  </si>
  <si>
    <t>3_5_2</t>
  </si>
  <si>
    <t>3_5_3</t>
  </si>
  <si>
    <t>3_5_4</t>
  </si>
  <si>
    <t>3_6</t>
  </si>
  <si>
    <t>3_6_1</t>
  </si>
  <si>
    <t>3_6_2</t>
  </si>
  <si>
    <t>3_7</t>
  </si>
  <si>
    <t>3_7_1</t>
  </si>
  <si>
    <t>3_7_2</t>
  </si>
  <si>
    <t>3_7_3</t>
  </si>
  <si>
    <t>3_7_4</t>
  </si>
  <si>
    <t>3_8</t>
  </si>
  <si>
    <t>3_8_1</t>
  </si>
  <si>
    <t>3_8_2</t>
  </si>
  <si>
    <t>3_9</t>
  </si>
  <si>
    <t>3_9_1</t>
  </si>
  <si>
    <t>3_9_2</t>
  </si>
  <si>
    <t>3_11</t>
    <phoneticPr fontId="46" type="noConversion"/>
  </si>
  <si>
    <t>3_11_1</t>
    <phoneticPr fontId="46" type="noConversion"/>
  </si>
  <si>
    <t>3_11_2</t>
  </si>
  <si>
    <t>3_11_3</t>
  </si>
  <si>
    <t>3_11_4</t>
  </si>
  <si>
    <t>3_12</t>
    <phoneticPr fontId="46" type="noConversion"/>
  </si>
  <si>
    <t>3_12_1</t>
    <phoneticPr fontId="46" type="noConversion"/>
  </si>
  <si>
    <t>3_12_2</t>
  </si>
  <si>
    <t>胃肠胀气可能</t>
    <phoneticPr fontId="66" type="noConversion"/>
  </si>
  <si>
    <t>3_12_3</t>
  </si>
  <si>
    <t>3_12_4</t>
  </si>
  <si>
    <t>3_12_5</t>
  </si>
  <si>
    <t>3_12_6</t>
  </si>
  <si>
    <t>3_12_7</t>
  </si>
  <si>
    <t>3_12_8</t>
  </si>
  <si>
    <t>4_1</t>
  </si>
  <si>
    <t>4_1_1</t>
  </si>
  <si>
    <t>4_1_2</t>
  </si>
  <si>
    <t>4_1_3</t>
  </si>
  <si>
    <t>4_1_4</t>
  </si>
  <si>
    <t>4_1_5</t>
  </si>
  <si>
    <t>4_1_6</t>
  </si>
  <si>
    <t>4_1_7</t>
  </si>
  <si>
    <t>4_3</t>
  </si>
  <si>
    <t>4_3_1</t>
  </si>
  <si>
    <t>4_3_2</t>
  </si>
  <si>
    <t>4_4</t>
    <phoneticPr fontId="46" type="noConversion"/>
  </si>
  <si>
    <t>4_4_1</t>
    <phoneticPr fontId="46" type="noConversion"/>
  </si>
  <si>
    <t>4_4_2</t>
  </si>
  <si>
    <t>4_4_3</t>
  </si>
  <si>
    <t>4_5</t>
    <phoneticPr fontId="46" type="noConversion"/>
  </si>
  <si>
    <t>4_5_1</t>
    <phoneticPr fontId="46" type="noConversion"/>
  </si>
  <si>
    <t>尿失禁风险</t>
    <phoneticPr fontId="66" type="noConversion"/>
  </si>
  <si>
    <t>4_5_2</t>
  </si>
  <si>
    <t>4_5_3</t>
  </si>
  <si>
    <t>5_1</t>
  </si>
  <si>
    <t>5_1_1</t>
  </si>
  <si>
    <t>乳腺异常</t>
    <phoneticPr fontId="66" type="noConversion"/>
  </si>
  <si>
    <t>5_1_2</t>
  </si>
  <si>
    <t>5_1_3</t>
  </si>
  <si>
    <t>5_1_4</t>
  </si>
  <si>
    <t>5_2</t>
  </si>
  <si>
    <t>5_2_1</t>
  </si>
  <si>
    <t>子宫异常</t>
    <phoneticPr fontId="66" type="noConversion"/>
  </si>
  <si>
    <t>5_2_2</t>
  </si>
  <si>
    <t>5_2_3</t>
  </si>
  <si>
    <t>5_3</t>
  </si>
  <si>
    <t>宫颈</t>
    <phoneticPr fontId="46" type="noConversion"/>
  </si>
  <si>
    <t>5_3_1</t>
  </si>
  <si>
    <t>宫颈异常</t>
    <phoneticPr fontId="66" type="noConversion"/>
  </si>
  <si>
    <t>5_4</t>
  </si>
  <si>
    <t>附件</t>
    <phoneticPr fontId="46" type="noConversion"/>
  </si>
  <si>
    <t>5_4_1</t>
  </si>
  <si>
    <t>5_4_2</t>
  </si>
  <si>
    <t>5_4_3</t>
  </si>
  <si>
    <t>5_4_4</t>
  </si>
  <si>
    <t>附件炎可能</t>
    <phoneticPr fontId="46" type="noConversion"/>
  </si>
  <si>
    <t>5_6</t>
    <phoneticPr fontId="46" type="noConversion"/>
  </si>
  <si>
    <t>5_6_1</t>
    <phoneticPr fontId="46" type="noConversion"/>
  </si>
  <si>
    <t>5_8</t>
    <phoneticPr fontId="46" type="noConversion"/>
  </si>
  <si>
    <t>5_8_1</t>
    <phoneticPr fontId="46" type="noConversion"/>
  </si>
  <si>
    <t>5_8_2</t>
  </si>
  <si>
    <t>5_9</t>
    <phoneticPr fontId="46" type="noConversion"/>
  </si>
  <si>
    <t>5_9_1</t>
    <phoneticPr fontId="46" type="noConversion"/>
  </si>
  <si>
    <t>5_10</t>
    <phoneticPr fontId="46" type="noConversion"/>
  </si>
  <si>
    <t>5_10_1</t>
    <phoneticPr fontId="46" type="noConversion"/>
  </si>
  <si>
    <t>睾丸异常</t>
    <phoneticPr fontId="66" type="noConversion"/>
  </si>
  <si>
    <t>5_10_2</t>
    <phoneticPr fontId="46" type="noConversion"/>
  </si>
  <si>
    <t>5_11</t>
    <phoneticPr fontId="46" type="noConversion"/>
  </si>
  <si>
    <t>5_11_1</t>
    <phoneticPr fontId="46" type="noConversion"/>
  </si>
  <si>
    <t>5_11_2</t>
    <phoneticPr fontId="46" type="noConversion"/>
  </si>
  <si>
    <t>5_11_3</t>
    <phoneticPr fontId="46" type="noConversion"/>
  </si>
  <si>
    <t>6_1</t>
  </si>
  <si>
    <t>6_1_1</t>
  </si>
  <si>
    <t>6_1_2</t>
  </si>
  <si>
    <t>6_2</t>
  </si>
  <si>
    <t>6_2_1</t>
  </si>
  <si>
    <t>6_2_2</t>
  </si>
  <si>
    <t>6_2_3</t>
  </si>
  <si>
    <t>6_2_4</t>
  </si>
  <si>
    <t>6_2_5</t>
  </si>
  <si>
    <t>6_2_6</t>
  </si>
  <si>
    <t>6_2_7</t>
  </si>
  <si>
    <t>6_2_8</t>
  </si>
  <si>
    <t>6_2_9</t>
  </si>
  <si>
    <t>6_2_10</t>
  </si>
  <si>
    <t>6_2_11</t>
  </si>
  <si>
    <t>6_2_12</t>
  </si>
  <si>
    <t>6_3</t>
  </si>
  <si>
    <t>6_3_1</t>
  </si>
  <si>
    <t>内分泌系统</t>
    <phoneticPr fontId="46" type="noConversion"/>
  </si>
  <si>
    <t>7_2</t>
    <phoneticPr fontId="46" type="noConversion"/>
  </si>
  <si>
    <t>7_2_1</t>
    <phoneticPr fontId="46" type="noConversion"/>
  </si>
  <si>
    <t>7_2_2</t>
  </si>
  <si>
    <t>7_2_3</t>
  </si>
  <si>
    <t>7_2_4</t>
  </si>
  <si>
    <t>7_2_5</t>
  </si>
  <si>
    <t>7_2_6</t>
  </si>
  <si>
    <t>7_3</t>
  </si>
  <si>
    <t>7_3_1</t>
  </si>
  <si>
    <t>7_3_2</t>
  </si>
  <si>
    <t>7_3_3</t>
  </si>
  <si>
    <t>7_4</t>
  </si>
  <si>
    <t>7_4_1</t>
  </si>
  <si>
    <t>7_5</t>
  </si>
  <si>
    <t>7_5_1</t>
  </si>
  <si>
    <t>7_5_2</t>
  </si>
  <si>
    <t>7_5_3</t>
  </si>
  <si>
    <t>7_5_4</t>
  </si>
  <si>
    <t>7_5_5</t>
  </si>
  <si>
    <t>7_6</t>
  </si>
  <si>
    <t>7_6_1</t>
  </si>
  <si>
    <t>7_6_2</t>
  </si>
  <si>
    <t>7_6_3</t>
  </si>
  <si>
    <t>7_6_4</t>
  </si>
  <si>
    <t>7_6_5</t>
  </si>
  <si>
    <t>7_6_6</t>
  </si>
  <si>
    <t>7_6_7</t>
  </si>
  <si>
    <t>7_7</t>
  </si>
  <si>
    <t>7_7_1</t>
  </si>
  <si>
    <t>胰岛素异常</t>
    <phoneticPr fontId="66" type="noConversion"/>
  </si>
  <si>
    <t>7_7_2</t>
  </si>
  <si>
    <t>胰蛋白酶异常</t>
    <phoneticPr fontId="66" type="noConversion"/>
  </si>
  <si>
    <t>7_7_3</t>
  </si>
  <si>
    <t>7_8</t>
  </si>
  <si>
    <t>性激素</t>
    <phoneticPr fontId="46" type="noConversion"/>
  </si>
  <si>
    <t>7_8_1</t>
  </si>
  <si>
    <t>7_8_2</t>
  </si>
  <si>
    <t>7_8_3</t>
  </si>
  <si>
    <t>7_8_4</t>
  </si>
  <si>
    <t>7_8_5</t>
  </si>
  <si>
    <t>7_9</t>
  </si>
  <si>
    <t>7_9_1</t>
  </si>
  <si>
    <t>7_9_2</t>
  </si>
  <si>
    <t>7_9_3</t>
  </si>
  <si>
    <t>7_9_4</t>
  </si>
  <si>
    <t>闭经</t>
    <phoneticPr fontId="66" type="noConversion"/>
  </si>
  <si>
    <t>7_9_5</t>
  </si>
  <si>
    <t>7_9_6</t>
  </si>
  <si>
    <t>多巴胺</t>
    <phoneticPr fontId="66" type="noConversion"/>
  </si>
  <si>
    <t>7_9_7</t>
  </si>
  <si>
    <t>7_9_8</t>
  </si>
  <si>
    <t>5-羟色胺</t>
    <phoneticPr fontId="46" type="noConversion"/>
  </si>
  <si>
    <t>8_1</t>
  </si>
  <si>
    <t>血糖</t>
    <phoneticPr fontId="46" type="noConversion"/>
  </si>
  <si>
    <t>8_1_1</t>
  </si>
  <si>
    <t>8_1_2</t>
  </si>
  <si>
    <t>8_1_3</t>
  </si>
  <si>
    <t>8_1_4</t>
  </si>
  <si>
    <t>8_1_5</t>
  </si>
  <si>
    <t>8_2</t>
  </si>
  <si>
    <t>血脂</t>
    <phoneticPr fontId="46" type="noConversion"/>
  </si>
  <si>
    <t>8_2_1</t>
  </si>
  <si>
    <t>8_2_2</t>
  </si>
  <si>
    <t>8_2_3</t>
  </si>
  <si>
    <t>8_3</t>
  </si>
  <si>
    <t>8_3_1</t>
  </si>
  <si>
    <t>8_3_2</t>
  </si>
  <si>
    <t>8_3_3</t>
  </si>
  <si>
    <t>8_3_4</t>
  </si>
  <si>
    <t>8_3_5</t>
  </si>
  <si>
    <t>8_3_6</t>
  </si>
  <si>
    <t>8_3_7</t>
  </si>
  <si>
    <t>8_3_8</t>
  </si>
  <si>
    <t>8_3_9</t>
  </si>
  <si>
    <t>8_3_10</t>
  </si>
  <si>
    <t>8_3_11</t>
  </si>
  <si>
    <t>8_3_12</t>
  </si>
  <si>
    <t>8_3_13</t>
  </si>
  <si>
    <t>8_3_14</t>
  </si>
  <si>
    <t>8_3_15</t>
  </si>
  <si>
    <t>8_3_16</t>
  </si>
  <si>
    <t>8_3_17</t>
  </si>
  <si>
    <t>8_3_18</t>
  </si>
  <si>
    <t>8_3_19</t>
  </si>
  <si>
    <t>8_3_20</t>
  </si>
  <si>
    <t>8_4</t>
  </si>
  <si>
    <t>8_4_1</t>
  </si>
  <si>
    <t>8_5</t>
  </si>
  <si>
    <t>8_5_1</t>
  </si>
  <si>
    <t>8_6</t>
  </si>
  <si>
    <t>8_6_1</t>
  </si>
  <si>
    <t>8_6_2</t>
  </si>
  <si>
    <t>8_6_3</t>
  </si>
  <si>
    <t>蛋白酶缺乏</t>
    <phoneticPr fontId="66" type="noConversion"/>
  </si>
  <si>
    <t>8_6_4</t>
  </si>
  <si>
    <t>脂肪酶缺乏</t>
    <phoneticPr fontId="66" type="noConversion"/>
  </si>
  <si>
    <t>8_7</t>
  </si>
  <si>
    <t>8_7_1</t>
  </si>
  <si>
    <t>8_8</t>
    <phoneticPr fontId="66" type="noConversion"/>
  </si>
  <si>
    <t>8_8_1</t>
    <phoneticPr fontId="66" type="noConversion"/>
  </si>
  <si>
    <t>维生素 A 缺乏</t>
    <phoneticPr fontId="66" type="noConversion"/>
  </si>
  <si>
    <t>8_8_2</t>
  </si>
  <si>
    <t>维生素 B1 缺乏</t>
    <phoneticPr fontId="66" type="noConversion"/>
  </si>
  <si>
    <t>8_8_3</t>
  </si>
  <si>
    <t>维生素 B2 缺乏</t>
    <phoneticPr fontId="66" type="noConversion"/>
  </si>
  <si>
    <t>8_8_4</t>
  </si>
  <si>
    <t>维生素 B12 缺乏</t>
    <phoneticPr fontId="66" type="noConversion"/>
  </si>
  <si>
    <t>8_8_5</t>
  </si>
  <si>
    <t>维生素 C 缺乏</t>
    <phoneticPr fontId="66" type="noConversion"/>
  </si>
  <si>
    <t>8_8_6</t>
  </si>
  <si>
    <t>维生素 D 缺乏</t>
    <phoneticPr fontId="66" type="noConversion"/>
  </si>
  <si>
    <t>8_8_7</t>
  </si>
  <si>
    <t>维生素 E 缺乏</t>
    <phoneticPr fontId="66" type="noConversion"/>
  </si>
  <si>
    <t>8_8_8</t>
  </si>
  <si>
    <t>辅酶 Q10 缺乏</t>
    <phoneticPr fontId="66" type="noConversion"/>
  </si>
  <si>
    <t>8_8_9</t>
  </si>
  <si>
    <t>8_10</t>
    <phoneticPr fontId="46" type="noConversion"/>
  </si>
  <si>
    <t>8_10_1</t>
    <phoneticPr fontId="46" type="noConversion"/>
  </si>
  <si>
    <t>水分指数</t>
    <phoneticPr fontId="66" type="noConversion"/>
  </si>
  <si>
    <t>8_10_2</t>
  </si>
  <si>
    <t>矿物质铬缺乏</t>
    <phoneticPr fontId="66" type="noConversion"/>
  </si>
  <si>
    <t>8_10_3</t>
  </si>
  <si>
    <t>矿物质钾缺乏</t>
    <phoneticPr fontId="66" type="noConversion"/>
  </si>
  <si>
    <t>8_10_4</t>
  </si>
  <si>
    <t>矿物质钙缺乏</t>
    <phoneticPr fontId="66" type="noConversion"/>
  </si>
  <si>
    <t>8_10_5</t>
  </si>
  <si>
    <t>矿物质镁缺乏</t>
    <phoneticPr fontId="66" type="noConversion"/>
  </si>
  <si>
    <t>8_10_6</t>
  </si>
  <si>
    <t>矿物质硫缺乏</t>
    <phoneticPr fontId="66" type="noConversion"/>
  </si>
  <si>
    <t>8_10_7</t>
  </si>
  <si>
    <t>矿物质锰缺乏</t>
    <phoneticPr fontId="66" type="noConversion"/>
  </si>
  <si>
    <t>8_10_8</t>
  </si>
  <si>
    <t>矿物质锌缺乏</t>
    <phoneticPr fontId="66" type="noConversion"/>
  </si>
  <si>
    <t>8_10_9</t>
  </si>
  <si>
    <t>矿物质硒缺乏</t>
    <phoneticPr fontId="66" type="noConversion"/>
  </si>
  <si>
    <t>8_10_10</t>
  </si>
  <si>
    <t>矿物质磷缺乏</t>
    <phoneticPr fontId="66" type="noConversion"/>
  </si>
  <si>
    <t>8_10_11</t>
  </si>
  <si>
    <t>矿物质硼缺乏</t>
    <phoneticPr fontId="66" type="noConversion"/>
  </si>
  <si>
    <t>8_10_12</t>
  </si>
  <si>
    <t>矿物质钼缺乏</t>
    <phoneticPr fontId="66" type="noConversion"/>
  </si>
  <si>
    <t>8_10_13</t>
  </si>
  <si>
    <t>矿物质硅缺乏</t>
    <phoneticPr fontId="66" type="noConversion"/>
  </si>
  <si>
    <t>8_10_14</t>
  </si>
  <si>
    <t>矿物质钴缺乏</t>
    <phoneticPr fontId="66" type="noConversion"/>
  </si>
  <si>
    <t>8_10_15</t>
  </si>
  <si>
    <t>8_10_16</t>
  </si>
  <si>
    <t>矿物质锗缺乏</t>
    <phoneticPr fontId="66" type="noConversion"/>
  </si>
  <si>
    <t>8_10_17</t>
  </si>
  <si>
    <t>矿物质锡缺乏</t>
    <phoneticPr fontId="66" type="noConversion"/>
  </si>
  <si>
    <t>8_10_18</t>
  </si>
  <si>
    <t>矿物质钒缺乏</t>
    <phoneticPr fontId="66" type="noConversion"/>
  </si>
  <si>
    <t>8_10_19</t>
  </si>
  <si>
    <t>矿物质铜缺乏</t>
    <phoneticPr fontId="66" type="noConversion"/>
  </si>
  <si>
    <t>8_10_20</t>
  </si>
  <si>
    <t>矿物质铁缺乏</t>
    <phoneticPr fontId="66" type="noConversion"/>
  </si>
  <si>
    <t>8_11</t>
    <phoneticPr fontId="46" type="noConversion"/>
  </si>
  <si>
    <t>营养状况</t>
    <phoneticPr fontId="46" type="noConversion"/>
  </si>
  <si>
    <t>8_11_1</t>
    <phoneticPr fontId="66" type="noConversion"/>
  </si>
  <si>
    <t>8_12</t>
    <phoneticPr fontId="46" type="noConversion"/>
  </si>
  <si>
    <t>酸碱度</t>
    <phoneticPr fontId="46" type="noConversion"/>
  </si>
  <si>
    <t>8_12_1</t>
    <phoneticPr fontId="46" type="noConversion"/>
  </si>
  <si>
    <t>酸碱度指数</t>
    <phoneticPr fontId="46" type="noConversion"/>
  </si>
  <si>
    <t>8_13</t>
  </si>
  <si>
    <t>8_13_1</t>
  </si>
  <si>
    <t>8_13_2</t>
  </si>
  <si>
    <t>8_15</t>
    <phoneticPr fontId="46" type="noConversion"/>
  </si>
  <si>
    <t>8_15_1</t>
    <phoneticPr fontId="46" type="noConversion"/>
  </si>
  <si>
    <t>8_15_2</t>
  </si>
  <si>
    <t>内分泌性糖尿病风险</t>
    <phoneticPr fontId="66" type="noConversion"/>
  </si>
  <si>
    <t>8_15_3</t>
  </si>
  <si>
    <t>医源性糖尿病风险</t>
    <phoneticPr fontId="66" type="noConversion"/>
  </si>
  <si>
    <t>8_15_4</t>
  </si>
  <si>
    <t>隐性糖尿病风险</t>
    <phoneticPr fontId="66" type="noConversion"/>
  </si>
  <si>
    <t>8_15_5</t>
  </si>
  <si>
    <t>不稳定型糖尿病风险</t>
    <phoneticPr fontId="66" type="noConversion"/>
  </si>
  <si>
    <t>8_15_6</t>
  </si>
  <si>
    <t>多糖症风险</t>
    <phoneticPr fontId="66" type="noConversion"/>
  </si>
  <si>
    <t>8_15_7</t>
  </si>
  <si>
    <t>低血糖休克风险</t>
    <phoneticPr fontId="66" type="noConversion"/>
  </si>
  <si>
    <t>8_15_8</t>
  </si>
  <si>
    <t>高脂血症风险</t>
    <phoneticPr fontId="66" type="noConversion"/>
  </si>
  <si>
    <t>8_15_9</t>
  </si>
  <si>
    <t>低蛋白血症风险</t>
    <phoneticPr fontId="66" type="noConversion"/>
  </si>
  <si>
    <t>8_15_10</t>
  </si>
  <si>
    <t>痛风风险</t>
    <phoneticPr fontId="66" type="noConversion"/>
  </si>
  <si>
    <t>8_15_11</t>
  </si>
  <si>
    <t>脱水风险</t>
    <phoneticPr fontId="66" type="noConversion"/>
  </si>
  <si>
    <t>8_15_12</t>
  </si>
  <si>
    <t>水肿风险</t>
    <phoneticPr fontId="66" type="noConversion"/>
  </si>
  <si>
    <t>8_15_13</t>
  </si>
  <si>
    <t>低血钾风险</t>
    <phoneticPr fontId="66" type="noConversion"/>
  </si>
  <si>
    <t>8_15_14</t>
  </si>
  <si>
    <t>低血钠风险</t>
    <phoneticPr fontId="66" type="noConversion"/>
  </si>
  <si>
    <t>神经系统</t>
    <phoneticPr fontId="46" type="noConversion"/>
  </si>
  <si>
    <t>10_1</t>
    <phoneticPr fontId="66" type="noConversion"/>
  </si>
  <si>
    <t>10_1_1</t>
    <phoneticPr fontId="66" type="noConversion"/>
  </si>
  <si>
    <t>脑部疾病风险</t>
    <phoneticPr fontId="46" type="noConversion"/>
  </si>
  <si>
    <t>10_1_2</t>
  </si>
  <si>
    <t>锥体外系功能异常</t>
    <phoneticPr fontId="66" type="noConversion"/>
  </si>
  <si>
    <t>10_1_3</t>
  </si>
  <si>
    <t>脑膜炎风险</t>
    <phoneticPr fontId="46" type="noConversion"/>
  </si>
  <si>
    <t>10_1_4</t>
  </si>
  <si>
    <t>脑瘤风险</t>
    <phoneticPr fontId="46" type="noConversion"/>
  </si>
  <si>
    <t>10_1_5</t>
  </si>
  <si>
    <t>脑炎风险</t>
    <phoneticPr fontId="66" type="noConversion"/>
  </si>
  <si>
    <t>10_1_6</t>
  </si>
  <si>
    <t>10_1_7</t>
  </si>
  <si>
    <t>帕金森氏病风险</t>
    <phoneticPr fontId="46" type="noConversion"/>
  </si>
  <si>
    <t>10_2</t>
    <phoneticPr fontId="66" type="noConversion"/>
  </si>
  <si>
    <t>10_2_1</t>
    <phoneticPr fontId="66" type="noConversion"/>
  </si>
  <si>
    <t>臂丛神经异常</t>
    <phoneticPr fontId="66" type="noConversion"/>
  </si>
  <si>
    <t>10_2_2</t>
  </si>
  <si>
    <t>肌皮神经异常</t>
    <phoneticPr fontId="66" type="noConversion"/>
  </si>
  <si>
    <t>10_2_3</t>
  </si>
  <si>
    <t>肋间神经异常</t>
    <phoneticPr fontId="66" type="noConversion"/>
  </si>
  <si>
    <t>10_2_4</t>
  </si>
  <si>
    <t>胸段脊神经（肺）异常</t>
    <phoneticPr fontId="66" type="noConversion"/>
  </si>
  <si>
    <t>10_2_5</t>
  </si>
  <si>
    <t>胸脊神经异常</t>
    <phoneticPr fontId="66" type="noConversion"/>
  </si>
  <si>
    <t>10_2_6</t>
  </si>
  <si>
    <t>副交感神经异常</t>
    <phoneticPr fontId="66" type="noConversion"/>
  </si>
  <si>
    <t>10_2_7</t>
  </si>
  <si>
    <t>交感神经系统异常</t>
    <phoneticPr fontId="66" type="noConversion"/>
  </si>
  <si>
    <t>10_2_8</t>
  </si>
  <si>
    <t>三叉神经异常</t>
    <phoneticPr fontId="66" type="noConversion"/>
  </si>
  <si>
    <t>10_2_9</t>
  </si>
  <si>
    <t>滑车神经异常</t>
    <phoneticPr fontId="66" type="noConversion"/>
  </si>
  <si>
    <t>10_2_10</t>
  </si>
  <si>
    <t>股神经异常</t>
    <phoneticPr fontId="66" type="noConversion"/>
  </si>
  <si>
    <t>10_2_11</t>
  </si>
  <si>
    <t>骶神经丛异常</t>
    <phoneticPr fontId="66" type="noConversion"/>
  </si>
  <si>
    <t>10_2_12</t>
  </si>
  <si>
    <t>骶神经异常</t>
    <phoneticPr fontId="66" type="noConversion"/>
  </si>
  <si>
    <t>10_2_13</t>
  </si>
  <si>
    <t>坐骨神经异常</t>
    <phoneticPr fontId="66" type="noConversion"/>
  </si>
  <si>
    <t>10_2_14</t>
  </si>
  <si>
    <t>腰椎神经异常</t>
    <phoneticPr fontId="46" type="noConversion"/>
  </si>
  <si>
    <t>10_2_15</t>
  </si>
  <si>
    <t>10_2_16</t>
  </si>
  <si>
    <t>10_2_17</t>
  </si>
  <si>
    <t>10_2_18</t>
  </si>
  <si>
    <t>10_2_19</t>
  </si>
  <si>
    <t>10_2_20</t>
  </si>
  <si>
    <t>10_2_21</t>
  </si>
  <si>
    <t>10_2_22</t>
  </si>
  <si>
    <t>10_2_23</t>
  </si>
  <si>
    <t>10_2_24</t>
  </si>
  <si>
    <t>10_2_25</t>
  </si>
  <si>
    <t>10_2_26</t>
  </si>
  <si>
    <t>10_2_27</t>
  </si>
  <si>
    <t>10_2_28</t>
  </si>
  <si>
    <t>10_2_29</t>
  </si>
  <si>
    <t>10_2_30</t>
  </si>
  <si>
    <t>10_2_31</t>
  </si>
  <si>
    <t>10_2_32</t>
  </si>
  <si>
    <t>10_2_33</t>
  </si>
  <si>
    <t>10_2_34</t>
  </si>
  <si>
    <t>10_2_35</t>
  </si>
  <si>
    <t>10_2_36</t>
  </si>
  <si>
    <t>10_2_37</t>
  </si>
  <si>
    <t>10_2_38</t>
  </si>
  <si>
    <t>10_2_39</t>
  </si>
  <si>
    <t>10_2_40</t>
  </si>
  <si>
    <t>10_2_41</t>
  </si>
  <si>
    <t>10_3</t>
    <phoneticPr fontId="66" type="noConversion"/>
  </si>
  <si>
    <t>10_3_1</t>
    <phoneticPr fontId="66" type="noConversion"/>
  </si>
  <si>
    <t>10_4</t>
    <phoneticPr fontId="66" type="noConversion"/>
  </si>
  <si>
    <t>10_4_1</t>
    <phoneticPr fontId="66" type="noConversion"/>
  </si>
  <si>
    <t>10_4_2</t>
  </si>
  <si>
    <t>10_4_3</t>
  </si>
  <si>
    <t>10_4_4</t>
  </si>
  <si>
    <t>10_4_5</t>
  </si>
  <si>
    <t>11_1</t>
    <phoneticPr fontId="46" type="noConversion"/>
  </si>
  <si>
    <t>免疫力</t>
  </si>
  <si>
    <t>11_1_1</t>
    <phoneticPr fontId="46" type="noConversion"/>
  </si>
  <si>
    <t>免疫力指数</t>
    <phoneticPr fontId="46" type="noConversion"/>
  </si>
  <si>
    <t>11_1_2</t>
  </si>
  <si>
    <t>免疫系统异常</t>
    <phoneticPr fontId="46" type="noConversion"/>
  </si>
  <si>
    <t>11_1_3</t>
  </si>
  <si>
    <t>11_1_4</t>
  </si>
  <si>
    <t>11_1_5</t>
  </si>
  <si>
    <t>11_3</t>
    <phoneticPr fontId="46" type="noConversion"/>
  </si>
  <si>
    <t>11_3_1</t>
    <phoneticPr fontId="46" type="noConversion"/>
  </si>
  <si>
    <t>11_3_2</t>
    <phoneticPr fontId="46" type="noConversion"/>
  </si>
  <si>
    <t>11_4</t>
    <phoneticPr fontId="46" type="noConversion"/>
  </si>
  <si>
    <t>11_4_1</t>
    <phoneticPr fontId="46" type="noConversion"/>
  </si>
  <si>
    <t>11_4_2</t>
  </si>
  <si>
    <t>11_4_3</t>
  </si>
  <si>
    <t>11_4_4</t>
  </si>
  <si>
    <t>11_4_5</t>
  </si>
  <si>
    <t>11_5</t>
    <phoneticPr fontId="46" type="noConversion"/>
  </si>
  <si>
    <t>11_5_1</t>
    <phoneticPr fontId="46" type="noConversion"/>
  </si>
  <si>
    <t>11_6</t>
    <phoneticPr fontId="46" type="noConversion"/>
  </si>
  <si>
    <t>11_6_1</t>
    <phoneticPr fontId="46" type="noConversion"/>
  </si>
  <si>
    <t>11_6_2</t>
  </si>
  <si>
    <t>11_6_3</t>
  </si>
  <si>
    <t>11_6_4</t>
  </si>
  <si>
    <t>11_8</t>
    <phoneticPr fontId="46" type="noConversion"/>
  </si>
  <si>
    <t>免疫风险</t>
    <phoneticPr fontId="46" type="noConversion"/>
  </si>
  <si>
    <t>11_8_1</t>
    <phoneticPr fontId="46" type="noConversion"/>
  </si>
  <si>
    <t>11_8_2</t>
  </si>
  <si>
    <t>11_8_3</t>
  </si>
  <si>
    <t>11_8_4</t>
  </si>
  <si>
    <t>11_8_5</t>
  </si>
  <si>
    <t>早期肿瘤风险</t>
    <phoneticPr fontId="66" type="noConversion"/>
  </si>
  <si>
    <t>11_8_6</t>
  </si>
  <si>
    <t>11_8_7</t>
  </si>
  <si>
    <t>11_9</t>
    <phoneticPr fontId="46" type="noConversion"/>
  </si>
  <si>
    <t>11_9_1</t>
    <phoneticPr fontId="46" type="noConversion"/>
  </si>
  <si>
    <t>11_9_2</t>
  </si>
  <si>
    <t>11_9_3</t>
  </si>
  <si>
    <t>12_1</t>
    <phoneticPr fontId="66" type="noConversion"/>
  </si>
  <si>
    <t>12_1_1</t>
    <phoneticPr fontId="66" type="noConversion"/>
  </si>
  <si>
    <t>12_1_2</t>
  </si>
  <si>
    <t>12_1_3</t>
  </si>
  <si>
    <t>12_1_4</t>
  </si>
  <si>
    <t>12_1_5</t>
  </si>
  <si>
    <t>12_1_6</t>
  </si>
  <si>
    <t>12_1_7</t>
  </si>
  <si>
    <t>12_1_8</t>
  </si>
  <si>
    <t>12_2</t>
    <phoneticPr fontId="66" type="noConversion"/>
  </si>
  <si>
    <t>12_2_1</t>
    <phoneticPr fontId="66" type="noConversion"/>
  </si>
  <si>
    <t>12_2_2</t>
  </si>
  <si>
    <t>胸椎 T1 异常</t>
    <phoneticPr fontId="66" type="noConversion"/>
  </si>
  <si>
    <t>12_2_3</t>
  </si>
  <si>
    <t>胸椎 T2 异常</t>
    <phoneticPr fontId="66" type="noConversion"/>
  </si>
  <si>
    <t>12_2_4</t>
  </si>
  <si>
    <t>胸椎 T3 异常</t>
    <phoneticPr fontId="66" type="noConversion"/>
  </si>
  <si>
    <t>12_2_5</t>
  </si>
  <si>
    <t>胸椎 T4 异常</t>
    <phoneticPr fontId="66" type="noConversion"/>
  </si>
  <si>
    <t>12_2_6</t>
  </si>
  <si>
    <t>胸椎 T5 异常</t>
    <phoneticPr fontId="66" type="noConversion"/>
  </si>
  <si>
    <t>12_2_7</t>
  </si>
  <si>
    <t>胸椎 T6 异常</t>
    <phoneticPr fontId="66" type="noConversion"/>
  </si>
  <si>
    <t>12_2_8</t>
  </si>
  <si>
    <t>胸椎 T7 异常</t>
    <phoneticPr fontId="66" type="noConversion"/>
  </si>
  <si>
    <t>12_2_9</t>
  </si>
  <si>
    <t>胸椎 T8 异常</t>
    <phoneticPr fontId="66" type="noConversion"/>
  </si>
  <si>
    <t>12_2_10</t>
  </si>
  <si>
    <t>胸椎 T9 异常</t>
    <phoneticPr fontId="66" type="noConversion"/>
  </si>
  <si>
    <t>12_2_11</t>
  </si>
  <si>
    <t>胸椎 T10 异常</t>
    <phoneticPr fontId="66" type="noConversion"/>
  </si>
  <si>
    <t>12_2_12</t>
  </si>
  <si>
    <t>胸椎 T11 异常</t>
    <phoneticPr fontId="66" type="noConversion"/>
  </si>
  <si>
    <t>12_2_13</t>
  </si>
  <si>
    <t>胸椎 T12 异常</t>
    <phoneticPr fontId="66" type="noConversion"/>
  </si>
  <si>
    <t>12_3</t>
    <phoneticPr fontId="66" type="noConversion"/>
  </si>
  <si>
    <t>12_3_1</t>
    <phoneticPr fontId="66" type="noConversion"/>
  </si>
  <si>
    <t>12_3_2</t>
  </si>
  <si>
    <t>腰椎 L1 异常</t>
    <phoneticPr fontId="66" type="noConversion"/>
  </si>
  <si>
    <t>12_3_3</t>
  </si>
  <si>
    <t>腰椎 L2 异常</t>
    <phoneticPr fontId="66" type="noConversion"/>
  </si>
  <si>
    <t>12_3_4</t>
  </si>
  <si>
    <t>腰椎 L3 异常</t>
    <phoneticPr fontId="66" type="noConversion"/>
  </si>
  <si>
    <t>12_3_5</t>
  </si>
  <si>
    <t>腰椎 L4 异常</t>
    <phoneticPr fontId="66" type="noConversion"/>
  </si>
  <si>
    <t>12_3_6</t>
  </si>
  <si>
    <t>腰椎 L5 异常</t>
    <phoneticPr fontId="66" type="noConversion"/>
  </si>
  <si>
    <t>12_3_7</t>
  </si>
  <si>
    <t>12_4</t>
    <phoneticPr fontId="66" type="noConversion"/>
  </si>
  <si>
    <t>12_4_1</t>
    <phoneticPr fontId="66" type="noConversion"/>
  </si>
  <si>
    <t>12_4_2</t>
  </si>
  <si>
    <t>12_4_3</t>
  </si>
  <si>
    <t>12_5</t>
    <phoneticPr fontId="66" type="noConversion"/>
  </si>
  <si>
    <t>12_5_1</t>
    <phoneticPr fontId="66" type="noConversion"/>
  </si>
  <si>
    <t>12_5_2</t>
  </si>
  <si>
    <t>12_5_3</t>
  </si>
  <si>
    <t>12_5_4</t>
  </si>
  <si>
    <t>12_5_5</t>
  </si>
  <si>
    <t>12_5_6</t>
  </si>
  <si>
    <t>12_5_7</t>
  </si>
  <si>
    <t>12_6</t>
    <phoneticPr fontId="66" type="noConversion"/>
  </si>
  <si>
    <t>12_6_1</t>
    <phoneticPr fontId="66" type="noConversion"/>
  </si>
  <si>
    <t>12_6_2</t>
  </si>
  <si>
    <t>12_6_3</t>
  </si>
  <si>
    <t>12_6_4</t>
  </si>
  <si>
    <t>12_6_5</t>
  </si>
  <si>
    <t>12_6_6</t>
  </si>
  <si>
    <t>12_6_7</t>
  </si>
  <si>
    <t>12_6_8</t>
  </si>
  <si>
    <t>12_6_9</t>
  </si>
  <si>
    <t>12_6_10</t>
  </si>
  <si>
    <t>12_6_11</t>
  </si>
  <si>
    <t>12_6_12</t>
  </si>
  <si>
    <t>12_6_13</t>
  </si>
  <si>
    <t>12_7</t>
    <phoneticPr fontId="66" type="noConversion"/>
  </si>
  <si>
    <t>12_7_1</t>
    <phoneticPr fontId="66" type="noConversion"/>
  </si>
  <si>
    <t>12_7_2</t>
  </si>
  <si>
    <t>12_7_3</t>
  </si>
  <si>
    <t>12_7_4</t>
  </si>
  <si>
    <t>12_7_5</t>
  </si>
  <si>
    <t>12_7_6</t>
  </si>
  <si>
    <t>12_7_7</t>
  </si>
  <si>
    <t>12_7_8</t>
  </si>
  <si>
    <t>12_7_9</t>
  </si>
  <si>
    <t>12_7_10</t>
  </si>
  <si>
    <t>12_7_11</t>
  </si>
  <si>
    <t>12_7_12</t>
  </si>
  <si>
    <t>12_7_13</t>
  </si>
  <si>
    <t>12_7_14</t>
  </si>
  <si>
    <t>12_7_15</t>
  </si>
  <si>
    <t>12_8</t>
    <phoneticPr fontId="66" type="noConversion"/>
  </si>
  <si>
    <t>12_8_1</t>
    <phoneticPr fontId="66" type="noConversion"/>
  </si>
  <si>
    <t>12_8_2</t>
  </si>
  <si>
    <t>12_8_3</t>
  </si>
  <si>
    <t>12_8_4</t>
  </si>
  <si>
    <t>12_8_5</t>
  </si>
  <si>
    <t>12_9</t>
    <phoneticPr fontId="66" type="noConversion"/>
  </si>
  <si>
    <t>12_9_1</t>
    <phoneticPr fontId="66" type="noConversion"/>
  </si>
  <si>
    <t>12_9_2</t>
  </si>
  <si>
    <t>12_10</t>
    <phoneticPr fontId="66" type="noConversion"/>
  </si>
  <si>
    <t>12_10_1</t>
    <phoneticPr fontId="66" type="noConversion"/>
  </si>
  <si>
    <t>12_10_2</t>
  </si>
  <si>
    <t>12_10_3</t>
  </si>
  <si>
    <t>12_10_4</t>
  </si>
  <si>
    <t>12_13</t>
    <phoneticPr fontId="66" type="noConversion"/>
  </si>
  <si>
    <t>12_13_1</t>
    <phoneticPr fontId="66" type="noConversion"/>
  </si>
  <si>
    <t>12_13_2</t>
  </si>
  <si>
    <t>12_13_3</t>
  </si>
  <si>
    <t>12_13_4</t>
  </si>
  <si>
    <t>12_13_5</t>
  </si>
  <si>
    <t>12_13_6</t>
  </si>
  <si>
    <t>12_13_7</t>
  </si>
  <si>
    <t>12_13_8</t>
  </si>
  <si>
    <t>12_13_9</t>
  </si>
  <si>
    <t>12_13_10</t>
  </si>
  <si>
    <t>12_13_11</t>
  </si>
  <si>
    <t>12_13_12</t>
  </si>
  <si>
    <t>12_13_13</t>
  </si>
  <si>
    <t>13_1</t>
    <phoneticPr fontId="66" type="noConversion"/>
  </si>
  <si>
    <t>13_1_1</t>
    <phoneticPr fontId="66" type="noConversion"/>
  </si>
  <si>
    <t>13_1_2</t>
  </si>
  <si>
    <t>13_1_3</t>
  </si>
  <si>
    <t>13_1_4</t>
  </si>
  <si>
    <t>13_1_5</t>
  </si>
  <si>
    <t>13_1_6</t>
  </si>
  <si>
    <t>13_1_7</t>
  </si>
  <si>
    <t>13_1_8</t>
  </si>
  <si>
    <t>13_1_9</t>
  </si>
  <si>
    <t>13_1_10</t>
  </si>
  <si>
    <t>13_1_11</t>
  </si>
  <si>
    <t>13_1_12</t>
  </si>
  <si>
    <t>13_1_13</t>
  </si>
  <si>
    <t>13_1_14</t>
  </si>
  <si>
    <t>13_1_15</t>
  </si>
  <si>
    <t>13_1_16</t>
  </si>
  <si>
    <t>13_1_17</t>
  </si>
  <si>
    <t>13_1_18</t>
  </si>
  <si>
    <t>13_1_19</t>
  </si>
  <si>
    <t>13_1_20</t>
  </si>
  <si>
    <t>13_1_21</t>
  </si>
  <si>
    <t>13_2</t>
    <phoneticPr fontId="66" type="noConversion"/>
  </si>
  <si>
    <t>13_2_1</t>
    <phoneticPr fontId="66" type="noConversion"/>
  </si>
  <si>
    <t>13_2_2</t>
  </si>
  <si>
    <t>13_2_3</t>
  </si>
  <si>
    <t>13_2_4</t>
  </si>
  <si>
    <t>13_2_5</t>
  </si>
  <si>
    <t>13_2_6</t>
  </si>
  <si>
    <t>13_2_7</t>
  </si>
  <si>
    <t>13_2_8</t>
  </si>
  <si>
    <t>13_2_9</t>
  </si>
  <si>
    <t>13_2_10</t>
  </si>
  <si>
    <t>13_2_11</t>
  </si>
  <si>
    <t>13_2_12</t>
  </si>
  <si>
    <t>13_4</t>
    <phoneticPr fontId="66" type="noConversion"/>
  </si>
  <si>
    <t>13_4_1</t>
    <phoneticPr fontId="66" type="noConversion"/>
  </si>
  <si>
    <t>13_4_2</t>
  </si>
  <si>
    <t>13_4_3</t>
  </si>
  <si>
    <t>13_4_4</t>
  </si>
  <si>
    <t>13_4_5</t>
  </si>
  <si>
    <t>13_4_6</t>
  </si>
  <si>
    <t>13_4_7</t>
  </si>
  <si>
    <t>13_4_8</t>
  </si>
  <si>
    <t>13_4_9</t>
  </si>
  <si>
    <t>13_4_10</t>
  </si>
  <si>
    <t>13_4_11</t>
  </si>
  <si>
    <t>13_4_12</t>
  </si>
  <si>
    <t>13_4_13</t>
  </si>
  <si>
    <t>13_4_14</t>
  </si>
  <si>
    <t>13_4_15</t>
  </si>
  <si>
    <t>13_4_16</t>
  </si>
  <si>
    <t>13_4_17</t>
  </si>
  <si>
    <t>13_4_18</t>
  </si>
  <si>
    <t>13_4_19</t>
  </si>
  <si>
    <t>13_4_20</t>
  </si>
  <si>
    <t>13_4_21</t>
  </si>
  <si>
    <t>13_4_22</t>
  </si>
  <si>
    <t>13_6</t>
    <phoneticPr fontId="66" type="noConversion"/>
  </si>
  <si>
    <t>13_6_1</t>
    <phoneticPr fontId="66" type="noConversion"/>
  </si>
  <si>
    <t>13_6_2</t>
  </si>
  <si>
    <t>13_6_3</t>
  </si>
  <si>
    <t>13_6_4</t>
  </si>
  <si>
    <t>13_6_5</t>
  </si>
  <si>
    <t>13_6_6</t>
  </si>
  <si>
    <t>13_6_7</t>
  </si>
  <si>
    <t>13_6_8</t>
  </si>
  <si>
    <t>13_6_9</t>
  </si>
  <si>
    <t>14_1</t>
    <phoneticPr fontId="66" type="noConversion"/>
  </si>
  <si>
    <t>14_1_1</t>
    <phoneticPr fontId="66" type="noConversion"/>
  </si>
  <si>
    <t>14_1_2</t>
  </si>
  <si>
    <t>14_1_3</t>
  </si>
  <si>
    <t>14_1_4</t>
  </si>
  <si>
    <t>14_1_5</t>
  </si>
  <si>
    <t>14_1_6</t>
  </si>
  <si>
    <t>14_1_7</t>
  </si>
  <si>
    <t>14_1_8</t>
  </si>
  <si>
    <t>14_1_9</t>
  </si>
  <si>
    <t>14_1_10</t>
  </si>
  <si>
    <t>14_1_11</t>
  </si>
  <si>
    <t>14_1_12</t>
  </si>
  <si>
    <t>14_1_13</t>
  </si>
  <si>
    <t>14_1_14</t>
  </si>
  <si>
    <t>14_1_15</t>
  </si>
  <si>
    <t>14_1_16</t>
  </si>
  <si>
    <t>14_1_17</t>
  </si>
  <si>
    <t>14_1_18</t>
  </si>
  <si>
    <t>14_1_19</t>
  </si>
  <si>
    <t>14_1_20</t>
  </si>
  <si>
    <t>14_1_21</t>
  </si>
  <si>
    <t>14_1_22</t>
  </si>
  <si>
    <t>14_1_23</t>
  </si>
  <si>
    <t>14_1_24</t>
  </si>
  <si>
    <t>14_1_25</t>
  </si>
  <si>
    <t>14_1_26</t>
  </si>
  <si>
    <t>14_1_27</t>
  </si>
  <si>
    <t>14_2</t>
    <phoneticPr fontId="66" type="noConversion"/>
  </si>
  <si>
    <t>14_2_1</t>
    <phoneticPr fontId="66" type="noConversion"/>
  </si>
  <si>
    <t>14_2_2</t>
  </si>
  <si>
    <t>14_2_3</t>
  </si>
  <si>
    <t>14_2_4</t>
  </si>
  <si>
    <t>14_2_5</t>
  </si>
  <si>
    <t>14_2_6</t>
  </si>
  <si>
    <t>15_1</t>
  </si>
  <si>
    <t>重金属</t>
  </si>
  <si>
    <t>15_1_1</t>
  </si>
  <si>
    <t>重金属镉</t>
  </si>
  <si>
    <t>化合物</t>
  </si>
  <si>
    <t>15_1_2</t>
  </si>
  <si>
    <t>重金属镍</t>
  </si>
  <si>
    <t>15_1_3</t>
  </si>
  <si>
    <t>重金属钡</t>
  </si>
  <si>
    <t>电磁辐射</t>
  </si>
  <si>
    <t>15_1_4</t>
  </si>
  <si>
    <t>15_1_5</t>
  </si>
  <si>
    <t>重金属锑</t>
  </si>
  <si>
    <t>药物</t>
  </si>
  <si>
    <t>15_1_6</t>
  </si>
  <si>
    <t>重金属砷</t>
  </si>
  <si>
    <t>15_1_7</t>
  </si>
  <si>
    <t>重金属铝</t>
  </si>
  <si>
    <t>美容化妆品</t>
  </si>
  <si>
    <t>15_1_8</t>
  </si>
  <si>
    <t>重金属汞</t>
  </si>
  <si>
    <t>寄生微生物</t>
  </si>
  <si>
    <t>15_1_9</t>
  </si>
  <si>
    <t>其它重金属</t>
  </si>
  <si>
    <t>内源性毒素</t>
  </si>
  <si>
    <t>15_2</t>
  </si>
  <si>
    <t>15_2_1</t>
  </si>
  <si>
    <t>其他</t>
  </si>
  <si>
    <t>15_2_2</t>
  </si>
  <si>
    <t>有机溶剂</t>
  </si>
  <si>
    <t>15_2_3</t>
  </si>
  <si>
    <t>溶剂毒素</t>
  </si>
  <si>
    <t>15_2_4</t>
  </si>
  <si>
    <t>甲醛毒素</t>
  </si>
  <si>
    <t>15_2_5</t>
  </si>
  <si>
    <t>油料类毒素</t>
  </si>
  <si>
    <t>15_4</t>
  </si>
  <si>
    <t>15_4_1</t>
  </si>
  <si>
    <t>手机辐射</t>
  </si>
  <si>
    <t>15_4_2</t>
  </si>
  <si>
    <t>微波炉辐射</t>
  </si>
  <si>
    <t>15_4_3</t>
  </si>
  <si>
    <t>电磁场暴露</t>
  </si>
  <si>
    <t>15_4_4</t>
  </si>
  <si>
    <t>其他辐射过量</t>
  </si>
  <si>
    <t>15_5</t>
  </si>
  <si>
    <t>15_5_1</t>
  </si>
  <si>
    <t>空气污染</t>
  </si>
  <si>
    <t>15_5_2</t>
  </si>
  <si>
    <t>15_5_3</t>
  </si>
  <si>
    <t>石棉过量</t>
  </si>
  <si>
    <t>15_5_4</t>
  </si>
  <si>
    <t>空调使用过度</t>
  </si>
  <si>
    <t>15_6</t>
  </si>
  <si>
    <t>15_6_1</t>
  </si>
  <si>
    <t>15_7</t>
  </si>
  <si>
    <t>食品甜味剂</t>
  </si>
  <si>
    <t>食品防腐剂</t>
  </si>
  <si>
    <t>杀虫剂毒素</t>
  </si>
  <si>
    <t>其他食物毒素</t>
  </si>
  <si>
    <t>15_8</t>
  </si>
  <si>
    <t>15_8_1</t>
  </si>
  <si>
    <t>美容、美发毒素</t>
  </si>
  <si>
    <t>15_9</t>
  </si>
  <si>
    <t>15_9_1</t>
  </si>
  <si>
    <t>15_9_2</t>
  </si>
  <si>
    <t>15_9_3</t>
  </si>
  <si>
    <t>15_9_4</t>
  </si>
  <si>
    <t>寄生物</t>
  </si>
  <si>
    <t>15_9_5</t>
  </si>
  <si>
    <t>15_10</t>
  </si>
  <si>
    <t>自由基</t>
  </si>
  <si>
    <t>过敏原与不耐受</t>
  </si>
  <si>
    <t>反式脂肪</t>
  </si>
  <si>
    <t>咖啡因</t>
  </si>
  <si>
    <t>室内粉尘、尘埃</t>
  </si>
  <si>
    <t>玉米粉（粟米粉）</t>
  </si>
  <si>
    <t>香烟</t>
  </si>
  <si>
    <t>蚊虫毒液</t>
  </si>
  <si>
    <t>16_1</t>
    <phoneticPr fontId="66" type="noConversion"/>
  </si>
  <si>
    <t>心理</t>
    <phoneticPr fontId="46" type="noConversion"/>
  </si>
  <si>
    <t>16_1_1</t>
    <phoneticPr fontId="46" type="noConversion"/>
  </si>
  <si>
    <t>心理压力指数</t>
  </si>
  <si>
    <t>16_3</t>
    <phoneticPr fontId="66" type="noConversion"/>
  </si>
  <si>
    <t>脑力</t>
    <phoneticPr fontId="46" type="noConversion"/>
  </si>
  <si>
    <t>16_3_1</t>
    <phoneticPr fontId="46" type="noConversion"/>
  </si>
  <si>
    <t>16_4</t>
    <phoneticPr fontId="66" type="noConversion"/>
  </si>
  <si>
    <t>体力</t>
    <phoneticPr fontId="46" type="noConversion"/>
  </si>
  <si>
    <t>16_4_1</t>
    <phoneticPr fontId="46" type="noConversion"/>
  </si>
  <si>
    <t>16_9</t>
    <phoneticPr fontId="66" type="noConversion"/>
  </si>
  <si>
    <t>16_9_1</t>
    <phoneticPr fontId="66" type="noConversion"/>
  </si>
  <si>
    <t>16_9_2</t>
  </si>
  <si>
    <t>着迷、成瘾、沉溺</t>
  </si>
  <si>
    <t>16_9_3</t>
  </si>
  <si>
    <t>受挫自卑而有敌对情绪，有侵犯性</t>
  </si>
  <si>
    <t>16_9_4</t>
  </si>
  <si>
    <t>愤怒、生气</t>
  </si>
  <si>
    <t>16_9_5</t>
  </si>
  <si>
    <t>对抗、对立、敌意、敌对</t>
  </si>
  <si>
    <t>16_9_6</t>
  </si>
  <si>
    <t>焦虑、担心、预感不幸</t>
  </si>
  <si>
    <t>16_9_7</t>
  </si>
  <si>
    <t>无热情、没兴趣、冷淡、漠不关心</t>
  </si>
  <si>
    <t>16_9_8</t>
  </si>
  <si>
    <t>自我为中心、自闭、孤僻</t>
  </si>
  <si>
    <t>16_9_9</t>
  </si>
  <si>
    <t>察觉、自觉、警觉</t>
  </si>
  <si>
    <t>16_9_10</t>
  </si>
  <si>
    <t>敬畏、畏怯</t>
  </si>
  <si>
    <t>16_9_11</t>
  </si>
  <si>
    <t>愿谈判、协商</t>
  </si>
  <si>
    <t>16_9_12</t>
  </si>
  <si>
    <t>背叛或被背叛、辜负</t>
  </si>
  <si>
    <t>16_9_13</t>
  </si>
  <si>
    <t>粗心，草率，无前瞻性</t>
  </si>
  <si>
    <t>16_9_14</t>
  </si>
  <si>
    <t>强迫症</t>
    <phoneticPr fontId="66" type="noConversion"/>
  </si>
  <si>
    <t>16_9_15</t>
  </si>
  <si>
    <t>困惑、迷茫</t>
  </si>
  <si>
    <t>16_9_16</t>
  </si>
  <si>
    <t>16_9_17</t>
  </si>
  <si>
    <t>16_9_18</t>
  </si>
  <si>
    <t>幻想、错觉</t>
  </si>
  <si>
    <t>16_9_19</t>
  </si>
  <si>
    <t>拒绝相信、不愿合作</t>
  </si>
  <si>
    <t>16_9_20</t>
  </si>
  <si>
    <t>抑郁、沮丧、消沉</t>
  </si>
  <si>
    <t>16_9_21</t>
  </si>
  <si>
    <t>16_9_22</t>
  </si>
  <si>
    <t>16_9_23</t>
  </si>
  <si>
    <t>易分心、心烦意乱</t>
  </si>
  <si>
    <t>16_9_24</t>
  </si>
  <si>
    <t>出神、入迷、狂喜</t>
  </si>
  <si>
    <t>16_9_25</t>
  </si>
  <si>
    <t>尴尬、左右为难</t>
  </si>
  <si>
    <t>16_9_26</t>
  </si>
  <si>
    <t>热心、热情</t>
  </si>
  <si>
    <t>16_9_27</t>
  </si>
  <si>
    <t>有超感知觉、有第六感</t>
  </si>
  <si>
    <t>16_9_28</t>
  </si>
  <si>
    <t>害怕、恐惧</t>
  </si>
  <si>
    <t>16_9_29</t>
  </si>
  <si>
    <t>专注、注意力集中</t>
  </si>
  <si>
    <t>16_9_30</t>
  </si>
  <si>
    <t>挫折、挫败感</t>
  </si>
  <si>
    <t>16_9_31</t>
  </si>
  <si>
    <t>渴望得到更多</t>
    <phoneticPr fontId="66" type="noConversion"/>
  </si>
  <si>
    <t>16_9_32</t>
  </si>
  <si>
    <t>16_9_33</t>
  </si>
  <si>
    <t>犹豫、迟疑、不情愿</t>
  </si>
  <si>
    <t>16_9_34</t>
  </si>
  <si>
    <t>绝望、丧失信心</t>
  </si>
  <si>
    <t>16_9_35</t>
  </si>
  <si>
    <t>对自我身份或表现不认同</t>
  </si>
  <si>
    <t>16_9_36</t>
  </si>
  <si>
    <t>冲动、易直接反应</t>
  </si>
  <si>
    <t>16_9_37</t>
  </si>
  <si>
    <t>不满意、感觉力不从心</t>
  </si>
  <si>
    <t>16_9_38</t>
  </si>
  <si>
    <t>妒忌、羡慕</t>
  </si>
  <si>
    <t>16_9_39</t>
  </si>
  <si>
    <t>快乐、开心</t>
  </si>
  <si>
    <t>16_9_40</t>
  </si>
  <si>
    <t>苛刻，喜欢评判</t>
  </si>
  <si>
    <t>16_9_41</t>
  </si>
  <si>
    <t>幽默爱笑，心态平和，为人善良</t>
  </si>
  <si>
    <t>16_9_42</t>
  </si>
  <si>
    <t>欲望强烈</t>
  </si>
  <si>
    <t>16_9_43</t>
  </si>
  <si>
    <t>狂躁、易怒、易失控</t>
  </si>
  <si>
    <t>16_9_44</t>
  </si>
  <si>
    <t>被误解</t>
  </si>
  <si>
    <t>16_9_45</t>
  </si>
  <si>
    <t>单调、觉得枯燥乏味</t>
  </si>
  <si>
    <t>16_9_46</t>
  </si>
  <si>
    <t>16_9_47</t>
  </si>
  <si>
    <t>精神紧张</t>
  </si>
  <si>
    <t>16_9_48</t>
  </si>
  <si>
    <t>机警、观察力敏锐</t>
  </si>
  <si>
    <t>16_9_49</t>
  </si>
  <si>
    <t>痴迷、过度关注</t>
  </si>
  <si>
    <t>16_9_50</t>
  </si>
  <si>
    <t>被动、消极顺从</t>
  </si>
  <si>
    <t>16_9_51</t>
  </si>
  <si>
    <t>16_9_52</t>
  </si>
  <si>
    <t>有操控力、充满力量</t>
  </si>
  <si>
    <t>16_9_53</t>
  </si>
  <si>
    <t>自豪、骄傲、得意</t>
  </si>
  <si>
    <t>16_9_54</t>
  </si>
  <si>
    <t>善以经验预测事情，有预估能力</t>
  </si>
  <si>
    <t>16_9_55</t>
  </si>
  <si>
    <t>16_9_56</t>
  </si>
  <si>
    <t>遇事爱找理由，善于辩解</t>
  </si>
  <si>
    <t>16_9_57</t>
  </si>
  <si>
    <t>轻率、鲁莽、不计后果</t>
  </si>
  <si>
    <t>16_9_58</t>
  </si>
  <si>
    <t>拒绝、排斥</t>
  </si>
  <si>
    <t>16_9_59</t>
  </si>
  <si>
    <t>易与人有思想冲突和争执</t>
  </si>
  <si>
    <t>16_9_60</t>
  </si>
  <si>
    <t>怨恨、埋怨、生气和苦闷</t>
  </si>
  <si>
    <t>16_9_61</t>
  </si>
  <si>
    <t>保守、拒绝改变</t>
  </si>
  <si>
    <t>16_9_62</t>
  </si>
  <si>
    <t>16_9_63</t>
  </si>
  <si>
    <t>16_9_64</t>
  </si>
  <si>
    <t>缺少自信、自我否定</t>
  </si>
  <si>
    <t>16_9_65</t>
  </si>
  <si>
    <t>感性、喜爱感官享受</t>
  </si>
  <si>
    <t>16_9_66</t>
  </si>
  <si>
    <t>16_9_67</t>
  </si>
  <si>
    <t>羞愧、因能力不足而痛苦</t>
  </si>
  <si>
    <t>16_9_68</t>
  </si>
  <si>
    <t>16_9_69</t>
  </si>
  <si>
    <t>关注精神世界、崇尚灵性</t>
  </si>
  <si>
    <t>16_9_70</t>
  </si>
  <si>
    <t>执着、忠诚</t>
  </si>
  <si>
    <t>16_9_71</t>
  </si>
  <si>
    <t>顺从、逆来顺受</t>
  </si>
  <si>
    <t>16_9_72</t>
  </si>
  <si>
    <t>不真实、不切实际</t>
  </si>
  <si>
    <t>16_9_73</t>
  </si>
  <si>
    <t>不经意、往往措手不及</t>
  </si>
  <si>
    <t>16_9_74</t>
  </si>
  <si>
    <t>自负、虚荣、空虚、过于自信</t>
  </si>
  <si>
    <t>16_9_75</t>
  </si>
  <si>
    <t>发愁、担心</t>
  </si>
  <si>
    <t>17_1</t>
    <phoneticPr fontId="66" type="noConversion"/>
  </si>
  <si>
    <t>17_1_1</t>
    <phoneticPr fontId="66" type="noConversion"/>
  </si>
  <si>
    <t>17_1_2</t>
  </si>
  <si>
    <t>17_1_3</t>
  </si>
  <si>
    <t>17_1_4</t>
  </si>
  <si>
    <t>17_1_5</t>
  </si>
  <si>
    <t>17_1_6</t>
  </si>
  <si>
    <t>17_1_7</t>
  </si>
  <si>
    <t>17_1_8</t>
  </si>
  <si>
    <t>17_1_9</t>
  </si>
  <si>
    <t>17_1_10</t>
  </si>
  <si>
    <t>17_1_11</t>
  </si>
  <si>
    <t>17_1_12</t>
  </si>
  <si>
    <t>17_1_13</t>
  </si>
  <si>
    <t>17_1_14</t>
  </si>
  <si>
    <t>17_1_15</t>
  </si>
  <si>
    <t>17_1_16</t>
  </si>
  <si>
    <t>17_1_17</t>
  </si>
  <si>
    <t>17_1_18</t>
  </si>
  <si>
    <t>17_1_19</t>
  </si>
  <si>
    <t>17_1_20</t>
  </si>
  <si>
    <t>17_1_21</t>
  </si>
  <si>
    <t>17_1_22</t>
  </si>
  <si>
    <t>17_1_23</t>
  </si>
  <si>
    <t>17_2</t>
    <phoneticPr fontId="66" type="noConversion"/>
  </si>
  <si>
    <t>17_2_1</t>
    <phoneticPr fontId="66" type="noConversion"/>
  </si>
  <si>
    <t>17_2_2</t>
  </si>
  <si>
    <t>17_2_3</t>
  </si>
  <si>
    <t>17_2_4</t>
  </si>
  <si>
    <t>17_2_5</t>
  </si>
  <si>
    <t>17_2_6</t>
  </si>
  <si>
    <t>17_2_7</t>
  </si>
  <si>
    <t>17_2_8</t>
  </si>
  <si>
    <t>17_2_9</t>
  </si>
  <si>
    <t>17_2_10</t>
  </si>
  <si>
    <t>17_2_11</t>
  </si>
  <si>
    <t>17_2_12</t>
  </si>
  <si>
    <t>17_2_13</t>
  </si>
  <si>
    <t>17_2_14</t>
  </si>
  <si>
    <t>17_2_15</t>
  </si>
  <si>
    <t>17_2_16</t>
  </si>
  <si>
    <t>17_2_17</t>
  </si>
  <si>
    <t>17_2_18</t>
  </si>
  <si>
    <t>17_2_19</t>
  </si>
  <si>
    <t>17_2_20</t>
  </si>
  <si>
    <t>17_2_21</t>
  </si>
  <si>
    <t>17_2_22</t>
  </si>
  <si>
    <t>17_2_23</t>
  </si>
  <si>
    <t>17_3</t>
    <phoneticPr fontId="66" type="noConversion"/>
  </si>
  <si>
    <t>17_3_1</t>
    <phoneticPr fontId="66" type="noConversion"/>
  </si>
  <si>
    <t>其他</t>
    <phoneticPr fontId="46" type="noConversion"/>
  </si>
  <si>
    <t>18_1</t>
    <phoneticPr fontId="66" type="noConversion"/>
  </si>
  <si>
    <t>细胞电生理</t>
    <phoneticPr fontId="46" type="noConversion"/>
  </si>
  <si>
    <t>18_1_1</t>
    <phoneticPr fontId="46" type="noConversion"/>
  </si>
  <si>
    <t>中医药学</t>
    <phoneticPr fontId="46" type="noConversion"/>
  </si>
  <si>
    <t>21_1</t>
    <phoneticPr fontId="46" type="noConversion"/>
  </si>
  <si>
    <t>中医经络</t>
    <phoneticPr fontId="46" type="noConversion"/>
  </si>
  <si>
    <t>21_1_1</t>
  </si>
  <si>
    <t>21_1_2</t>
  </si>
  <si>
    <t>21_1_3</t>
  </si>
  <si>
    <t>21_1_4</t>
  </si>
  <si>
    <t>21_1_5</t>
  </si>
  <si>
    <t>21_1_6</t>
  </si>
  <si>
    <t>21_1_7</t>
  </si>
  <si>
    <t>21_1_8</t>
  </si>
  <si>
    <t>21_1_9</t>
  </si>
  <si>
    <t>21_1_10</t>
  </si>
  <si>
    <t>21_1_11</t>
  </si>
  <si>
    <t>21_1_12</t>
  </si>
  <si>
    <t>21_5</t>
    <phoneticPr fontId="46" type="noConversion"/>
  </si>
  <si>
    <t>21_5_1</t>
    <phoneticPr fontId="46" type="noConversion"/>
  </si>
  <si>
    <t>21_5_2</t>
  </si>
  <si>
    <t>21_5_3</t>
  </si>
  <si>
    <t>21_5_4</t>
  </si>
  <si>
    <t>21_5_5</t>
  </si>
  <si>
    <t>21_5_6</t>
  </si>
  <si>
    <t>21_5_7</t>
  </si>
  <si>
    <t>21_5_8</t>
  </si>
  <si>
    <t>21_5_9</t>
  </si>
  <si>
    <t>21_5_10</t>
  </si>
  <si>
    <t>21_5_11</t>
  </si>
  <si>
    <t>21_5_12</t>
  </si>
  <si>
    <t>21_5_13</t>
  </si>
  <si>
    <t>21_5_14</t>
  </si>
  <si>
    <t>21_5_15</t>
  </si>
  <si>
    <t>21_5_16</t>
  </si>
  <si>
    <t>21_5_17</t>
  </si>
  <si>
    <t>21_5_18</t>
  </si>
  <si>
    <t>21_5_19</t>
  </si>
  <si>
    <t>21_5_20</t>
  </si>
  <si>
    <t>21_5_21</t>
  </si>
  <si>
    <t>21_5_22</t>
  </si>
  <si>
    <t>21_5_23</t>
  </si>
  <si>
    <t>21_5_24</t>
  </si>
  <si>
    <t>21_5_25</t>
  </si>
  <si>
    <t>21_5_26</t>
  </si>
  <si>
    <t>21_5_27</t>
  </si>
  <si>
    <t>21_5_28</t>
  </si>
  <si>
    <t>21_5_29</t>
  </si>
  <si>
    <t>21_5_30</t>
  </si>
  <si>
    <t>21_5_31</t>
  </si>
  <si>
    <t>21_5_32</t>
  </si>
  <si>
    <t>21_5_33</t>
  </si>
  <si>
    <t>21_5_34</t>
  </si>
  <si>
    <t>21_5_35</t>
  </si>
  <si>
    <t>21_5_36</t>
  </si>
  <si>
    <t>21_5_37</t>
  </si>
  <si>
    <t>21_5_38</t>
  </si>
  <si>
    <t>21_5_39</t>
  </si>
  <si>
    <t>21_5_40</t>
  </si>
  <si>
    <t>21_5_41</t>
  </si>
  <si>
    <t>21_5_42</t>
  </si>
  <si>
    <t>21_5_43</t>
  </si>
  <si>
    <t>21_5_44</t>
  </si>
  <si>
    <t>21_5_45</t>
  </si>
  <si>
    <t>21_5_46</t>
  </si>
  <si>
    <t>21_5_47</t>
  </si>
  <si>
    <t>21_5_48</t>
  </si>
  <si>
    <t>21_5_49</t>
  </si>
  <si>
    <t>21_5_50</t>
  </si>
  <si>
    <t>21_5_51</t>
  </si>
  <si>
    <t>21_5_52</t>
  </si>
  <si>
    <t>21_5_53</t>
  </si>
  <si>
    <t>21_5_54</t>
  </si>
  <si>
    <t>21_5_55</t>
  </si>
  <si>
    <t>21_5_56</t>
  </si>
  <si>
    <t>21_5_57</t>
  </si>
  <si>
    <t>21_5_58</t>
  </si>
  <si>
    <t>21_5_59</t>
  </si>
  <si>
    <t>21_5_60</t>
  </si>
  <si>
    <t>21_5_61</t>
  </si>
  <si>
    <t>21_5_62</t>
  </si>
  <si>
    <t>21_5_63</t>
  </si>
  <si>
    <t>21_5_64</t>
  </si>
  <si>
    <t>21_5_65</t>
  </si>
  <si>
    <t>21_5_66</t>
  </si>
  <si>
    <t>21_5_67</t>
  </si>
  <si>
    <t>21_5_68</t>
  </si>
  <si>
    <t>21_5_69</t>
  </si>
  <si>
    <t>21_5_70</t>
  </si>
  <si>
    <t>21_5_71</t>
  </si>
  <si>
    <t>21_5_72</t>
  </si>
  <si>
    <t>21_5_73</t>
  </si>
  <si>
    <t>21_5_74</t>
  </si>
  <si>
    <t>21_5_75</t>
  </si>
  <si>
    <t>21_5_76</t>
  </si>
  <si>
    <t>21_5_77</t>
  </si>
  <si>
    <t>21_5_78</t>
  </si>
  <si>
    <t>21_5_79</t>
  </si>
  <si>
    <t>21_5_80</t>
  </si>
  <si>
    <t>21_5_81</t>
  </si>
  <si>
    <t>21_5_82</t>
  </si>
  <si>
    <t>21_5_83</t>
  </si>
  <si>
    <t>21_5_84</t>
  </si>
  <si>
    <t>21_5_85</t>
  </si>
  <si>
    <t>21_5_86</t>
  </si>
  <si>
    <t>21_5_87</t>
  </si>
  <si>
    <t>21_5_88</t>
  </si>
  <si>
    <t>21_5_89</t>
  </si>
  <si>
    <t>21_5_90</t>
  </si>
  <si>
    <t>21_5_91</t>
  </si>
  <si>
    <t>21_5_92</t>
  </si>
  <si>
    <t>21_5_93</t>
  </si>
  <si>
    <t>21_5_94</t>
  </si>
  <si>
    <t>21_5_95</t>
  </si>
  <si>
    <t>21_5_96</t>
  </si>
  <si>
    <t>21_5_97</t>
  </si>
  <si>
    <t>21_5_98</t>
  </si>
  <si>
    <t>21_5_99</t>
  </si>
  <si>
    <t>21_5_100</t>
  </si>
  <si>
    <t>21_5_101</t>
  </si>
  <si>
    <t>21_5_102</t>
  </si>
  <si>
    <t>21_5_103</t>
  </si>
  <si>
    <t>21_5_104</t>
  </si>
  <si>
    <t>21_5_105</t>
  </si>
  <si>
    <t>21_5_106</t>
  </si>
  <si>
    <t>21_5_107</t>
  </si>
  <si>
    <t>21_5_108</t>
  </si>
  <si>
    <t>21_5_109</t>
  </si>
  <si>
    <t>21_5_110</t>
  </si>
  <si>
    <t>21_5_111</t>
  </si>
  <si>
    <t>21_5_112</t>
  </si>
  <si>
    <t>21_5_113</t>
  </si>
  <si>
    <t>21_5_114</t>
  </si>
  <si>
    <t>21_5_115</t>
  </si>
  <si>
    <t>21_5_116</t>
  </si>
  <si>
    <t>21_5_118</t>
  </si>
  <si>
    <t>21_5_119</t>
  </si>
  <si>
    <t>21_5_120</t>
  </si>
  <si>
    <t>21_5_121</t>
  </si>
  <si>
    <t>21_5_122</t>
  </si>
  <si>
    <t>21_5_123</t>
  </si>
  <si>
    <t>21_5_124</t>
  </si>
  <si>
    <t>21_5_125</t>
  </si>
  <si>
    <t>21_5_126</t>
  </si>
  <si>
    <t>21_5_127</t>
  </si>
  <si>
    <t>21_5_128</t>
  </si>
  <si>
    <t>21_5_129</t>
  </si>
  <si>
    <t>21_5_130</t>
  </si>
  <si>
    <t>21_5_131</t>
  </si>
  <si>
    <t>21_5_132</t>
  </si>
  <si>
    <t>21_5_133</t>
  </si>
  <si>
    <t>21_5_134</t>
  </si>
  <si>
    <t>21_5_135</t>
  </si>
  <si>
    <t>21_5_136</t>
  </si>
  <si>
    <t>21_5_137</t>
  </si>
  <si>
    <t>21_5_138</t>
  </si>
  <si>
    <t>21_5_139</t>
  </si>
  <si>
    <t>21_5_140</t>
  </si>
  <si>
    <t>21_5_141</t>
  </si>
  <si>
    <t>21_5_142</t>
  </si>
  <si>
    <t>21_5_143</t>
  </si>
  <si>
    <t>21_5_144</t>
  </si>
  <si>
    <t>21_5_145</t>
  </si>
  <si>
    <t>21_5_146</t>
  </si>
  <si>
    <t>21_6</t>
    <phoneticPr fontId="46" type="noConversion"/>
  </si>
  <si>
    <t>21_6_1</t>
    <phoneticPr fontId="46" type="noConversion"/>
  </si>
  <si>
    <t>21_6_2</t>
  </si>
  <si>
    <t>21_6_3</t>
  </si>
  <si>
    <t>21_6_4</t>
  </si>
  <si>
    <t>21_6_5</t>
  </si>
  <si>
    <t>21_6_6</t>
  </si>
  <si>
    <t>21_6_7</t>
  </si>
  <si>
    <t>21_6_8</t>
  </si>
  <si>
    <t>21_6_9</t>
  </si>
  <si>
    <t>21_6_10</t>
  </si>
  <si>
    <t>21_6_11</t>
  </si>
  <si>
    <t>21_6_12</t>
  </si>
  <si>
    <t>21_6_13</t>
  </si>
  <si>
    <t>21_6_14</t>
  </si>
  <si>
    <t>21_6_15</t>
  </si>
  <si>
    <t>21_6_16</t>
  </si>
  <si>
    <t>21_6_17</t>
  </si>
  <si>
    <t>21_6_18</t>
  </si>
  <si>
    <t>21_6_19</t>
  </si>
  <si>
    <t>21_6_20</t>
  </si>
  <si>
    <t>21_6_21</t>
  </si>
  <si>
    <t>21_6_22</t>
  </si>
  <si>
    <t>21_6_23</t>
  </si>
  <si>
    <t>21_6_24</t>
  </si>
  <si>
    <t>21_6_25</t>
  </si>
  <si>
    <t>21_6_26</t>
  </si>
  <si>
    <t>21_6_27</t>
  </si>
  <si>
    <t>21_6_28</t>
  </si>
  <si>
    <t>21_6_29</t>
  </si>
  <si>
    <t>21_6_30</t>
  </si>
  <si>
    <t>21_6_31</t>
  </si>
  <si>
    <t>21_6_32</t>
  </si>
  <si>
    <t>21_6_33</t>
  </si>
  <si>
    <t>21_6_34</t>
  </si>
  <si>
    <t>21_6_35</t>
  </si>
  <si>
    <t>21_6_36</t>
  </si>
  <si>
    <t>21_6_37</t>
  </si>
  <si>
    <t>21_6_38</t>
  </si>
  <si>
    <t>21_6_39</t>
  </si>
  <si>
    <t>21_6_40</t>
  </si>
  <si>
    <t>21_6_41</t>
  </si>
  <si>
    <t>21_6_42</t>
  </si>
  <si>
    <t>21_6_43</t>
  </si>
  <si>
    <t>21_6_44</t>
  </si>
  <si>
    <t>21_6_45</t>
  </si>
  <si>
    <t>21_6_46</t>
  </si>
  <si>
    <t>21_6_47</t>
  </si>
  <si>
    <t>21_6_48</t>
  </si>
  <si>
    <t>21_6_49</t>
  </si>
  <si>
    <t>21_6_50</t>
  </si>
  <si>
    <t>21_6_51</t>
  </si>
  <si>
    <t>21_6_52</t>
  </si>
  <si>
    <t>21_6_53</t>
  </si>
  <si>
    <t>21_6_54</t>
  </si>
  <si>
    <t>21_6_55</t>
  </si>
  <si>
    <t>21_6_56</t>
  </si>
  <si>
    <t>21_6_57</t>
  </si>
  <si>
    <t>21_6_58</t>
  </si>
  <si>
    <t>21_6_59</t>
  </si>
  <si>
    <t>21_6_60</t>
  </si>
  <si>
    <t>21_6_61</t>
  </si>
  <si>
    <t>21_6_62</t>
  </si>
  <si>
    <t>21_6_63</t>
  </si>
  <si>
    <t>21_6_64</t>
  </si>
  <si>
    <t>21_6_65</t>
  </si>
  <si>
    <t>21_6_66</t>
  </si>
  <si>
    <t>21_6_67</t>
  </si>
  <si>
    <t>21_6_68</t>
  </si>
  <si>
    <t>21_6_69</t>
  </si>
  <si>
    <t>21_6_70</t>
  </si>
  <si>
    <t>21_6_71</t>
  </si>
  <si>
    <t>21_6_72</t>
  </si>
  <si>
    <t>21_6_73</t>
  </si>
  <si>
    <t>21_6_74</t>
  </si>
  <si>
    <t>21_6_75</t>
  </si>
  <si>
    <t>21_6_76</t>
  </si>
  <si>
    <t>21_6_77</t>
  </si>
  <si>
    <t>21_6_78</t>
  </si>
  <si>
    <t>21_6_79</t>
  </si>
  <si>
    <t>21_6_80</t>
  </si>
  <si>
    <t>21_6_81</t>
  </si>
  <si>
    <t>21_6_82</t>
  </si>
  <si>
    <t>21_6_83</t>
  </si>
  <si>
    <t>21_6_84</t>
  </si>
  <si>
    <t>21_6_85</t>
  </si>
  <si>
    <t>21_6_86</t>
  </si>
  <si>
    <t>21_6_87</t>
  </si>
  <si>
    <t>21_6_88</t>
  </si>
  <si>
    <t>21_6_89</t>
  </si>
  <si>
    <t>21_6_90</t>
  </si>
  <si>
    <t>21_6_91</t>
  </si>
  <si>
    <t>21_6_92</t>
  </si>
  <si>
    <t>21_6_93</t>
  </si>
  <si>
    <t>21_6_94</t>
  </si>
  <si>
    <t>传统医学</t>
    <phoneticPr fontId="46" type="noConversion"/>
  </si>
  <si>
    <t>22_1</t>
    <phoneticPr fontId="46" type="noConversion"/>
  </si>
  <si>
    <t>三脉七轮</t>
    <phoneticPr fontId="46" type="noConversion"/>
  </si>
  <si>
    <t>22_1_1</t>
    <phoneticPr fontId="46" type="noConversion"/>
  </si>
  <si>
    <t>22_1_2</t>
  </si>
  <si>
    <t>额轮</t>
    <phoneticPr fontId="66" type="noConversion"/>
  </si>
  <si>
    <t>22_1_3</t>
  </si>
  <si>
    <t>22_1_4</t>
  </si>
  <si>
    <t>22_1_5</t>
  </si>
  <si>
    <t>22_1_6</t>
  </si>
  <si>
    <t>腹轮</t>
    <phoneticPr fontId="66" type="noConversion"/>
  </si>
  <si>
    <t>22_1_7</t>
  </si>
  <si>
    <t>根轮</t>
    <phoneticPr fontId="66" type="noConversion"/>
  </si>
  <si>
    <t>自然医学</t>
    <phoneticPr fontId="46" type="noConversion"/>
  </si>
  <si>
    <t>23_1</t>
    <phoneticPr fontId="46" type="noConversion"/>
  </si>
  <si>
    <t>巴哈花精</t>
    <phoneticPr fontId="46" type="noConversion"/>
  </si>
  <si>
    <t>23_1_1</t>
    <phoneticPr fontId="46" type="noConversion"/>
  </si>
  <si>
    <t>23_1_2</t>
  </si>
  <si>
    <t>23_1_3</t>
  </si>
  <si>
    <t>23_1_4</t>
  </si>
  <si>
    <t>23_1_5</t>
  </si>
  <si>
    <t>23_1_6</t>
  </si>
  <si>
    <t>23_1_7</t>
  </si>
  <si>
    <t>23_1_8</t>
  </si>
  <si>
    <t>23_1_9</t>
  </si>
  <si>
    <t>23_1_10</t>
  </si>
  <si>
    <t>23_1_11</t>
  </si>
  <si>
    <t>23_1_12</t>
  </si>
  <si>
    <t>23_1_13</t>
  </si>
  <si>
    <t>23_1_14</t>
  </si>
  <si>
    <t>23_1_15</t>
  </si>
  <si>
    <t>23_1_16</t>
  </si>
  <si>
    <t>23_1_17</t>
  </si>
  <si>
    <t>23_1_18</t>
  </si>
  <si>
    <t>23_1_19</t>
  </si>
  <si>
    <t>23_1_20</t>
  </si>
  <si>
    <t>23_1_21</t>
  </si>
  <si>
    <t>23_1_22</t>
  </si>
  <si>
    <t>23_1_23</t>
  </si>
  <si>
    <t>23_1_24</t>
  </si>
  <si>
    <t>23_1_25</t>
  </si>
  <si>
    <t>23_1_26</t>
  </si>
  <si>
    <t>23_1_27</t>
  </si>
  <si>
    <t>23_1_28</t>
  </si>
  <si>
    <t>23_1_29</t>
  </si>
  <si>
    <t>23_1_30</t>
  </si>
  <si>
    <t>23_1_31</t>
  </si>
  <si>
    <t>23_1_32</t>
  </si>
  <si>
    <t>23_1_33</t>
  </si>
  <si>
    <t>23_1_34</t>
  </si>
  <si>
    <t>23_1_35</t>
  </si>
  <si>
    <t>23_1_36</t>
  </si>
  <si>
    <t>23_1_37</t>
  </si>
  <si>
    <t>23_1_38</t>
  </si>
  <si>
    <t>23_1_39</t>
  </si>
  <si>
    <t>23_2</t>
    <phoneticPr fontId="46" type="noConversion"/>
  </si>
  <si>
    <t>23_2_1</t>
    <phoneticPr fontId="46" type="noConversion"/>
  </si>
  <si>
    <t>23_2_2</t>
  </si>
  <si>
    <t>23_2_3</t>
  </si>
  <si>
    <t>23_2_4</t>
  </si>
  <si>
    <t>23_2_5</t>
  </si>
  <si>
    <t>23_2_6</t>
  </si>
  <si>
    <t>23_2_7</t>
  </si>
  <si>
    <t>23_2_8</t>
  </si>
  <si>
    <t>23_2_9</t>
  </si>
  <si>
    <t>23_2_10</t>
  </si>
  <si>
    <t>23_2_11</t>
  </si>
  <si>
    <t>23_2_12</t>
  </si>
  <si>
    <t>23_2_13</t>
  </si>
  <si>
    <t>23_2_14</t>
  </si>
  <si>
    <t>23_2_15</t>
  </si>
  <si>
    <t>23_2_16</t>
  </si>
  <si>
    <t>23_2_17</t>
  </si>
  <si>
    <t>23_2_18</t>
  </si>
  <si>
    <t>23_2_19</t>
  </si>
  <si>
    <t>23_2_20</t>
  </si>
  <si>
    <t>23_2_21</t>
  </si>
  <si>
    <t>23_2_22</t>
  </si>
  <si>
    <t>23_2_23</t>
  </si>
  <si>
    <t>23_2_24</t>
  </si>
  <si>
    <t>23_2_25</t>
  </si>
  <si>
    <t>23_2_26</t>
  </si>
  <si>
    <t>23_2_27</t>
  </si>
  <si>
    <t>23_2_28</t>
  </si>
  <si>
    <t>23_2_29</t>
  </si>
  <si>
    <t>23_2_30</t>
  </si>
  <si>
    <t>23_2_31</t>
  </si>
  <si>
    <t>23_2_32</t>
  </si>
  <si>
    <t>23_2_33</t>
  </si>
  <si>
    <t>23_2_34</t>
  </si>
  <si>
    <t>23_2_35</t>
  </si>
  <si>
    <t>23_2_36</t>
  </si>
  <si>
    <t>23_2_37</t>
  </si>
  <si>
    <t>23_2_38</t>
  </si>
  <si>
    <t>23_2_39</t>
  </si>
  <si>
    <t>23_2_40</t>
  </si>
  <si>
    <t>23_2_41</t>
  </si>
  <si>
    <t>23_2_42</t>
  </si>
  <si>
    <t>23_2_43</t>
  </si>
  <si>
    <t>23_2_44</t>
  </si>
  <si>
    <t>23_2_45</t>
  </si>
  <si>
    <t>23_2_46</t>
  </si>
  <si>
    <t>23_2_47</t>
  </si>
  <si>
    <t>23_2_48</t>
  </si>
  <si>
    <t>23_2_49</t>
  </si>
  <si>
    <t>23_2_50</t>
  </si>
  <si>
    <t>23_2_51</t>
  </si>
  <si>
    <t>23_2_52</t>
  </si>
  <si>
    <t>23_2_53</t>
  </si>
  <si>
    <t>23_2_54</t>
  </si>
  <si>
    <t>23_2_55</t>
  </si>
  <si>
    <t>23_2_56</t>
  </si>
  <si>
    <t>23_2_57</t>
  </si>
  <si>
    <t>23_2_58</t>
  </si>
  <si>
    <t>23_2_59</t>
  </si>
  <si>
    <t>23_2_60</t>
  </si>
  <si>
    <t>23_2_61</t>
  </si>
  <si>
    <t>23_2_62</t>
  </si>
  <si>
    <t>23_2_63</t>
  </si>
  <si>
    <t>23_2_64</t>
  </si>
  <si>
    <t>23_2_65</t>
  </si>
  <si>
    <t>23_2_66</t>
  </si>
  <si>
    <t>23_2_67</t>
  </si>
  <si>
    <t>23_2_68</t>
  </si>
  <si>
    <t>23_2_69</t>
  </si>
  <si>
    <t>综合评估</t>
    <phoneticPr fontId="46" type="noConversion"/>
  </si>
  <si>
    <t>31_1</t>
    <phoneticPr fontId="46" type="noConversion"/>
  </si>
  <si>
    <t>风险提示</t>
    <phoneticPr fontId="46" type="noConversion"/>
  </si>
  <si>
    <t>31_1_1</t>
    <phoneticPr fontId="46" type="noConversion"/>
  </si>
  <si>
    <t>31_1_2</t>
  </si>
  <si>
    <t>31_1_3</t>
  </si>
  <si>
    <t>31_1_4</t>
  </si>
  <si>
    <t>31_1_5</t>
  </si>
  <si>
    <t>内分泌失衡</t>
    <phoneticPr fontId="46" type="noConversion"/>
  </si>
  <si>
    <t>31_1_6</t>
  </si>
  <si>
    <t>31_1_7</t>
  </si>
  <si>
    <t>31_1_8</t>
  </si>
  <si>
    <t>31_1_9</t>
  </si>
  <si>
    <t>31_1_10</t>
  </si>
  <si>
    <t>31_1_11</t>
  </si>
  <si>
    <t>肿瘤风险指数偏高</t>
    <phoneticPr fontId="46" type="noConversion"/>
  </si>
  <si>
    <t>31_1_12</t>
  </si>
  <si>
    <t>31_1_13</t>
  </si>
  <si>
    <t>31_1_14</t>
  </si>
  <si>
    <t>31_1_15</t>
  </si>
  <si>
    <t>31_1_16</t>
  </si>
  <si>
    <t>31_1_17</t>
  </si>
  <si>
    <t>31_1_18</t>
  </si>
  <si>
    <t>31_1_19</t>
  </si>
  <si>
    <t>31_1_20</t>
  </si>
  <si>
    <t>常见问题原因</t>
    <phoneticPr fontId="46" type="noConversion"/>
  </si>
  <si>
    <t>肺部疾病</t>
  </si>
  <si>
    <t>5-羟色胺</t>
  </si>
  <si>
    <t>催产素</t>
  </si>
  <si>
    <t>日期：</t>
    <phoneticPr fontId="46" type="noConversion"/>
  </si>
  <si>
    <t>催产素</t>
    <phoneticPr fontId="66" type="noConversion"/>
  </si>
  <si>
    <t>矿物质锂缺乏</t>
    <phoneticPr fontId="66" type="noConversion"/>
  </si>
  <si>
    <t>15_7_1</t>
  </si>
  <si>
    <t>15_7_2</t>
  </si>
  <si>
    <t>15_7_3</t>
  </si>
  <si>
    <t>15_7_4</t>
  </si>
  <si>
    <t>15_7_5</t>
  </si>
  <si>
    <t>15_7_6</t>
  </si>
  <si>
    <t>15_7_7</t>
  </si>
  <si>
    <t>15_7_8</t>
  </si>
  <si>
    <t>15_10_1</t>
  </si>
  <si>
    <t>15_10_2</t>
  </si>
  <si>
    <t>15_11</t>
  </si>
  <si>
    <t>15_11_1</t>
  </si>
  <si>
    <t>15_11_2</t>
  </si>
  <si>
    <t>15_11_3</t>
  </si>
  <si>
    <t>15_11_4</t>
  </si>
  <si>
    <t>15_11_5</t>
  </si>
  <si>
    <t>15_11_6</t>
  </si>
  <si>
    <t>15_11_7</t>
  </si>
  <si>
    <t>15_11_8</t>
  </si>
  <si>
    <t>15_11_9</t>
  </si>
  <si>
    <t>15_11_10</t>
  </si>
  <si>
    <t>15_11_11</t>
  </si>
  <si>
    <t>15_11_12</t>
  </si>
  <si>
    <t>15_11_13</t>
  </si>
  <si>
    <t>15_11_14</t>
  </si>
  <si>
    <t>15_11_15</t>
  </si>
  <si>
    <t>15_11_16</t>
  </si>
  <si>
    <t>15_11_17</t>
  </si>
  <si>
    <t>15_11_18</t>
  </si>
  <si>
    <t>15_11_19</t>
  </si>
  <si>
    <t>15_11_20</t>
  </si>
  <si>
    <t>15_11_21</t>
  </si>
  <si>
    <t>15_11_22</t>
  </si>
  <si>
    <t>15_11_23</t>
  </si>
  <si>
    <t>15_11_24</t>
  </si>
  <si>
    <t>15_11_25</t>
  </si>
  <si>
    <t>15_11_26</t>
  </si>
  <si>
    <t>15_11_27</t>
  </si>
  <si>
    <t>15_11_28</t>
  </si>
  <si>
    <t>15_11_29</t>
  </si>
  <si>
    <t>15_11_30</t>
  </si>
  <si>
    <t>15_11_31</t>
  </si>
  <si>
    <t>15_11_32</t>
  </si>
  <si>
    <t>15_11_33</t>
  </si>
  <si>
    <t>15_11_34</t>
  </si>
  <si>
    <t>15_11_35</t>
  </si>
  <si>
    <t>15_11_36</t>
  </si>
  <si>
    <t>15_11_37</t>
  </si>
  <si>
    <t>15_11_38</t>
  </si>
  <si>
    <t>15_11_39</t>
  </si>
  <si>
    <t>15_11_40</t>
  </si>
  <si>
    <t>15_11_41</t>
  </si>
  <si>
    <t>15_11_42</t>
  </si>
  <si>
    <t>15_11_43</t>
  </si>
  <si>
    <t>15_12</t>
  </si>
  <si>
    <t>15_12_1</t>
  </si>
  <si>
    <t>21_5_117</t>
  </si>
  <si>
    <t>32_1</t>
    <phoneticPr fontId="46" type="noConversion"/>
  </si>
  <si>
    <t>32_1_1</t>
  </si>
  <si>
    <t>32_1_2</t>
  </si>
  <si>
    <t>32_1_3</t>
  </si>
  <si>
    <t>32_1_4</t>
  </si>
  <si>
    <t>32_1_5</t>
  </si>
  <si>
    <t>32_1_6</t>
  </si>
  <si>
    <t>32_1_7</t>
  </si>
  <si>
    <t>32_1_8</t>
  </si>
  <si>
    <t>32_1_9</t>
  </si>
  <si>
    <t>32_1_10</t>
  </si>
  <si>
    <t>32_1_11</t>
  </si>
  <si>
    <t>32_1_12</t>
  </si>
  <si>
    <t>32_1_13</t>
  </si>
  <si>
    <t>32_1_14</t>
  </si>
  <si>
    <t>32_1_15</t>
  </si>
  <si>
    <t>32_1_16</t>
  </si>
  <si>
    <t>32_1_17</t>
  </si>
  <si>
    <t>32_1_18</t>
  </si>
  <si>
    <t>32_1_19</t>
  </si>
  <si>
    <t>32_1_20</t>
  </si>
  <si>
    <t>32_1_21</t>
  </si>
  <si>
    <t>32_1_22</t>
  </si>
  <si>
    <t>32_1_23</t>
  </si>
  <si>
    <t>32_1_24</t>
  </si>
  <si>
    <t>32_1_25</t>
  </si>
  <si>
    <t>32_1_26</t>
  </si>
  <si>
    <t>32_1_27</t>
  </si>
  <si>
    <t>32_1_28</t>
  </si>
  <si>
    <t>32_1_29</t>
  </si>
  <si>
    <t>32_1_30</t>
  </si>
  <si>
    <t>32_1_31</t>
  </si>
  <si>
    <t>32_1_32</t>
  </si>
  <si>
    <t>32_1_33</t>
  </si>
  <si>
    <t>32_1_34</t>
  </si>
  <si>
    <t>32_1_35</t>
  </si>
  <si>
    <t>32_1_36</t>
  </si>
  <si>
    <t>32_1_37</t>
  </si>
  <si>
    <t>32_1_38</t>
  </si>
  <si>
    <t>32_1_39</t>
  </si>
  <si>
    <t>32_2</t>
  </si>
  <si>
    <t>32_2_1</t>
  </si>
  <si>
    <t>32_2_2</t>
  </si>
  <si>
    <t>32_2_3</t>
  </si>
  <si>
    <t>32_2_4</t>
  </si>
  <si>
    <t>32_2_5</t>
  </si>
  <si>
    <t>32_2_6</t>
  </si>
  <si>
    <t>32_2_7</t>
  </si>
  <si>
    <t>32_2_8</t>
  </si>
  <si>
    <t>32_2_9</t>
  </si>
  <si>
    <t>32_2_10</t>
  </si>
  <si>
    <t>32_2_11</t>
  </si>
  <si>
    <t>32_2_12</t>
  </si>
  <si>
    <t>32_2_13</t>
  </si>
  <si>
    <t>32_2_14</t>
  </si>
  <si>
    <t>32_2_15</t>
  </si>
  <si>
    <t>32_2_16</t>
  </si>
  <si>
    <t>32_3</t>
  </si>
  <si>
    <t>32_3_1</t>
  </si>
  <si>
    <t>32_3_2</t>
  </si>
  <si>
    <t>32_3_3</t>
  </si>
  <si>
    <t>32_3_4</t>
  </si>
  <si>
    <t>32_3_5</t>
  </si>
  <si>
    <t>32_3_6</t>
  </si>
  <si>
    <t>32_3_7</t>
  </si>
  <si>
    <t>32_3_8</t>
  </si>
  <si>
    <t>32_3_9</t>
  </si>
  <si>
    <t>32_3_10</t>
  </si>
  <si>
    <t>32_3_11</t>
  </si>
  <si>
    <t>32_3_12</t>
  </si>
  <si>
    <t>32_3_13</t>
  </si>
  <si>
    <t>32_3_14</t>
  </si>
  <si>
    <t>32_3_15</t>
  </si>
  <si>
    <t>32_3_16</t>
  </si>
  <si>
    <t>32_3_17</t>
  </si>
  <si>
    <t>32_3_18</t>
  </si>
  <si>
    <t>32_3_19</t>
  </si>
  <si>
    <t>32_3_20</t>
  </si>
  <si>
    <t>32_3_21</t>
  </si>
  <si>
    <t>32_3_22</t>
  </si>
  <si>
    <t>32_3_23</t>
  </si>
  <si>
    <t>32_4</t>
  </si>
  <si>
    <t>32_4_1</t>
  </si>
  <si>
    <t>32_4_2</t>
  </si>
  <si>
    <t>32_4_3</t>
  </si>
  <si>
    <t>32_4_4</t>
  </si>
  <si>
    <t>32_4_5</t>
  </si>
  <si>
    <t>32_4_6</t>
  </si>
  <si>
    <t>32_4_7</t>
  </si>
  <si>
    <t>32_4_8</t>
  </si>
  <si>
    <t>32_4_9</t>
  </si>
  <si>
    <t>32_4_10</t>
  </si>
  <si>
    <t>32_4_11</t>
  </si>
  <si>
    <t>32_4_12</t>
  </si>
  <si>
    <t>32_4_13</t>
  </si>
  <si>
    <t>32_4_14</t>
  </si>
  <si>
    <t>32_4_15</t>
  </si>
  <si>
    <t>32_4_16</t>
  </si>
  <si>
    <t>32_4_17</t>
  </si>
  <si>
    <t>32_4_18</t>
  </si>
  <si>
    <t>32_4_19</t>
  </si>
  <si>
    <t>32_4_20</t>
  </si>
  <si>
    <t>32_4_21</t>
  </si>
  <si>
    <t>32_4_22</t>
  </si>
  <si>
    <t>32_4_23</t>
  </si>
  <si>
    <t>32_4_24</t>
  </si>
  <si>
    <t>32_4_25</t>
  </si>
  <si>
    <t>32_4_26</t>
  </si>
  <si>
    <t>32_4_27</t>
  </si>
  <si>
    <t>32_4_28</t>
  </si>
  <si>
    <t>32_4_29</t>
  </si>
  <si>
    <t>32_4_30</t>
  </si>
  <si>
    <t>32_4_31</t>
  </si>
  <si>
    <t>32_5</t>
  </si>
  <si>
    <t>32_5_1</t>
  </si>
  <si>
    <t>32_5_2</t>
  </si>
  <si>
    <t>32_5_3</t>
  </si>
  <si>
    <t>32_5_4</t>
  </si>
  <si>
    <t>32_5_5</t>
  </si>
  <si>
    <t>32_5_6</t>
  </si>
  <si>
    <t>32_5_7</t>
  </si>
  <si>
    <t>32_5_8</t>
  </si>
  <si>
    <t>32_5_9</t>
  </si>
  <si>
    <t>32_5_10</t>
  </si>
  <si>
    <t>32_5_11</t>
  </si>
  <si>
    <t>32_5_12</t>
  </si>
  <si>
    <t>32_5_13</t>
  </si>
  <si>
    <t>32_5_14</t>
  </si>
  <si>
    <t>32_5_15</t>
  </si>
  <si>
    <t>32_5_16</t>
  </si>
  <si>
    <t>32_5_17</t>
  </si>
  <si>
    <t>32_6</t>
  </si>
  <si>
    <t>32_6_1</t>
  </si>
  <si>
    <t>32_6_2</t>
  </si>
  <si>
    <t>32_6_3</t>
  </si>
  <si>
    <t>32_6_4</t>
  </si>
  <si>
    <t>32_6_5</t>
  </si>
  <si>
    <t>32_6_6</t>
  </si>
  <si>
    <t>32_6_7</t>
  </si>
  <si>
    <t>32_6_8</t>
  </si>
  <si>
    <t>32_6_9</t>
  </si>
  <si>
    <t>32_6_10</t>
  </si>
  <si>
    <t>32_6_11</t>
  </si>
  <si>
    <t>32_6_12</t>
  </si>
  <si>
    <t>32_7</t>
  </si>
  <si>
    <t>32_7_1</t>
  </si>
  <si>
    <t>32_7_2</t>
  </si>
  <si>
    <t>32_7_3</t>
  </si>
  <si>
    <t>32_7_4</t>
  </si>
  <si>
    <t>32_7_5</t>
  </si>
  <si>
    <t>32_7_6</t>
  </si>
  <si>
    <t>32_7_7</t>
  </si>
  <si>
    <t>32_7_8</t>
  </si>
  <si>
    <t>32_7_9</t>
  </si>
  <si>
    <t>32_7_10</t>
  </si>
  <si>
    <t>32_7_11</t>
  </si>
  <si>
    <t>32_7_12</t>
  </si>
  <si>
    <t>32_7_13</t>
  </si>
  <si>
    <t>32_7_14</t>
  </si>
  <si>
    <t>32_7_15</t>
  </si>
  <si>
    <t>32_7_16</t>
  </si>
  <si>
    <t>32_7_17</t>
  </si>
  <si>
    <t>32_7_18</t>
  </si>
  <si>
    <t>32_7_19</t>
  </si>
  <si>
    <t>32_7_20</t>
  </si>
  <si>
    <t>32_7_21</t>
  </si>
  <si>
    <t>32_7_22</t>
  </si>
  <si>
    <t>32_7_23</t>
  </si>
  <si>
    <t>32_7_24</t>
  </si>
  <si>
    <t>32_7_25</t>
  </si>
  <si>
    <t>32_7_26</t>
  </si>
  <si>
    <t>32_7_27</t>
  </si>
  <si>
    <t>32_7_28</t>
  </si>
  <si>
    <t>32_7_29</t>
  </si>
  <si>
    <t>32_7_30</t>
  </si>
  <si>
    <t>32_8</t>
  </si>
  <si>
    <t>32_8_1</t>
  </si>
  <si>
    <t>32_8_2</t>
  </si>
  <si>
    <t>32_8_3</t>
  </si>
  <si>
    <t>32_8_4</t>
  </si>
  <si>
    <t>32_8_5</t>
  </si>
  <si>
    <t>32_8_6</t>
  </si>
  <si>
    <t>32_8_7</t>
  </si>
  <si>
    <t>32_8_8</t>
  </si>
  <si>
    <t>32_8_9</t>
  </si>
  <si>
    <t>32_8_10</t>
  </si>
  <si>
    <t>32_8_11</t>
  </si>
  <si>
    <t>32_8_12</t>
  </si>
  <si>
    <t>32_8_13</t>
  </si>
  <si>
    <t>32_8_14</t>
  </si>
  <si>
    <t>32_8_15</t>
  </si>
  <si>
    <t>32_8_16</t>
  </si>
  <si>
    <t>32_8_17</t>
  </si>
  <si>
    <t>32_8_18</t>
  </si>
  <si>
    <t>32_9</t>
  </si>
  <si>
    <t>32_9_1</t>
  </si>
  <si>
    <t>32_9_2</t>
  </si>
  <si>
    <t>32_9_3</t>
  </si>
  <si>
    <t>32_9_4</t>
  </si>
  <si>
    <t>32_9_5</t>
  </si>
  <si>
    <t>32_9_6</t>
  </si>
  <si>
    <t>32_9_7</t>
  </si>
  <si>
    <t>32_9_8</t>
  </si>
  <si>
    <t>32_9_9</t>
  </si>
  <si>
    <t>32_9_10</t>
  </si>
  <si>
    <t>32_9_11</t>
  </si>
  <si>
    <t>32_9_12</t>
  </si>
  <si>
    <t>32_9_13</t>
  </si>
  <si>
    <t>32_9_14</t>
  </si>
  <si>
    <t>32_9_15</t>
  </si>
  <si>
    <t>32_9_16</t>
  </si>
  <si>
    <t>32_9_17</t>
  </si>
  <si>
    <t>32_9_18</t>
  </si>
  <si>
    <t>32_9_19</t>
  </si>
  <si>
    <t>32_9_20</t>
  </si>
  <si>
    <t>32_9_21</t>
  </si>
  <si>
    <t>32_9_22</t>
  </si>
  <si>
    <t>32_9_23</t>
  </si>
  <si>
    <t>32_9_24</t>
  </si>
  <si>
    <t>32_9_25</t>
  </si>
  <si>
    <t>32_9_26</t>
  </si>
  <si>
    <t>32_9_27</t>
  </si>
  <si>
    <t>32_10</t>
  </si>
  <si>
    <t>32_10_1</t>
  </si>
  <si>
    <t>32_10_2</t>
  </si>
  <si>
    <t>32_10_3</t>
  </si>
  <si>
    <t>32_10_4</t>
  </si>
  <si>
    <t>32_10_5</t>
  </si>
  <si>
    <t>32_10_6</t>
  </si>
  <si>
    <t>32_10_7</t>
  </si>
  <si>
    <t>32_10_8</t>
  </si>
  <si>
    <t>32_10_9</t>
  </si>
  <si>
    <t>32_10_10</t>
  </si>
  <si>
    <t>32_10_11</t>
  </si>
  <si>
    <t>32_10_12</t>
  </si>
  <si>
    <t>32_10_13</t>
  </si>
  <si>
    <t>32_10_14</t>
  </si>
  <si>
    <t>32_10_15</t>
  </si>
  <si>
    <t>32_10_16</t>
  </si>
  <si>
    <t>32_10_17</t>
  </si>
  <si>
    <t>32_10_18</t>
  </si>
  <si>
    <t>32_10_19</t>
  </si>
  <si>
    <t>32_11</t>
  </si>
  <si>
    <t>32_11_1</t>
  </si>
  <si>
    <t>32_11_2</t>
  </si>
  <si>
    <t>32_11_3</t>
  </si>
  <si>
    <t>32_11_4</t>
  </si>
  <si>
    <t>32_11_5</t>
  </si>
  <si>
    <t>32_11_6</t>
  </si>
  <si>
    <t>32_11_7</t>
  </si>
  <si>
    <t>32_11_8</t>
  </si>
  <si>
    <t>32_11_9</t>
  </si>
  <si>
    <t>32_11_10</t>
  </si>
  <si>
    <t>32_11_11</t>
  </si>
  <si>
    <t>32_11_12</t>
  </si>
  <si>
    <t>32_11_13</t>
  </si>
  <si>
    <t>32_11_14</t>
  </si>
  <si>
    <t>32_11_15</t>
  </si>
  <si>
    <t>32_12</t>
  </si>
  <si>
    <t>32_12_1</t>
  </si>
  <si>
    <t>32_12_2</t>
  </si>
  <si>
    <t>32_12_3</t>
  </si>
  <si>
    <t>32_12_4</t>
  </si>
  <si>
    <t>32_12_5</t>
  </si>
  <si>
    <t>32_12_6</t>
  </si>
  <si>
    <t>32_12_7</t>
  </si>
  <si>
    <t>32_12_8</t>
  </si>
  <si>
    <t>32_12_9</t>
  </si>
  <si>
    <t>32_12_10</t>
  </si>
  <si>
    <t>32_12_11</t>
  </si>
  <si>
    <t>32_12_12</t>
  </si>
  <si>
    <t>32_12_13</t>
  </si>
  <si>
    <t>32_12_14</t>
  </si>
  <si>
    <t>32_12_15</t>
  </si>
  <si>
    <t>32_12_16</t>
  </si>
  <si>
    <t>32_12_17</t>
  </si>
  <si>
    <t>32_12_18</t>
  </si>
  <si>
    <t>32_12_19</t>
  </si>
  <si>
    <t>32_12_20</t>
  </si>
  <si>
    <t>32_12_21</t>
  </si>
  <si>
    <t>32_12_22</t>
  </si>
  <si>
    <t>32_12_23</t>
  </si>
  <si>
    <t>32_12_24</t>
  </si>
  <si>
    <t>32_12_25</t>
  </si>
  <si>
    <t>32_12_26</t>
  </si>
  <si>
    <t>32_13</t>
  </si>
  <si>
    <t>32_13_1</t>
  </si>
  <si>
    <t>32_13_2</t>
  </si>
  <si>
    <t>32_13_3</t>
  </si>
  <si>
    <t>32_13_4</t>
  </si>
  <si>
    <t>32_13_5</t>
  </si>
  <si>
    <t>32_13_6</t>
  </si>
  <si>
    <t>32_13_7</t>
  </si>
  <si>
    <t>32_13_8</t>
  </si>
  <si>
    <t>32_13_9</t>
  </si>
  <si>
    <t>32_13_10</t>
  </si>
  <si>
    <t>32_13_11</t>
  </si>
  <si>
    <t>32_13_12</t>
  </si>
  <si>
    <t>32_13_13</t>
  </si>
  <si>
    <t>32_13_14</t>
  </si>
  <si>
    <t>32_13_15</t>
  </si>
  <si>
    <t>32_13_16</t>
  </si>
  <si>
    <t>32_13_17</t>
  </si>
  <si>
    <t>32_13_18</t>
  </si>
  <si>
    <t>32_13_19</t>
  </si>
  <si>
    <t>32_13_20</t>
  </si>
  <si>
    <t>32_13_21</t>
  </si>
  <si>
    <t>32_13_22</t>
  </si>
  <si>
    <t>32_14</t>
  </si>
  <si>
    <t>32_14_1</t>
  </si>
  <si>
    <t>32_14_2</t>
  </si>
  <si>
    <t>32_14_3</t>
  </si>
  <si>
    <t>32_14_4</t>
  </si>
  <si>
    <t>32_14_5</t>
  </si>
  <si>
    <t>32_14_6</t>
  </si>
  <si>
    <t>32_14_7</t>
  </si>
  <si>
    <t>32_14_8</t>
  </si>
  <si>
    <t>32_14_9</t>
  </si>
  <si>
    <t>32_14_10</t>
  </si>
  <si>
    <t>32_14_11</t>
  </si>
  <si>
    <t>32_14_12</t>
  </si>
  <si>
    <t>32_14_13</t>
  </si>
  <si>
    <t>32_14_14</t>
  </si>
  <si>
    <t>32_14_15</t>
  </si>
  <si>
    <t>32_14_16</t>
  </si>
  <si>
    <t>32_14_17</t>
  </si>
  <si>
    <t>32_14_18</t>
  </si>
  <si>
    <t>32_14_19</t>
  </si>
  <si>
    <t>32_14_20</t>
  </si>
  <si>
    <t>32_14_21</t>
  </si>
  <si>
    <t>32_15</t>
  </si>
  <si>
    <t>32_15_1</t>
  </si>
  <si>
    <t>32_15_2</t>
  </si>
  <si>
    <t>32_15_3</t>
  </si>
  <si>
    <t>32_15_4</t>
  </si>
  <si>
    <t>32_15_5</t>
  </si>
  <si>
    <t>32_15_6</t>
  </si>
  <si>
    <t>32_15_7</t>
  </si>
  <si>
    <t>32_15_8</t>
  </si>
  <si>
    <t>32_15_9</t>
  </si>
  <si>
    <t>32_15_10</t>
  </si>
  <si>
    <t>32_16</t>
  </si>
  <si>
    <t>32_16_1</t>
  </si>
  <si>
    <t>32_16_2</t>
  </si>
  <si>
    <t>32_16_3</t>
  </si>
  <si>
    <t>32_16_4</t>
  </si>
  <si>
    <t>32_16_5</t>
  </si>
  <si>
    <t>32_16_6</t>
  </si>
  <si>
    <t>32_16_7</t>
  </si>
  <si>
    <t>32_16_8</t>
  </si>
  <si>
    <t>32_16_9</t>
  </si>
  <si>
    <t>32_16_10</t>
  </si>
  <si>
    <t>32_16_11</t>
  </si>
  <si>
    <t>32_17</t>
  </si>
  <si>
    <t>32_17_1</t>
  </si>
  <si>
    <t>32_17_2</t>
  </si>
  <si>
    <t>32_17_3</t>
  </si>
  <si>
    <t>32_17_4</t>
  </si>
  <si>
    <t>32_17_5</t>
  </si>
  <si>
    <t>32_17_6</t>
  </si>
  <si>
    <t>32_17_7</t>
  </si>
  <si>
    <t>32_17_8</t>
  </si>
  <si>
    <t>32_17_9</t>
  </si>
  <si>
    <t>32_17_10</t>
  </si>
  <si>
    <t>32_17_11</t>
  </si>
  <si>
    <t>32_17_12</t>
  </si>
  <si>
    <t>32_17_13</t>
  </si>
  <si>
    <t>32_17_14</t>
  </si>
  <si>
    <t>32_17_15</t>
  </si>
  <si>
    <t>32_17_16</t>
  </si>
  <si>
    <t>32_17_17</t>
  </si>
  <si>
    <t>32_17_18</t>
  </si>
  <si>
    <t>32_17_19</t>
  </si>
  <si>
    <t>32_17_20</t>
  </si>
  <si>
    <t>32_17_21</t>
  </si>
  <si>
    <t>32_17_22</t>
  </si>
  <si>
    <t>32_17_23</t>
  </si>
  <si>
    <t>32_17_24</t>
  </si>
  <si>
    <t>鼠尾草</t>
    <phoneticPr fontId="46" type="noConversion"/>
  </si>
  <si>
    <t>黄蓍草</t>
    <phoneticPr fontId="46" type="noConversion"/>
  </si>
  <si>
    <t>百日草</t>
    <phoneticPr fontId="46" type="noConversion"/>
  </si>
  <si>
    <t>芦荟</t>
    <phoneticPr fontId="46" type="noConversion"/>
  </si>
  <si>
    <t>孤挺花</t>
    <phoneticPr fontId="46" type="noConversion"/>
  </si>
  <si>
    <t>曼陀罗</t>
    <phoneticPr fontId="46" type="noConversion"/>
  </si>
  <si>
    <t>忍冬-fe</t>
    <phoneticPr fontId="46" type="noConversion"/>
  </si>
  <si>
    <t>铁线莲-fe</t>
    <phoneticPr fontId="46" type="noConversion"/>
  </si>
  <si>
    <t>榆树-fe</t>
    <phoneticPr fontId="46" type="noConversion"/>
  </si>
  <si>
    <t>维生素 A 缺乏</t>
  </si>
  <si>
    <t>维生素 B1 缺乏</t>
  </si>
  <si>
    <t>维生素 C 缺乏</t>
  </si>
  <si>
    <t>维生素 E 缺乏</t>
  </si>
  <si>
    <t>辅酶 Q10 缺乏</t>
  </si>
  <si>
    <t>矿物质锌缺乏</t>
  </si>
  <si>
    <t>矿物质锗缺乏</t>
  </si>
  <si>
    <t>矿物质铁缺乏</t>
  </si>
  <si>
    <t>矿物质钴缺乏</t>
  </si>
  <si>
    <t>蛋白酶缺乏</t>
  </si>
  <si>
    <t>维生素 B1 缺乏</t>
    <phoneticPr fontId="46" type="noConversion"/>
  </si>
  <si>
    <t>维生素 D 缺乏</t>
  </si>
  <si>
    <t>矿物质钙缺乏</t>
  </si>
  <si>
    <t>矿物质镁缺乏</t>
  </si>
  <si>
    <t>颈椎 C1 异常</t>
  </si>
  <si>
    <t>颈椎 C2 异常</t>
  </si>
  <si>
    <t>脂肪酶缺乏</t>
  </si>
  <si>
    <t>维生素 B2 缺乏</t>
  </si>
  <si>
    <t>维生素 B2 缺乏</t>
    <phoneticPr fontId="46" type="noConversion"/>
  </si>
  <si>
    <t>维生素 B6 缺乏</t>
    <phoneticPr fontId="46" type="noConversion"/>
  </si>
  <si>
    <t>矿物质钾缺乏</t>
  </si>
  <si>
    <t>矿物质锰缺乏</t>
  </si>
  <si>
    <t>酸性体质</t>
    <phoneticPr fontId="46" type="noConversion"/>
  </si>
  <si>
    <t>胸椎 T8 异常</t>
  </si>
  <si>
    <t>维生素 B12 缺乏</t>
  </si>
  <si>
    <t>颈椎 C3 异常</t>
  </si>
  <si>
    <t>颈椎 C4 异常</t>
  </si>
  <si>
    <t>颈椎 C5 异常</t>
  </si>
  <si>
    <t>颈椎 C6 异常</t>
  </si>
  <si>
    <t>颈椎 C7 异常</t>
  </si>
  <si>
    <t>矿物质铬缺乏</t>
  </si>
  <si>
    <t>矿物质钒缺乏</t>
  </si>
  <si>
    <t>胸椎 T1 异常</t>
  </si>
  <si>
    <t>胸椎 T2 异常</t>
  </si>
  <si>
    <t>胸椎 T3 异常</t>
  </si>
  <si>
    <t>胸椎 T4 异常</t>
  </si>
  <si>
    <t>胸椎 T5 异常</t>
  </si>
  <si>
    <t>胸椎 T6 异常</t>
  </si>
  <si>
    <t>维生素 B2 缺乏</t>
    <phoneticPr fontId="46" type="noConversion"/>
  </si>
  <si>
    <t>维生素 A 缺乏</t>
    <phoneticPr fontId="46" type="noConversion"/>
  </si>
  <si>
    <t>矿物质硫缺乏</t>
  </si>
  <si>
    <t>胸椎 T10 异常</t>
  </si>
  <si>
    <t>胸椎 T11 异常</t>
  </si>
  <si>
    <t>矿物质硼缺乏</t>
  </si>
  <si>
    <t>矿物质磷缺乏</t>
  </si>
  <si>
    <t>腰椎 L1 异常</t>
  </si>
  <si>
    <t>腰椎 L2 异常</t>
  </si>
  <si>
    <t>腰椎 L3 异常</t>
  </si>
  <si>
    <t>腰椎 L4 异常</t>
  </si>
  <si>
    <t>腰椎 L5 异常</t>
  </si>
  <si>
    <t>矿物质钼缺乏</t>
  </si>
  <si>
    <t>矿物质硒缺乏</t>
  </si>
  <si>
    <t>矿物质硅缺乏</t>
  </si>
  <si>
    <t>矿物质锡缺乏</t>
  </si>
  <si>
    <t>矿物质硫缺乏</t>
    <phoneticPr fontId="46" type="noConversion"/>
  </si>
  <si>
    <t>维生素 B6 缺乏</t>
  </si>
  <si>
    <t>抗氧化物缺乏</t>
  </si>
  <si>
    <t>胸腺功能异常</t>
  </si>
  <si>
    <t>维生素 B3 缺乏</t>
    <phoneticPr fontId="46" type="noConversion"/>
  </si>
  <si>
    <t>维生素 B6 缺乏</t>
    <phoneticPr fontId="46" type="noConversion"/>
  </si>
  <si>
    <t>维生素 B3 缺乏</t>
    <phoneticPr fontId="46" type="noConversion"/>
  </si>
  <si>
    <t>植物神经失调</t>
  </si>
  <si>
    <t>维生素 B5 缺乏</t>
    <phoneticPr fontId="46" type="noConversion"/>
  </si>
  <si>
    <t>维生素 B6 缺乏</t>
    <phoneticPr fontId="46" type="noConversion"/>
  </si>
  <si>
    <t>关节功能异常</t>
  </si>
  <si>
    <t>肌腱功能异常</t>
  </si>
  <si>
    <t>骨骼异常</t>
  </si>
  <si>
    <t>骶骨异常</t>
  </si>
  <si>
    <t>甲状腺激素异常</t>
    <phoneticPr fontId="61" type="noConversion"/>
  </si>
  <si>
    <t>胰岛素因素</t>
  </si>
  <si>
    <t>甲状腺激素异常</t>
  </si>
  <si>
    <t>矿物质碘缺乏</t>
    <phoneticPr fontId="46" type="noConversion"/>
  </si>
  <si>
    <t>野玫瑰</t>
    <phoneticPr fontId="46" type="noConversion"/>
  </si>
  <si>
    <t>韧带</t>
    <phoneticPr fontId="46" type="noConversion"/>
  </si>
  <si>
    <t>韧带异常</t>
    <phoneticPr fontId="46" type="noConversion"/>
  </si>
  <si>
    <t>甲状腺激素异常</t>
    <phoneticPr fontId="46" type="noConversion"/>
  </si>
  <si>
    <t>甲状腺激素异常</t>
    <phoneticPr fontId="46" type="noConversion"/>
  </si>
  <si>
    <t>毒素堆积—常见原因</t>
    <phoneticPr fontId="46" type="noConversion"/>
  </si>
  <si>
    <t>失眠—常见原因</t>
    <phoneticPr fontId="46" type="noConversion"/>
  </si>
  <si>
    <t>疲劳—常见原因</t>
    <phoneticPr fontId="46" type="noConversion"/>
  </si>
  <si>
    <t>免疫功能紊乱—常见原因</t>
    <phoneticPr fontId="46" type="noConversion"/>
  </si>
  <si>
    <t>头晕头痛—常见原因</t>
    <phoneticPr fontId="46" type="noConversion"/>
  </si>
  <si>
    <t>情绪波动—常见原因</t>
    <phoneticPr fontId="46" type="noConversion"/>
  </si>
  <si>
    <t>贫血—常见原因</t>
    <phoneticPr fontId="46" type="noConversion"/>
  </si>
  <si>
    <t>毛发脱落—常见原因</t>
    <phoneticPr fontId="46" type="noConversion"/>
  </si>
  <si>
    <t>肥胖—常见原因</t>
    <phoneticPr fontId="46" type="noConversion"/>
  </si>
  <si>
    <t>血糖失衡—常见原因</t>
    <phoneticPr fontId="46" type="noConversion"/>
  </si>
  <si>
    <t>高胆固醇症和甘油三酯症—常见原因</t>
    <phoneticPr fontId="46" type="noConversion"/>
  </si>
  <si>
    <t>便秘—常见原因</t>
    <phoneticPr fontId="46" type="noConversion"/>
  </si>
  <si>
    <t>性功能障碍—常见原因</t>
    <phoneticPr fontId="46" type="noConversion"/>
  </si>
  <si>
    <t>腰腿痛—常见原因</t>
    <phoneticPr fontId="46" type="noConversion"/>
  </si>
  <si>
    <t>皮肤问题—常见原因</t>
    <phoneticPr fontId="46" type="noConversion"/>
  </si>
  <si>
    <t>血压不稳，心率不齐，心慌，心悸，胸闷—常见原因</t>
    <phoneticPr fontId="46" type="noConversion"/>
  </si>
  <si>
    <t>呼吸道及咽喉不适—常见原因</t>
    <phoneticPr fontId="46" type="noConversion"/>
  </si>
  <si>
    <t>遗传性红细胞增多症可能</t>
    <phoneticPr fontId="46" type="noConversion"/>
  </si>
  <si>
    <t>促黄体生成素释放激素</t>
    <phoneticPr fontId="46" type="noConversion"/>
  </si>
  <si>
    <t>性别 ：</t>
    <phoneticPr fontId="46" type="noConversion"/>
  </si>
  <si>
    <t>序号 :</t>
    <phoneticPr fontId="46" type="noConversion"/>
  </si>
  <si>
    <t>日旋旋旋光性皮炎可能</t>
    <phoneticPr fontId="66" type="noConversion"/>
  </si>
  <si>
    <t>被遗弃感、孤独感、欲解脱束缚</t>
    <phoneticPr fontId="46" type="noConversion"/>
  </si>
  <si>
    <t>强势、替别人做主、有影响力</t>
    <phoneticPr fontId="46" type="noConversion"/>
  </si>
  <si>
    <t>Value</t>
  </si>
  <si>
    <t>No</t>
  </si>
  <si>
    <t>8_8_10</t>
  </si>
  <si>
    <t>8_8_11</t>
  </si>
  <si>
    <t>8_8_12</t>
  </si>
  <si>
    <t>维生素 B3 缺乏</t>
    <phoneticPr fontId="66" type="noConversion"/>
  </si>
  <si>
    <t>维生素 B5 缺乏</t>
    <phoneticPr fontId="66" type="noConversion"/>
  </si>
  <si>
    <t>维生素 B6 缺乏</t>
    <phoneticPr fontId="66" type="noConversion"/>
  </si>
  <si>
    <t>食物类</t>
  </si>
  <si>
    <t>粮食类</t>
  </si>
  <si>
    <t>小麦</t>
  </si>
  <si>
    <t>玉米</t>
  </si>
  <si>
    <t>小麦淀粉</t>
  </si>
  <si>
    <t>稻米</t>
  </si>
  <si>
    <t>燕麦</t>
  </si>
  <si>
    <t>黑麦</t>
  </si>
  <si>
    <t>白面粉</t>
  </si>
  <si>
    <t>小麦麦质</t>
  </si>
  <si>
    <t>小米</t>
  </si>
  <si>
    <t>荞麦</t>
  </si>
  <si>
    <t>麦胶蛋白</t>
  </si>
  <si>
    <t>麦片</t>
  </si>
  <si>
    <t>酵母</t>
  </si>
  <si>
    <t>大麦</t>
  </si>
  <si>
    <t>麦麸质</t>
  </si>
  <si>
    <t>燕麦麸</t>
  </si>
  <si>
    <t>海鲜类</t>
  </si>
  <si>
    <t>河虾</t>
  </si>
  <si>
    <t>螃蟹</t>
  </si>
  <si>
    <t>沙丁鱼</t>
  </si>
  <si>
    <t>鳗鱼</t>
  </si>
  <si>
    <t>蚌</t>
  </si>
  <si>
    <t>蛤</t>
  </si>
  <si>
    <t>鲽鱼</t>
  </si>
  <si>
    <t>鳕鱼</t>
  </si>
  <si>
    <t>鲑鱼</t>
  </si>
  <si>
    <t>白鲑鱼</t>
  </si>
  <si>
    <t>大虾</t>
  </si>
  <si>
    <t>鳟鱼</t>
  </si>
  <si>
    <t>鲔鱼</t>
  </si>
  <si>
    <t>鲭鱼</t>
  </si>
  <si>
    <t>对虾</t>
  </si>
  <si>
    <t>小龙虾</t>
  </si>
  <si>
    <t>金枪鱼</t>
  </si>
  <si>
    <t>黑线鳕鱼</t>
  </si>
  <si>
    <t>比目鱼</t>
  </si>
  <si>
    <t>鲱鱼</t>
  </si>
  <si>
    <t>扇贝</t>
  </si>
  <si>
    <t>马驳鱼</t>
  </si>
  <si>
    <t>龙虾</t>
  </si>
  <si>
    <t>蔬菜类</t>
  </si>
  <si>
    <t>芦笋</t>
  </si>
  <si>
    <t>菜豆</t>
  </si>
  <si>
    <t>小尖椒</t>
  </si>
  <si>
    <t>包菜</t>
  </si>
  <si>
    <t>西红柿</t>
  </si>
  <si>
    <t>朝鲜蓟菜</t>
  </si>
  <si>
    <t>花椰菜</t>
  </si>
  <si>
    <t>豌豆</t>
  </si>
  <si>
    <t>鹰嘴豆</t>
  </si>
  <si>
    <t>白芸豆</t>
  </si>
  <si>
    <t>绿花椰菜</t>
  </si>
  <si>
    <t>茄子</t>
  </si>
  <si>
    <t>芹菜</t>
  </si>
  <si>
    <t>唐莴苣</t>
  </si>
  <si>
    <t>红卷心菜</t>
  </si>
  <si>
    <t>蚕豆</t>
  </si>
  <si>
    <t>莳萝子</t>
  </si>
  <si>
    <t>豆荚</t>
  </si>
  <si>
    <t>马铃薯</t>
  </si>
  <si>
    <t>抱子甘蓝</t>
  </si>
  <si>
    <t>黄瓜</t>
  </si>
  <si>
    <t>胡萝卜</t>
  </si>
  <si>
    <t>茴香</t>
  </si>
  <si>
    <t>萝卜</t>
  </si>
  <si>
    <t>扁豆</t>
  </si>
  <si>
    <t>油菜</t>
  </si>
  <si>
    <t>韭葱</t>
  </si>
  <si>
    <t>大头菜</t>
  </si>
  <si>
    <t>甜菜根</t>
  </si>
  <si>
    <t>菠菜</t>
  </si>
  <si>
    <t>西葫芦</t>
  </si>
  <si>
    <t>白羽豆</t>
  </si>
  <si>
    <t>肾形豆</t>
  </si>
  <si>
    <t>山葵</t>
  </si>
  <si>
    <t>辣椒</t>
  </si>
  <si>
    <t>欧芹</t>
  </si>
  <si>
    <t>四季豆</t>
  </si>
  <si>
    <t>莴苣</t>
  </si>
  <si>
    <t>洋葱</t>
  </si>
  <si>
    <t>红薯</t>
  </si>
  <si>
    <t>青椒</t>
  </si>
  <si>
    <t>木薯淀粉</t>
  </si>
  <si>
    <t>坚果类</t>
  </si>
  <si>
    <t>可可</t>
  </si>
  <si>
    <t>山核桃</t>
  </si>
  <si>
    <t>南瓜子</t>
  </si>
  <si>
    <t>亚麻籽</t>
  </si>
  <si>
    <t>花生</t>
  </si>
  <si>
    <t>巴西坚果</t>
  </si>
  <si>
    <t>榛子</t>
  </si>
  <si>
    <t>芝麻</t>
  </si>
  <si>
    <t>苹果籽</t>
  </si>
  <si>
    <t>腰果</t>
  </si>
  <si>
    <t>葵花子</t>
  </si>
  <si>
    <t>栗子</t>
  </si>
  <si>
    <t>黑醋栗</t>
  </si>
  <si>
    <t>水果类</t>
  </si>
  <si>
    <t>苹果</t>
  </si>
  <si>
    <t>柠檬</t>
  </si>
  <si>
    <t>橘子</t>
  </si>
  <si>
    <t>番木瓜</t>
  </si>
  <si>
    <t>葡萄干</t>
  </si>
  <si>
    <t>橄榄</t>
  </si>
  <si>
    <t>桃子</t>
  </si>
  <si>
    <t>油桃</t>
  </si>
  <si>
    <t>猕猴桃</t>
  </si>
  <si>
    <t>甜瓜</t>
  </si>
  <si>
    <t>酸果蔓</t>
  </si>
  <si>
    <t>椰子</t>
  </si>
  <si>
    <t>梨子</t>
  </si>
  <si>
    <t>草莓</t>
  </si>
  <si>
    <t>香蕉</t>
  </si>
  <si>
    <t>酸模</t>
  </si>
  <si>
    <t>芒果</t>
  </si>
  <si>
    <t>西瓜</t>
  </si>
  <si>
    <t>蜜瓜</t>
  </si>
  <si>
    <t>菠萝</t>
  </si>
  <si>
    <t>黑莓</t>
  </si>
  <si>
    <t>枣</t>
  </si>
  <si>
    <t>多香果</t>
  </si>
  <si>
    <t>酸橙</t>
  </si>
  <si>
    <t>樱桃</t>
  </si>
  <si>
    <t>哈密瓜</t>
  </si>
  <si>
    <t>李子</t>
  </si>
  <si>
    <t>肉类</t>
  </si>
  <si>
    <t>羊肉</t>
  </si>
  <si>
    <t>兔肉</t>
  </si>
  <si>
    <t>猪肉</t>
  </si>
  <si>
    <t>牛肉</t>
  </si>
  <si>
    <t>火腿</t>
  </si>
  <si>
    <t>鸡肉</t>
  </si>
  <si>
    <t>火鸡肉</t>
  </si>
  <si>
    <t>鸭肉</t>
  </si>
  <si>
    <t>食用菌</t>
  </si>
  <si>
    <t>香菇</t>
  </si>
  <si>
    <t>平菇</t>
  </si>
  <si>
    <t>蘑菇</t>
  </si>
  <si>
    <t>块菌</t>
  </si>
  <si>
    <t>鸡油菌</t>
  </si>
  <si>
    <t>羊肚菌</t>
  </si>
  <si>
    <t>乳制品类</t>
  </si>
  <si>
    <t>牛奶</t>
  </si>
  <si>
    <t>凝乳</t>
  </si>
  <si>
    <t>脱水牛奶</t>
  </si>
  <si>
    <t>酸奶</t>
  </si>
  <si>
    <t>奶粉</t>
  </si>
  <si>
    <t>双歧杆菌奶</t>
  </si>
  <si>
    <t>脱脂乳</t>
  </si>
  <si>
    <t>软奶酪</t>
  </si>
  <si>
    <t>乳清</t>
  </si>
  <si>
    <t>奶酪</t>
  </si>
  <si>
    <t>羊奶酪</t>
  </si>
  <si>
    <t>羊奶</t>
  </si>
  <si>
    <t>干酪</t>
  </si>
  <si>
    <t>软质奶酪</t>
  </si>
  <si>
    <t>蛋类</t>
  </si>
  <si>
    <t>蛋白</t>
  </si>
  <si>
    <t>蛋黄</t>
  </si>
  <si>
    <t>蛋清</t>
  </si>
  <si>
    <t>奶油类</t>
  </si>
  <si>
    <t>烤油</t>
  </si>
  <si>
    <t>奶油</t>
  </si>
  <si>
    <t>人造黄油</t>
  </si>
  <si>
    <t>饮料类</t>
  </si>
  <si>
    <t>咖啡</t>
  </si>
  <si>
    <t>茶</t>
  </si>
  <si>
    <t>红葡萄酒</t>
  </si>
  <si>
    <t>可乐</t>
  </si>
  <si>
    <t>白葡萄酒</t>
  </si>
  <si>
    <t>啤酒</t>
  </si>
  <si>
    <t>甜味剂</t>
  </si>
  <si>
    <t>糖</t>
  </si>
  <si>
    <t>木糖醇</t>
  </si>
  <si>
    <t>甘露醇</t>
  </si>
  <si>
    <t>绵白糖</t>
  </si>
  <si>
    <t>蜂蜜</t>
  </si>
  <si>
    <t>巧克力</t>
  </si>
  <si>
    <t>甜菊</t>
  </si>
  <si>
    <t>甜菜糖</t>
  </si>
  <si>
    <t>全蔗糖</t>
  </si>
  <si>
    <t>山梨糖醇</t>
  </si>
  <si>
    <t>阿斯巴甜</t>
  </si>
  <si>
    <t>糖精</t>
  </si>
  <si>
    <t>豆制品类</t>
  </si>
  <si>
    <t>黄豆</t>
  </si>
  <si>
    <t>豆奶</t>
  </si>
  <si>
    <t>豌豆荚</t>
  </si>
  <si>
    <t>红花菜豆</t>
  </si>
  <si>
    <t>黑白斑豆</t>
  </si>
  <si>
    <t>眉豆</t>
  </si>
  <si>
    <t>豆腐</t>
  </si>
  <si>
    <t>利马豆</t>
  </si>
  <si>
    <t>刀豆</t>
  </si>
  <si>
    <t>豆芽</t>
  </si>
  <si>
    <t>油/醋类</t>
  </si>
  <si>
    <t>棉籽</t>
  </si>
  <si>
    <t>苹果醋</t>
  </si>
  <si>
    <t xml:space="preserve"> 亚麻仁油</t>
  </si>
  <si>
    <t>棕榈油</t>
  </si>
  <si>
    <t>麻油</t>
  </si>
  <si>
    <t>醋</t>
  </si>
  <si>
    <t>脂肪油</t>
  </si>
  <si>
    <t>橄榄油</t>
  </si>
  <si>
    <t>南瓜子油</t>
  </si>
  <si>
    <t>菜籽油</t>
  </si>
  <si>
    <t>小麦胚芽油</t>
  </si>
  <si>
    <t>蔬菜油</t>
  </si>
  <si>
    <t>油菜子油</t>
  </si>
  <si>
    <t>调料类</t>
  </si>
  <si>
    <t>咖喱粉</t>
  </si>
  <si>
    <t>香菜</t>
  </si>
  <si>
    <t>芥末酱</t>
  </si>
  <si>
    <t>辣椒油</t>
  </si>
  <si>
    <t>黑胡椒</t>
  </si>
  <si>
    <t>丁香</t>
  </si>
  <si>
    <t>红辣椒</t>
  </si>
  <si>
    <t>莳萝</t>
  </si>
  <si>
    <t>红胡椒</t>
  </si>
  <si>
    <t>细香葱</t>
  </si>
  <si>
    <t>食盐</t>
  </si>
  <si>
    <t>月桂树叶</t>
  </si>
  <si>
    <t>大茴香</t>
  </si>
  <si>
    <t>百里香</t>
  </si>
  <si>
    <t>龙蒿</t>
  </si>
  <si>
    <t>大蒜</t>
  </si>
  <si>
    <t>罗勒</t>
  </si>
  <si>
    <t>当归</t>
  </si>
  <si>
    <t>干辣椒</t>
  </si>
  <si>
    <t>牙买加胡椒</t>
  </si>
  <si>
    <t>海草类碘</t>
  </si>
  <si>
    <t>迷失香</t>
  </si>
  <si>
    <t>食品药品添加剂</t>
  </si>
  <si>
    <t>食物添加剂</t>
  </si>
  <si>
    <t>鱆胺</t>
  </si>
  <si>
    <t>酒石酸氢钾</t>
  </si>
  <si>
    <t>苯哌丙烷</t>
  </si>
  <si>
    <t>乙醛</t>
  </si>
  <si>
    <t>苯并噻唑</t>
  </si>
  <si>
    <t>葡糖苷酸</t>
  </si>
  <si>
    <t>异戊二烯</t>
  </si>
  <si>
    <t>绿原酸</t>
  </si>
  <si>
    <t>苯乙烯</t>
  </si>
  <si>
    <t>硝普酸钠</t>
  </si>
  <si>
    <t>对乙酰氨基酚</t>
  </si>
  <si>
    <t>酪胺</t>
  </si>
  <si>
    <t>钠胆碱</t>
  </si>
  <si>
    <t>甲萘醌</t>
  </si>
  <si>
    <t>琥珀酸</t>
  </si>
  <si>
    <t>过氧化氢苯甲酰</t>
  </si>
  <si>
    <t>乙酰</t>
  </si>
  <si>
    <t>洋芹醚</t>
  </si>
  <si>
    <t>丁酰</t>
  </si>
  <si>
    <t>华法林</t>
  </si>
  <si>
    <t>丁酸丙酯</t>
  </si>
  <si>
    <t>硬脂酸</t>
  </si>
  <si>
    <t>重亚硫酸盐</t>
  </si>
  <si>
    <t>紫槲皮甙</t>
  </si>
  <si>
    <t>乙酰胆碱</t>
  </si>
  <si>
    <t>芒硝</t>
  </si>
  <si>
    <t>绿过氧物</t>
  </si>
  <si>
    <t>苯甲酸</t>
  </si>
  <si>
    <t>硝酸钾</t>
  </si>
  <si>
    <t>二甲花翠苷</t>
  </si>
  <si>
    <t>甲硫丁氨酸</t>
  </si>
  <si>
    <t>肉豆蔻酸</t>
  </si>
  <si>
    <t>黄色色素</t>
  </si>
  <si>
    <t>蓝色色素</t>
  </si>
  <si>
    <t>红色色素</t>
  </si>
  <si>
    <t>咖啡酸</t>
  </si>
  <si>
    <t>柠檬黄</t>
  </si>
  <si>
    <t>硝苯硫磷酯</t>
  </si>
  <si>
    <t>方硼酸钠</t>
  </si>
  <si>
    <t>磷酸氢二钠</t>
  </si>
  <si>
    <t>香料</t>
  </si>
  <si>
    <t>反油酸</t>
  </si>
  <si>
    <t>二甲基色胺</t>
  </si>
  <si>
    <t>谷氨酰胺</t>
  </si>
  <si>
    <t>硫化氢钠</t>
  </si>
  <si>
    <t>乙氧喹</t>
  </si>
  <si>
    <t>明胶</t>
  </si>
  <si>
    <t>桂皮酸</t>
  </si>
  <si>
    <t>苯基甘氨酸</t>
  </si>
  <si>
    <t>己酮可可碱</t>
  </si>
  <si>
    <t>亚硫酸氢盐</t>
  </si>
  <si>
    <t>卟啉</t>
  </si>
  <si>
    <t>吸入类</t>
  </si>
  <si>
    <t>花粉类</t>
  </si>
  <si>
    <t>枫木花粉</t>
  </si>
  <si>
    <t>桦树花粉</t>
  </si>
  <si>
    <t>雏菊花粉</t>
  </si>
  <si>
    <t>橡树花粉</t>
  </si>
  <si>
    <t>欧洲赤松木</t>
  </si>
  <si>
    <t>金银花花粉</t>
  </si>
  <si>
    <t>水蜡树花粉</t>
  </si>
  <si>
    <t>洋槐花粉</t>
  </si>
  <si>
    <t>蛇麻草花粉</t>
  </si>
  <si>
    <t>白蜡树花粉</t>
  </si>
  <si>
    <t>柳树花粉</t>
  </si>
  <si>
    <t>大丽花花粉</t>
  </si>
  <si>
    <t>角豆树花</t>
  </si>
  <si>
    <t>藜属花粉</t>
  </si>
  <si>
    <t>玉米花粉</t>
  </si>
  <si>
    <t>金链花花粉</t>
  </si>
  <si>
    <t>山毛榉花粉</t>
  </si>
  <si>
    <t>石楠花花粉</t>
  </si>
  <si>
    <t>红花苜蓿</t>
  </si>
  <si>
    <t>杂草花粉</t>
  </si>
  <si>
    <t>南欧黑松</t>
  </si>
  <si>
    <t>油菜花粉</t>
  </si>
  <si>
    <t>小麦花粉</t>
  </si>
  <si>
    <t>悬铃木花粉</t>
  </si>
  <si>
    <t>紫苑花粉</t>
  </si>
  <si>
    <t>黄水仙花粉</t>
  </si>
  <si>
    <t>蒲公英花粉</t>
  </si>
  <si>
    <t>荨麻花粉</t>
  </si>
  <si>
    <t>一枝黄花</t>
  </si>
  <si>
    <t>牧草花粉</t>
  </si>
  <si>
    <t>苍耳子花粉</t>
  </si>
  <si>
    <t>胡桃木花粉</t>
  </si>
  <si>
    <t>山楂树花粉</t>
  </si>
  <si>
    <t>榛树花粉</t>
  </si>
  <si>
    <t>紫花苜蓿</t>
  </si>
  <si>
    <t>白桦树花粉</t>
  </si>
  <si>
    <t>菩提树花粉</t>
  </si>
  <si>
    <t>茅草花粉</t>
  </si>
  <si>
    <t>柏树花粉</t>
  </si>
  <si>
    <t>车前草花粉</t>
  </si>
  <si>
    <t>接骨木花粉</t>
  </si>
  <si>
    <t>石南花花粉</t>
  </si>
  <si>
    <t>桑树花粉</t>
  </si>
  <si>
    <t>灌木花粉</t>
  </si>
  <si>
    <t>菊花花粉</t>
  </si>
  <si>
    <t>木棉花粉</t>
  </si>
  <si>
    <t>鼠尾草花粉</t>
  </si>
  <si>
    <t>玫瑰花粉</t>
  </si>
  <si>
    <t>艾蒿花粉</t>
  </si>
  <si>
    <t>燕麦花粉</t>
  </si>
  <si>
    <t>天竺葵花粉</t>
  </si>
  <si>
    <t>松树花粉</t>
  </si>
  <si>
    <t>苏格兰松</t>
  </si>
  <si>
    <t>榆树花粉</t>
  </si>
  <si>
    <t>水仙花花粉</t>
  </si>
  <si>
    <t>黑麦草花粉</t>
  </si>
  <si>
    <t>女贞树花粉</t>
  </si>
  <si>
    <t>螨虫粉尘类</t>
  </si>
  <si>
    <t>尘埃</t>
  </si>
  <si>
    <t>螨虫</t>
  </si>
  <si>
    <t>毛囊螨</t>
  </si>
  <si>
    <t>室内灰尘</t>
  </si>
  <si>
    <t>大麦粉尘</t>
  </si>
  <si>
    <t>干草灰</t>
  </si>
  <si>
    <t>室内装饰尘</t>
  </si>
  <si>
    <t>秸秆粉尘螨</t>
  </si>
  <si>
    <t>粉笔灰</t>
  </si>
  <si>
    <t>玉米粉尘</t>
  </si>
  <si>
    <t>疥螨</t>
  </si>
  <si>
    <t>羊毛</t>
  </si>
  <si>
    <t>鹅毛</t>
  </si>
  <si>
    <t>牛毛</t>
  </si>
  <si>
    <t>兔毛</t>
  </si>
  <si>
    <t>荷兰猪</t>
  </si>
  <si>
    <t>鸡毛</t>
  </si>
  <si>
    <t>狗毛</t>
  </si>
  <si>
    <t>皮肤屑</t>
  </si>
  <si>
    <t>鸭毛</t>
  </si>
  <si>
    <t>大鼠</t>
  </si>
  <si>
    <t>猫毛</t>
  </si>
  <si>
    <t>老鼠毛</t>
  </si>
  <si>
    <t>仓鼠毛</t>
  </si>
  <si>
    <t>接触类</t>
  </si>
  <si>
    <t>真菌/霉菌</t>
  </si>
  <si>
    <t>娄地青霉</t>
  </si>
  <si>
    <t>曲霉菌属</t>
  </si>
  <si>
    <t>假丝酵母菌</t>
  </si>
  <si>
    <t>榛曲霉素</t>
  </si>
  <si>
    <t>玉米赤霉</t>
  </si>
  <si>
    <t>产糖芽霉菌</t>
  </si>
  <si>
    <t>毛癣菌</t>
  </si>
  <si>
    <t>根霉菌</t>
  </si>
  <si>
    <t>白色念珠菌</t>
  </si>
  <si>
    <t>沙门青霉菌</t>
  </si>
  <si>
    <t>头孢菌属</t>
  </si>
  <si>
    <t>黑曲霉</t>
  </si>
  <si>
    <t>热带念珠菌</t>
  </si>
  <si>
    <t>镰刀菌</t>
  </si>
  <si>
    <t>构巢曲霉</t>
  </si>
  <si>
    <t>疣状毛癣菌</t>
  </si>
  <si>
    <t>链格孢属</t>
  </si>
  <si>
    <t>克斯念珠菌</t>
  </si>
  <si>
    <t>表皮癣菌属</t>
  </si>
  <si>
    <t>藤榕根霉菌</t>
  </si>
  <si>
    <t>红色毛癣菌</t>
  </si>
  <si>
    <t>念珠菌属</t>
  </si>
  <si>
    <t>发癣菌</t>
  </si>
  <si>
    <t>黄曲霉</t>
  </si>
  <si>
    <t>产黄青霉</t>
  </si>
  <si>
    <t>青霉菌</t>
  </si>
  <si>
    <t>灰绿曲霉</t>
  </si>
  <si>
    <t>指状青霉属</t>
  </si>
  <si>
    <t>串珠镰刀菌</t>
  </si>
  <si>
    <t>褶皱念珠菌</t>
  </si>
  <si>
    <t>百日咳杆菌</t>
  </si>
  <si>
    <t>类鼻疽假单胞菌</t>
  </si>
  <si>
    <t>炭疽杆菌</t>
  </si>
  <si>
    <t>消化链球菌属</t>
  </si>
  <si>
    <t>金黄色葡萄球菌</t>
  </si>
  <si>
    <t>霍乱菌</t>
  </si>
  <si>
    <t>变形杆菌属</t>
  </si>
  <si>
    <t>梭菌属</t>
  </si>
  <si>
    <t>弯曲杆菌属</t>
  </si>
  <si>
    <t>疏螺旋体属</t>
  </si>
  <si>
    <t>粘质沙雷菌</t>
  </si>
  <si>
    <t>密螺旋体属</t>
  </si>
  <si>
    <t>流产布鲁杆菌</t>
  </si>
  <si>
    <t>荧光假单胞菌</t>
  </si>
  <si>
    <t>克雷伯菌属</t>
  </si>
  <si>
    <t>破伤风菌</t>
  </si>
  <si>
    <t>链球菌属</t>
  </si>
  <si>
    <t>枯草芽胞杆菌</t>
  </si>
  <si>
    <t>霉浆菌</t>
  </si>
  <si>
    <t>立克次体属</t>
  </si>
  <si>
    <t>伤寒菌属</t>
  </si>
  <si>
    <t>军团病杆菌属</t>
  </si>
  <si>
    <t>坚硬芽胞杆菌</t>
  </si>
  <si>
    <t>芽孢杆菌属</t>
  </si>
  <si>
    <t>志贺菌属</t>
  </si>
  <si>
    <t>大肠杆菌</t>
  </si>
  <si>
    <t>嗜酸乳酸杆菌</t>
  </si>
  <si>
    <t>假单胞菌属</t>
  </si>
  <si>
    <t>保加利亚乳杆菌</t>
  </si>
  <si>
    <t>奈瑟球菌属</t>
  </si>
  <si>
    <t>葡萄球菌属</t>
  </si>
  <si>
    <t>产气荚膜梭菌</t>
  </si>
  <si>
    <t>沙门氏菌</t>
  </si>
  <si>
    <t>嗜酸乳杆菌</t>
  </si>
  <si>
    <t>假丝酵母属</t>
  </si>
  <si>
    <t>拟杆菌属</t>
  </si>
  <si>
    <t>毒液</t>
  </si>
  <si>
    <t>蚁类毒液</t>
  </si>
  <si>
    <t>蜘蛛网</t>
  </si>
  <si>
    <t>黑蜘蛛毒液</t>
  </si>
  <si>
    <t>毒蛛</t>
  </si>
  <si>
    <t>巴西蝮蛇</t>
  </si>
  <si>
    <t>胡峰毒液</t>
  </si>
  <si>
    <t>海蛇</t>
  </si>
  <si>
    <t>蝎子毒液</t>
  </si>
  <si>
    <t>珊瑚蛇</t>
  </si>
  <si>
    <t>洞蛇属</t>
  </si>
  <si>
    <t>蚊子毒液</t>
  </si>
  <si>
    <t>金环蛇</t>
  </si>
  <si>
    <t>响尾蛇属</t>
  </si>
  <si>
    <t>响尾蛇</t>
  </si>
  <si>
    <t>毒蛇毒液</t>
  </si>
  <si>
    <t>锯鳞蝰毒液</t>
  </si>
  <si>
    <t>大蜥蜴毒液</t>
  </si>
  <si>
    <t>蕲蛇</t>
  </si>
  <si>
    <t>废气</t>
  </si>
  <si>
    <t>汽油</t>
  </si>
  <si>
    <t>天然气</t>
  </si>
  <si>
    <t>烟草烟雾</t>
  </si>
  <si>
    <t>疫苗</t>
  </si>
  <si>
    <t>流感疫苗</t>
  </si>
  <si>
    <t>水痘疫苗</t>
  </si>
  <si>
    <t>黄热病疫苗</t>
  </si>
  <si>
    <t>破伤风疫苗</t>
  </si>
  <si>
    <t>牛痘苗</t>
  </si>
  <si>
    <t>伤寒菌苗</t>
  </si>
  <si>
    <t>狂犬病疫苗</t>
  </si>
  <si>
    <t>白喉疫苗</t>
  </si>
  <si>
    <t>脊髓灰质炎疫苗</t>
  </si>
  <si>
    <t>风疹疫苗</t>
  </si>
  <si>
    <t>麻疹疫苗</t>
  </si>
  <si>
    <t>卡介苗</t>
  </si>
  <si>
    <t>织物.染料</t>
  </si>
  <si>
    <t>马海毛</t>
  </si>
  <si>
    <t>棉絮</t>
  </si>
  <si>
    <t>绵羊毛</t>
  </si>
  <si>
    <t>尼龙</t>
  </si>
  <si>
    <t>安哥拉山羊</t>
  </si>
  <si>
    <t>染色剂</t>
  </si>
  <si>
    <t>亚麻布</t>
  </si>
  <si>
    <t>聚氨酯</t>
  </si>
  <si>
    <t>聚酯纤维</t>
  </si>
  <si>
    <t>洗涤剂</t>
  </si>
  <si>
    <t>棉布</t>
  </si>
  <si>
    <t>木材/植物纤维</t>
  </si>
  <si>
    <t>悬铃树</t>
  </si>
  <si>
    <t>松木</t>
  </si>
  <si>
    <t>七叶树</t>
  </si>
  <si>
    <t>榆木</t>
  </si>
  <si>
    <t>阔叶树</t>
  </si>
  <si>
    <t>杜松</t>
  </si>
  <si>
    <t>黑接骨木</t>
  </si>
  <si>
    <t>原虫.寄生虫类</t>
  </si>
  <si>
    <t>线虫属</t>
  </si>
  <si>
    <t>旋毛线虫</t>
  </si>
  <si>
    <t>帕特尔毛细线虫</t>
  </si>
  <si>
    <t>封闭毛线线虫</t>
  </si>
  <si>
    <t>连结绦虫</t>
  </si>
  <si>
    <t>水泡绦虫</t>
  </si>
  <si>
    <t>多头绦虫属</t>
  </si>
  <si>
    <t>钩虫属</t>
  </si>
  <si>
    <t>双腔吸虫属</t>
  </si>
  <si>
    <t>肝片形吸虫</t>
  </si>
  <si>
    <t>疣状吓弯吸虫</t>
  </si>
  <si>
    <t>蛔虫</t>
  </si>
  <si>
    <t>鞭毛虫</t>
  </si>
  <si>
    <t>虐原虫</t>
  </si>
  <si>
    <t>鞭形鞭虫</t>
  </si>
  <si>
    <t>吸吮线虫</t>
  </si>
  <si>
    <t>圆线虫</t>
  </si>
  <si>
    <t>粪类圆线虫</t>
  </si>
  <si>
    <t>绦虫</t>
  </si>
  <si>
    <t>绦虫属</t>
  </si>
  <si>
    <t>舌形斧钩绦虫</t>
  </si>
  <si>
    <t>瑞列绦虫属</t>
  </si>
  <si>
    <t>缺茎吸虫属</t>
  </si>
  <si>
    <t>肝吸虫</t>
  </si>
  <si>
    <t>牛血吸虫</t>
  </si>
  <si>
    <t>溶组织内阿米巴</t>
  </si>
  <si>
    <t>蓝氏贾第</t>
  </si>
  <si>
    <t>阴道毛滴虫</t>
  </si>
  <si>
    <t>新孢子虫属</t>
  </si>
  <si>
    <t>迈氏唇鞭毛虫</t>
  </si>
  <si>
    <t>马圆线虫</t>
  </si>
  <si>
    <t>鼠管线虫</t>
  </si>
  <si>
    <t>克氏绦虫</t>
  </si>
  <si>
    <t>肥颈泡尾绦虫</t>
  </si>
  <si>
    <t>缩小包膜绦虫</t>
  </si>
  <si>
    <t>棘球绦虫</t>
  </si>
  <si>
    <t>短膜壳绦虫</t>
  </si>
  <si>
    <t>棘口吸虫</t>
  </si>
  <si>
    <t>血吸虫</t>
  </si>
  <si>
    <t>埃及血吸虫</t>
  </si>
  <si>
    <t>阿米巴</t>
  </si>
  <si>
    <t>猪囊虫</t>
  </si>
  <si>
    <t>弓形虫</t>
  </si>
  <si>
    <t>肠兰伯鞭毛虫</t>
  </si>
  <si>
    <t>肉孢子虫属</t>
  </si>
  <si>
    <t>弓蛔线虫属</t>
  </si>
  <si>
    <t>短毛线虫</t>
  </si>
  <si>
    <t>线虫殖孔绦虫</t>
  </si>
  <si>
    <t>有钩绦虫</t>
  </si>
  <si>
    <t>肥头绦虫</t>
  </si>
  <si>
    <t>大裸头绦虫</t>
  </si>
  <si>
    <t>巴西钩虫</t>
  </si>
  <si>
    <t>肺吸虫</t>
  </si>
  <si>
    <t>胰内吸虫</t>
  </si>
  <si>
    <t>血孢子虫</t>
  </si>
  <si>
    <t>蠕形住肠蛲虫</t>
  </si>
  <si>
    <t>丝虫</t>
  </si>
  <si>
    <t>旋毛虫幼虫</t>
  </si>
  <si>
    <t>贾第虫属</t>
  </si>
  <si>
    <t>贝氏等孢子球虫</t>
  </si>
  <si>
    <t>化学添加剂类</t>
  </si>
  <si>
    <t>化妆品.药品</t>
  </si>
  <si>
    <t>咪康唑硝酸盐</t>
  </si>
  <si>
    <t>丙三醇</t>
  </si>
  <si>
    <t>二甲苯</t>
  </si>
  <si>
    <t>苯基丙-2-烯酸</t>
  </si>
  <si>
    <t>水杨酸盐类</t>
  </si>
  <si>
    <t>异硫氰酸乙烷酯</t>
  </si>
  <si>
    <t>甲腈咪胍</t>
  </si>
  <si>
    <t>乙基碘</t>
  </si>
  <si>
    <t>二甲基类</t>
  </si>
  <si>
    <t>乙醚</t>
  </si>
  <si>
    <t>乙基氯硅烷</t>
  </si>
  <si>
    <t>氰亚金酸铵</t>
  </si>
  <si>
    <t>α-乙酰γ-丁内酯</t>
  </si>
  <si>
    <t>杀虫剂类</t>
  </si>
  <si>
    <t>百草枯</t>
  </si>
  <si>
    <t>DDT</t>
  </si>
  <si>
    <t>阿特拉津</t>
  </si>
  <si>
    <t>山奈酚</t>
  </si>
  <si>
    <t>灭菌丹</t>
  </si>
  <si>
    <t>橙剂</t>
  </si>
  <si>
    <t>磷酸三钾</t>
  </si>
  <si>
    <t>除草剂</t>
  </si>
  <si>
    <t>莠去津</t>
  </si>
  <si>
    <t>库马磷</t>
  </si>
  <si>
    <t>庚酸乙酯</t>
  </si>
  <si>
    <t>氧基三氯乙烷</t>
  </si>
  <si>
    <t>敌菌丹</t>
  </si>
  <si>
    <t>敌匹硫磷</t>
  </si>
  <si>
    <t>乙滴涕</t>
  </si>
  <si>
    <t>二氯苯氧乙酸</t>
  </si>
  <si>
    <t>苯菌灵</t>
  </si>
  <si>
    <t>克菌丹</t>
  </si>
  <si>
    <t>代森锰</t>
  </si>
  <si>
    <t>工业用品类</t>
  </si>
  <si>
    <t>乙烯基</t>
  </si>
  <si>
    <t>家具溶剂</t>
  </si>
  <si>
    <t>四氯化胆碱</t>
  </si>
  <si>
    <t>油漆涂料</t>
  </si>
  <si>
    <t>苯</t>
  </si>
  <si>
    <t>苯甲基</t>
  </si>
  <si>
    <t>胆碱乙酰基</t>
  </si>
  <si>
    <t>环氧树脂</t>
  </si>
  <si>
    <t>氨水</t>
  </si>
  <si>
    <t>干洗剂</t>
  </si>
  <si>
    <t>异丙醇</t>
  </si>
  <si>
    <t>二氯甲烷</t>
  </si>
  <si>
    <t>沥青</t>
  </si>
  <si>
    <t>甲醛脱氢酶</t>
  </si>
  <si>
    <t>塑胶溶剂</t>
  </si>
  <si>
    <t>苯溶剂</t>
  </si>
  <si>
    <t>甲醇</t>
  </si>
  <si>
    <t>环氧乙烷</t>
  </si>
  <si>
    <t>己烷</t>
  </si>
  <si>
    <t>酒石酸锑</t>
  </si>
  <si>
    <t>硫酸长春醛碱</t>
  </si>
  <si>
    <t>甲醛</t>
  </si>
  <si>
    <t>工业溶剂</t>
  </si>
  <si>
    <t>石灰</t>
  </si>
  <si>
    <t>甲基乙基甲酮</t>
  </si>
  <si>
    <t>含磷溶剂</t>
  </si>
  <si>
    <t>聚丙烯溶剂</t>
  </si>
  <si>
    <t>苯酚甲醛树脂</t>
  </si>
  <si>
    <t>卟啉溶剂</t>
  </si>
  <si>
    <t>香精混合味</t>
  </si>
  <si>
    <t>添加剂</t>
  </si>
  <si>
    <t>硼酸</t>
  </si>
  <si>
    <t>石棉</t>
  </si>
  <si>
    <t>一氧化碳</t>
  </si>
  <si>
    <t>氟利昂</t>
  </si>
  <si>
    <t>工业氯化镁</t>
  </si>
  <si>
    <t xml:space="preserve"> 丙咪嗪</t>
  </si>
  <si>
    <t>天冬氨酸镁</t>
  </si>
  <si>
    <t>硼砂</t>
  </si>
  <si>
    <t>硫酸钠</t>
  </si>
  <si>
    <t>四氢呋喃</t>
  </si>
  <si>
    <t>硫代氨基脲</t>
  </si>
  <si>
    <t>四氯甲硅烷基本</t>
  </si>
  <si>
    <t>玉米赤霉醇</t>
  </si>
  <si>
    <t>异麦芽糖</t>
  </si>
  <si>
    <t>亚硫酰二氯</t>
  </si>
  <si>
    <t>粪臭素</t>
  </si>
  <si>
    <t>1,4-噻恶烷</t>
  </si>
  <si>
    <t>焦磷酸四乙酯</t>
  </si>
  <si>
    <t>废弃食用油脂</t>
  </si>
  <si>
    <t>甲酮</t>
  </si>
  <si>
    <t>异辛烷</t>
  </si>
  <si>
    <t>硫酸阿托品</t>
  </si>
  <si>
    <t>孔雀石绿</t>
  </si>
  <si>
    <t>聚苯乙烯</t>
  </si>
  <si>
    <t>硫磺制酸</t>
  </si>
  <si>
    <t>工业燃料</t>
  </si>
  <si>
    <t>糖精钠</t>
  </si>
  <si>
    <t>激酶底物肽</t>
  </si>
  <si>
    <t>丁酸异丙酯</t>
  </si>
  <si>
    <t>磺胺二甲嘧啶</t>
  </si>
  <si>
    <t>惕各酸异丙酯</t>
  </si>
  <si>
    <t>阿托品</t>
  </si>
  <si>
    <t>circ_factor</t>
    <phoneticPr fontId="46" type="noConversion"/>
  </si>
  <si>
    <t>resp_factor</t>
    <phoneticPr fontId="46" type="noConversion"/>
  </si>
  <si>
    <t>digest_factor</t>
    <phoneticPr fontId="46" type="noConversion"/>
  </si>
  <si>
    <t>urin_factor</t>
    <phoneticPr fontId="46" type="noConversion"/>
  </si>
  <si>
    <t>blood_factor</t>
    <phoneticPr fontId="46" type="noConversion"/>
  </si>
  <si>
    <t>endo_factor</t>
    <phoneticPr fontId="46" type="noConversion"/>
  </si>
  <si>
    <t>nutri_factor</t>
    <phoneticPr fontId="46" type="noConversion"/>
  </si>
  <si>
    <t>nerve_factor</t>
    <phoneticPr fontId="46" type="noConversion"/>
  </si>
  <si>
    <t>immu_factor</t>
    <phoneticPr fontId="46" type="noConversion"/>
  </si>
  <si>
    <t>move_factor</t>
    <phoneticPr fontId="46" type="noConversion"/>
  </si>
  <si>
    <t>sense_factor</t>
    <phoneticPr fontId="46" type="noConversion"/>
  </si>
  <si>
    <t>emotion_factor</t>
    <phoneticPr fontId="46" type="noConversion"/>
  </si>
  <si>
    <t>toxin_factor</t>
    <phoneticPr fontId="46" type="noConversion"/>
  </si>
  <si>
    <t>index_factor</t>
    <phoneticPr fontId="46" type="noConversion"/>
  </si>
  <si>
    <t>inher_factor</t>
    <phoneticPr fontId="46" type="noConversion"/>
  </si>
  <si>
    <t>meridian_factor</t>
    <phoneticPr fontId="46" type="noConversion"/>
  </si>
  <si>
    <t>herb_factor</t>
    <phoneticPr fontId="46" type="noConversion"/>
  </si>
  <si>
    <t>allergy_factor</t>
    <phoneticPr fontId="46" type="noConversion"/>
  </si>
  <si>
    <t>40_1</t>
    <phoneticPr fontId="66" type="noConversion"/>
  </si>
  <si>
    <t>食物类</t>
    <phoneticPr fontId="66" type="noConversion"/>
  </si>
  <si>
    <t>40_1_1</t>
    <phoneticPr fontId="66" type="noConversion"/>
  </si>
  <si>
    <t>粮食</t>
    <phoneticPr fontId="66" type="noConversion"/>
  </si>
  <si>
    <t>40_1_1_1</t>
    <phoneticPr fontId="46" type="noConversion"/>
  </si>
  <si>
    <t>40_1_1_2</t>
  </si>
  <si>
    <t>40_1_1_3</t>
  </si>
  <si>
    <t>40_1_1_4</t>
  </si>
  <si>
    <t>40_1_1_5</t>
  </si>
  <si>
    <t>40_1_1_6</t>
  </si>
  <si>
    <t>40_1_1_7</t>
  </si>
  <si>
    <t>40_1_1_8</t>
  </si>
  <si>
    <t>40_1_1_9</t>
  </si>
  <si>
    <t>40_1_1_10</t>
  </si>
  <si>
    <t>40_1_1_11</t>
  </si>
  <si>
    <t>40_1_1_12</t>
  </si>
  <si>
    <t>40_1_1_13</t>
  </si>
  <si>
    <t>40_1_1_14</t>
  </si>
  <si>
    <t>40_1_1_15</t>
  </si>
  <si>
    <t>40_1_1_16</t>
  </si>
  <si>
    <t>40_1_1_17</t>
  </si>
  <si>
    <t>40_1_2</t>
    <phoneticPr fontId="66" type="noConversion"/>
  </si>
  <si>
    <t>蔬菜</t>
    <phoneticPr fontId="66" type="noConversion"/>
  </si>
  <si>
    <t>40_1_2_1</t>
    <phoneticPr fontId="46" type="noConversion"/>
  </si>
  <si>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</si>
  <si>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</si>
  <si>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</si>
  <si>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</si>
  <si>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</si>
  <si>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</si>
  <si>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</si>
  <si>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</si>
  <si>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</si>
  <si>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</si>
  <si>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</si>
  <si>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</si>
  <si>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</si>
  <si>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</si>
  <si>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</si>
  <si>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</si>
  <si>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</si>
  <si>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</si>
  <si>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</si>
  <si>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</si>
  <si>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</si>
  <si>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</si>
  <si>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</si>
  <si>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</si>
  <si>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</si>
  <si>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</si>
  <si>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</si>
  <si>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</si>
  <si>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</si>
  <si>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</si>
  <si>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</si>
  <si>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</si>
  <si>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</si>
  <si>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</si>
  <si>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</si>
  <si>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</si>
  <si>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</si>
  <si>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</si>
  <si>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</si>
  <si>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</si>
  <si>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</si>
  <si>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</si>
  <si>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</si>
  <si>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40_1_3</t>
    <phoneticPr fontId="66" type="noConversion"/>
  </si>
  <si>
    <t>肉类</t>
    <phoneticPr fontId="66" type="noConversion"/>
  </si>
  <si>
    <t>40_1_3_1</t>
    <phoneticPr fontId="46" type="noConversion"/>
  </si>
  <si>
    <t>40_1_3_2</t>
  </si>
  <si>
    <t>40_1_3_3</t>
  </si>
  <si>
    <t>40_1_3_4</t>
  </si>
  <si>
    <t>40_1_3_5</t>
  </si>
  <si>
    <t>40_1_3_6</t>
  </si>
  <si>
    <t>40_1_3_7</t>
  </si>
  <si>
    <t>40_1_3_8</t>
  </si>
  <si>
    <t>40_1_4</t>
    <phoneticPr fontId="66" type="noConversion"/>
  </si>
  <si>
    <t>蛋类</t>
    <phoneticPr fontId="66" type="noConversion"/>
  </si>
  <si>
    <t>40_1_4_1</t>
    <phoneticPr fontId="46" type="noConversion"/>
  </si>
  <si>
    <t>40_1_4_2</t>
  </si>
  <si>
    <t>40_1_4_3</t>
  </si>
  <si>
    <t>40_1_5</t>
    <phoneticPr fontId="66" type="noConversion"/>
  </si>
  <si>
    <t>水产</t>
    <phoneticPr fontId="66" type="noConversion"/>
  </si>
  <si>
    <t>40_1_5_1</t>
    <phoneticPr fontId="46" type="noConversion"/>
  </si>
  <si>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</si>
  <si>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</si>
  <si>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</si>
  <si>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</si>
  <si>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</si>
  <si>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</si>
  <si>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</si>
  <si>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</si>
  <si>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</si>
  <si>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</si>
  <si>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</si>
  <si>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</si>
  <si>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</si>
  <si>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</si>
  <si>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</si>
  <si>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</si>
  <si>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</si>
  <si>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</si>
  <si>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</si>
  <si>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</si>
  <si>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</si>
  <si>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</si>
  <si>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</si>
  <si>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40_1_6</t>
    <phoneticPr fontId="66" type="noConversion"/>
  </si>
  <si>
    <t>豆制品</t>
    <phoneticPr fontId="66" type="noConversion"/>
  </si>
  <si>
    <t>40_1_6_1</t>
    <phoneticPr fontId="46" type="noConversion"/>
  </si>
  <si>
    <t>40_1_6_2</t>
  </si>
  <si>
    <t>40_1_6_3</t>
  </si>
  <si>
    <t>40_1_6_4</t>
  </si>
  <si>
    <t>40_1_6_5</t>
  </si>
  <si>
    <t>40_1_6_6</t>
  </si>
  <si>
    <t>40_1_6_7</t>
  </si>
  <si>
    <t>40_1_6_8</t>
  </si>
  <si>
    <t>40_1_6_9</t>
  </si>
  <si>
    <t>40_1_6_10</t>
  </si>
  <si>
    <t>40_1_6_11</t>
  </si>
  <si>
    <t>40_1_7</t>
    <phoneticPr fontId="66" type="noConversion"/>
  </si>
  <si>
    <t>食用菌</t>
    <phoneticPr fontId="66" type="noConversion"/>
  </si>
  <si>
    <t>40_1_7_1</t>
    <phoneticPr fontId="46" type="noConversion"/>
  </si>
  <si>
    <t>40_1_7_2</t>
  </si>
  <si>
    <t>40_1_7_3</t>
  </si>
  <si>
    <t>40_1_7_4</t>
  </si>
  <si>
    <t>40_1_7_5</t>
  </si>
  <si>
    <t>40_1_7_6</t>
  </si>
  <si>
    <t>40_1_8</t>
    <phoneticPr fontId="66" type="noConversion"/>
  </si>
  <si>
    <t>油 / 醋</t>
    <phoneticPr fontId="66" type="noConversion"/>
  </si>
  <si>
    <t>40_1_8_1</t>
    <phoneticPr fontId="46" type="noConversion"/>
  </si>
  <si>
    <t>棉籽油</t>
    <phoneticPr fontId="66" type="noConversion"/>
  </si>
  <si>
    <t>40_1_8_2</t>
  </si>
  <si>
    <t>40_1_8_3</t>
  </si>
  <si>
    <t>亚麻仁油</t>
    <phoneticPr fontId="71" type="noConversion"/>
  </si>
  <si>
    <t>40_1_8_4</t>
  </si>
  <si>
    <t>40_1_8_5</t>
  </si>
  <si>
    <t>40_1_8_6</t>
  </si>
  <si>
    <t>40_1_8_7</t>
  </si>
  <si>
    <t>40_1_8_8</t>
  </si>
  <si>
    <t>40_1_8_9</t>
  </si>
  <si>
    <t>40_1_8_10</t>
  </si>
  <si>
    <t>40_1_8_11</t>
  </si>
  <si>
    <t>40_1_8_12</t>
  </si>
  <si>
    <t>40_1_8_13</t>
  </si>
  <si>
    <t>40_1_9</t>
    <phoneticPr fontId="66" type="noConversion"/>
  </si>
  <si>
    <t>水果</t>
    <phoneticPr fontId="66" type="noConversion"/>
  </si>
  <si>
    <t>40_1_9_1</t>
    <phoneticPr fontId="46" type="noConversion"/>
  </si>
  <si>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</si>
  <si>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</si>
  <si>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</si>
  <si>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</si>
  <si>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</si>
  <si>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</si>
  <si>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</si>
  <si>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</si>
  <si>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</si>
  <si>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</si>
  <si>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</si>
  <si>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</si>
  <si>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</si>
  <si>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</si>
  <si>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</si>
  <si>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</si>
  <si>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</si>
  <si>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</si>
  <si>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</si>
  <si>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</si>
  <si>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</si>
  <si>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</si>
  <si>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</si>
  <si>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</si>
  <si>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</si>
  <si>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</si>
  <si>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</si>
  <si>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</si>
  <si>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</si>
  <si>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</si>
  <si>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</si>
  <si>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40_1_10</t>
    <phoneticPr fontId="66" type="noConversion"/>
  </si>
  <si>
    <t>坚果</t>
    <phoneticPr fontId="66" type="noConversion"/>
  </si>
  <si>
    <t>40_1_10_1</t>
    <phoneticPr fontId="46" type="noConversion"/>
  </si>
  <si>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</si>
  <si>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</si>
  <si>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</si>
  <si>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</si>
  <si>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</si>
  <si>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</si>
  <si>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</si>
  <si>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</si>
  <si>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</si>
  <si>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</si>
  <si>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</si>
  <si>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</si>
  <si>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</si>
  <si>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</si>
  <si>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</si>
  <si>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40_1_11</t>
    <phoneticPr fontId="66" type="noConversion"/>
  </si>
  <si>
    <t>乳制品</t>
    <phoneticPr fontId="66" type="noConversion"/>
  </si>
  <si>
    <t>40_1_11_1</t>
    <phoneticPr fontId="46" type="noConversion"/>
  </si>
  <si>
    <t>40_1_11_2</t>
  </si>
  <si>
    <t>40_1_11_3</t>
  </si>
  <si>
    <t>40_1_11_4</t>
  </si>
  <si>
    <t>40_1_11_5</t>
  </si>
  <si>
    <t>40_1_11_6</t>
  </si>
  <si>
    <t>40_1_11_7</t>
  </si>
  <si>
    <t>40_1_11_8</t>
  </si>
  <si>
    <t>40_1_11_9</t>
  </si>
  <si>
    <t>40_1_11_10</t>
  </si>
  <si>
    <t>40_1_11_11</t>
  </si>
  <si>
    <t>40_1_11_12</t>
  </si>
  <si>
    <t>40_1_11_13</t>
  </si>
  <si>
    <t>40_1_11_14</t>
  </si>
  <si>
    <t>40_1_12</t>
    <phoneticPr fontId="66" type="noConversion"/>
  </si>
  <si>
    <t>奶油</t>
    <phoneticPr fontId="66" type="noConversion"/>
  </si>
  <si>
    <t>40_1_12_1</t>
    <phoneticPr fontId="46" type="noConversion"/>
  </si>
  <si>
    <t>40_1_12_2</t>
  </si>
  <si>
    <t>40_1_12_3</t>
  </si>
  <si>
    <t>40_1_13</t>
    <phoneticPr fontId="66" type="noConversion"/>
  </si>
  <si>
    <t>饮料</t>
    <phoneticPr fontId="66" type="noConversion"/>
  </si>
  <si>
    <t>40_1_13_1</t>
    <phoneticPr fontId="46" type="noConversion"/>
  </si>
  <si>
    <t>40_1_13_2</t>
  </si>
  <si>
    <t>40_1_13_3</t>
  </si>
  <si>
    <t>40_1_13_4</t>
  </si>
  <si>
    <t>40_1_13_5</t>
  </si>
  <si>
    <t>40_1_13_6</t>
  </si>
  <si>
    <t>40_1_14</t>
    <phoneticPr fontId="66" type="noConversion"/>
  </si>
  <si>
    <t>甜味剂</t>
    <phoneticPr fontId="66" type="noConversion"/>
  </si>
  <si>
    <t>40_1_14_1</t>
    <phoneticPr fontId="46" type="noConversion"/>
  </si>
  <si>
    <t>40_1_14_2</t>
  </si>
  <si>
    <t>40_1_14_3</t>
  </si>
  <si>
    <t>40_1_14_4</t>
  </si>
  <si>
    <t>40_1_14_5</t>
  </si>
  <si>
    <t>40_1_14_6</t>
  </si>
  <si>
    <t>40_1_14_7</t>
  </si>
  <si>
    <t>40_1_14_8</t>
  </si>
  <si>
    <t>40_1_14_9</t>
  </si>
  <si>
    <t>40_1_14_10</t>
  </si>
  <si>
    <t>40_1_14_11</t>
  </si>
  <si>
    <t>40_1_14_12</t>
  </si>
  <si>
    <t>40_1_14_13</t>
  </si>
  <si>
    <t>40_1_14_14</t>
  </si>
  <si>
    <t>40_1_14_15</t>
  </si>
  <si>
    <t>40_1_14_16</t>
  </si>
  <si>
    <t>40_1_15</t>
    <phoneticPr fontId="66" type="noConversion"/>
  </si>
  <si>
    <t>调料</t>
    <phoneticPr fontId="66" type="noConversion"/>
  </si>
  <si>
    <t>40_1_15_1</t>
    <phoneticPr fontId="46" type="noConversion"/>
  </si>
  <si>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</si>
  <si>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</si>
  <si>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</si>
  <si>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</si>
  <si>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</si>
  <si>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</si>
  <si>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</si>
  <si>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</si>
  <si>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</si>
  <si>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</si>
  <si>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</si>
  <si>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</si>
  <si>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</si>
  <si>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</si>
  <si>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</si>
  <si>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</si>
  <si>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</si>
  <si>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</si>
  <si>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</si>
  <si>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</si>
  <si>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</si>
  <si>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</si>
  <si>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</si>
  <si>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</si>
  <si>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</si>
  <si>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</si>
  <si>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海草碘</t>
  </si>
  <si>
    <t>40_1_15_28</t>
  </si>
  <si>
    <t>40_1_15_29</t>
  </si>
  <si>
    <t>40_1_15_30</t>
  </si>
  <si>
    <t>40_1_15_31</t>
  </si>
  <si>
    <t>40_1_16</t>
    <phoneticPr fontId="66" type="noConversion"/>
  </si>
  <si>
    <t>食品添加剂</t>
    <phoneticPr fontId="66" type="noConversion"/>
  </si>
  <si>
    <t>40_1_16_1</t>
    <phoneticPr fontId="46" type="noConversion"/>
  </si>
  <si>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</si>
  <si>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</si>
  <si>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</si>
  <si>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</si>
  <si>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</si>
  <si>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</si>
  <si>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</si>
  <si>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</si>
  <si>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</si>
  <si>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</si>
  <si>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</si>
  <si>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</si>
  <si>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</si>
  <si>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</si>
  <si>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</si>
  <si>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</si>
  <si>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</si>
  <si>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</si>
  <si>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</si>
  <si>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</si>
  <si>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</si>
  <si>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</si>
  <si>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</si>
  <si>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</si>
  <si>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</si>
  <si>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</si>
  <si>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</si>
  <si>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</si>
  <si>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</si>
  <si>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</si>
  <si>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</si>
  <si>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</si>
  <si>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</si>
  <si>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</si>
  <si>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</si>
  <si>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</si>
  <si>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</si>
  <si>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</si>
  <si>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</si>
  <si>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</si>
  <si>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</si>
  <si>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</si>
  <si>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</si>
  <si>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</si>
  <si>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</si>
  <si>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</si>
  <si>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</si>
  <si>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</si>
  <si>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</si>
  <si>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</si>
  <si>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</si>
  <si>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</si>
  <si>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</si>
  <si>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</si>
  <si>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</si>
  <si>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phoneticPr fontId="66" type="noConversion"/>
  </si>
  <si>
    <t>吸入类</t>
    <phoneticPr fontId="66" type="noConversion"/>
  </si>
  <si>
    <t>40_2_1</t>
    <phoneticPr fontId="66" type="noConversion"/>
  </si>
  <si>
    <t>花粉</t>
    <phoneticPr fontId="66" type="noConversion"/>
  </si>
  <si>
    <t>40_2_1_1</t>
    <phoneticPr fontId="46" type="noConversion"/>
  </si>
  <si>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</si>
  <si>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</si>
  <si>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</si>
  <si>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</si>
  <si>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</si>
  <si>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</si>
  <si>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</si>
  <si>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</si>
  <si>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</si>
  <si>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</si>
  <si>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</si>
  <si>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</si>
  <si>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</si>
  <si>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</si>
  <si>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</si>
  <si>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</si>
  <si>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</si>
  <si>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</si>
  <si>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</si>
  <si>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</si>
  <si>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</si>
  <si>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</si>
  <si>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</si>
  <si>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</si>
  <si>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</si>
  <si>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</si>
  <si>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</si>
  <si>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</si>
  <si>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</si>
  <si>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</si>
  <si>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</si>
  <si>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</si>
  <si>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</si>
  <si>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</si>
  <si>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</si>
  <si>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</si>
  <si>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</si>
  <si>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</si>
  <si>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</si>
  <si>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</si>
  <si>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</si>
  <si>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</si>
  <si>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</si>
  <si>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</si>
  <si>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</si>
  <si>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</si>
  <si>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</si>
  <si>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</si>
  <si>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</si>
  <si>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</si>
  <si>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</si>
  <si>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</si>
  <si>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</si>
  <si>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</si>
  <si>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</si>
  <si>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</si>
  <si>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</si>
  <si>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phoneticPr fontId="66" type="noConversion"/>
  </si>
  <si>
    <t>螨虫粉尘</t>
    <phoneticPr fontId="66" type="noConversion"/>
  </si>
  <si>
    <t>40_2_2_1</t>
    <phoneticPr fontId="46" type="noConversion"/>
  </si>
  <si>
    <t>40_2_2_2</t>
  </si>
  <si>
    <t>40_2_2_3</t>
  </si>
  <si>
    <t>40_2_2_4</t>
  </si>
  <si>
    <t>40_2_2_5</t>
  </si>
  <si>
    <t>40_2_2_6</t>
  </si>
  <si>
    <t>40_2_2_7</t>
  </si>
  <si>
    <t>40_2_2_8</t>
  </si>
  <si>
    <t>40_2_2_9</t>
  </si>
  <si>
    <t>40_2_2_10</t>
  </si>
  <si>
    <t>40_2_2_11</t>
  </si>
  <si>
    <t>40_2_2_12</t>
  </si>
  <si>
    <t>40_2_2_13</t>
  </si>
  <si>
    <t>40_2_2_14</t>
  </si>
  <si>
    <t>40_2_3</t>
    <phoneticPr fontId="66" type="noConversion"/>
  </si>
  <si>
    <t>动物皮毛</t>
    <phoneticPr fontId="66" type="noConversion"/>
  </si>
  <si>
    <t>40_2_3_1</t>
    <phoneticPr fontId="46" type="noConversion"/>
  </si>
  <si>
    <t>40_2_3_2</t>
  </si>
  <si>
    <t>40_2_3_3</t>
  </si>
  <si>
    <t>40_2_3_4</t>
  </si>
  <si>
    <t>40_2_3_5</t>
  </si>
  <si>
    <t>40_2_3_6</t>
  </si>
  <si>
    <t>40_2_3_7</t>
  </si>
  <si>
    <t>40_2_3_8</t>
  </si>
  <si>
    <t>40_2_3_9</t>
  </si>
  <si>
    <t>40_2_3_10</t>
  </si>
  <si>
    <t>40_2_3_11</t>
  </si>
  <si>
    <t>40_2_3_12</t>
  </si>
  <si>
    <t>40_2_3_13</t>
  </si>
  <si>
    <t>40_2_3_14</t>
  </si>
  <si>
    <t>40_2_3_15</t>
  </si>
  <si>
    <t>40_3</t>
    <phoneticPr fontId="66" type="noConversion"/>
  </si>
  <si>
    <t>接触类</t>
    <phoneticPr fontId="66" type="noConversion"/>
  </si>
  <si>
    <t>40_3_1</t>
    <phoneticPr fontId="66" type="noConversion"/>
  </si>
  <si>
    <t>真菌 / 霉菌</t>
    <phoneticPr fontId="66" type="noConversion"/>
  </si>
  <si>
    <t>40_3_1_1</t>
    <phoneticPr fontId="46" type="noConversion"/>
  </si>
  <si>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</si>
  <si>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</si>
  <si>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</si>
  <si>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</si>
  <si>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</si>
  <si>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</si>
  <si>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</si>
  <si>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</si>
  <si>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</si>
  <si>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</si>
  <si>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</si>
  <si>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</si>
  <si>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</si>
  <si>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</si>
  <si>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</si>
  <si>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</si>
  <si>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</si>
  <si>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</si>
  <si>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</si>
  <si>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</si>
  <si>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</si>
  <si>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</si>
  <si>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</si>
  <si>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</si>
  <si>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</si>
  <si>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</si>
  <si>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</si>
  <si>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</si>
  <si>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</si>
  <si>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phoneticPr fontId="66" type="noConversion"/>
  </si>
  <si>
    <t>细菌</t>
    <phoneticPr fontId="66" type="noConversion"/>
  </si>
  <si>
    <t>40_3_2_1</t>
    <phoneticPr fontId="46" type="noConversion"/>
  </si>
  <si>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</si>
  <si>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</si>
  <si>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</si>
  <si>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</si>
  <si>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</si>
  <si>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</si>
  <si>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</si>
  <si>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</si>
  <si>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</si>
  <si>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</si>
  <si>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</si>
  <si>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</si>
  <si>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</si>
  <si>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</si>
  <si>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</si>
  <si>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</si>
  <si>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</si>
  <si>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</si>
  <si>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</si>
  <si>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</si>
  <si>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</si>
  <si>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</si>
  <si>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</si>
  <si>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</si>
  <si>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</si>
  <si>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</si>
  <si>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</si>
  <si>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</si>
  <si>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</si>
  <si>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</si>
  <si>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</si>
  <si>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</si>
  <si>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</si>
  <si>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</si>
  <si>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</si>
  <si>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</si>
  <si>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</si>
  <si>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40_3_3</t>
    <phoneticPr fontId="66" type="noConversion"/>
  </si>
  <si>
    <t>40_3_3_1</t>
    <phoneticPr fontId="46" type="noConversion"/>
  </si>
  <si>
    <t>40_3_3_2</t>
  </si>
  <si>
    <t>40_3_3_3</t>
  </si>
  <si>
    <t>40_3_3_4</t>
  </si>
  <si>
    <t>40_3_3_5</t>
  </si>
  <si>
    <t>40_3_3_6</t>
  </si>
  <si>
    <t>40_3_3_7</t>
  </si>
  <si>
    <t>40_3_3_8</t>
  </si>
  <si>
    <t>40_3_3_9</t>
  </si>
  <si>
    <t>40_3_3_10</t>
  </si>
  <si>
    <t>40_3_3_11</t>
  </si>
  <si>
    <t>40_3_3_12</t>
  </si>
  <si>
    <t>40_3_4</t>
    <phoneticPr fontId="66" type="noConversion"/>
  </si>
  <si>
    <t>废气</t>
    <phoneticPr fontId="66" type="noConversion"/>
  </si>
  <si>
    <t>40_3_4_1</t>
    <phoneticPr fontId="46" type="noConversion"/>
  </si>
  <si>
    <t>40_3_4_2</t>
  </si>
  <si>
    <t>40_3_4_3</t>
  </si>
  <si>
    <t>40_3_4_4</t>
  </si>
  <si>
    <t>40_3_5</t>
    <phoneticPr fontId="66" type="noConversion"/>
  </si>
  <si>
    <t>毒液</t>
    <phoneticPr fontId="66" type="noConversion"/>
  </si>
  <si>
    <t>40_3_5_1</t>
    <phoneticPr fontId="46" type="noConversion"/>
  </si>
  <si>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</si>
  <si>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</si>
  <si>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</si>
  <si>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</si>
  <si>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</si>
  <si>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</si>
  <si>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</si>
  <si>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</si>
  <si>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</si>
  <si>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</si>
  <si>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</si>
  <si>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</si>
  <si>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</si>
  <si>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</si>
  <si>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</si>
  <si>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</si>
  <si>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</si>
  <si>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40_3_6</t>
    <phoneticPr fontId="66" type="noConversion"/>
  </si>
  <si>
    <t>织物 / 染料</t>
    <phoneticPr fontId="66" type="noConversion"/>
  </si>
  <si>
    <t>40_3_6_1</t>
    <phoneticPr fontId="46" type="noConversion"/>
  </si>
  <si>
    <t>40_3_6_2</t>
  </si>
  <si>
    <t>40_3_6_3</t>
  </si>
  <si>
    <t>40_3_6_4</t>
  </si>
  <si>
    <t>40_3_6_5</t>
  </si>
  <si>
    <t>40_3_6_6</t>
  </si>
  <si>
    <t>40_3_6_7</t>
  </si>
  <si>
    <t>40_3_6_8</t>
  </si>
  <si>
    <t>40_3_6_9</t>
  </si>
  <si>
    <t>40_3_6_10</t>
  </si>
  <si>
    <t>40_3_6_11</t>
  </si>
  <si>
    <t>40_3_6_12</t>
  </si>
  <si>
    <t>40_3_6_13</t>
  </si>
  <si>
    <t>40_3_7</t>
    <phoneticPr fontId="66" type="noConversion"/>
  </si>
  <si>
    <t>木材 / 植物纤维</t>
    <phoneticPr fontId="66" type="noConversion"/>
  </si>
  <si>
    <t>40_3_7_1</t>
    <phoneticPr fontId="46" type="noConversion"/>
  </si>
  <si>
    <t>40_3_7_2</t>
  </si>
  <si>
    <t>40_3_7_3</t>
  </si>
  <si>
    <t>40_3_7_4</t>
  </si>
  <si>
    <t>40_3_7_5</t>
  </si>
  <si>
    <t>40_3_7_6</t>
  </si>
  <si>
    <t>40_3_7_7</t>
  </si>
  <si>
    <t>40_3_7_8</t>
  </si>
  <si>
    <t>40_3_7_9</t>
  </si>
  <si>
    <t>40_3_7_10</t>
  </si>
  <si>
    <t>40_3_8</t>
    <phoneticPr fontId="66" type="noConversion"/>
  </si>
  <si>
    <t>原虫 / 寄生虫类</t>
    <phoneticPr fontId="66" type="noConversion"/>
  </si>
  <si>
    <t>40_3_8_1</t>
    <phoneticPr fontId="46" type="noConversion"/>
  </si>
  <si>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</si>
  <si>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</si>
  <si>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</si>
  <si>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</si>
  <si>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</si>
  <si>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</si>
  <si>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</si>
  <si>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</si>
  <si>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</si>
  <si>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</si>
  <si>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</si>
  <si>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</si>
  <si>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</si>
  <si>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</si>
  <si>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</si>
  <si>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</si>
  <si>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</si>
  <si>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</si>
  <si>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</si>
  <si>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</si>
  <si>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</si>
  <si>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</si>
  <si>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</si>
  <si>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</si>
  <si>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</si>
  <si>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</si>
  <si>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</si>
  <si>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</si>
  <si>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</si>
  <si>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</si>
  <si>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</si>
  <si>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</si>
  <si>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</si>
  <si>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</si>
  <si>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</si>
  <si>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</si>
  <si>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</si>
  <si>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</si>
  <si>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</si>
  <si>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</si>
  <si>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</si>
  <si>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</si>
  <si>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</si>
  <si>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</si>
  <si>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</si>
  <si>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</si>
  <si>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</si>
  <si>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</si>
  <si>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</si>
  <si>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</si>
  <si>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</si>
  <si>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</si>
  <si>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</si>
  <si>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</si>
  <si>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</si>
  <si>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</si>
  <si>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</si>
  <si>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</si>
  <si>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</si>
  <si>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phoneticPr fontId="66" type="noConversion"/>
  </si>
  <si>
    <t>化学类</t>
    <phoneticPr fontId="66" type="noConversion"/>
  </si>
  <si>
    <t>40_4_1</t>
    <phoneticPr fontId="66" type="noConversion"/>
  </si>
  <si>
    <t>化妆品</t>
    <phoneticPr fontId="66" type="noConversion"/>
  </si>
  <si>
    <t>40_4_1_1</t>
    <phoneticPr fontId="46" type="noConversion"/>
  </si>
  <si>
    <t>40_4_1_2</t>
  </si>
  <si>
    <t>40_4_1_3</t>
  </si>
  <si>
    <t>40_4_1_4</t>
  </si>
  <si>
    <t>40_4_1_5</t>
  </si>
  <si>
    <t>40_4_1_6</t>
  </si>
  <si>
    <t>40_4_1_7</t>
  </si>
  <si>
    <t>40_4_1_8</t>
  </si>
  <si>
    <t>40_4_1_9</t>
  </si>
  <si>
    <t>40_4_1_10</t>
  </si>
  <si>
    <t>40_4_1_11</t>
  </si>
  <si>
    <t>40_4_1_12</t>
  </si>
  <si>
    <t>40_4_1_13</t>
  </si>
  <si>
    <t>40_4_1_14</t>
  </si>
  <si>
    <t>40_4_1_15</t>
  </si>
  <si>
    <t>40_4_1_16</t>
  </si>
  <si>
    <t>40_4_2</t>
    <phoneticPr fontId="66" type="noConversion"/>
  </si>
  <si>
    <t>杀虫剂</t>
    <phoneticPr fontId="66" type="noConversion"/>
  </si>
  <si>
    <t>40_4_2_1</t>
    <phoneticPr fontId="46" type="noConversion"/>
  </si>
  <si>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</si>
  <si>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</si>
  <si>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</si>
  <si>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</si>
  <si>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</si>
  <si>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</si>
  <si>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</si>
  <si>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</si>
  <si>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</si>
  <si>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</si>
  <si>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</si>
  <si>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</si>
  <si>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</si>
  <si>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</si>
  <si>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</si>
  <si>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</si>
  <si>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</si>
  <si>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</si>
  <si>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</si>
  <si>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</si>
  <si>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40_4_3</t>
    <phoneticPr fontId="66" type="noConversion"/>
  </si>
  <si>
    <t>添加剂</t>
    <phoneticPr fontId="66" type="noConversion"/>
  </si>
  <si>
    <t>40_4_3_1</t>
    <phoneticPr fontId="46" type="noConversion"/>
  </si>
  <si>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</si>
  <si>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</si>
  <si>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</si>
  <si>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</si>
  <si>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</si>
  <si>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</si>
  <si>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</si>
  <si>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</si>
  <si>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</si>
  <si>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</si>
  <si>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</si>
  <si>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</si>
  <si>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</si>
  <si>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</si>
  <si>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</si>
  <si>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</si>
  <si>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</si>
  <si>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</si>
  <si>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</si>
  <si>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</si>
  <si>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</si>
  <si>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</si>
  <si>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</si>
  <si>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</si>
  <si>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</si>
  <si>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</si>
  <si>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</si>
  <si>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</si>
  <si>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</si>
  <si>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</si>
  <si>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</si>
  <si>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</si>
  <si>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</si>
  <si>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</si>
  <si>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</si>
  <si>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</si>
  <si>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</si>
  <si>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</si>
  <si>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</si>
  <si>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40_4_4</t>
    <phoneticPr fontId="66" type="noConversion"/>
  </si>
  <si>
    <t>工业用品</t>
    <phoneticPr fontId="66" type="noConversion"/>
  </si>
  <si>
    <t>40_4_4_1</t>
    <phoneticPr fontId="46" type="noConversion"/>
  </si>
  <si>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</si>
  <si>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</si>
  <si>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</si>
  <si>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</si>
  <si>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</si>
  <si>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</si>
  <si>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</si>
  <si>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</si>
  <si>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</si>
  <si>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</si>
  <si>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</si>
  <si>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</si>
  <si>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</si>
  <si>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</si>
  <si>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</si>
  <si>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</si>
  <si>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</si>
  <si>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</si>
  <si>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</si>
  <si>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</si>
  <si>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</si>
  <si>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</si>
  <si>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</si>
  <si>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</si>
  <si>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</si>
  <si>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</si>
  <si>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</si>
  <si>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</si>
  <si>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</si>
  <si>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</si>
  <si>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</si>
  <si>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</si>
  <si>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</si>
  <si>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疫苗</t>
    <phoneticPr fontId="66" type="noConversion"/>
  </si>
  <si>
    <t>丙咪嗪</t>
    <phoneticPr fontId="46" type="noConversion"/>
  </si>
  <si>
    <t>重金属铅</t>
    <phoneticPr fontId="46" type="noConversion"/>
  </si>
  <si>
    <t>添加剂 阿托品</t>
  </si>
  <si>
    <t>添加剂 惕各酸异丙酯</t>
  </si>
  <si>
    <t>添加剂 磺胺二甲嘧啶</t>
  </si>
  <si>
    <t>添加剂 丁酸异丙酯</t>
  </si>
  <si>
    <t>添加剂 激酶底物肽</t>
  </si>
  <si>
    <t>添加剂 糖精钠</t>
  </si>
  <si>
    <t>添加剂 工业燃料</t>
  </si>
  <si>
    <t>添加剂 硫磺制酸</t>
  </si>
  <si>
    <t>添加剂 硝普酸钠</t>
  </si>
  <si>
    <t>添加剂 聚苯乙烯</t>
  </si>
  <si>
    <t>添加剂 孔雀石绿</t>
  </si>
  <si>
    <t>添加剂 硫酸阿托品</t>
  </si>
  <si>
    <t>添加剂 异辛烷</t>
  </si>
  <si>
    <t>添加剂 甲酮</t>
  </si>
  <si>
    <t>添加剂 废弃食用油脂</t>
  </si>
  <si>
    <t>添加剂 焦磷酸四乙酯</t>
  </si>
  <si>
    <t>添加剂 1,4-噻恶烷</t>
  </si>
  <si>
    <t>添加剂 多氯联苯</t>
  </si>
  <si>
    <t>添加剂 粪臭素</t>
  </si>
  <si>
    <t>添加剂 亚硫酰二氯</t>
  </si>
  <si>
    <t>添加剂 乙氧喹</t>
  </si>
  <si>
    <t>添加剂 异麦芽糖</t>
  </si>
  <si>
    <t>添加剂 玉米赤霉醇</t>
  </si>
  <si>
    <t>添加剂 四氯甲硅烷基本</t>
  </si>
  <si>
    <t>添加剂 硫代氨基脲</t>
  </si>
  <si>
    <t>添加剂 四氢呋喃</t>
  </si>
  <si>
    <t>添加剂 硫酸钠</t>
  </si>
  <si>
    <t>添加剂 方硼酸钠</t>
  </si>
  <si>
    <t>添加剂 硼砂</t>
  </si>
  <si>
    <t>添加剂 天冬氨酸镁</t>
  </si>
  <si>
    <t>添加剂  丙咪嗪</t>
  </si>
  <si>
    <t>添加剂 工业氯化镁</t>
  </si>
  <si>
    <t>添加剂 乳胶</t>
  </si>
  <si>
    <t>添加剂 氟利昂</t>
  </si>
  <si>
    <t>添加剂 磷酸氢二钠</t>
  </si>
  <si>
    <t>添加剂 异戊二烯</t>
  </si>
  <si>
    <t>添加剂 一氧化碳</t>
  </si>
  <si>
    <t>添加剂 石棉</t>
  </si>
  <si>
    <t>添加剂 硼酸</t>
  </si>
  <si>
    <t>添加剂 硫化氢钠</t>
  </si>
  <si>
    <t>杀虫剂类 香精混合味</t>
  </si>
  <si>
    <t>杀虫剂类 卟啉溶剂</t>
  </si>
  <si>
    <t>杀虫剂类 苯酚甲醛树脂</t>
  </si>
  <si>
    <t>杀虫剂类 聚丙烯溶剂</t>
  </si>
  <si>
    <t>杀虫剂类 含磷溶剂</t>
  </si>
  <si>
    <t>杀虫剂类 甲基乙基甲酮</t>
  </si>
  <si>
    <t>杀虫剂类 石灰</t>
  </si>
  <si>
    <t>杀虫剂类 工业溶剂</t>
  </si>
  <si>
    <t>杀虫剂类 甲醛</t>
  </si>
  <si>
    <t>杀虫剂类 硫酸长春醛碱</t>
  </si>
  <si>
    <t>杀虫剂类 酒石酸锑</t>
  </si>
  <si>
    <t>杀虫剂类 己烷</t>
  </si>
  <si>
    <t>杀虫剂类 环氧乙烷</t>
  </si>
  <si>
    <t>杀虫剂类 甲醇</t>
  </si>
  <si>
    <t>杀虫剂类 苯溶剂</t>
  </si>
  <si>
    <t>杀虫剂类 塑胶溶剂</t>
  </si>
  <si>
    <t>杀虫剂类 重亚硫酸盐</t>
  </si>
  <si>
    <t>杀虫剂类 亚硫酸氢盐</t>
  </si>
  <si>
    <t>杀虫剂类 苯乙烯</t>
  </si>
  <si>
    <t>杀虫剂类 甲醛脱氢酶</t>
  </si>
  <si>
    <t>杀虫剂类 沥青</t>
  </si>
  <si>
    <t>杀虫剂类 二氯甲烷</t>
  </si>
  <si>
    <t>杀虫剂类 异丙醇</t>
  </si>
  <si>
    <t>杀虫剂类 干洗剂</t>
  </si>
  <si>
    <t>杀虫剂类 氨水</t>
  </si>
  <si>
    <t>杀虫剂类 环氧树脂</t>
  </si>
  <si>
    <t>杀虫剂类 胆碱乙酰基</t>
  </si>
  <si>
    <t>杀虫剂类 对乙酰氨基酚</t>
  </si>
  <si>
    <t>杀虫剂类 苯甲基</t>
  </si>
  <si>
    <t>杀虫剂类 苯</t>
  </si>
  <si>
    <t>杀虫剂类 油漆涂料</t>
  </si>
  <si>
    <t>杀虫剂类 四氯化胆碱</t>
  </si>
  <si>
    <t>杀虫剂类 家具溶剂</t>
  </si>
  <si>
    <t>杀虫剂类 乙烯基</t>
  </si>
  <si>
    <t>杀虫剂类 工业用品类</t>
  </si>
  <si>
    <t>杀虫剂类 代森锰</t>
  </si>
  <si>
    <t>杀虫剂类 克菌丹</t>
  </si>
  <si>
    <t>杀虫剂类 苯菌灵</t>
  </si>
  <si>
    <t>杀虫剂类 二氯苯氧乙酸</t>
  </si>
  <si>
    <t>杀虫剂类 乙滴涕</t>
  </si>
  <si>
    <t>杀虫剂类 敌匹硫磷</t>
  </si>
  <si>
    <t>杀虫剂类 敌菌丹</t>
  </si>
  <si>
    <t>杀虫剂类 氧基三氯乙烷</t>
  </si>
  <si>
    <t>杀虫剂类 庚酸乙酯</t>
  </si>
  <si>
    <t>杀虫剂类 硝苯硫磷酯</t>
  </si>
  <si>
    <t>杀虫剂类 库马磷</t>
  </si>
  <si>
    <t>杀虫剂类 异硫氰酸乙烷酯</t>
  </si>
  <si>
    <t>杀虫剂类 莠去津</t>
  </si>
  <si>
    <t>杀虫剂类 除草剂</t>
  </si>
  <si>
    <t>杀虫剂类 磷酸三钾</t>
  </si>
  <si>
    <t>杀虫剂类 橙剂</t>
  </si>
  <si>
    <t>杀虫剂类 灭菌丹</t>
  </si>
  <si>
    <t>杀虫剂类 山奈酚</t>
  </si>
  <si>
    <t>杀虫剂类 阿特拉津</t>
  </si>
  <si>
    <t>杀虫剂类 DDT</t>
  </si>
  <si>
    <t>杀虫剂类 百草枯</t>
  </si>
  <si>
    <t>化妆品.药品 α-乙酰γ-丁内酯</t>
  </si>
  <si>
    <t>化妆品.药品 氰亚金酸铵</t>
  </si>
  <si>
    <t>化妆品.药品 乙基氯硅烷</t>
  </si>
  <si>
    <t>化妆品.药品 乙醚</t>
  </si>
  <si>
    <t>化妆品.药品 二甲基类</t>
  </si>
  <si>
    <t>化妆品.药品 乙基碘</t>
  </si>
  <si>
    <t>化妆品.药品 甲腈咪胍</t>
  </si>
  <si>
    <t>化妆品.药品 异硫氰酸乙烷酯</t>
  </si>
  <si>
    <t>化妆品.药品 水杨酸盐类</t>
  </si>
  <si>
    <t>化妆品.药品 苯基丙-2-烯酸</t>
  </si>
  <si>
    <t>化妆品.药品 硝苯硫磷酯</t>
  </si>
  <si>
    <t>化妆品.药品 二甲苯</t>
  </si>
  <si>
    <t>化妆品.药品 二甲花翠苷</t>
  </si>
  <si>
    <t>化妆品.药品 丙三醇</t>
  </si>
  <si>
    <t>化妆品.药品 咪康唑硝酸盐</t>
  </si>
  <si>
    <t>化妆品.药品 化妆品</t>
  </si>
  <si>
    <t>原虫.寄生虫类 贝氏等孢子球虫</t>
  </si>
  <si>
    <t>原虫.寄生虫类 贾第虫属</t>
  </si>
  <si>
    <t>原虫.寄生虫类 旋毛虫幼虫</t>
  </si>
  <si>
    <t>原虫.寄生虫类 丝虫</t>
  </si>
  <si>
    <t>原虫.寄生虫类 蠕形住肠蛲虫</t>
  </si>
  <si>
    <t>原虫.寄生虫类 血孢子虫</t>
  </si>
  <si>
    <t>原虫.寄生虫类 胰内吸虫</t>
  </si>
  <si>
    <t>原虫.寄生虫类 肺吸虫</t>
  </si>
  <si>
    <t>原虫.寄生虫类 巴西钩虫</t>
  </si>
  <si>
    <t>原虫.寄生虫类 大裸头绦虫</t>
  </si>
  <si>
    <t>原虫.寄生虫类 肥头绦虫</t>
  </si>
  <si>
    <t>原虫.寄生虫类 有钩绦虫</t>
  </si>
  <si>
    <t>原虫.寄生虫类 线虫殖孔绦虫</t>
  </si>
  <si>
    <t>原虫.寄生虫类 短毛线虫</t>
  </si>
  <si>
    <t>原虫.寄生虫类 弓蛔线虫属</t>
  </si>
  <si>
    <t>原虫.寄生虫类 肉孢子虫属</t>
  </si>
  <si>
    <t>原虫.寄生虫类 肠兰伯鞭毛虫</t>
  </si>
  <si>
    <t>原虫.寄生虫类 弓形虫</t>
  </si>
  <si>
    <t>原虫.寄生虫类 猪囊虫</t>
  </si>
  <si>
    <t>原虫.寄生虫类 阿米巴</t>
  </si>
  <si>
    <t>原虫.寄生虫类 埃及血吸虫</t>
  </si>
  <si>
    <t>原虫.寄生虫类 血吸虫</t>
  </si>
  <si>
    <t>原虫.寄生虫类 棘口吸虫</t>
  </si>
  <si>
    <t>原虫.寄生虫类 短膜壳绦虫</t>
  </si>
  <si>
    <t>原虫.寄生虫类 棘球绦虫</t>
  </si>
  <si>
    <t>原虫.寄生虫类 缩小包膜绦虫</t>
  </si>
  <si>
    <t>原虫.寄生虫类 肥颈泡尾绦虫</t>
  </si>
  <si>
    <t>原虫.寄生虫类 克氏绦虫</t>
  </si>
  <si>
    <t>原虫.寄生虫类 鼠管线虫</t>
  </si>
  <si>
    <t>原虫.寄生虫类 马圆线虫</t>
  </si>
  <si>
    <t>原虫.寄生虫类 迈氏唇鞭毛虫</t>
  </si>
  <si>
    <t>原虫.寄生虫类 新孢子虫属</t>
  </si>
  <si>
    <t>原虫.寄生虫类 阴道毛滴虫</t>
  </si>
  <si>
    <t>原虫.寄生虫类 蓝氏贾第</t>
  </si>
  <si>
    <t>原虫.寄生虫类 溶组织内阿米巴</t>
  </si>
  <si>
    <t>原虫.寄生虫类 牛血吸虫</t>
  </si>
  <si>
    <t>原虫.寄生虫类 肝吸虫</t>
  </si>
  <si>
    <t>原虫.寄生虫类 缺茎吸虫属</t>
  </si>
  <si>
    <t>原虫.寄生虫类 瑞列绦虫属</t>
  </si>
  <si>
    <t>原虫.寄生虫类 舌形斧钩绦虫</t>
  </si>
  <si>
    <t>原虫.寄生虫类 绦虫属</t>
  </si>
  <si>
    <t>原虫.寄生虫类 绦虫</t>
  </si>
  <si>
    <t>原虫.寄生虫类 粪类圆线虫</t>
  </si>
  <si>
    <t>原虫.寄生虫类 圆线虫</t>
  </si>
  <si>
    <t>原虫.寄生虫类 吸吮线虫</t>
  </si>
  <si>
    <t>原虫.寄生虫类 鞭形鞭虫</t>
  </si>
  <si>
    <t>原虫.寄生虫类 虐原虫</t>
  </si>
  <si>
    <t>原虫.寄生虫类 鞭毛虫</t>
  </si>
  <si>
    <t>原虫.寄生虫类 蛔虫</t>
  </si>
  <si>
    <t>原虫.寄生虫类 疣状吓弯吸虫</t>
  </si>
  <si>
    <t>原虫.寄生虫类 肝片形吸虫</t>
  </si>
  <si>
    <t>原虫.寄生虫类 双腔吸虫属</t>
  </si>
  <si>
    <t>原虫.寄生虫类 钩虫属</t>
  </si>
  <si>
    <t>原虫.寄生虫类 多头绦虫属</t>
  </si>
  <si>
    <t>原虫.寄生虫类 水泡绦虫</t>
  </si>
  <si>
    <t>原虫.寄生虫类 连结绦虫</t>
  </si>
  <si>
    <t>原虫.寄生虫类 封闭毛线线虫</t>
  </si>
  <si>
    <t>原虫.寄生虫类 帕特尔毛细线虫</t>
  </si>
  <si>
    <t>原虫.寄生虫类 旋毛线虫</t>
  </si>
  <si>
    <t>原虫.寄生虫类 线虫属</t>
  </si>
  <si>
    <t>木材/植物纤维 黑接骨木</t>
  </si>
  <si>
    <t>木材/植物纤维 杜松</t>
  </si>
  <si>
    <t>木材/植物纤维 阔叶树</t>
  </si>
  <si>
    <t>木材/植物纤维 榆木</t>
  </si>
  <si>
    <t>木材/植物纤维 七叶树</t>
  </si>
  <si>
    <t>木材/植物纤维 松木</t>
  </si>
  <si>
    <t>木材/植物纤维 白杨</t>
  </si>
  <si>
    <t>木材/植物纤维 悬铃树</t>
  </si>
  <si>
    <t>木材/植物纤维 橡树</t>
  </si>
  <si>
    <t>木材/植物纤维 木棉花</t>
  </si>
  <si>
    <t>织物.染料 棉布</t>
  </si>
  <si>
    <t>织物.染料 洗涤剂</t>
  </si>
  <si>
    <t>织物.染料 兔毛</t>
  </si>
  <si>
    <t>织物.染料 聚酯纤维</t>
  </si>
  <si>
    <t>织物.染料 羊毛</t>
  </si>
  <si>
    <t>织物.染料 聚氨酯</t>
  </si>
  <si>
    <t>织物.染料 亚麻布</t>
  </si>
  <si>
    <t>织物.染料 染色剂</t>
  </si>
  <si>
    <t>织物.染料 安哥拉山羊</t>
  </si>
  <si>
    <t>织物.染料 尼龙</t>
  </si>
  <si>
    <t>织物.染料 绵羊毛</t>
  </si>
  <si>
    <t>织物.染料 棉絮</t>
  </si>
  <si>
    <t>织物.染料 马海毛</t>
  </si>
  <si>
    <t>疫苗 卡介苗</t>
  </si>
  <si>
    <t>疫苗 麻疹疫苗</t>
  </si>
  <si>
    <t>疫苗 风疹疫苗</t>
  </si>
  <si>
    <t>疫苗 脊髓灰质炎疫苗</t>
  </si>
  <si>
    <t>疫苗 白喉疫苗</t>
  </si>
  <si>
    <t>疫苗 狂犬病疫苗</t>
  </si>
  <si>
    <t>疫苗 伤寒菌苗</t>
  </si>
  <si>
    <t>疫苗 牛痘苗</t>
  </si>
  <si>
    <t>疫苗 破伤风疫苗</t>
  </si>
  <si>
    <t>疫苗 黄热病疫苗</t>
  </si>
  <si>
    <t>疫苗 水痘疫苗</t>
  </si>
  <si>
    <t>疫苗 流感疫苗</t>
  </si>
  <si>
    <t>废气 香烟</t>
  </si>
  <si>
    <t>废气 烟草烟雾</t>
  </si>
  <si>
    <t>废气 天然气</t>
  </si>
  <si>
    <t>废气 汽油</t>
  </si>
  <si>
    <t>毒液 蕲蛇</t>
  </si>
  <si>
    <t>毒液 大蜥蜴毒液</t>
  </si>
  <si>
    <t>毒液 锯鳞蝰毒液</t>
  </si>
  <si>
    <t>毒液 毒蛇毒液</t>
  </si>
  <si>
    <t>毒液 响尾蛇</t>
  </si>
  <si>
    <t>毒液 响尾蛇属</t>
  </si>
  <si>
    <t>毒液 金环蛇</t>
  </si>
  <si>
    <t>毒液 蚊子毒液</t>
  </si>
  <si>
    <t>毒液 洞蛇属</t>
  </si>
  <si>
    <t>毒液 珊瑚蛇</t>
  </si>
  <si>
    <t>毒液 蝎子毒液</t>
  </si>
  <si>
    <t>毒液 海蛇</t>
  </si>
  <si>
    <t>毒液 胡峰毒液</t>
  </si>
  <si>
    <t>毒液 巴西蝮蛇</t>
  </si>
  <si>
    <t>毒液 毒蛛</t>
  </si>
  <si>
    <t>毒液 黑蜘蛛毒液</t>
  </si>
  <si>
    <t>毒液 蜘蛛网</t>
  </si>
  <si>
    <t>毒液 蚁类毒液</t>
  </si>
  <si>
    <t>细菌 拟杆菌属</t>
  </si>
  <si>
    <t>细菌 假丝酵母属</t>
  </si>
  <si>
    <t>细菌 嗜酸乳杆菌</t>
  </si>
  <si>
    <t>细菌 沙门氏菌</t>
  </si>
  <si>
    <t>细菌 产气荚膜梭菌</t>
  </si>
  <si>
    <t>细菌 葡萄球菌属</t>
  </si>
  <si>
    <t>细菌 奈瑟球菌属</t>
  </si>
  <si>
    <t>细菌 保加利亚乳杆菌</t>
  </si>
  <si>
    <t>细菌 假单胞菌属</t>
  </si>
  <si>
    <t>细菌 嗜酸乳酸杆菌</t>
  </si>
  <si>
    <t>细菌 大肠杆菌</t>
  </si>
  <si>
    <t>细菌 志贺菌属</t>
  </si>
  <si>
    <t>细菌 芽孢杆菌属</t>
  </si>
  <si>
    <t>细菌 坚硬芽胞杆菌</t>
  </si>
  <si>
    <t>细菌 军团病杆菌属</t>
  </si>
  <si>
    <t>细菌 变形杆菌属</t>
  </si>
  <si>
    <t>细菌 弯曲杆菌属</t>
  </si>
  <si>
    <t>细菌 伤寒菌属</t>
  </si>
  <si>
    <t>细菌 立克次体属</t>
  </si>
  <si>
    <t>细菌 霉浆菌</t>
  </si>
  <si>
    <t>细菌 枯草芽胞杆菌</t>
  </si>
  <si>
    <t>细菌 链球菌属</t>
  </si>
  <si>
    <t>细菌 破伤风菌</t>
  </si>
  <si>
    <t>细菌 克雷伯菌属</t>
  </si>
  <si>
    <t>细菌 荧光假单胞菌</t>
  </si>
  <si>
    <t>细菌 流产布鲁杆菌</t>
  </si>
  <si>
    <t>细菌 密螺旋体属</t>
  </si>
  <si>
    <t>细菌 粘质沙雷菌</t>
  </si>
  <si>
    <t>细菌 疏螺旋体属</t>
  </si>
  <si>
    <t>细菌 梭菌属</t>
  </si>
  <si>
    <t>细菌 霍乱菌</t>
  </si>
  <si>
    <t>细菌 金黄色葡萄球菌</t>
  </si>
  <si>
    <t>细菌 消化链球菌属</t>
  </si>
  <si>
    <t>细菌 炭疽杆菌</t>
  </si>
  <si>
    <t>细菌 类鼻疽假单胞菌</t>
  </si>
  <si>
    <t>细菌 百日咳杆菌</t>
  </si>
  <si>
    <t>真菌/霉菌 褶皱念珠菌</t>
  </si>
  <si>
    <t>真菌/霉菌 串珠镰刀菌</t>
  </si>
  <si>
    <t>真菌/霉菌 指状青霉属</t>
  </si>
  <si>
    <t>真菌/霉菌 灰绿曲霉</t>
  </si>
  <si>
    <t>真菌/霉菌 青霉菌</t>
  </si>
  <si>
    <t>真菌/霉菌 产黄青霉</t>
  </si>
  <si>
    <t>真菌/霉菌 黄曲霉</t>
  </si>
  <si>
    <t>真菌/霉菌 发癣菌</t>
  </si>
  <si>
    <t>真菌/霉菌 念珠菌属</t>
  </si>
  <si>
    <t>真菌/霉菌 红色毛癣菌</t>
  </si>
  <si>
    <t>真菌/霉菌 藤榕根霉菌</t>
  </si>
  <si>
    <t>真菌/霉菌 表皮癣菌属</t>
  </si>
  <si>
    <t>真菌/霉菌 克斯念珠菌</t>
  </si>
  <si>
    <t>真菌/霉菌 链格孢属</t>
  </si>
  <si>
    <t>真菌/霉菌 疣状毛癣菌</t>
  </si>
  <si>
    <t>真菌/霉菌 构巢曲霉</t>
  </si>
  <si>
    <t>真菌/霉菌 镰刀菌</t>
  </si>
  <si>
    <t>真菌/霉菌 热带念珠菌</t>
  </si>
  <si>
    <t>真菌/霉菌 黑曲霉</t>
  </si>
  <si>
    <t>真菌/霉菌 头孢菌属</t>
  </si>
  <si>
    <t>真菌/霉菌 沙门青霉菌</t>
  </si>
  <si>
    <t>真菌/霉菌 白色念珠菌</t>
  </si>
  <si>
    <t>真菌/霉菌 根霉菌</t>
  </si>
  <si>
    <t>真菌/霉菌 毛癣菌</t>
  </si>
  <si>
    <t>真菌/霉菌 产糖芽霉菌</t>
  </si>
  <si>
    <t>真菌/霉菌 玉米赤霉</t>
  </si>
  <si>
    <t>真菌/霉菌 榛曲霉素</t>
  </si>
  <si>
    <t>真菌/霉菌 假丝酵母菌</t>
  </si>
  <si>
    <t>真菌/霉菌 曲霉菌属</t>
  </si>
  <si>
    <t>真菌/霉菌 娄地青霉</t>
  </si>
  <si>
    <t>动物皮毛 仓鼠毛</t>
  </si>
  <si>
    <t>动物皮毛 老鼠毛</t>
  </si>
  <si>
    <t>动物皮毛 猫毛</t>
  </si>
  <si>
    <t>动物皮毛 大鼠</t>
  </si>
  <si>
    <t>动物皮毛 鸭毛</t>
  </si>
  <si>
    <t>动物皮毛 马毛</t>
  </si>
  <si>
    <t>动物皮毛 人发</t>
  </si>
  <si>
    <t>动物皮毛 皮肤屑</t>
  </si>
  <si>
    <t>动物皮毛 狗毛</t>
  </si>
  <si>
    <t>动物皮毛 鸡毛</t>
  </si>
  <si>
    <t>动物皮毛 荷兰猪</t>
  </si>
  <si>
    <t>动物皮毛 兔毛</t>
  </si>
  <si>
    <t>动物皮毛 牛毛</t>
  </si>
  <si>
    <t>动物皮毛 鹅毛</t>
  </si>
  <si>
    <t>动物皮毛 羊毛</t>
  </si>
  <si>
    <t>螨虫粉尘类 地毯灰尘</t>
  </si>
  <si>
    <t>螨虫粉尘类 疥螨</t>
  </si>
  <si>
    <t>螨虫粉尘类 玉米粉尘</t>
  </si>
  <si>
    <t>螨虫粉尘类 粉笔灰</t>
  </si>
  <si>
    <t>螨虫粉尘类 秸秆粉尘螨</t>
  </si>
  <si>
    <t>螨虫粉尘类 室内装饰尘</t>
  </si>
  <si>
    <t>螨虫粉尘类 床垫粉尘</t>
  </si>
  <si>
    <t>螨虫粉尘类 干草灰</t>
  </si>
  <si>
    <t>螨虫粉尘类 大麦粉尘</t>
  </si>
  <si>
    <t>螨虫粉尘类 室内灰尘</t>
  </si>
  <si>
    <t>螨虫粉尘类 毛囊螨</t>
  </si>
  <si>
    <t>螨虫粉尘类 螨虫</t>
  </si>
  <si>
    <t>螨虫粉尘类 小麦粉尘</t>
  </si>
  <si>
    <t>螨虫粉尘类 尘埃</t>
  </si>
  <si>
    <t>花粉类 女贞树花粉</t>
  </si>
  <si>
    <t>花粉类 黑麦草花粉</t>
  </si>
  <si>
    <t>花粉类 水仙花花粉</t>
  </si>
  <si>
    <t>花粉类 榆树花粉</t>
  </si>
  <si>
    <t>花粉类 苏格兰松</t>
  </si>
  <si>
    <t>花粉类 松树花粉</t>
  </si>
  <si>
    <t>花粉类 天竺葵花粉</t>
  </si>
  <si>
    <t>花粉类 燕麦花粉</t>
  </si>
  <si>
    <t>花粉类 艾蒿花粉</t>
  </si>
  <si>
    <t>花粉类 玫瑰花粉</t>
  </si>
  <si>
    <t>花粉类 鼠尾草花粉</t>
  </si>
  <si>
    <t>花粉类 木棉花粉</t>
  </si>
  <si>
    <t>花粉类 菊花花粉</t>
  </si>
  <si>
    <t>花粉类 灌木花粉</t>
  </si>
  <si>
    <t>花粉类 桑树花粉</t>
  </si>
  <si>
    <t>花粉类 石南花花粉</t>
  </si>
  <si>
    <t>花粉类 接骨木花粉</t>
  </si>
  <si>
    <t>花粉类 车前草花粉</t>
  </si>
  <si>
    <t>花粉类 柏树花粉</t>
  </si>
  <si>
    <t>花粉类 茅草花粉</t>
  </si>
  <si>
    <t>花粉类 金链花花粉</t>
  </si>
  <si>
    <t>花粉类 菩提树花粉</t>
  </si>
  <si>
    <t>花粉类 白桦树花粉</t>
  </si>
  <si>
    <t>花粉类 紫花苜蓿</t>
  </si>
  <si>
    <t>花粉类 榛树花粉</t>
  </si>
  <si>
    <t>花粉类 山楂树花粉</t>
  </si>
  <si>
    <t>花粉类 胡桃木花粉</t>
  </si>
  <si>
    <t>花粉类 苍耳子花粉</t>
  </si>
  <si>
    <t>花粉类 牧草花粉</t>
  </si>
  <si>
    <t>花粉类 一枝黄花</t>
  </si>
  <si>
    <t>花粉类 荨麻花粉</t>
  </si>
  <si>
    <t>花粉类 蒲公英花粉</t>
  </si>
  <si>
    <t>花粉类 黄水仙花粉</t>
  </si>
  <si>
    <t>花粉类 紫苑花粉</t>
  </si>
  <si>
    <t>花粉类 悬铃木花粉</t>
  </si>
  <si>
    <t>花粉类 小麦花粉</t>
  </si>
  <si>
    <t>花粉类 油菜花粉</t>
  </si>
  <si>
    <t>花粉类 南欧黑松</t>
  </si>
  <si>
    <t>花粉类 杂草花粉</t>
  </si>
  <si>
    <t>花粉类 红花苜蓿</t>
  </si>
  <si>
    <t>花粉类 石楠花花粉</t>
  </si>
  <si>
    <t>花粉类 山毛榉花粉</t>
  </si>
  <si>
    <t>花粉类 玉米花粉</t>
  </si>
  <si>
    <t>花粉类 藜属花粉</t>
  </si>
  <si>
    <t>花粉类 角豆树花</t>
  </si>
  <si>
    <t>花粉类 大丽花花粉</t>
  </si>
  <si>
    <t>花粉类 柳树花粉</t>
  </si>
  <si>
    <t>花粉类 白蜡树花粉</t>
  </si>
  <si>
    <t>花粉类 蛇麻草花粉</t>
  </si>
  <si>
    <t>花粉类 洋槐花粉</t>
  </si>
  <si>
    <t>花粉类 水蜡树花粉</t>
  </si>
  <si>
    <t>花粉类 金银花花粉</t>
  </si>
  <si>
    <t>花粉类 欧洲赤松木</t>
  </si>
  <si>
    <t>花粉类 橡树花粉</t>
  </si>
  <si>
    <t>花粉类 雏菊花粉</t>
  </si>
  <si>
    <t>花粉类 桦树花粉</t>
  </si>
  <si>
    <t>花粉类 枫木花粉</t>
  </si>
  <si>
    <t>食品药品添加剂 卟啉</t>
  </si>
  <si>
    <t>食品药品添加剂 亚硫酸氢盐</t>
  </si>
  <si>
    <t>食品药品添加剂 己酮可可碱</t>
  </si>
  <si>
    <t>食品药品添加剂 苯基甘氨酸</t>
  </si>
  <si>
    <t>食品药品添加剂 桂皮酸</t>
  </si>
  <si>
    <t>食品药品添加剂 硫化氢钠</t>
  </si>
  <si>
    <t>食品药品添加剂 明胶</t>
  </si>
  <si>
    <t>食品药品添加剂 乙氧喹</t>
  </si>
  <si>
    <t>食品药品添加剂 谷氨酰胺</t>
  </si>
  <si>
    <t>食品药品添加剂 二甲基色胺</t>
  </si>
  <si>
    <t>食品药品添加剂 反油酸</t>
  </si>
  <si>
    <t>食品药品添加剂 香料</t>
  </si>
  <si>
    <t>食品药品添加剂 甜味剂</t>
  </si>
  <si>
    <t>食品药品添加剂 磷酸氢二钠</t>
  </si>
  <si>
    <t>食品药品添加剂 方硼酸钠</t>
  </si>
  <si>
    <t>食品药品添加剂 硝苯硫磷酯</t>
  </si>
  <si>
    <t>食品药品添加剂 柠檬黄</t>
  </si>
  <si>
    <t>食品药品添加剂 咖啡酸</t>
  </si>
  <si>
    <t>食品药品添加剂 红色色素</t>
  </si>
  <si>
    <t>食品药品添加剂 蓝色色素</t>
  </si>
  <si>
    <t>食品药品添加剂 黄色色素</t>
  </si>
  <si>
    <t>食品药品添加剂 肉豆蔻酸</t>
  </si>
  <si>
    <t>食品药品添加剂 甲萘醌</t>
  </si>
  <si>
    <t>食品药品添加剂 甲硫丁氨酸</t>
  </si>
  <si>
    <t>食品药品添加剂 二甲花翠苷</t>
  </si>
  <si>
    <t>食品药品添加剂 硝酸钾</t>
  </si>
  <si>
    <t>食品药品添加剂 苯甲酸</t>
  </si>
  <si>
    <t>食品药品添加剂 绿过氧物</t>
  </si>
  <si>
    <t>食品药品添加剂 芒硝</t>
  </si>
  <si>
    <t>食品药品添加剂 乙酰胆碱</t>
  </si>
  <si>
    <t>食品药品添加剂 紫槲皮甙</t>
  </si>
  <si>
    <t>食品药品添加剂 重亚硫酸盐</t>
  </si>
  <si>
    <t>食品药品添加剂 硬脂酸</t>
  </si>
  <si>
    <t>食品药品添加剂 丁酸丙酯</t>
  </si>
  <si>
    <t>食品药品添加剂 华法林</t>
  </si>
  <si>
    <t>食品药品添加剂 丁酰</t>
  </si>
  <si>
    <t>食品药品添加剂 洋芹醚</t>
  </si>
  <si>
    <t>食品药品添加剂 乙酰</t>
  </si>
  <si>
    <t>食品药品添加剂 过氧化氢苯甲酰</t>
  </si>
  <si>
    <t>食品药品添加剂 琥珀酸</t>
  </si>
  <si>
    <t>食品药品添加剂 钠胆碱</t>
  </si>
  <si>
    <t>食品药品添加剂 酪胺</t>
  </si>
  <si>
    <t>食品药品添加剂 对乙酰氨基酚</t>
  </si>
  <si>
    <t>食品药品添加剂 硝普酸钠</t>
  </si>
  <si>
    <t>食品药品添加剂 苯乙烯</t>
  </si>
  <si>
    <t>食品药品添加剂 绿原酸</t>
  </si>
  <si>
    <t>食品药品添加剂 异戊二烯</t>
  </si>
  <si>
    <t>食品药品添加剂 葡糖苷酸</t>
  </si>
  <si>
    <t>食品药品添加剂 苯并噻唑</t>
  </si>
  <si>
    <t>食品药品添加剂 乙醛</t>
  </si>
  <si>
    <t>食品药品添加剂 苯哌丙烷</t>
  </si>
  <si>
    <t>食品药品添加剂 酒石酸氢钾</t>
  </si>
  <si>
    <t>食品药品添加剂 鱆胺</t>
  </si>
  <si>
    <t>食品药品添加剂 食物添加剂</t>
  </si>
  <si>
    <t>调料类 肉桂</t>
  </si>
  <si>
    <t>调料类 肉豆蔻</t>
  </si>
  <si>
    <t>调料类 麝香草</t>
  </si>
  <si>
    <t>调料类 迷失香</t>
  </si>
  <si>
    <t>调料类 海草类碘</t>
  </si>
  <si>
    <t>调料类 牙买加胡椒</t>
  </si>
  <si>
    <t>调料类 干辣椒</t>
  </si>
  <si>
    <t>调料类 当归</t>
  </si>
  <si>
    <t>调料类 罗勒</t>
  </si>
  <si>
    <t>调料类 大蒜</t>
  </si>
  <si>
    <t>调料类 谷氨酸钠</t>
  </si>
  <si>
    <t>调料类 龙蒿</t>
  </si>
  <si>
    <t>调料类 百里香</t>
  </si>
  <si>
    <t>调料类 芥末</t>
  </si>
  <si>
    <t>调料类 大茴香</t>
  </si>
  <si>
    <t>调料类 月桂树叶</t>
  </si>
  <si>
    <t>调料类 食盐</t>
  </si>
  <si>
    <t>调料类 细香葱</t>
  </si>
  <si>
    <t>调料类 欧芹</t>
  </si>
  <si>
    <t>调料类 红胡椒</t>
  </si>
  <si>
    <t>调料类 莳萝</t>
  </si>
  <si>
    <t>调料类 香草</t>
  </si>
  <si>
    <t>调料类 红辣椒</t>
  </si>
  <si>
    <t>调料类 丁香</t>
  </si>
  <si>
    <t>调料类 黑胡椒</t>
  </si>
  <si>
    <t>调料类 辣椒油</t>
  </si>
  <si>
    <t>调料类 芥末酱</t>
  </si>
  <si>
    <t>调料类 香菜</t>
  </si>
  <si>
    <t>调料类 红花</t>
  </si>
  <si>
    <t>调料类 薄荷</t>
  </si>
  <si>
    <t>调料类 咖喱粉</t>
  </si>
  <si>
    <t>油/醋类 油菜子油</t>
  </si>
  <si>
    <t>油/醋类 蔬菜油</t>
  </si>
  <si>
    <t>油/醋类 小麦胚芽油</t>
  </si>
  <si>
    <t>油/醋类 菜籽油</t>
  </si>
  <si>
    <t>油/醋类 南瓜子油</t>
  </si>
  <si>
    <t>油/醋类 橄榄油</t>
  </si>
  <si>
    <t>油/醋类 脂肪油</t>
  </si>
  <si>
    <t>油/醋类 醋</t>
  </si>
  <si>
    <t>油/醋类 麻油</t>
  </si>
  <si>
    <t>油/醋类 棕榈油</t>
  </si>
  <si>
    <t>油/醋类  亚麻仁油</t>
  </si>
  <si>
    <t>油/醋类 苹果醋</t>
  </si>
  <si>
    <t>油/醋类 棉籽</t>
  </si>
  <si>
    <t>豆制品类 豆芽</t>
  </si>
  <si>
    <t>豆制品类 刀豆</t>
  </si>
  <si>
    <t>豆制品类 利马豆</t>
  </si>
  <si>
    <t>豆制品类 豆腐</t>
  </si>
  <si>
    <t>豆制品类 眉豆</t>
  </si>
  <si>
    <t>豆制品类 黑白斑豆</t>
  </si>
  <si>
    <t>豆制品类 红花菜豆</t>
  </si>
  <si>
    <t>豆制品类 豌豆荚</t>
  </si>
  <si>
    <t>豆制品类 荆豆</t>
  </si>
  <si>
    <t>豆制品类 豆奶</t>
  </si>
  <si>
    <t>豆制品类 黄豆</t>
  </si>
  <si>
    <t>甜味剂 糖精</t>
  </si>
  <si>
    <t>甜味剂 麦芽糖</t>
  </si>
  <si>
    <t>甜味剂 乳糖</t>
  </si>
  <si>
    <t>甜味剂 阿斯巴甜</t>
  </si>
  <si>
    <t>甜味剂 山梨糖醇</t>
  </si>
  <si>
    <t>甜味剂 全蔗糖</t>
  </si>
  <si>
    <t>甜味剂 果糖</t>
  </si>
  <si>
    <t>甜味剂 甜菜糖</t>
  </si>
  <si>
    <t>甜味剂 甜菊</t>
  </si>
  <si>
    <t>甜味剂 巧克力</t>
  </si>
  <si>
    <t>甜味剂 蜂蜜</t>
  </si>
  <si>
    <t>甜味剂 绵白糖</t>
  </si>
  <si>
    <t>甜味剂 甘露醇</t>
  </si>
  <si>
    <t>甜味剂 木糖醇</t>
  </si>
  <si>
    <t>甜味剂 糖</t>
  </si>
  <si>
    <t>甜味剂 蔗糖</t>
  </si>
  <si>
    <t>饮料类 啤酒</t>
  </si>
  <si>
    <t>饮料类 白葡萄酒</t>
  </si>
  <si>
    <t>饮料类 可乐</t>
  </si>
  <si>
    <t>饮料类 红葡萄酒</t>
  </si>
  <si>
    <t>饮料类 茶</t>
  </si>
  <si>
    <t>饮料类 咖啡</t>
  </si>
  <si>
    <t>奶油类 人造黄油</t>
  </si>
  <si>
    <t>奶油类 奶油</t>
  </si>
  <si>
    <t>奶油类 烤油</t>
  </si>
  <si>
    <t>蛋类 蛋清</t>
  </si>
  <si>
    <t>蛋类 蛋黄</t>
  </si>
  <si>
    <t>蛋类 蛋白</t>
  </si>
  <si>
    <t>乳制品类 软质奶酪</t>
  </si>
  <si>
    <t>乳制品类 干酪</t>
  </si>
  <si>
    <t>乳制品类 羊奶</t>
  </si>
  <si>
    <t>乳制品类 羊奶酪</t>
  </si>
  <si>
    <t>乳制品类 奶酪</t>
  </si>
  <si>
    <t>乳制品类 乳清</t>
  </si>
  <si>
    <t>乳制品类 软奶酪</t>
  </si>
  <si>
    <t>乳制品类 脱脂乳</t>
  </si>
  <si>
    <t>乳制品类 双歧杆菌奶</t>
  </si>
  <si>
    <t>乳制品类 奶粉</t>
  </si>
  <si>
    <t>乳制品类 酸奶</t>
  </si>
  <si>
    <t>乳制品类 脱水牛奶</t>
  </si>
  <si>
    <t>乳制品类 凝乳</t>
  </si>
  <si>
    <t>乳制品类 牛奶</t>
  </si>
  <si>
    <t>香菇 羊肚菌</t>
  </si>
  <si>
    <t>香菇 鸡油菌</t>
  </si>
  <si>
    <t>香菇 块菌</t>
  </si>
  <si>
    <t>香菇 蘑菇</t>
  </si>
  <si>
    <t>香菇 平菇</t>
  </si>
  <si>
    <t>香菇 香菇</t>
  </si>
  <si>
    <t>肉类 鸭肉</t>
  </si>
  <si>
    <t>肉类 火鸡肉</t>
  </si>
  <si>
    <t>肉类 鸡肉</t>
  </si>
  <si>
    <t>肉类 火腿</t>
  </si>
  <si>
    <t>肉类 牛肉</t>
  </si>
  <si>
    <t>肉类 猪肉</t>
  </si>
  <si>
    <t>肉类 兔肉</t>
  </si>
  <si>
    <t>肉类 羊肉</t>
  </si>
  <si>
    <t>水果类 覆盆子</t>
  </si>
  <si>
    <t>水果类 李子</t>
  </si>
  <si>
    <t>水果类 哈密瓜</t>
  </si>
  <si>
    <t>水果类 无花果</t>
  </si>
  <si>
    <t>水果类 樱桃</t>
  </si>
  <si>
    <t>水果类 酸橙</t>
  </si>
  <si>
    <t>水果类 多香果</t>
  </si>
  <si>
    <t>水果类 枣</t>
  </si>
  <si>
    <t>水果类 黑莓</t>
  </si>
  <si>
    <t>水果类 菠萝</t>
  </si>
  <si>
    <t>水果类 蜜瓜</t>
  </si>
  <si>
    <t>水果类 西瓜</t>
  </si>
  <si>
    <t>水果类 芒果</t>
  </si>
  <si>
    <t>水果类 酸模</t>
  </si>
  <si>
    <t>水果类 葡萄</t>
  </si>
  <si>
    <t>水果类 香蕉</t>
  </si>
  <si>
    <t>水果类 草莓</t>
  </si>
  <si>
    <t>水果类 梨子</t>
  </si>
  <si>
    <t>水果类 椰子</t>
  </si>
  <si>
    <t>水果类 酸果蔓</t>
  </si>
  <si>
    <t>水果类 甜瓜</t>
  </si>
  <si>
    <t>水果类 葡萄柚</t>
  </si>
  <si>
    <t>水果类 猕猴桃</t>
  </si>
  <si>
    <t>水果类 杏</t>
  </si>
  <si>
    <t>水果类 油桃</t>
  </si>
  <si>
    <t>水果类 桃子</t>
  </si>
  <si>
    <t>水果类 橄榄</t>
  </si>
  <si>
    <t>水果类 葡萄干</t>
  </si>
  <si>
    <t>水果类 番木瓜</t>
  </si>
  <si>
    <t>水果类 橘子</t>
  </si>
  <si>
    <t>水果类 柠檬</t>
  </si>
  <si>
    <t>水果类 苹果</t>
  </si>
  <si>
    <t>坚果类 黑醋栗</t>
  </si>
  <si>
    <t>坚果类 栗子</t>
  </si>
  <si>
    <t>坚果类 葵花子</t>
  </si>
  <si>
    <t>坚果类 胡桃</t>
  </si>
  <si>
    <t>坚果类 腰果</t>
  </si>
  <si>
    <t>坚果类 苹果籽</t>
  </si>
  <si>
    <t>坚果类 芝麻</t>
  </si>
  <si>
    <t>坚果类 榛子</t>
  </si>
  <si>
    <t>坚果类 罂粟</t>
  </si>
  <si>
    <t>坚果类 巴西坚果</t>
  </si>
  <si>
    <t>坚果类 花生</t>
  </si>
  <si>
    <t>坚果类 亚麻籽</t>
  </si>
  <si>
    <t>坚果类 南瓜子</t>
  </si>
  <si>
    <t>坚果类 山核桃</t>
  </si>
  <si>
    <t>坚果类 可可</t>
  </si>
  <si>
    <t>坚果类 杏仁</t>
  </si>
  <si>
    <t>蔬菜类 木薯淀粉</t>
  </si>
  <si>
    <t>蔬菜类 青椒</t>
  </si>
  <si>
    <t>蔬菜类 红薯</t>
  </si>
  <si>
    <t>蔬菜类 洋葱</t>
  </si>
  <si>
    <t>蔬菜类 莴苣</t>
  </si>
  <si>
    <t>蔬菜类 四季豆</t>
  </si>
  <si>
    <t>蔬菜类 欧芹</t>
  </si>
  <si>
    <t>蔬菜类 辣椒</t>
  </si>
  <si>
    <t>蔬菜类 山葵</t>
  </si>
  <si>
    <t>蔬菜类 肾形豆</t>
  </si>
  <si>
    <t>蔬菜类 白羽豆</t>
  </si>
  <si>
    <t>蔬菜类 西葫芦</t>
  </si>
  <si>
    <t>蔬菜类 菠菜</t>
  </si>
  <si>
    <t>蔬菜类 甜菜根</t>
  </si>
  <si>
    <t>蔬菜类 大头菜</t>
  </si>
  <si>
    <t>蔬菜类 韭葱</t>
  </si>
  <si>
    <t>蔬菜类 油菜</t>
  </si>
  <si>
    <t>蔬菜类 扁豆</t>
  </si>
  <si>
    <t>蔬菜类 萝卜</t>
  </si>
  <si>
    <t>蔬菜类 茴香</t>
  </si>
  <si>
    <t>蔬菜类 胡萝卜</t>
  </si>
  <si>
    <t>蔬菜类 鳄梨</t>
  </si>
  <si>
    <t>蔬菜类 山药</t>
  </si>
  <si>
    <t>蔬菜类 黄瓜</t>
  </si>
  <si>
    <t>蔬菜类 抱子甘蓝</t>
  </si>
  <si>
    <t>蔬菜类 马铃薯</t>
  </si>
  <si>
    <t>蔬菜类 豆荚</t>
  </si>
  <si>
    <t>蔬菜类 莳萝子</t>
  </si>
  <si>
    <t>蔬菜类 蚕豆</t>
  </si>
  <si>
    <t>蔬菜类 红卷心菜</t>
  </si>
  <si>
    <t>蔬菜类 唐莴苣</t>
  </si>
  <si>
    <t>蔬菜类 芹菜</t>
  </si>
  <si>
    <t>蔬菜类 茄子</t>
  </si>
  <si>
    <t>蔬菜类 绿花椰菜</t>
  </si>
  <si>
    <t>蔬菜类 白芸豆</t>
  </si>
  <si>
    <t>蔬菜类 鹰嘴豆</t>
  </si>
  <si>
    <t>蔬菜类 豌豆</t>
  </si>
  <si>
    <t>蔬菜类 花椰菜</t>
  </si>
  <si>
    <t>蔬菜类 朝鲜蓟菜</t>
  </si>
  <si>
    <t>蔬菜类 西红柿</t>
  </si>
  <si>
    <t>蔬菜类 包菜</t>
  </si>
  <si>
    <t>蔬菜类 小尖椒</t>
  </si>
  <si>
    <t>蔬菜类 菜豆</t>
  </si>
  <si>
    <t>蔬菜类 芦笋</t>
  </si>
  <si>
    <t>海鲜类 龙虾</t>
  </si>
  <si>
    <t>海鲜类 马驳鱼</t>
  </si>
  <si>
    <t>海鲜类 扇贝</t>
  </si>
  <si>
    <t>海鲜类 鲱鱼</t>
  </si>
  <si>
    <t>海鲜类 比目鱼</t>
  </si>
  <si>
    <t>海鲜类 黑线鳕鱼</t>
  </si>
  <si>
    <t>海鲜类 金枪鱼</t>
  </si>
  <si>
    <t>海鲜类 小龙虾</t>
  </si>
  <si>
    <t>海鲜类 对虾</t>
  </si>
  <si>
    <t>海鲜类 鲭鱼</t>
  </si>
  <si>
    <t>海鲜类 鲔鱼</t>
  </si>
  <si>
    <t>海鲜类 鳟鱼</t>
  </si>
  <si>
    <t>海鲜类 大虾</t>
  </si>
  <si>
    <t>海鲜类 白鲑鱼</t>
  </si>
  <si>
    <t>海鲜类 鲑鱼</t>
  </si>
  <si>
    <t>海鲜类 鳕鱼</t>
  </si>
  <si>
    <t>海鲜类 鲽鱼</t>
  </si>
  <si>
    <t>海鲜类 蛤</t>
  </si>
  <si>
    <t>海鲜类 蚌</t>
  </si>
  <si>
    <t>海鲜类 鳗鱼</t>
  </si>
  <si>
    <t>海鲜类 沙丁鱼</t>
  </si>
  <si>
    <t>海鲜类 螃蟹</t>
  </si>
  <si>
    <t>海鲜类 牡蛎</t>
  </si>
  <si>
    <t>海鲜类 河虾</t>
  </si>
  <si>
    <t>粮食类 燕麦麸</t>
  </si>
  <si>
    <t>粮食类 麦麸质</t>
  </si>
  <si>
    <t>粮食类 大麦</t>
  </si>
  <si>
    <t>粮食类 酵母</t>
  </si>
  <si>
    <t>粮食类 麦片</t>
  </si>
  <si>
    <t>粮食类 麦胶蛋白</t>
  </si>
  <si>
    <t>粮食类 荞麦</t>
  </si>
  <si>
    <t>粮食类 小米</t>
  </si>
  <si>
    <t>粮食类 小麦麦质</t>
  </si>
  <si>
    <t>粮食类 白面粉</t>
  </si>
  <si>
    <t>粮食类 黑麦</t>
  </si>
  <si>
    <t>粮食类 燕麦</t>
  </si>
  <si>
    <t>粮食类 稻米</t>
  </si>
  <si>
    <t>粮食类 小麦淀粉</t>
  </si>
  <si>
    <t>粮食类 麦芽</t>
  </si>
  <si>
    <t>粮食类 玉米</t>
  </si>
  <si>
    <t>Max_value</t>
    <phoneticPr fontId="46" type="noConversion"/>
  </si>
  <si>
    <t>粮食类 小麦</t>
  </si>
  <si>
    <t>Base_value</t>
    <phoneticPr fontId="46" type="noConversion"/>
  </si>
  <si>
    <t>Allergy_factor</t>
    <phoneticPr fontId="46" type="noConversion"/>
  </si>
  <si>
    <t>Frustration (挫折,失败)</t>
    <phoneticPr fontId="46" type="noConversion"/>
  </si>
  <si>
    <t>Betrayal (背叛;密告;泄密,辜负)</t>
    <phoneticPr fontId="46" type="noConversion"/>
  </si>
  <si>
    <t>Abandoned (被放弃的;被遗弃的,孤独)</t>
    <phoneticPr fontId="46" type="noConversion"/>
  </si>
  <si>
    <t>Confusion (困惑;慌乱,困惑迷茫)</t>
    <phoneticPr fontId="46" type="noConversion"/>
  </si>
  <si>
    <t>Autistic (自我中心的,孤僻的,自我)</t>
    <phoneticPr fontId="46" type="noConversion"/>
  </si>
  <si>
    <t>Apathy (无兴趣,冷淡;漠不关心,不感兴趣)</t>
    <phoneticPr fontId="46" type="noConversion"/>
  </si>
  <si>
    <t>Steadfast Loyal (坚定不移的忠诚的)</t>
    <phoneticPr fontId="46" type="noConversion"/>
  </si>
  <si>
    <t>Greed (贪心，贪婪,渴望)</t>
    <phoneticPr fontId="46" type="noConversion"/>
  </si>
  <si>
    <t>Compulsive (强迫性,禁不住)</t>
    <phoneticPr fontId="46" type="noConversion"/>
  </si>
  <si>
    <t>Lust (色欲,贪欲,强烈欲望)</t>
    <phoneticPr fontId="46" type="noConversion"/>
  </si>
  <si>
    <t>Religous Conflict (信仰冲突/有较强的价值观/隔阂代沟)</t>
    <phoneticPr fontId="46" type="noConversion"/>
  </si>
  <si>
    <t>Hesitation (犹豫)</t>
    <phoneticPr fontId="46" type="noConversion"/>
  </si>
  <si>
    <t>Sadness (悲哀,悲伤)</t>
    <phoneticPr fontId="46" type="noConversion"/>
  </si>
  <si>
    <t>Psychic Pain (精神痛苦)</t>
    <phoneticPr fontId="46" type="noConversion"/>
  </si>
  <si>
    <t>Bargaining (协商)</t>
    <phoneticPr fontId="46" type="noConversion"/>
  </si>
  <si>
    <t>Unaware (未觉察到的)</t>
    <phoneticPr fontId="46" type="noConversion"/>
  </si>
  <si>
    <t>Focus mind (集中注意)</t>
    <phoneticPr fontId="46" type="noConversion"/>
  </si>
  <si>
    <t>UnRealistic (不真实的,不切实际)</t>
    <phoneticPr fontId="46" type="noConversion"/>
  </si>
  <si>
    <t>Denial (拒绝相信,否认)</t>
    <phoneticPr fontId="46" type="noConversion"/>
  </si>
  <si>
    <t>Addictive (沉溺于,着迷于)</t>
    <phoneticPr fontId="46" type="noConversion"/>
  </si>
  <si>
    <t>Resentment (怨恨,埋怨)</t>
    <phoneticPr fontId="46" type="noConversion"/>
  </si>
  <si>
    <t>Sensuality (感性)</t>
    <phoneticPr fontId="46" type="noConversion"/>
  </si>
  <si>
    <t>Anger (愤怒)</t>
    <phoneticPr fontId="46" type="noConversion"/>
  </si>
  <si>
    <t>Nervous (神经质,神经紧张)</t>
    <phoneticPr fontId="46" type="noConversion"/>
  </si>
  <si>
    <t>Shock (震撼,震惊,震动)</t>
    <phoneticPr fontId="46" type="noConversion"/>
  </si>
  <si>
    <t>Manic uncontrollable (狂躁无法控制的,易怒不易控制)</t>
    <phoneticPr fontId="46" type="noConversion"/>
  </si>
  <si>
    <t>Delusion (妄想,错觉)</t>
    <phoneticPr fontId="46" type="noConversion"/>
  </si>
  <si>
    <t>Easily Distracted (容易分散,心烦意乱)</t>
    <phoneticPr fontId="46" type="noConversion"/>
  </si>
  <si>
    <t>Vaniety (自负;虚荣,过于自信)</t>
    <phoneticPr fontId="46" type="noConversion"/>
  </si>
  <si>
    <t>Observant (观察力敏锐的)</t>
    <phoneticPr fontId="46" type="noConversion"/>
  </si>
  <si>
    <t>Obsessive (使人着迷的;困扰人的,过分关心的)</t>
    <phoneticPr fontId="46" type="noConversion"/>
  </si>
  <si>
    <t>Passivity (被动;无抵抗;顺从,顺从做事被动)</t>
    <phoneticPr fontId="46" type="noConversion"/>
  </si>
  <si>
    <t>Ecstasy (狂喜;出神;入迷)</t>
    <phoneticPr fontId="46" type="noConversion"/>
  </si>
  <si>
    <t>Inadequacy (不完全;不充分,力不从心)</t>
    <phoneticPr fontId="46" type="noConversion"/>
  </si>
  <si>
    <t>Jealosy (妒忌;猜忌,羡慕)</t>
    <phoneticPr fontId="46" type="noConversion"/>
  </si>
  <si>
    <t>Enthusiasm (热心,热情,热忱)</t>
    <phoneticPr fontId="46" type="noConversion"/>
  </si>
  <si>
    <t>Misunderstood (被误解的)</t>
    <phoneticPr fontId="46" type="noConversion"/>
  </si>
  <si>
    <t>Depression (沮丧,意气消沉)</t>
    <phoneticPr fontId="46" type="noConversion"/>
  </si>
  <si>
    <t>Awe (敬畏;畏怯)</t>
    <phoneticPr fontId="46" type="noConversion"/>
  </si>
  <si>
    <t>Reckless (不在乎的;鲁莽的,不顾后果的,满不在乎大大咧咧)</t>
    <phoneticPr fontId="46" type="noConversion"/>
  </si>
  <si>
    <t>Projection (预测,推测;估计)</t>
    <phoneticPr fontId="46" type="noConversion"/>
  </si>
  <si>
    <t>Shame (羞辱,耻辱,羞愧)</t>
    <phoneticPr fontId="46" type="noConversion"/>
  </si>
  <si>
    <t>Monotony (单调;无变化,千篇一律)</t>
    <phoneticPr fontId="46" type="noConversion"/>
  </si>
  <si>
    <t>Spirituality (精神上的事情;灵性)</t>
    <phoneticPr fontId="46" type="noConversion"/>
  </si>
  <si>
    <t>Impulsive (冲动的;易冲动的,易冲动的)</t>
    <phoneticPr fontId="46" type="noConversion"/>
  </si>
  <si>
    <t>Rationalization (合理化;理性化)</t>
    <phoneticPr fontId="46" type="noConversion"/>
  </si>
  <si>
    <t>Awareness (察觉;觉悟;意识)</t>
    <phoneticPr fontId="46" type="noConversion"/>
  </si>
  <si>
    <t>Joy (欢乐,高兴)</t>
    <phoneticPr fontId="46" type="noConversion"/>
  </si>
  <si>
    <t>Identity Conflict (身分冲突,身份差别,地位悬殊)</t>
    <phoneticPr fontId="46" type="noConversion"/>
  </si>
  <si>
    <t>Submissive (服从的;柔顺的,顺从)</t>
    <phoneticPr fontId="46" type="noConversion"/>
  </si>
  <si>
    <t>Careless (粗心的,疏忽的;草率的)</t>
    <phoneticPr fontId="46" type="noConversion"/>
  </si>
  <si>
    <t>ESP (extrasensory perception 超感知觉,有第六感觉)</t>
    <phoneticPr fontId="46" type="noConversion"/>
  </si>
  <si>
    <t>Laughter (笑;笑声)</t>
    <phoneticPr fontId="46" type="noConversion"/>
  </si>
  <si>
    <t>Hopeless despair (绝望,丧失信心)</t>
    <phoneticPr fontId="46" type="noConversion"/>
  </si>
  <si>
    <t>Curiosity (好奇心)</t>
    <phoneticPr fontId="46" type="noConversion"/>
  </si>
  <si>
    <t>Self Doubt (缺少自信,否定自我)</t>
    <phoneticPr fontId="46" type="noConversion"/>
  </si>
  <si>
    <t>Perfectionistic (追求完美)</t>
    <phoneticPr fontId="46" type="noConversion"/>
  </si>
  <si>
    <t>Desire for things to be different (希望事情有所改变,追求创新)</t>
    <phoneticPr fontId="46" type="noConversion"/>
  </si>
  <si>
    <t>Dominating (专横的,好于拿主意替别人做主)</t>
    <phoneticPr fontId="46" type="noConversion"/>
  </si>
  <si>
    <t>Agression (侵略;侵犯,侵入)</t>
    <phoneticPr fontId="46" type="noConversion"/>
  </si>
  <si>
    <t>Guilt (内疚)</t>
    <phoneticPr fontId="46" type="noConversion"/>
  </si>
  <si>
    <t>Antagonism (对抗;敌对,对立;敌意)</t>
    <phoneticPr fontId="46" type="noConversion"/>
  </si>
  <si>
    <t>Worry (担心,发愁)</t>
    <phoneticPr fontId="46" type="noConversion"/>
  </si>
  <si>
    <t>Need to change (需要改变)</t>
    <phoneticPr fontId="46" type="noConversion"/>
  </si>
  <si>
    <t>Judgemental (判断;断定;认为)</t>
    <phoneticPr fontId="46" type="noConversion"/>
  </si>
  <si>
    <t>Resistance To Change (对变动的抵抗,拒绝改变保守)</t>
    <phoneticPr fontId="46" type="noConversion"/>
  </si>
  <si>
    <t>Pride (自豪,得意)</t>
    <phoneticPr fontId="46" type="noConversion"/>
  </si>
  <si>
    <t>Rejection (拒绝;退回;剔除)</t>
    <phoneticPr fontId="46" type="noConversion"/>
  </si>
  <si>
    <t>Anxiety (焦虑,挂念,渴望)</t>
    <phoneticPr fontId="46" type="noConversion"/>
  </si>
  <si>
    <t>Power (操纵权力,充满力量)</t>
    <phoneticPr fontId="46" type="noConversion"/>
  </si>
  <si>
    <t>Fear (害怕,恐惧)</t>
    <phoneticPr fontId="46" type="noConversion"/>
  </si>
  <si>
    <t>Sexuality (性欲,性能力,渴望异性)</t>
    <phoneticPr fontId="46" type="noConversion"/>
  </si>
  <si>
    <t>Embaressed (窘的,尴尬的)</t>
    <phoneticPr fontId="46" type="noConversion"/>
  </si>
  <si>
    <t>Courage (胆量,勇气,英勇)</t>
    <phoneticPr fontId="46" type="noConversion"/>
  </si>
  <si>
    <t>41_1_1</t>
    <phoneticPr fontId="46" type="noConversion"/>
  </si>
  <si>
    <t>41_1_2</t>
  </si>
  <si>
    <t>41_1_3</t>
  </si>
  <si>
    <t>41_1_4</t>
  </si>
  <si>
    <t>41_1_5</t>
  </si>
  <si>
    <t>41_1_6</t>
  </si>
  <si>
    <t>41_1_7</t>
  </si>
  <si>
    <t>41_1_8</t>
  </si>
  <si>
    <t>41_1_9</t>
  </si>
  <si>
    <t>41_1_10</t>
  </si>
  <si>
    <t>41_1_11</t>
  </si>
  <si>
    <t>41_1_12</t>
  </si>
  <si>
    <t>41_1_13</t>
  </si>
  <si>
    <t>41_1_14</t>
  </si>
  <si>
    <t>41_1_15</t>
  </si>
  <si>
    <t>41_1_16</t>
  </si>
  <si>
    <t>41_1_17</t>
  </si>
  <si>
    <t>41_1_18</t>
  </si>
  <si>
    <t>41_1_19</t>
  </si>
  <si>
    <t>41_1_20</t>
  </si>
  <si>
    <t>41_1_21</t>
  </si>
  <si>
    <t>41_1_22</t>
  </si>
  <si>
    <t>41_1_23</t>
  </si>
  <si>
    <t>41_1_24</t>
  </si>
  <si>
    <t>41_1_25</t>
  </si>
  <si>
    <t>41_1_26</t>
  </si>
  <si>
    <t>41_1_27</t>
  </si>
  <si>
    <t>41_1_28</t>
  </si>
  <si>
    <t>41_1_29</t>
  </si>
  <si>
    <t>41_1_30</t>
  </si>
  <si>
    <t>41_1_31</t>
  </si>
  <si>
    <t>41_1_32</t>
  </si>
  <si>
    <t>41_1_33</t>
  </si>
  <si>
    <t>41_1_34</t>
  </si>
  <si>
    <t>41_1_35</t>
  </si>
  <si>
    <t>41_1_36</t>
  </si>
  <si>
    <t>41_1_37</t>
  </si>
  <si>
    <t>41_1_38</t>
  </si>
  <si>
    <t>41_1_39</t>
  </si>
  <si>
    <t>41_1_40</t>
  </si>
  <si>
    <t>41_1_41</t>
  </si>
  <si>
    <t>41_1_42</t>
  </si>
  <si>
    <t>41_1_43</t>
  </si>
  <si>
    <t>41_1_44</t>
  </si>
  <si>
    <t>41_1_45</t>
  </si>
  <si>
    <t>41_1_46</t>
  </si>
  <si>
    <t>41_1_47</t>
  </si>
  <si>
    <t>41_1_48</t>
  </si>
  <si>
    <t>41_1_49</t>
  </si>
  <si>
    <t>41_1_50</t>
  </si>
  <si>
    <t>41_1_51</t>
  </si>
  <si>
    <t>41_1_52</t>
  </si>
  <si>
    <t>41_1_53</t>
  </si>
  <si>
    <t>41_1_54</t>
  </si>
  <si>
    <t>41_1_55</t>
  </si>
  <si>
    <t>41_1_56</t>
  </si>
  <si>
    <t>41_1_57</t>
  </si>
  <si>
    <t>41_1_58</t>
  </si>
  <si>
    <t>41_1_59</t>
  </si>
  <si>
    <t>41_1_60</t>
  </si>
  <si>
    <t>41_1_61</t>
  </si>
  <si>
    <t>41_1_62</t>
  </si>
  <si>
    <t>41_1_63</t>
  </si>
  <si>
    <t>41_1_64</t>
  </si>
  <si>
    <t>41_1_65</t>
  </si>
  <si>
    <t>41_1_66</t>
  </si>
  <si>
    <t>41_1_67</t>
  </si>
  <si>
    <t>41_1_68</t>
  </si>
  <si>
    <t>41_1_69</t>
  </si>
  <si>
    <t>41_1_70</t>
  </si>
  <si>
    <t>41_1_71</t>
  </si>
  <si>
    <t>41_1_72</t>
  </si>
  <si>
    <t>41_1_73</t>
  </si>
  <si>
    <t>41_1_74</t>
  </si>
  <si>
    <t>41_1</t>
    <phoneticPr fontId="66" type="noConversion"/>
  </si>
  <si>
    <t>情感报告</t>
    <phoneticPr fontId="66" type="noConversion"/>
  </si>
  <si>
    <t>42_1</t>
    <phoneticPr fontId="66" type="noConversion"/>
  </si>
  <si>
    <t>补充</t>
    <phoneticPr fontId="66" type="noConversion"/>
  </si>
  <si>
    <t xml:space="preserve">礦物質碘缺乏 </t>
    <phoneticPr fontId="66" type="noConversion"/>
  </si>
  <si>
    <t>黄曲霉毒素</t>
    <phoneticPr fontId="66" type="noConversion"/>
  </si>
  <si>
    <t>奶制品</t>
  </si>
  <si>
    <t>海鲜</t>
  </si>
  <si>
    <t>花粉</t>
  </si>
  <si>
    <t xml:space="preserve">麈埃 </t>
  </si>
  <si>
    <t>汽油、柴油</t>
  </si>
  <si>
    <t>蚊</t>
  </si>
  <si>
    <t>42_1_1</t>
    <phoneticPr fontId="66" type="noConversion"/>
  </si>
  <si>
    <t>42_1_2</t>
  </si>
  <si>
    <t>42_1_3</t>
  </si>
  <si>
    <t>42_1_4</t>
  </si>
  <si>
    <t>42_1_5</t>
  </si>
  <si>
    <t>42_1_6</t>
  </si>
  <si>
    <t>42_1_7</t>
  </si>
  <si>
    <t>42_1_8</t>
  </si>
  <si>
    <t>42_1_9</t>
  </si>
  <si>
    <t>42_1_10</t>
    <phoneticPr fontId="66" type="noConversion"/>
  </si>
  <si>
    <t>食品添加物</t>
    <phoneticPr fontId="66" type="noConversion"/>
  </si>
  <si>
    <t>42_2</t>
    <phoneticPr fontId="66" type="noConversion"/>
  </si>
  <si>
    <t>过敏原与不耐受</t>
    <phoneticPr fontId="66" type="noConversion"/>
  </si>
  <si>
    <t>42_2_1</t>
    <phoneticPr fontId="66" type="noConversion"/>
  </si>
  <si>
    <t>海鲜</t>
    <phoneticPr fontId="66" type="noConversion"/>
  </si>
  <si>
    <t>食品添加物</t>
  </si>
  <si>
    <t>食物防腐剂</t>
  </si>
  <si>
    <t>麈埃</t>
  </si>
  <si>
    <t>烟</t>
  </si>
  <si>
    <t>42_2_2</t>
  </si>
  <si>
    <t>42_2_3</t>
  </si>
  <si>
    <t>42_2_4</t>
  </si>
  <si>
    <t>42_2_5</t>
  </si>
  <si>
    <t>42_2_6</t>
  </si>
  <si>
    <t>42_2_7</t>
  </si>
  <si>
    <t>42_2_8</t>
  </si>
  <si>
    <t>42_2_9</t>
  </si>
  <si>
    <t>42_2_10</t>
  </si>
  <si>
    <t>42_2_11</t>
  </si>
  <si>
    <t>42_2_12</t>
  </si>
  <si>
    <t>42_2_13</t>
  </si>
  <si>
    <t>42_2_14</t>
  </si>
  <si>
    <t>42_2_15</t>
  </si>
  <si>
    <t>42_2_16</t>
  </si>
  <si>
    <t>42_2_17</t>
  </si>
  <si>
    <t>42_2_18</t>
  </si>
  <si>
    <t>42_2_19</t>
  </si>
  <si>
    <t>42_2_20</t>
  </si>
  <si>
    <t>42_2_21</t>
  </si>
  <si>
    <t>42_2_22</t>
  </si>
  <si>
    <t>咖啡因</t>
    <phoneticPr fontId="6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</si>
</sst>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0_ "/>
    <numFmt numFmtId="183" formatCode="yyyy/m/d\ h:mm;@"/>
  </numFmts>
  <fonts count="75">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sz val="9"/>
      <name val="宋体"/>
      <family val="3"/>
      <charset val="134"/>
      <scheme val="minor"/>
    </font>
    <font>
      <b/>
      <sz val="10"/>
      <name val="微软雅黑"/>
      <family val="2"/>
      <charset val="134"/>
    </font>
    <font>
      <b/>
      <sz val="10"/>
      <color rgb="FFFF0000"/>
      <name val="微软雅黑"/>
      <family val="2"/>
      <charset val="134"/>
    </font>
    <font>
      <sz val="11"/>
      <color theme="1"/>
      <name val="微软雅黑"/>
      <family val="2"/>
      <charset val="134"/>
    </font>
    <font>
      <sz val="10"/>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sz val="12"/>
      <color rgb="FFFF0000"/>
      <name val="宋体"/>
      <family val="2"/>
      <scheme val="minor"/>
    </font>
    <font>
      <sz val="12"/>
      <color rgb="FFFF0000"/>
      <name val="宋体"/>
      <family val="3"/>
      <charset val="134"/>
      <scheme val="minor"/>
    </font>
    <font>
      <sz val="12"/>
      <name val="宋体"/>
      <family val="3"/>
      <charset val="134"/>
    </font>
    <font>
      <sz val="14"/>
      <color theme="1"/>
      <name val="微软雅黑"/>
      <family val="2"/>
      <charset val="134"/>
    </font>
    <font>
      <sz val="9"/>
      <name val="宋体"/>
      <family val="2"/>
      <charset val="134"/>
      <scheme val="minor"/>
    </font>
    <font>
      <b/>
      <sz val="9"/>
      <color theme="3" tint="-0.249977111117893"/>
      <name val="微软雅黑"/>
      <family val="2"/>
      <charset val="134"/>
    </font>
    <font>
      <b/>
      <sz val="10"/>
      <color theme="3" tint="-0.249977111117893"/>
      <name val="微软雅黑"/>
      <family val="2"/>
      <charset val="134"/>
    </font>
    <font>
      <b/>
      <sz val="9"/>
      <name val="微软雅黑"/>
      <family val="2"/>
      <charset val="134"/>
    </font>
    <font>
      <sz val="16"/>
      <name val="微软雅黑"/>
      <family val="2"/>
      <charset val="134"/>
    </font>
    <font>
      <b/>
      <sz val="18"/>
      <color theme="1"/>
      <name val="方正姚体"/>
      <family val="3"/>
      <charset val="134"/>
    </font>
    <font>
      <sz val="12"/>
      <color theme="1"/>
      <name val="华文楷体"/>
      <family val="3"/>
      <charset val="134"/>
    </font>
    <font>
      <sz val="11"/>
      <color theme="1"/>
      <name val="宋体"/>
      <family val="2"/>
      <scheme val="minor"/>
    </font>
    <font>
      <b/>
      <sz val="12"/>
      <name val="DFKai-SB"/>
      <family val="1"/>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8" tint="0.79998168889431442"/>
        <bgColor indexed="64"/>
      </patternFill>
    </fill>
    <fill>
      <patternFill patternType="solid">
        <fgColor rgb="FFCCFFF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auto="1"/>
      </top>
      <bottom style="double">
        <color auto="1"/>
      </bottom>
      <diagonal/>
    </border>
  </borders>
  <cellStyleXfs count="466">
    <xf numFmtId="0" fontId="0" fillId="0" borderId="0"/>
    <xf numFmtId="0" fontId="18" fillId="0" borderId="0">
      <alignment vertical="center"/>
    </xf>
    <xf numFmtId="0" fontId="19" fillId="6" borderId="0" applyNumberFormat="0" applyBorder="0" applyAlignment="0" applyProtection="0"/>
    <xf numFmtId="0" fontId="20" fillId="7" borderId="0" applyNumberFormat="0" applyBorder="0" applyAlignment="0" applyProtection="0"/>
    <xf numFmtId="177" fontId="43" fillId="0" borderId="0"/>
    <xf numFmtId="177" fontId="9" fillId="0" borderId="0">
      <alignment vertical="center"/>
    </xf>
    <xf numFmtId="177" fontId="9" fillId="0" borderId="0">
      <alignment vertical="center"/>
    </xf>
    <xf numFmtId="177" fontId="9" fillId="0" borderId="0">
      <alignment vertical="center"/>
    </xf>
    <xf numFmtId="177" fontId="44" fillId="0" borderId="0">
      <alignment vertical="center"/>
    </xf>
    <xf numFmtId="177" fontId="9" fillId="0" borderId="0">
      <alignment vertical="center"/>
    </xf>
    <xf numFmtId="177" fontId="44" fillId="0" borderId="0">
      <alignment vertical="center"/>
    </xf>
    <xf numFmtId="177" fontId="44" fillId="0" borderId="0">
      <alignment vertical="center"/>
    </xf>
    <xf numFmtId="0" fontId="45" fillId="0" borderId="0"/>
    <xf numFmtId="177"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18" fillId="0" borderId="0">
      <alignment vertical="center"/>
    </xf>
    <xf numFmtId="0" fontId="18" fillId="0" borderId="0">
      <alignment vertical="center"/>
    </xf>
    <xf numFmtId="0" fontId="18" fillId="0" borderId="0">
      <alignment vertical="center"/>
    </xf>
    <xf numFmtId="0" fontId="44" fillId="0" borderId="0">
      <alignment vertical="center"/>
    </xf>
    <xf numFmtId="0" fontId="44" fillId="0" borderId="0">
      <alignment vertical="center"/>
    </xf>
    <xf numFmtId="0" fontId="44" fillId="0" borderId="0">
      <alignment vertical="center"/>
    </xf>
    <xf numFmtId="177" fontId="18"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177" fontId="43"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8" fillId="0" borderId="0">
      <alignment vertical="center"/>
    </xf>
    <xf numFmtId="0" fontId="44" fillId="0" borderId="0">
      <alignment vertical="center"/>
    </xf>
    <xf numFmtId="0" fontId="8"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5" fillId="0" borderId="0"/>
    <xf numFmtId="177" fontId="7" fillId="0" borderId="0">
      <alignment vertical="center"/>
    </xf>
    <xf numFmtId="177" fontId="7" fillId="0" borderId="0">
      <alignment vertical="center"/>
    </xf>
    <xf numFmtId="0" fontId="7" fillId="0" borderId="0">
      <alignment vertical="center"/>
    </xf>
    <xf numFmtId="177" fontId="16" fillId="0" borderId="0">
      <alignment vertical="center"/>
    </xf>
    <xf numFmtId="177" fontId="6" fillId="0" borderId="0">
      <alignment vertical="center"/>
    </xf>
    <xf numFmtId="177" fontId="64" fillId="0" borderId="0">
      <alignment vertical="center"/>
    </xf>
    <xf numFmtId="177" fontId="5" fillId="0" borderId="0">
      <alignment vertical="center"/>
    </xf>
    <xf numFmtId="0" fontId="43" fillId="0" borderId="0"/>
    <xf numFmtId="0" fontId="49" fillId="0" borderId="0">
      <alignment vertical="center"/>
    </xf>
    <xf numFmtId="0" fontId="49" fillId="0" borderId="0">
      <alignment vertical="center"/>
    </xf>
    <xf numFmtId="0" fontId="49" fillId="0" borderId="0">
      <alignment vertical="center"/>
    </xf>
    <xf numFmtId="177" fontId="4" fillId="0" borderId="0">
      <alignment vertical="center"/>
    </xf>
    <xf numFmtId="0" fontId="44" fillId="0" borderId="0">
      <alignment vertical="center"/>
    </xf>
    <xf numFmtId="0" fontId="45" fillId="0" borderId="0"/>
    <xf numFmtId="0" fontId="4" fillId="0" borderId="0">
      <alignment vertical="center"/>
    </xf>
    <xf numFmtId="0" fontId="45" fillId="0" borderId="0"/>
    <xf numFmtId="177" fontId="16" fillId="0" borderId="0">
      <alignment vertical="center"/>
    </xf>
    <xf numFmtId="177" fontId="16" fillId="0" borderId="0">
      <alignment vertical="center"/>
    </xf>
    <xf numFmtId="0" fontId="43" fillId="0" borderId="0"/>
    <xf numFmtId="177" fontId="4" fillId="0" borderId="0">
      <alignment vertical="center"/>
    </xf>
    <xf numFmtId="9" fontId="45" fillId="0" borderId="0" applyFont="0" applyFill="0" applyBorder="0" applyAlignment="0" applyProtection="0"/>
    <xf numFmtId="0" fontId="20" fillId="7" borderId="0" applyNumberFormat="0" applyBorder="0" applyAlignment="0" applyProtection="0"/>
    <xf numFmtId="0" fontId="44" fillId="0" borderId="0">
      <alignment vertical="center"/>
    </xf>
    <xf numFmtId="0" fontId="43" fillId="0" borderId="0"/>
    <xf numFmtId="0" fontId="16"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177" fontId="45" fillId="0" borderId="0"/>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4" fillId="0" borderId="0">
      <alignment vertical="center"/>
    </xf>
    <xf numFmtId="0" fontId="44"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4"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9" fillId="6" borderId="0" applyNumberFormat="0" applyBorder="0" applyAlignment="0" applyProtection="0"/>
    <xf numFmtId="0" fontId="3" fillId="0" borderId="0">
      <alignment vertical="center"/>
    </xf>
    <xf numFmtId="0" fontId="2" fillId="0" borderId="0">
      <alignment vertical="center"/>
    </xf>
    <xf numFmtId="177" fontId="18" fillId="0" borderId="0">
      <alignment vertical="center"/>
    </xf>
  </cellStyleXfs>
  <cellXfs count="224">
    <xf numFmtId="0" fontId="0" fillId="0" borderId="0" xfId="0"/>
    <xf numFmtId="0" fontId="10" fillId="0" borderId="0" xfId="0" applyNumberFormat="1" applyFont="1" applyBorder="1" applyAlignment="1">
      <alignment horizontal="center" vertical="center"/>
    </xf>
    <xf numFmtId="0" fontId="11" fillId="0" borderId="0" xfId="0" applyNumberFormat="1" applyFont="1" applyBorder="1" applyAlignment="1">
      <alignment horizontal="center" vertical="center"/>
    </xf>
    <xf numFmtId="176" fontId="12" fillId="0" borderId="0" xfId="0" applyNumberFormat="1" applyFont="1" applyBorder="1" applyAlignment="1">
      <alignment horizontal="center" vertical="center"/>
    </xf>
    <xf numFmtId="0" fontId="0" fillId="0" borderId="0" xfId="0" applyNumberFormat="1" applyAlignment="1">
      <alignment horizontal="center" vertical="center"/>
    </xf>
    <xf numFmtId="176" fontId="13" fillId="0" borderId="0" xfId="0" applyNumberFormat="1" applyFont="1" applyFill="1" applyBorder="1" applyAlignment="1">
      <alignment horizontal="left" vertical="center" wrapText="1"/>
    </xf>
    <xf numFmtId="176" fontId="14" fillId="0" borderId="0" xfId="0" applyNumberFormat="1" applyFont="1" applyFill="1" applyBorder="1" applyAlignment="1">
      <alignment horizontal="left" vertical="center" wrapText="1"/>
    </xf>
    <xf numFmtId="176" fontId="12"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176" fontId="0" fillId="0" borderId="0" xfId="0" applyNumberFormat="1" applyAlignment="1">
      <alignment vertical="center"/>
    </xf>
    <xf numFmtId="176" fontId="21" fillId="0" borderId="0" xfId="0" applyNumberFormat="1" applyFont="1" applyAlignment="1">
      <alignment horizontal="center" vertical="center"/>
    </xf>
    <xf numFmtId="176" fontId="22" fillId="0" borderId="0" xfId="0" applyNumberFormat="1" applyFont="1" applyAlignment="1">
      <alignment vertical="center" wrapText="1"/>
    </xf>
    <xf numFmtId="176" fontId="21" fillId="0" borderId="0" xfId="0" applyNumberFormat="1" applyFont="1" applyAlignment="1">
      <alignment vertical="center"/>
    </xf>
    <xf numFmtId="176" fontId="21" fillId="0" borderId="0" xfId="0" applyNumberFormat="1" applyFont="1" applyFill="1" applyBorder="1" applyAlignment="1">
      <alignment vertical="center"/>
    </xf>
    <xf numFmtId="176" fontId="21" fillId="0" borderId="1" xfId="0" applyNumberFormat="1" applyFont="1" applyBorder="1" applyAlignment="1">
      <alignment horizontal="center" vertical="center"/>
    </xf>
    <xf numFmtId="176" fontId="21" fillId="0" borderId="1" xfId="0" applyNumberFormat="1" applyFont="1" applyBorder="1" applyAlignment="1">
      <alignment vertical="center"/>
    </xf>
    <xf numFmtId="176" fontId="21" fillId="0" borderId="0" xfId="0" applyNumberFormat="1" applyFont="1" applyAlignment="1" applyProtection="1">
      <alignment vertical="center"/>
      <protection hidden="1"/>
    </xf>
    <xf numFmtId="176" fontId="22" fillId="8" borderId="1" xfId="0" applyNumberFormat="1" applyFont="1" applyFill="1" applyBorder="1" applyAlignment="1">
      <alignment horizontal="center" vertical="center"/>
    </xf>
    <xf numFmtId="176" fontId="24" fillId="8" borderId="1" xfId="0" applyNumberFormat="1" applyFont="1" applyFill="1" applyBorder="1" applyAlignment="1">
      <alignment vertical="center" wrapText="1"/>
    </xf>
    <xf numFmtId="176" fontId="25" fillId="0" borderId="0" xfId="0" applyNumberFormat="1" applyFont="1" applyAlignment="1">
      <alignment vertical="center"/>
    </xf>
    <xf numFmtId="176" fontId="21" fillId="0" borderId="1" xfId="0" applyNumberFormat="1" applyFont="1" applyBorder="1" applyAlignment="1">
      <alignment vertical="center" wrapText="1"/>
    </xf>
    <xf numFmtId="177" fontId="30" fillId="0" borderId="0" xfId="0" applyNumberFormat="1" applyFont="1" applyAlignment="1">
      <alignment vertical="center"/>
    </xf>
    <xf numFmtId="176" fontId="32" fillId="0" borderId="0" xfId="0" applyNumberFormat="1" applyFont="1" applyAlignment="1">
      <alignment vertical="center"/>
    </xf>
    <xf numFmtId="176" fontId="28" fillId="0" borderId="0" xfId="0" applyNumberFormat="1" applyFont="1" applyAlignment="1">
      <alignment vertical="center"/>
    </xf>
    <xf numFmtId="177" fontId="17" fillId="0" borderId="0" xfId="0" applyNumberFormat="1" applyFont="1" applyAlignment="1">
      <alignment vertical="center"/>
    </xf>
    <xf numFmtId="177" fontId="34" fillId="0" borderId="0" xfId="0" applyNumberFormat="1" applyFont="1" applyAlignment="1">
      <alignment vertical="center"/>
    </xf>
    <xf numFmtId="176" fontId="35" fillId="8" borderId="1" xfId="0" applyNumberFormat="1" applyFont="1" applyFill="1" applyBorder="1" applyAlignment="1">
      <alignment horizontal="center" vertical="center"/>
    </xf>
    <xf numFmtId="176" fontId="36" fillId="8" borderId="1" xfId="0" applyNumberFormat="1" applyFont="1" applyFill="1" applyBorder="1" applyAlignment="1">
      <alignment vertical="center" wrapText="1"/>
    </xf>
    <xf numFmtId="177" fontId="37" fillId="0" borderId="0" xfId="0" applyNumberFormat="1" applyFont="1" applyAlignment="1">
      <alignment vertical="center"/>
    </xf>
    <xf numFmtId="176" fontId="39" fillId="6" borderId="1" xfId="2" applyNumberFormat="1" applyFont="1" applyBorder="1" applyAlignment="1">
      <alignment vertical="center" wrapText="1"/>
    </xf>
    <xf numFmtId="176" fontId="21" fillId="0" borderId="0" xfId="0" applyNumberFormat="1" applyFont="1" applyFill="1" applyAlignment="1">
      <alignment vertical="center"/>
    </xf>
    <xf numFmtId="176" fontId="0" fillId="0" borderId="0" xfId="0" applyNumberFormat="1" applyFill="1" applyAlignment="1">
      <alignment vertical="center"/>
    </xf>
    <xf numFmtId="176" fontId="40" fillId="7" borderId="1" xfId="3" applyNumberFormat="1" applyFont="1" applyBorder="1" applyAlignment="1">
      <alignment vertical="center" wrapText="1"/>
    </xf>
    <xf numFmtId="176" fontId="28" fillId="0" borderId="0" xfId="0" applyNumberFormat="1" applyFont="1" applyFill="1" applyAlignment="1">
      <alignment vertical="center"/>
    </xf>
    <xf numFmtId="176" fontId="21" fillId="8" borderId="1" xfId="0" applyNumberFormat="1" applyFont="1" applyFill="1" applyBorder="1" applyAlignment="1">
      <alignment horizontal="center" vertical="center"/>
    </xf>
    <xf numFmtId="176" fontId="21" fillId="0" borderId="0" xfId="0" applyNumberFormat="1" applyFont="1" applyAlignment="1">
      <alignment vertical="center" wrapText="1"/>
    </xf>
    <xf numFmtId="0" fontId="0" fillId="0" borderId="0" xfId="0" applyAlignment="1">
      <alignment vertical="center"/>
    </xf>
    <xf numFmtId="0" fontId="50" fillId="0" borderId="0" xfId="12" applyFont="1" applyFill="1"/>
    <xf numFmtId="0" fontId="50" fillId="0" borderId="0" xfId="12" applyFont="1"/>
    <xf numFmtId="0" fontId="50" fillId="0" borderId="0" xfId="4" applyNumberFormat="1" applyFont="1" applyAlignment="1">
      <alignment horizontal="left" vertical="center"/>
    </xf>
    <xf numFmtId="0" fontId="55" fillId="0" borderId="0" xfId="4" applyNumberFormat="1" applyFont="1" applyBorder="1" applyAlignment="1">
      <alignment horizontal="left" vertical="center"/>
    </xf>
    <xf numFmtId="0" fontId="55" fillId="0" borderId="0" xfId="4" applyNumberFormat="1" applyFont="1" applyAlignment="1">
      <alignment horizontal="left" vertical="center"/>
    </xf>
    <xf numFmtId="0" fontId="55"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5" fillId="0" borderId="0" xfId="4" applyNumberFormat="1" applyFont="1" applyFill="1" applyAlignment="1">
      <alignment horizontal="left" vertical="center"/>
    </xf>
    <xf numFmtId="0" fontId="50" fillId="0" borderId="0" xfId="4" applyNumberFormat="1" applyFont="1" applyFill="1" applyBorder="1" applyAlignment="1">
      <alignment horizontal="left" vertical="center"/>
    </xf>
    <xf numFmtId="0" fontId="55" fillId="0" borderId="0" xfId="12" applyFont="1" applyBorder="1"/>
    <xf numFmtId="0" fontId="55" fillId="0" borderId="0" xfId="12" applyFont="1"/>
    <xf numFmtId="0" fontId="53" fillId="0" borderId="0" xfId="12" applyFont="1"/>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5" fillId="0" borderId="0" xfId="4" applyNumberFormat="1" applyFont="1" applyAlignment="1">
      <alignment horizontal="center" vertical="center"/>
    </xf>
    <xf numFmtId="0" fontId="47" fillId="10" borderId="2" xfId="88" applyNumberFormat="1" applyFont="1" applyFill="1" applyBorder="1" applyAlignment="1">
      <alignment horizontal="left" vertical="center"/>
    </xf>
    <xf numFmtId="178" fontId="47" fillId="10" borderId="2" xfId="88" applyNumberFormat="1" applyFont="1" applyFill="1" applyBorder="1" applyAlignment="1">
      <alignment horizontal="center" vertical="center"/>
    </xf>
    <xf numFmtId="0" fontId="50" fillId="0" borderId="0" xfId="88" applyNumberFormat="1" applyFont="1" applyAlignment="1">
      <alignment horizontal="left" vertical="center"/>
    </xf>
    <xf numFmtId="0" fontId="52" fillId="4" borderId="0" xfId="88" applyNumberFormat="1" applyFont="1" applyFill="1" applyAlignment="1">
      <alignment horizontal="left" vertical="center"/>
    </xf>
    <xf numFmtId="178" fontId="52" fillId="4" borderId="0" xfId="88" applyNumberFormat="1" applyFont="1" applyFill="1" applyAlignment="1">
      <alignment horizontal="center" vertical="center"/>
    </xf>
    <xf numFmtId="0" fontId="57" fillId="4" borderId="0" xfId="88" applyNumberFormat="1" applyFont="1" applyFill="1" applyAlignment="1">
      <alignment horizontal="center" vertical="center"/>
    </xf>
    <xf numFmtId="0" fontId="56" fillId="0" borderId="0" xfId="4" applyNumberFormat="1" applyFont="1" applyAlignment="1">
      <alignment horizontal="left" vertical="center"/>
    </xf>
    <xf numFmtId="0" fontId="55" fillId="0" borderId="0" xfId="88" applyNumberFormat="1" applyFont="1" applyAlignment="1">
      <alignment horizontal="left" vertical="center"/>
    </xf>
    <xf numFmtId="0" fontId="56"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7" fillId="4" borderId="0" xfId="88" applyNumberFormat="1" applyFont="1" applyFill="1" applyAlignment="1">
      <alignment horizontal="center" vertical="center"/>
    </xf>
    <xf numFmtId="0" fontId="55"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7" fillId="4" borderId="0" xfId="88" applyNumberFormat="1" applyFont="1" applyFill="1" applyAlignment="1">
      <alignment horizontal="left" vertical="center"/>
    </xf>
    <xf numFmtId="0" fontId="56" fillId="0" borderId="0" xfId="12" applyFont="1" applyAlignment="1">
      <alignment horizontal="left" vertical="center"/>
    </xf>
    <xf numFmtId="0" fontId="55" fillId="0" borderId="0" xfId="88" applyNumberFormat="1" applyFont="1" applyFill="1" applyBorder="1" applyAlignment="1">
      <alignment horizontal="left" vertical="center"/>
    </xf>
    <xf numFmtId="0" fontId="56" fillId="0" borderId="0" xfId="88" applyNumberFormat="1" applyFont="1" applyFill="1" applyBorder="1" applyAlignment="1">
      <alignment horizontal="left" vertical="center"/>
    </xf>
    <xf numFmtId="0" fontId="57" fillId="4" borderId="0" xfId="88" applyNumberFormat="1" applyFont="1" applyFill="1" applyAlignment="1">
      <alignment horizontal="left" vertical="center"/>
    </xf>
    <xf numFmtId="0" fontId="56"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2" fillId="4" borderId="0" xfId="88" quotePrefix="1" applyNumberFormat="1" applyFont="1" applyFill="1" applyAlignment="1">
      <alignment horizontal="left" vertical="center"/>
    </xf>
    <xf numFmtId="0" fontId="48" fillId="0" borderId="0" xfId="88" applyNumberFormat="1" applyFont="1" applyFill="1" applyBorder="1" applyAlignment="1">
      <alignment horizontal="left" vertical="center"/>
    </xf>
    <xf numFmtId="0" fontId="52" fillId="0" borderId="0" xfId="88" applyNumberFormat="1" applyFont="1" applyFill="1" applyAlignment="1">
      <alignment horizontal="left" vertical="center"/>
    </xf>
    <xf numFmtId="0" fontId="52" fillId="4" borderId="0" xfId="88" applyNumberFormat="1" applyFont="1" applyFill="1" applyAlignment="1">
      <alignment horizontal="left" vertical="center" wrapText="1"/>
    </xf>
    <xf numFmtId="0" fontId="48" fillId="0" borderId="0" xfId="88" applyNumberFormat="1" applyFont="1" applyFill="1" applyAlignment="1">
      <alignment horizontal="left" vertical="center"/>
    </xf>
    <xf numFmtId="0" fontId="56" fillId="0" borderId="0" xfId="4" applyNumberFormat="1" applyFont="1" applyFill="1" applyBorder="1" applyAlignment="1">
      <alignment horizontal="left" vertical="center"/>
    </xf>
    <xf numFmtId="0" fontId="56"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58" fillId="11" borderId="0" xfId="12" applyFont="1" applyFill="1" applyAlignment="1">
      <alignment horizontal="left" vertical="center"/>
    </xf>
    <xf numFmtId="0" fontId="52" fillId="0" borderId="0" xfId="4" applyNumberFormat="1" applyFont="1" applyFill="1" applyAlignment="1">
      <alignment horizontal="left" vertical="center"/>
    </xf>
    <xf numFmtId="0" fontId="48" fillId="4" borderId="0" xfId="88" applyNumberFormat="1" applyFont="1" applyFill="1" applyAlignment="1">
      <alignment horizontal="right" vertical="center"/>
    </xf>
    <xf numFmtId="0" fontId="47"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59" fillId="0" borderId="0" xfId="88" applyNumberFormat="1" applyFont="1" applyFill="1" applyAlignment="1">
      <alignment horizontal="left" vertical="center"/>
    </xf>
    <xf numFmtId="0" fontId="60" fillId="0" borderId="0" xfId="88" applyNumberFormat="1" applyFont="1" applyAlignment="1">
      <alignment horizontal="left" vertical="center"/>
    </xf>
    <xf numFmtId="0" fontId="60" fillId="0" borderId="0" xfId="12" applyFont="1"/>
    <xf numFmtId="179" fontId="47" fillId="10" borderId="2" xfId="88" applyNumberFormat="1" applyFont="1" applyFill="1" applyBorder="1" applyAlignment="1">
      <alignment horizontal="center" vertical="center"/>
    </xf>
    <xf numFmtId="179" fontId="52"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2" fillId="4" borderId="0" xfId="88" applyNumberFormat="1" applyFont="1" applyFill="1" applyAlignment="1">
      <alignment horizontal="center" vertical="center"/>
    </xf>
    <xf numFmtId="180" fontId="47" fillId="10" borderId="2"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7" fillId="10" borderId="2" xfId="88" applyNumberFormat="1" applyFont="1" applyFill="1" applyBorder="1" applyAlignment="1">
      <alignment horizontal="center" vertical="center"/>
    </xf>
    <xf numFmtId="0" fontId="52"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6" fillId="0" borderId="0" xfId="12" applyFont="1" applyAlignment="1">
      <alignment horizontal="center" vertical="center"/>
    </xf>
    <xf numFmtId="0" fontId="55" fillId="0" borderId="0" xfId="88" applyNumberFormat="1" applyFont="1" applyFill="1" applyBorder="1" applyAlignment="1">
      <alignment horizontal="center" vertical="center"/>
    </xf>
    <xf numFmtId="0" fontId="56" fillId="0" borderId="0" xfId="88" applyNumberFormat="1" applyFont="1" applyFill="1" applyAlignment="1">
      <alignment horizontal="center" vertical="center"/>
    </xf>
    <xf numFmtId="0" fontId="55" fillId="0" borderId="0" xfId="88" applyNumberFormat="1" applyFont="1" applyAlignment="1">
      <alignment horizontal="center" vertical="center"/>
    </xf>
    <xf numFmtId="0" fontId="52" fillId="0" borderId="0" xfId="88" applyNumberFormat="1" applyFont="1" applyFill="1" applyAlignment="1">
      <alignment horizontal="center" vertical="center"/>
    </xf>
    <xf numFmtId="0" fontId="52" fillId="4" borderId="0" xfId="88" applyNumberFormat="1" applyFont="1" applyFill="1" applyAlignment="1">
      <alignment horizontal="center" vertical="center" wrapText="1"/>
    </xf>
    <xf numFmtId="0" fontId="52"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0" fillId="0" borderId="0" xfId="88" applyNumberFormat="1" applyFont="1" applyAlignment="1">
      <alignment horizontal="center" vertical="center"/>
    </xf>
    <xf numFmtId="0" fontId="54" fillId="11" borderId="0" xfId="12" applyFont="1" applyFill="1" applyAlignment="1">
      <alignment horizontal="center" vertical="center"/>
    </xf>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6" fillId="0" borderId="0" xfId="88" applyNumberFormat="1" applyFont="1" applyAlignment="1">
      <alignment horizontal="center" vertical="center"/>
    </xf>
    <xf numFmtId="180" fontId="55" fillId="0" borderId="0" xfId="88" applyNumberFormat="1" applyFont="1" applyAlignment="1">
      <alignment horizontal="center" vertical="center"/>
    </xf>
    <xf numFmtId="180" fontId="50" fillId="0" borderId="0" xfId="4" applyNumberFormat="1" applyFont="1" applyAlignment="1">
      <alignment horizontal="center"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0" fillId="0" borderId="0" xfId="12" applyNumberFormat="1" applyFont="1"/>
    <xf numFmtId="180" fontId="50" fillId="0" borderId="0" xfId="12" applyNumberFormat="1" applyFont="1"/>
    <xf numFmtId="0" fontId="62" fillId="0" borderId="0" xfId="0" applyFont="1"/>
    <xf numFmtId="0" fontId="63" fillId="0" borderId="0" xfId="0" applyFont="1"/>
    <xf numFmtId="179" fontId="56" fillId="0" borderId="0" xfId="12" applyNumberFormat="1" applyFont="1"/>
    <xf numFmtId="0" fontId="0" fillId="0" borderId="0" xfId="0" applyAlignment="1">
      <alignment horizontal="left"/>
    </xf>
    <xf numFmtId="0" fontId="50" fillId="0" borderId="0" xfId="12" applyFont="1" applyAlignment="1">
      <alignment horizontal="left"/>
    </xf>
    <xf numFmtId="0" fontId="56" fillId="0" borderId="0" xfId="12" applyFont="1"/>
    <xf numFmtId="0" fontId="56" fillId="0" borderId="0" xfId="12" applyFont="1" applyAlignment="1">
      <alignment horizontal="center"/>
    </xf>
    <xf numFmtId="179" fontId="56" fillId="0" borderId="0" xfId="12" applyNumberFormat="1" applyFont="1" applyAlignment="1">
      <alignment horizontal="center"/>
    </xf>
    <xf numFmtId="179" fontId="50" fillId="0" borderId="0" xfId="12" applyNumberFormat="1" applyFont="1" applyAlignment="1">
      <alignment horizontal="left"/>
    </xf>
    <xf numFmtId="180" fontId="56" fillId="0" borderId="0" xfId="12" applyNumberFormat="1" applyFont="1" applyAlignment="1">
      <alignment horizontal="center"/>
    </xf>
    <xf numFmtId="180" fontId="56" fillId="0" borderId="0" xfId="12" applyNumberFormat="1" applyFont="1" applyAlignment="1">
      <alignment horizontal="centerContinuous"/>
    </xf>
    <xf numFmtId="176" fontId="0" fillId="0" borderId="0" xfId="0" applyNumberFormat="1"/>
    <xf numFmtId="182" fontId="50" fillId="0" borderId="0" xfId="12" applyNumberFormat="1" applyFont="1" applyAlignment="1">
      <alignment horizontal="center"/>
    </xf>
    <xf numFmtId="0" fontId="65" fillId="0" borderId="0" xfId="88" applyNumberFormat="1" applyFont="1" applyAlignment="1">
      <alignment horizontal="left" vertical="center"/>
    </xf>
    <xf numFmtId="180" fontId="56" fillId="0" borderId="0" xfId="88" applyNumberFormat="1" applyFont="1" applyFill="1" applyAlignment="1">
      <alignment horizontal="center" vertical="center"/>
    </xf>
    <xf numFmtId="179" fontId="56" fillId="0" borderId="0" xfId="88" applyNumberFormat="1" applyFont="1" applyAlignment="1">
      <alignment horizontal="center" vertical="center"/>
    </xf>
    <xf numFmtId="0" fontId="67" fillId="12" borderId="0" xfId="12" applyFont="1" applyFill="1" applyAlignment="1">
      <alignment horizontal="center" vertical="center"/>
    </xf>
    <xf numFmtId="0" fontId="47" fillId="12" borderId="0" xfId="12" applyFont="1" applyFill="1" applyAlignment="1">
      <alignment horizontal="center" vertical="center"/>
    </xf>
    <xf numFmtId="0" fontId="68" fillId="0" borderId="0" xfId="12" applyFont="1" applyAlignment="1">
      <alignment horizontal="center" vertical="center"/>
    </xf>
    <xf numFmtId="0" fontId="69" fillId="10" borderId="2" xfId="99" applyNumberFormat="1" applyFont="1" applyFill="1" applyBorder="1" applyAlignment="1">
      <alignment horizontal="left" vertical="center"/>
    </xf>
    <xf numFmtId="0" fontId="47" fillId="10" borderId="2" xfId="99" applyNumberFormat="1" applyFont="1" applyFill="1" applyBorder="1" applyAlignment="1">
      <alignment horizontal="left" vertical="center"/>
    </xf>
    <xf numFmtId="0" fontId="51" fillId="4" borderId="0" xfId="99" applyNumberFormat="1" applyFont="1" applyFill="1" applyAlignment="1">
      <alignment horizontal="left" vertical="center"/>
    </xf>
    <xf numFmtId="0" fontId="47" fillId="4" borderId="0" xfId="99" applyNumberFormat="1" applyFont="1" applyFill="1" applyAlignment="1">
      <alignment horizontal="left" vertical="center"/>
    </xf>
    <xf numFmtId="0" fontId="53" fillId="0" borderId="0" xfId="99" applyNumberFormat="1" applyFont="1" applyAlignment="1">
      <alignment horizontal="left" vertical="center"/>
    </xf>
    <xf numFmtId="0" fontId="55" fillId="0" borderId="0" xfId="99" applyNumberFormat="1" applyFont="1" applyAlignment="1">
      <alignment horizontal="left" vertical="center"/>
    </xf>
    <xf numFmtId="0" fontId="53" fillId="0" borderId="0" xfId="4" applyNumberFormat="1" applyFont="1" applyAlignment="1">
      <alignment horizontal="left" vertical="center"/>
    </xf>
    <xf numFmtId="0" fontId="55" fillId="0" borderId="0" xfId="99" applyNumberFormat="1" applyFont="1" applyBorder="1" applyAlignment="1">
      <alignment horizontal="left" vertical="center"/>
    </xf>
    <xf numFmtId="0" fontId="53" fillId="0" borderId="0" xfId="99" applyNumberFormat="1" applyFont="1" applyFill="1" applyAlignment="1">
      <alignment horizontal="left" vertical="center"/>
    </xf>
    <xf numFmtId="0" fontId="51" fillId="4" borderId="0" xfId="99" quotePrefix="1" applyNumberFormat="1" applyFont="1" applyFill="1" applyAlignment="1">
      <alignment horizontal="left" vertical="center"/>
    </xf>
    <xf numFmtId="0" fontId="55" fillId="0" borderId="0" xfId="99" applyNumberFormat="1" applyFont="1" applyFill="1" applyAlignment="1">
      <alignment horizontal="left" vertical="center"/>
    </xf>
    <xf numFmtId="0" fontId="47" fillId="4" borderId="0" xfId="99" applyNumberFormat="1" applyFont="1" applyFill="1" applyAlignment="1">
      <alignment horizontal="left" vertical="center" wrapText="1"/>
    </xf>
    <xf numFmtId="0" fontId="53" fillId="0" borderId="0" xfId="99" applyNumberFormat="1" applyFont="1" applyBorder="1" applyAlignment="1">
      <alignment horizontal="left" vertical="center"/>
    </xf>
    <xf numFmtId="180" fontId="55" fillId="0" borderId="0" xfId="12" applyNumberFormat="1" applyFont="1"/>
    <xf numFmtId="0" fontId="69" fillId="4" borderId="0" xfId="99" applyNumberFormat="1" applyFont="1" applyFill="1" applyAlignment="1">
      <alignment horizontal="left" vertical="center"/>
    </xf>
    <xf numFmtId="0" fontId="53" fillId="0" borderId="0" xfId="4" applyNumberFormat="1" applyFont="1" applyBorder="1" applyAlignment="1">
      <alignment horizontal="left" vertical="center"/>
    </xf>
    <xf numFmtId="0" fontId="61" fillId="0" borderId="0" xfId="99" applyNumberFormat="1" applyFont="1" applyAlignment="1">
      <alignment horizontal="left" vertical="center"/>
    </xf>
    <xf numFmtId="0" fontId="51" fillId="4" borderId="0" xfId="99" applyNumberFormat="1" applyFont="1" applyFill="1" applyBorder="1" applyAlignment="1">
      <alignment horizontal="left" vertical="center"/>
    </xf>
    <xf numFmtId="0" fontId="53" fillId="0" borderId="0" xfId="12" applyFont="1" applyBorder="1"/>
    <xf numFmtId="0" fontId="47" fillId="4" borderId="0" xfId="99" applyNumberFormat="1" applyFont="1" applyFill="1" applyBorder="1" applyAlignment="1">
      <alignment horizontal="left" vertical="center"/>
    </xf>
    <xf numFmtId="0" fontId="55" fillId="0" borderId="0" xfId="101" applyFont="1"/>
    <xf numFmtId="0" fontId="55" fillId="0" borderId="0" xfId="101" applyFont="1" applyBorder="1"/>
    <xf numFmtId="180" fontId="55" fillId="0" borderId="0" xfId="101" applyNumberFormat="1" applyFont="1"/>
    <xf numFmtId="0" fontId="55" fillId="0" borderId="0" xfId="103" applyFont="1"/>
    <xf numFmtId="177" fontId="55" fillId="0" borderId="0" xfId="104" applyFont="1" applyBorder="1" applyAlignment="1">
      <alignment vertical="center"/>
    </xf>
    <xf numFmtId="0" fontId="51" fillId="4" borderId="0" xfId="12" applyFont="1" applyFill="1"/>
    <xf numFmtId="0" fontId="47" fillId="4" borderId="0" xfId="12" applyFont="1" applyFill="1"/>
    <xf numFmtId="0" fontId="52" fillId="0" borderId="0" xfId="12" applyFont="1"/>
    <xf numFmtId="0" fontId="61" fillId="0" borderId="0" xfId="12" applyFont="1" applyFill="1"/>
    <xf numFmtId="0" fontId="56" fillId="0" borderId="0" xfId="12" applyFont="1" applyFill="1"/>
    <xf numFmtId="0" fontId="53" fillId="0" borderId="0" xfId="12" applyFont="1" applyFill="1"/>
    <xf numFmtId="181" fontId="55" fillId="0" borderId="0" xfId="107" applyNumberFormat="1" applyFont="1" applyBorder="1" applyAlignment="1">
      <alignment vertical="center"/>
    </xf>
    <xf numFmtId="181" fontId="55" fillId="0" borderId="0" xfId="91" applyNumberFormat="1" applyFont="1" applyBorder="1" applyAlignment="1">
      <alignment horizontal="left" vertical="center"/>
    </xf>
    <xf numFmtId="180" fontId="55" fillId="0" borderId="0" xfId="12" applyNumberFormat="1" applyFont="1" applyAlignment="1">
      <alignment horizontal="center"/>
    </xf>
    <xf numFmtId="180" fontId="68" fillId="12" borderId="0" xfId="12" applyNumberFormat="1" applyFont="1" applyFill="1" applyAlignment="1">
      <alignment horizontal="center" vertical="center"/>
    </xf>
    <xf numFmtId="180" fontId="47" fillId="10" borderId="2" xfId="99" applyNumberFormat="1" applyFont="1" applyFill="1" applyBorder="1" applyAlignment="1">
      <alignment horizontal="center" vertical="center"/>
    </xf>
    <xf numFmtId="180" fontId="47" fillId="4" borderId="0" xfId="99" applyNumberFormat="1" applyFont="1" applyFill="1" applyAlignment="1">
      <alignment horizontal="center" vertical="center"/>
    </xf>
    <xf numFmtId="180" fontId="55" fillId="0" borderId="0" xfId="99" applyNumberFormat="1" applyFont="1" applyAlignment="1">
      <alignment horizontal="center" vertical="center"/>
    </xf>
    <xf numFmtId="180" fontId="55" fillId="0" borderId="0" xfId="4" applyNumberFormat="1" applyFont="1" applyAlignment="1">
      <alignment horizontal="center" vertical="center"/>
    </xf>
    <xf numFmtId="180" fontId="55" fillId="0" borderId="0" xfId="99" applyNumberFormat="1" applyFont="1" applyBorder="1" applyAlignment="1">
      <alignment horizontal="center" vertical="center"/>
    </xf>
    <xf numFmtId="180" fontId="55" fillId="0" borderId="0" xfId="99" applyNumberFormat="1" applyFont="1" applyFill="1" applyAlignment="1">
      <alignment horizontal="center" vertical="center"/>
    </xf>
    <xf numFmtId="180" fontId="47" fillId="4" borderId="0" xfId="99" applyNumberFormat="1" applyFont="1" applyFill="1" applyAlignment="1">
      <alignment horizontal="center" vertical="center" wrapText="1"/>
    </xf>
    <xf numFmtId="180" fontId="55" fillId="0" borderId="0" xfId="4" applyNumberFormat="1" applyFont="1" applyFill="1" applyBorder="1" applyAlignment="1">
      <alignment horizontal="center" vertical="center"/>
    </xf>
    <xf numFmtId="180" fontId="55" fillId="0" borderId="0" xfId="4" applyNumberFormat="1" applyFont="1" applyFill="1" applyAlignment="1">
      <alignment horizontal="center" vertical="center"/>
    </xf>
    <xf numFmtId="180" fontId="55" fillId="0" borderId="0" xfId="4" applyNumberFormat="1" applyFont="1" applyBorder="1" applyAlignment="1">
      <alignment horizontal="center" vertical="center"/>
    </xf>
    <xf numFmtId="180" fontId="47" fillId="4" borderId="0" xfId="99" applyNumberFormat="1" applyFont="1" applyFill="1" applyBorder="1" applyAlignment="1">
      <alignment horizontal="center" vertical="center"/>
    </xf>
    <xf numFmtId="180" fontId="50" fillId="0" borderId="0" xfId="12" applyNumberFormat="1" applyFont="1" applyBorder="1" applyAlignment="1">
      <alignment horizontal="center"/>
    </xf>
    <xf numFmtId="180" fontId="55" fillId="0" borderId="0" xfId="12" applyNumberFormat="1" applyFont="1" applyBorder="1" applyAlignment="1">
      <alignment horizontal="center"/>
    </xf>
    <xf numFmtId="180" fontId="47" fillId="4" borderId="0" xfId="12" applyNumberFormat="1" applyFont="1" applyFill="1" applyAlignment="1">
      <alignment horizontal="center"/>
    </xf>
    <xf numFmtId="180" fontId="50" fillId="0" borderId="0" xfId="106" applyNumberFormat="1" applyFont="1" applyBorder="1" applyAlignment="1">
      <alignment horizontal="center" vertical="center"/>
    </xf>
    <xf numFmtId="183" fontId="55" fillId="0" borderId="0" xfId="12" applyNumberFormat="1" applyFont="1" applyAlignment="1">
      <alignment horizontal="center"/>
    </xf>
    <xf numFmtId="0" fontId="55" fillId="0" borderId="0" xfId="12" applyFont="1" applyFill="1"/>
    <xf numFmtId="0" fontId="47" fillId="0" borderId="0" xfId="12" applyFont="1"/>
    <xf numFmtId="181" fontId="55" fillId="0" borderId="0" xfId="12" applyNumberFormat="1" applyFont="1"/>
    <xf numFmtId="0" fontId="50" fillId="9" borderId="0" xfId="12" applyFont="1" applyFill="1" applyBorder="1" applyAlignment="1">
      <alignment horizontal="center" vertical="center"/>
    </xf>
    <xf numFmtId="181" fontId="55" fillId="0" borderId="0" xfId="105" applyNumberFormat="1" applyFont="1" applyBorder="1" applyAlignment="1">
      <alignment horizontal="left" vertical="center"/>
    </xf>
    <xf numFmtId="179" fontId="68" fillId="0" borderId="0" xfId="12" applyNumberFormat="1" applyFont="1" applyAlignment="1">
      <alignment horizontal="center" vertical="center"/>
    </xf>
    <xf numFmtId="179" fontId="55" fillId="0" borderId="0" xfId="12" applyNumberFormat="1" applyFont="1"/>
    <xf numFmtId="179" fontId="52" fillId="0" borderId="0" xfId="12" applyNumberFormat="1" applyFont="1"/>
    <xf numFmtId="179" fontId="56" fillId="0" borderId="0" xfId="12" applyNumberFormat="1" applyFont="1" applyFill="1"/>
    <xf numFmtId="0" fontId="3" fillId="0" borderId="0" xfId="463">
      <alignment vertical="center"/>
    </xf>
    <xf numFmtId="0" fontId="3" fillId="0" borderId="0" xfId="463">
      <alignment vertical="center"/>
    </xf>
    <xf numFmtId="180" fontId="55" fillId="0" borderId="0" xfId="99" quotePrefix="1" applyNumberFormat="1" applyFont="1" applyAlignment="1">
      <alignment horizontal="center" vertical="center"/>
    </xf>
    <xf numFmtId="0" fontId="2" fillId="0" borderId="0" xfId="464">
      <alignment vertical="center"/>
    </xf>
    <xf numFmtId="22" fontId="2" fillId="0" borderId="0" xfId="464" applyNumberFormat="1">
      <alignment vertical="center"/>
    </xf>
    <xf numFmtId="0" fontId="2" fillId="0" borderId="0" xfId="464">
      <alignment vertical="center"/>
    </xf>
    <xf numFmtId="0" fontId="1" fillId="0" borderId="0" xfId="464" applyFont="1">
      <alignment vertical="center"/>
    </xf>
    <xf numFmtId="176" fontId="55" fillId="0" borderId="0" xfId="12" applyNumberFormat="1" applyFont="1"/>
    <xf numFmtId="180" fontId="47" fillId="0" borderId="0" xfId="12" applyNumberFormat="1" applyFont="1" applyAlignment="1">
      <alignment horizontal="center" vertical="center"/>
    </xf>
    <xf numFmtId="0" fontId="70" fillId="0" borderId="0" xfId="12" applyFont="1"/>
    <xf numFmtId="0" fontId="69" fillId="13" borderId="0" xfId="99" applyNumberFormat="1" applyFont="1" applyFill="1" applyAlignment="1">
      <alignment horizontal="left" vertical="center"/>
    </xf>
    <xf numFmtId="0" fontId="47" fillId="13" borderId="0" xfId="12" applyFont="1" applyFill="1"/>
    <xf numFmtId="0" fontId="50" fillId="0" borderId="0" xfId="0" applyFont="1" applyAlignment="1">
      <alignment vertical="center"/>
    </xf>
    <xf numFmtId="176" fontId="16" fillId="0" borderId="0" xfId="91" applyNumberFormat="1" applyAlignment="1">
      <alignment vertical="center" wrapText="1"/>
    </xf>
    <xf numFmtId="180" fontId="16" fillId="0" borderId="0" xfId="91" applyNumberFormat="1" applyAlignment="1">
      <alignment vertical="center" wrapText="1"/>
    </xf>
    <xf numFmtId="0" fontId="72" fillId="0" borderId="0" xfId="1" applyFont="1" applyBorder="1" applyAlignment="1"/>
    <xf numFmtId="176" fontId="22" fillId="0" borderId="0" xfId="91" applyNumberFormat="1" applyFont="1" applyFill="1" applyAlignment="1">
      <alignment horizontal="center" vertical="center" wrapText="1"/>
    </xf>
    <xf numFmtId="0" fontId="73" fillId="0" borderId="0" xfId="1" quotePrefix="1" applyFont="1" applyBorder="1" applyAlignment="1"/>
    <xf numFmtId="176" fontId="16" fillId="0" borderId="0" xfId="91" applyNumberFormat="1">
      <alignment vertical="center"/>
    </xf>
    <xf numFmtId="176" fontId="74" fillId="0" borderId="0" xfId="91" applyNumberFormat="1" applyFont="1" applyAlignment="1">
      <alignment horizontal="center" vertical="center" wrapText="1"/>
    </xf>
  </cellXfs>
  <cellStyles count="466">
    <cellStyle name="百分比 2" xfId="108"/>
    <cellStyle name="差" xfId="3" builtinId="27"/>
    <cellStyle name="差 2" xfId="109"/>
    <cellStyle name="常规" xfId="0" builtinId="0"/>
    <cellStyle name="常规 10" xfId="14"/>
    <cellStyle name="常规 10 2" xfId="110"/>
    <cellStyle name="常规 11" xfId="91"/>
    <cellStyle name="常规 11 2" xfId="103"/>
    <cellStyle name="常规 11 3" xfId="105"/>
    <cellStyle name="常规 11 4" xfId="106"/>
    <cellStyle name="常规 12" xfId="93"/>
    <cellStyle name="常规 12 2" xfId="104"/>
    <cellStyle name="常规 13" xfId="95"/>
    <cellStyle name="常规 13 2" xfId="111"/>
    <cellStyle name="常规 13 3" xfId="112"/>
    <cellStyle name="常规 14" xfId="102"/>
    <cellStyle name="常规 15" xfId="463"/>
    <cellStyle name="常规 16" xfId="464"/>
    <cellStyle name="常规 2" xfId="1"/>
    <cellStyle name="常规 2 2" xfId="7"/>
    <cellStyle name="常规 2 2 2" xfId="8"/>
    <cellStyle name="常规 2 2 2 2" xfId="15"/>
    <cellStyle name="常规 2 2 2 2 2" xfId="16"/>
    <cellStyle name="常规 2 2 2 2 2 2" xfId="17"/>
    <cellStyle name="常规 2 2 2 2 2 2 2" xfId="113"/>
    <cellStyle name="常规 2 2 2 2 2 3" xfId="18"/>
    <cellStyle name="常规 2 2 2 2 2 3 2" xfId="114"/>
    <cellStyle name="常规 2 2 2 2 2 4" xfId="115"/>
    <cellStyle name="常规 2 2 2 2 3" xfId="116"/>
    <cellStyle name="常规 2 2 2 3" xfId="19"/>
    <cellStyle name="常规 2 2 2 3 2" xfId="20"/>
    <cellStyle name="常规 2 2 2 3 2 2" xfId="21"/>
    <cellStyle name="常规 2 2 2 3 2 2 2" xfId="117"/>
    <cellStyle name="常规 2 2 2 3 2 3" xfId="22"/>
    <cellStyle name="常规 2 2 2 3 2 3 2" xfId="118"/>
    <cellStyle name="常规 2 2 2 3 2 4" xfId="119"/>
    <cellStyle name="常规 2 2 2 3 3" xfId="120"/>
    <cellStyle name="常规 2 2 2 4" xfId="23"/>
    <cellStyle name="常规 2 2 2 4 2" xfId="24"/>
    <cellStyle name="常规 2 2 2 4 2 2" xfId="25"/>
    <cellStyle name="常规 2 2 2 4 2 2 2" xfId="121"/>
    <cellStyle name="常规 2 2 2 4 2 3" xfId="26"/>
    <cellStyle name="常规 2 2 2 4 2 3 2" xfId="122"/>
    <cellStyle name="常规 2 2 2 4 2 4" xfId="123"/>
    <cellStyle name="常规 2 2 2 4 3" xfId="124"/>
    <cellStyle name="常规 2 2 2 5" xfId="27"/>
    <cellStyle name="常规 2 2 2 5 2" xfId="28"/>
    <cellStyle name="常规 2 2 2 5 2 2" xfId="125"/>
    <cellStyle name="常规 2 2 2 5 3" xfId="29"/>
    <cellStyle name="常规 2 2 2 5 3 2" xfId="126"/>
    <cellStyle name="常规 2 2 2 5 4" xfId="127"/>
    <cellStyle name="常规 2 2 2 6" xfId="30"/>
    <cellStyle name="常规 2 2 2 7" xfId="31"/>
    <cellStyle name="常规 2 2 2 8" xfId="128"/>
    <cellStyle name="常规 2 2 3" xfId="9"/>
    <cellStyle name="常规 2 2 3 2" xfId="32"/>
    <cellStyle name="常规 2 2 3 2 2" xfId="33"/>
    <cellStyle name="常规 2 2 3 2 2 2" xfId="129"/>
    <cellStyle name="常规 2 2 3 2 3" xfId="34"/>
    <cellStyle name="常规 2 2 3 2 3 2" xfId="130"/>
    <cellStyle name="常规 2 2 3 2 4" xfId="131"/>
    <cellStyle name="常规 2 2 3 3" xfId="35"/>
    <cellStyle name="常规 2 2 3 4" xfId="36"/>
    <cellStyle name="常规 2 2 3 5" xfId="132"/>
    <cellStyle name="常规 2 2 4" xfId="37"/>
    <cellStyle name="常规 2 2 4 2" xfId="38"/>
    <cellStyle name="常规 2 2 4 2 2" xfId="39"/>
    <cellStyle name="常规 2 2 4 2 2 2" xfId="133"/>
    <cellStyle name="常规 2 2 4 2 3" xfId="40"/>
    <cellStyle name="常规 2 2 4 2 3 2" xfId="134"/>
    <cellStyle name="常规 2 2 4 2 4" xfId="135"/>
    <cellStyle name="常规 2 2 4 3" xfId="136"/>
    <cellStyle name="常规 2 2 5" xfId="41"/>
    <cellStyle name="常规 2 2 5 2" xfId="42"/>
    <cellStyle name="常规 2 2 5 2 2" xfId="137"/>
    <cellStyle name="常规 2 2 5 3" xfId="43"/>
    <cellStyle name="常规 2 2 5 3 2" xfId="138"/>
    <cellStyle name="常规 2 2 5 4" xfId="139"/>
    <cellStyle name="常规 2 2 6" xfId="44"/>
    <cellStyle name="常规 2 2 7" xfId="45"/>
    <cellStyle name="常规 2 2 8" xfId="140"/>
    <cellStyle name="常规 2 3" xfId="46"/>
    <cellStyle name="常规 2 4" xfId="47"/>
    <cellStyle name="常规 2 5" xfId="48"/>
    <cellStyle name="常规 2 6" xfId="49"/>
    <cellStyle name="常规 2 6 2" xfId="50"/>
    <cellStyle name="常规 2 6 2 2" xfId="141"/>
    <cellStyle name="常规 2 6 3" xfId="51"/>
    <cellStyle name="常规 2 6 3 2" xfId="142"/>
    <cellStyle name="常规 2 6 4" xfId="143"/>
    <cellStyle name="常规 2 7" xfId="52"/>
    <cellStyle name="常规 2 8" xfId="53"/>
    <cellStyle name="常规 2 9" xfId="100"/>
    <cellStyle name="常规 3" xfId="4"/>
    <cellStyle name="常规 3 2" xfId="10"/>
    <cellStyle name="常规 3 2 2" xfId="54"/>
    <cellStyle name="常规 3 2 2 2" xfId="55"/>
    <cellStyle name="常规 3 2 2 2 2" xfId="144"/>
    <cellStyle name="常规 3 2 2 3" xfId="56"/>
    <cellStyle name="常规 3 2 2 3 2" xfId="145"/>
    <cellStyle name="常规 3 2 2 4" xfId="146"/>
    <cellStyle name="常规 3 2 3" xfId="57"/>
    <cellStyle name="常规 3 2 4" xfId="58"/>
    <cellStyle name="常规 3 2 5" xfId="147"/>
    <cellStyle name="常规 3 3" xfId="59"/>
    <cellStyle name="常规 3 3 2" xfId="60"/>
    <cellStyle name="常规 3 3 2 2" xfId="148"/>
    <cellStyle name="常规 3 3 3" xfId="61"/>
    <cellStyle name="常规 3 3 3 2" xfId="149"/>
    <cellStyle name="常规 3 3 4" xfId="150"/>
    <cellStyle name="常规 3 4" xfId="62"/>
    <cellStyle name="常规 3 5" xfId="63"/>
    <cellStyle name="常规 3 6" xfId="64"/>
    <cellStyle name="常规 3 7" xfId="151"/>
    <cellStyle name="常规 3 8" xfId="152"/>
    <cellStyle name="常规 4" xfId="5"/>
    <cellStyle name="常规 4 2" xfId="11"/>
    <cellStyle name="常规 4 2 2" xfId="65"/>
    <cellStyle name="常规 4 2 2 2" xfId="66"/>
    <cellStyle name="常规 4 2 2 2 2" xfId="153"/>
    <cellStyle name="常规 4 2 2 3" xfId="67"/>
    <cellStyle name="常规 4 2 2 3 2" xfId="154"/>
    <cellStyle name="常规 4 2 2 4" xfId="155"/>
    <cellStyle name="常规 4 2 3" xfId="68"/>
    <cellStyle name="常规 4 2 4" xfId="69"/>
    <cellStyle name="常规 4 2 5" xfId="156"/>
    <cellStyle name="常规 4 3" xfId="6"/>
    <cellStyle name="常规 4 3 2" xfId="70"/>
    <cellStyle name="常规 4 3 2 2" xfId="157"/>
    <cellStyle name="常规 4 3 3" xfId="71"/>
    <cellStyle name="常规 4 3 3 2" xfId="158"/>
    <cellStyle name="常规 4 3 4" xfId="72"/>
    <cellStyle name="常规 4 3 5" xfId="73"/>
    <cellStyle name="常规 4 3 6" xfId="89"/>
    <cellStyle name="常规 4 3 7" xfId="159"/>
    <cellStyle name="常规 4 4" xfId="13"/>
    <cellStyle name="常规 4 4 2" xfId="92"/>
    <cellStyle name="常规 4 4 2 2" xfId="107"/>
    <cellStyle name="常规 4 5" xfId="74"/>
    <cellStyle name="常规 4 6" xfId="88"/>
    <cellStyle name="常规 4 6 2" xfId="94"/>
    <cellStyle name="常规 4 6 2 2" xfId="99"/>
    <cellStyle name="常规 4 7" xfId="160"/>
    <cellStyle name="常规 5" xfId="12"/>
    <cellStyle name="常规 5 2" xfId="75"/>
    <cellStyle name="常规 5 2 2" xfId="76"/>
    <cellStyle name="常规 5 2 2 2" xfId="161"/>
    <cellStyle name="常规 5 2 3" xfId="77"/>
    <cellStyle name="常规 5 2 3 2" xfId="162"/>
    <cellStyle name="常规 5 2 4" xfId="163"/>
    <cellStyle name="常规 5 3" xfId="90"/>
    <cellStyle name="常规 5 4" xfId="101"/>
    <cellStyle name="常规 5 5" xfId="164"/>
    <cellStyle name="常规 6" xfId="78"/>
    <cellStyle name="常规 6 10" xfId="165"/>
    <cellStyle name="常规 6 10 2" xfId="166"/>
    <cellStyle name="常规 6 10 2 2" xfId="167"/>
    <cellStyle name="常规 6 10 2 3" xfId="168"/>
    <cellStyle name="常规 6 10 3" xfId="169"/>
    <cellStyle name="常规 6 10 4" xfId="170"/>
    <cellStyle name="常规 6 10 5" xfId="171"/>
    <cellStyle name="常规 6 11" xfId="172"/>
    <cellStyle name="常规 6 11 2" xfId="173"/>
    <cellStyle name="常规 6 11 2 2" xfId="174"/>
    <cellStyle name="常规 6 11 2 3" xfId="175"/>
    <cellStyle name="常规 6 11 3" xfId="176"/>
    <cellStyle name="常规 6 11 4" xfId="177"/>
    <cellStyle name="常规 6 11 5" xfId="178"/>
    <cellStyle name="常规 6 12" xfId="179"/>
    <cellStyle name="常规 6 12 2" xfId="180"/>
    <cellStyle name="常规 6 12 2 2" xfId="181"/>
    <cellStyle name="常规 6 12 2 3" xfId="182"/>
    <cellStyle name="常规 6 12 3" xfId="183"/>
    <cellStyle name="常规 6 12 4" xfId="184"/>
    <cellStyle name="常规 6 12 5" xfId="185"/>
    <cellStyle name="常规 6 13" xfId="186"/>
    <cellStyle name="常规 6 13 2" xfId="187"/>
    <cellStyle name="常规 6 13 3" xfId="188"/>
    <cellStyle name="常规 6 14" xfId="189"/>
    <cellStyle name="常规 6 14 2" xfId="190"/>
    <cellStyle name="常规 6 14 3" xfId="191"/>
    <cellStyle name="常规 6 15" xfId="192"/>
    <cellStyle name="常规 6 15 2" xfId="193"/>
    <cellStyle name="常规 6 16" xfId="194"/>
    <cellStyle name="常规 6 17" xfId="195"/>
    <cellStyle name="常规 6 2" xfId="79"/>
    <cellStyle name="常规 6 2 2" xfId="80"/>
    <cellStyle name="常规 6 2 2 2" xfId="196"/>
    <cellStyle name="常规 6 2 3" xfId="81"/>
    <cellStyle name="常规 6 2 3 2" xfId="197"/>
    <cellStyle name="常规 6 2 4" xfId="198"/>
    <cellStyle name="常规 6 3" xfId="82"/>
    <cellStyle name="常规 6 3 10" xfId="199"/>
    <cellStyle name="常规 6 3 10 2" xfId="200"/>
    <cellStyle name="常规 6 3 10 3" xfId="201"/>
    <cellStyle name="常规 6 3 11" xfId="202"/>
    <cellStyle name="常规 6 3 11 2" xfId="203"/>
    <cellStyle name="常规 6 3 11 3" xfId="204"/>
    <cellStyle name="常规 6 3 12" xfId="205"/>
    <cellStyle name="常规 6 3 13" xfId="206"/>
    <cellStyle name="常规 6 3 14" xfId="207"/>
    <cellStyle name="常规 6 3 2" xfId="96"/>
    <cellStyle name="常规 6 3 2 2" xfId="208"/>
    <cellStyle name="常规 6 3 2 2 2" xfId="209"/>
    <cellStyle name="常规 6 3 2 2 2 2" xfId="210"/>
    <cellStyle name="常规 6 3 2 2 2 2 2" xfId="211"/>
    <cellStyle name="常规 6 3 2 2 2 2 3" xfId="212"/>
    <cellStyle name="常规 6 3 2 2 2 3" xfId="213"/>
    <cellStyle name="常规 6 3 2 2 2 4" xfId="214"/>
    <cellStyle name="常规 6 3 2 2 2 5" xfId="215"/>
    <cellStyle name="常规 6 3 2 2 3" xfId="216"/>
    <cellStyle name="常规 6 3 2 2 3 2" xfId="217"/>
    <cellStyle name="常规 6 3 2 2 3 3" xfId="218"/>
    <cellStyle name="常规 6 3 2 2 4" xfId="219"/>
    <cellStyle name="常规 6 3 2 2 5" xfId="220"/>
    <cellStyle name="常规 6 3 2 2 6" xfId="221"/>
    <cellStyle name="常规 6 3 2 3" xfId="222"/>
    <cellStyle name="常规 6 3 2 3 2" xfId="223"/>
    <cellStyle name="常规 6 3 2 3 2 2" xfId="224"/>
    <cellStyle name="常规 6 3 2 3 2 3" xfId="225"/>
    <cellStyle name="常规 6 3 2 3 3" xfId="226"/>
    <cellStyle name="常规 6 3 2 3 4" xfId="227"/>
    <cellStyle name="常规 6 3 2 3 5" xfId="228"/>
    <cellStyle name="常规 6 3 2 4" xfId="229"/>
    <cellStyle name="常规 6 3 2 4 2" xfId="230"/>
    <cellStyle name="常规 6 3 2 4 3" xfId="231"/>
    <cellStyle name="常规 6 3 2 5" xfId="232"/>
    <cellStyle name="常规 6 3 2 5 2" xfId="233"/>
    <cellStyle name="常规 6 3 2 5 3" xfId="234"/>
    <cellStyle name="常规 6 3 2 6" xfId="235"/>
    <cellStyle name="常规 6 3 2 7" xfId="236"/>
    <cellStyle name="常规 6 3 2 8" xfId="237"/>
    <cellStyle name="常规 6 3 3" xfId="238"/>
    <cellStyle name="常规 6 3 3 2" xfId="239"/>
    <cellStyle name="常规 6 3 3 2 2" xfId="240"/>
    <cellStyle name="常规 6 3 3 2 2 2" xfId="241"/>
    <cellStyle name="常规 6 3 3 2 2 3" xfId="242"/>
    <cellStyle name="常规 6 3 3 2 3" xfId="243"/>
    <cellStyle name="常规 6 3 3 2 4" xfId="244"/>
    <cellStyle name="常规 6 3 3 2 5" xfId="245"/>
    <cellStyle name="常规 6 3 3 3" xfId="246"/>
    <cellStyle name="常规 6 3 3 3 2" xfId="247"/>
    <cellStyle name="常规 6 3 3 3 3" xfId="248"/>
    <cellStyle name="常规 6 3 3 4" xfId="249"/>
    <cellStyle name="常规 6 3 3 5" xfId="250"/>
    <cellStyle name="常规 6 3 3 6" xfId="251"/>
    <cellStyle name="常规 6 3 4" xfId="252"/>
    <cellStyle name="常规 6 3 4 2" xfId="253"/>
    <cellStyle name="常规 6 3 4 2 2" xfId="254"/>
    <cellStyle name="常规 6 3 4 2 3" xfId="255"/>
    <cellStyle name="常规 6 3 4 3" xfId="256"/>
    <cellStyle name="常规 6 3 4 4" xfId="257"/>
    <cellStyle name="常规 6 3 4 5" xfId="258"/>
    <cellStyle name="常规 6 3 5" xfId="259"/>
    <cellStyle name="常规 6 3 5 2" xfId="260"/>
    <cellStyle name="常规 6 3 5 2 2" xfId="261"/>
    <cellStyle name="常规 6 3 5 2 3" xfId="262"/>
    <cellStyle name="常规 6 3 5 3" xfId="263"/>
    <cellStyle name="常规 6 3 5 4" xfId="264"/>
    <cellStyle name="常规 6 3 5 5" xfId="265"/>
    <cellStyle name="常规 6 3 6" xfId="266"/>
    <cellStyle name="常规 6 3 6 2" xfId="267"/>
    <cellStyle name="常规 6 3 6 2 2" xfId="268"/>
    <cellStyle name="常规 6 3 6 2 3" xfId="269"/>
    <cellStyle name="常规 6 3 6 3" xfId="270"/>
    <cellStyle name="常规 6 3 6 4" xfId="271"/>
    <cellStyle name="常规 6 3 6 5" xfId="272"/>
    <cellStyle name="常规 6 3 7" xfId="273"/>
    <cellStyle name="常规 6 3 7 2" xfId="274"/>
    <cellStyle name="常规 6 3 7 2 2" xfId="275"/>
    <cellStyle name="常规 6 3 7 2 3" xfId="276"/>
    <cellStyle name="常规 6 3 7 3" xfId="277"/>
    <cellStyle name="常规 6 3 7 4" xfId="278"/>
    <cellStyle name="常规 6 3 7 5" xfId="279"/>
    <cellStyle name="常规 6 3 8" xfId="280"/>
    <cellStyle name="常规 6 3 8 2" xfId="281"/>
    <cellStyle name="常规 6 3 8 2 2" xfId="282"/>
    <cellStyle name="常规 6 3 8 2 3" xfId="283"/>
    <cellStyle name="常规 6 3 8 3" xfId="284"/>
    <cellStyle name="常规 6 3 8 4" xfId="285"/>
    <cellStyle name="常规 6 3 8 5" xfId="286"/>
    <cellStyle name="常规 6 3 9" xfId="287"/>
    <cellStyle name="常规 6 3 9 2" xfId="288"/>
    <cellStyle name="常规 6 3 9 2 2" xfId="289"/>
    <cellStyle name="常规 6 3 9 2 3" xfId="290"/>
    <cellStyle name="常规 6 3 9 3" xfId="291"/>
    <cellStyle name="常规 6 3 9 4" xfId="292"/>
    <cellStyle name="常规 6 3 9 5" xfId="293"/>
    <cellStyle name="常规 6 4" xfId="83"/>
    <cellStyle name="常规 6 5" xfId="97"/>
    <cellStyle name="常规 6 5 2" xfId="294"/>
    <cellStyle name="常规 6 5 2 2" xfId="295"/>
    <cellStyle name="常规 6 5 2 2 2" xfId="296"/>
    <cellStyle name="常规 6 5 2 2 2 2" xfId="297"/>
    <cellStyle name="常规 6 5 2 2 2 3" xfId="298"/>
    <cellStyle name="常规 6 5 2 2 3" xfId="299"/>
    <cellStyle name="常规 6 5 2 2 4" xfId="300"/>
    <cellStyle name="常规 6 5 2 2 5" xfId="301"/>
    <cellStyle name="常规 6 5 2 3" xfId="302"/>
    <cellStyle name="常规 6 5 2 3 2" xfId="303"/>
    <cellStyle name="常规 6 5 2 3 3" xfId="304"/>
    <cellStyle name="常规 6 5 2 4" xfId="305"/>
    <cellStyle name="常规 6 5 2 5" xfId="306"/>
    <cellStyle name="常规 6 5 2 6" xfId="307"/>
    <cellStyle name="常规 6 5 3" xfId="308"/>
    <cellStyle name="常规 6 5 3 2" xfId="309"/>
    <cellStyle name="常规 6 5 3 2 2" xfId="310"/>
    <cellStyle name="常规 6 5 3 2 3" xfId="311"/>
    <cellStyle name="常规 6 5 3 3" xfId="312"/>
    <cellStyle name="常规 6 5 3 4" xfId="313"/>
    <cellStyle name="常规 6 5 3 5" xfId="314"/>
    <cellStyle name="常规 6 5 4" xfId="315"/>
    <cellStyle name="常规 6 5 4 2" xfId="316"/>
    <cellStyle name="常规 6 5 4 3" xfId="317"/>
    <cellStyle name="常规 6 5 5" xfId="318"/>
    <cellStyle name="常规 6 5 5 2" xfId="319"/>
    <cellStyle name="常规 6 5 5 3" xfId="320"/>
    <cellStyle name="常规 6 5 6" xfId="321"/>
    <cellStyle name="常规 6 5 7" xfId="322"/>
    <cellStyle name="常规 6 5 8" xfId="323"/>
    <cellStyle name="常规 6 6" xfId="324"/>
    <cellStyle name="常规 6 6 2" xfId="325"/>
    <cellStyle name="常规 6 6 2 2" xfId="326"/>
    <cellStyle name="常规 6 6 2 2 2" xfId="327"/>
    <cellStyle name="常规 6 6 2 2 3" xfId="328"/>
    <cellStyle name="常规 6 6 2 3" xfId="329"/>
    <cellStyle name="常规 6 6 2 4" xfId="330"/>
    <cellStyle name="常规 6 6 2 5" xfId="331"/>
    <cellStyle name="常规 6 6 3" xfId="332"/>
    <cellStyle name="常规 6 6 3 2" xfId="333"/>
    <cellStyle name="常规 6 6 3 3" xfId="334"/>
    <cellStyle name="常规 6 6 4" xfId="335"/>
    <cellStyle name="常规 6 6 5" xfId="336"/>
    <cellStyle name="常规 6 6 6" xfId="337"/>
    <cellStyle name="常规 6 7" xfId="338"/>
    <cellStyle name="常规 6 7 2" xfId="339"/>
    <cellStyle name="常规 6 7 2 2" xfId="340"/>
    <cellStyle name="常规 6 7 2 3" xfId="341"/>
    <cellStyle name="常规 6 7 3" xfId="342"/>
    <cellStyle name="常规 6 7 4" xfId="343"/>
    <cellStyle name="常规 6 7 5" xfId="344"/>
    <cellStyle name="常规 6 8" xfId="345"/>
    <cellStyle name="常规 6 8 2" xfId="346"/>
    <cellStyle name="常规 6 8 2 2" xfId="347"/>
    <cellStyle name="常规 6 8 2 3" xfId="348"/>
    <cellStyle name="常规 6 8 3" xfId="349"/>
    <cellStyle name="常规 6 8 4" xfId="350"/>
    <cellStyle name="常规 6 8 5" xfId="351"/>
    <cellStyle name="常规 6 9" xfId="352"/>
    <cellStyle name="常规 6 9 2" xfId="353"/>
    <cellStyle name="常规 6 9 2 2" xfId="354"/>
    <cellStyle name="常规 6 9 2 3" xfId="355"/>
    <cellStyle name="常规 6 9 3" xfId="356"/>
    <cellStyle name="常规 6 9 4" xfId="357"/>
    <cellStyle name="常规 6 9 5" xfId="358"/>
    <cellStyle name="常规 7" xfId="84"/>
    <cellStyle name="常规 7 2" xfId="85"/>
    <cellStyle name="常规 7 2 2" xfId="359"/>
    <cellStyle name="常规 8" xfId="86"/>
    <cellStyle name="常规 8 10" xfId="360"/>
    <cellStyle name="常规 8 10 2" xfId="361"/>
    <cellStyle name="常规 8 10 2 2" xfId="362"/>
    <cellStyle name="常规 8 10 2 3" xfId="363"/>
    <cellStyle name="常规 8 10 3" xfId="364"/>
    <cellStyle name="常规 8 10 4" xfId="365"/>
    <cellStyle name="常规 8 10 5" xfId="366"/>
    <cellStyle name="常规 8 11" xfId="367"/>
    <cellStyle name="常规 8 11 2" xfId="368"/>
    <cellStyle name="常规 8 11 3" xfId="369"/>
    <cellStyle name="常规 8 12" xfId="370"/>
    <cellStyle name="常规 8 12 2" xfId="371"/>
    <cellStyle name="常规 8 12 3" xfId="372"/>
    <cellStyle name="常规 8 13" xfId="373"/>
    <cellStyle name="常规 8 14" xfId="374"/>
    <cellStyle name="常规 8 15" xfId="375"/>
    <cellStyle name="常规 8 2" xfId="98"/>
    <cellStyle name="常规 8 2 2" xfId="376"/>
    <cellStyle name="常规 8 2 2 2" xfId="377"/>
    <cellStyle name="常规 8 2 2 2 2" xfId="378"/>
    <cellStyle name="常规 8 2 2 2 2 2" xfId="379"/>
    <cellStyle name="常规 8 2 2 2 2 3" xfId="380"/>
    <cellStyle name="常规 8 2 2 2 3" xfId="381"/>
    <cellStyle name="常规 8 2 2 2 4" xfId="382"/>
    <cellStyle name="常规 8 2 2 2 5" xfId="383"/>
    <cellStyle name="常规 8 2 2 3" xfId="384"/>
    <cellStyle name="常规 8 2 2 3 2" xfId="385"/>
    <cellStyle name="常规 8 2 2 3 3" xfId="386"/>
    <cellStyle name="常规 8 2 2 4" xfId="387"/>
    <cellStyle name="常规 8 2 2 5" xfId="388"/>
    <cellStyle name="常规 8 2 2 6" xfId="389"/>
    <cellStyle name="常规 8 2 3" xfId="390"/>
    <cellStyle name="常规 8 2 3 2" xfId="391"/>
    <cellStyle name="常规 8 2 3 2 2" xfId="392"/>
    <cellStyle name="常规 8 2 3 2 3" xfId="393"/>
    <cellStyle name="常规 8 2 3 3" xfId="394"/>
    <cellStyle name="常规 8 2 3 4" xfId="395"/>
    <cellStyle name="常规 8 2 3 5" xfId="396"/>
    <cellStyle name="常规 8 2 4" xfId="397"/>
    <cellStyle name="常规 8 2 4 2" xfId="398"/>
    <cellStyle name="常规 8 2 4 3" xfId="399"/>
    <cellStyle name="常规 8 2 5" xfId="400"/>
    <cellStyle name="常规 8 2 5 2" xfId="401"/>
    <cellStyle name="常规 8 2 5 3" xfId="402"/>
    <cellStyle name="常规 8 2 6" xfId="403"/>
    <cellStyle name="常规 8 2 7" xfId="404"/>
    <cellStyle name="常规 8 2 8" xfId="405"/>
    <cellStyle name="常规 8 3" xfId="406"/>
    <cellStyle name="常规 8 3 2" xfId="407"/>
    <cellStyle name="常规 8 3 2 2" xfId="408"/>
    <cellStyle name="常规 8 3 2 2 2" xfId="409"/>
    <cellStyle name="常规 8 3 2 2 3" xfId="410"/>
    <cellStyle name="常规 8 3 2 3" xfId="411"/>
    <cellStyle name="常规 8 3 2 4" xfId="412"/>
    <cellStyle name="常规 8 3 2 5" xfId="413"/>
    <cellStyle name="常规 8 3 3" xfId="414"/>
    <cellStyle name="常规 8 3 3 2" xfId="415"/>
    <cellStyle name="常规 8 3 3 3" xfId="416"/>
    <cellStyle name="常规 8 3 4" xfId="417"/>
    <cellStyle name="常规 8 3 5" xfId="418"/>
    <cellStyle name="常规 8 3 6" xfId="419"/>
    <cellStyle name="常规 8 4" xfId="420"/>
    <cellStyle name="常规 8 4 2" xfId="421"/>
    <cellStyle name="常规 8 4 2 2" xfId="422"/>
    <cellStyle name="常规 8 4 2 3" xfId="423"/>
    <cellStyle name="常规 8 4 3" xfId="424"/>
    <cellStyle name="常规 8 4 4" xfId="425"/>
    <cellStyle name="常规 8 4 5" xfId="426"/>
    <cellStyle name="常规 8 5" xfId="427"/>
    <cellStyle name="常规 8 5 2" xfId="428"/>
    <cellStyle name="常规 8 5 2 2" xfId="429"/>
    <cellStyle name="常规 8 5 2 3" xfId="430"/>
    <cellStyle name="常规 8 5 3" xfId="431"/>
    <cellStyle name="常规 8 5 4" xfId="432"/>
    <cellStyle name="常规 8 5 5" xfId="433"/>
    <cellStyle name="常规 8 6" xfId="434"/>
    <cellStyle name="常规 8 6 2" xfId="435"/>
    <cellStyle name="常规 8 6 2 2" xfId="436"/>
    <cellStyle name="常规 8 6 2 3" xfId="437"/>
    <cellStyle name="常规 8 6 3" xfId="438"/>
    <cellStyle name="常规 8 6 4" xfId="439"/>
    <cellStyle name="常规 8 6 5" xfId="440"/>
    <cellStyle name="常规 8 7" xfId="441"/>
    <cellStyle name="常规 8 7 2" xfId="442"/>
    <cellStyle name="常规 8 7 2 2" xfId="443"/>
    <cellStyle name="常规 8 7 2 3" xfId="444"/>
    <cellStyle name="常规 8 7 3" xfId="445"/>
    <cellStyle name="常规 8 7 4" xfId="446"/>
    <cellStyle name="常规 8 7 5" xfId="447"/>
    <cellStyle name="常规 8 8" xfId="448"/>
    <cellStyle name="常规 8 8 2" xfId="449"/>
    <cellStyle name="常规 8 8 2 2" xfId="450"/>
    <cellStyle name="常规 8 8 2 3" xfId="451"/>
    <cellStyle name="常规 8 8 3" xfId="452"/>
    <cellStyle name="常规 8 8 4" xfId="453"/>
    <cellStyle name="常规 8 8 5" xfId="454"/>
    <cellStyle name="常规 8 9" xfId="455"/>
    <cellStyle name="常规 8 9 2" xfId="456"/>
    <cellStyle name="常规 8 9 2 2" xfId="457"/>
    <cellStyle name="常规 8 9 2 3" xfId="458"/>
    <cellStyle name="常规 8 9 3" xfId="459"/>
    <cellStyle name="常规 8 9 4" xfId="460"/>
    <cellStyle name="常规 8 9 5" xfId="461"/>
    <cellStyle name="常规 9" xfId="87"/>
    <cellStyle name="好" xfId="2" builtinId="26"/>
    <cellStyle name="好 2" xfId="462"/>
    <cellStyle name="一般_Report" xfId="465"/>
  </cellStyles>
  <dxfs count="6">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kid/report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nfo_R"/>
      <sheetName val="Matrix"/>
      <sheetName val="Class"/>
      <sheetName val="Row Data"/>
      <sheetName val="I"/>
      <sheetName val="II"/>
      <sheetName val="III"/>
      <sheetName val="Report"/>
      <sheetName val="封面"/>
      <sheetName val="过敏源"/>
      <sheetName val="排序"/>
    </sheetNames>
    <sheetDataSet>
      <sheetData sheetId="0"/>
      <sheetData sheetId="1">
        <row r="3">
          <cell r="F3">
            <v>0</v>
          </cell>
        </row>
      </sheetData>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489"/>
  <sheetViews>
    <sheetView workbookViewId="0">
      <selection activeCell="F6" sqref="F6"/>
    </sheetView>
  </sheetViews>
  <sheetFormatPr defaultRowHeight="14.25"/>
  <cols>
    <col min="1" max="16384" width="9" style="10"/>
  </cols>
  <sheetData>
    <row r="1" spans="1:4">
      <c r="A1" s="207" t="s">
        <v>26378</v>
      </c>
      <c r="B1" s="207" t="s">
        <v>26377</v>
      </c>
      <c r="C1" s="207" t="s">
        <v>1</v>
      </c>
      <c r="D1" s="207" t="s">
        <v>26377</v>
      </c>
    </row>
    <row r="2" spans="1:4">
      <c r="A2" s="207">
        <v>0</v>
      </c>
      <c r="B2" s="207">
        <v>0</v>
      </c>
      <c r="C2" s="207">
        <v>0</v>
      </c>
      <c r="D2" s="207">
        <v>0</v>
      </c>
    </row>
    <row r="3" spans="1:4">
      <c r="A3" s="207">
        <v>1</v>
      </c>
      <c r="B3" s="207">
        <v>0</v>
      </c>
      <c r="C3" s="207">
        <v>0</v>
      </c>
      <c r="D3" s="209">
        <v>0</v>
      </c>
    </row>
    <row r="4" spans="1:4">
      <c r="A4" s="207">
        <v>2</v>
      </c>
      <c r="B4" s="207">
        <v>0</v>
      </c>
      <c r="C4" s="208">
        <v>0</v>
      </c>
      <c r="D4" s="209">
        <v>0</v>
      </c>
    </row>
    <row r="5" spans="1:4">
      <c r="A5" s="207">
        <v>3</v>
      </c>
      <c r="B5" s="207">
        <v>0</v>
      </c>
      <c r="C5" s="207">
        <v>0</v>
      </c>
      <c r="D5" s="209">
        <v>0</v>
      </c>
    </row>
    <row r="6" spans="1:4">
      <c r="A6" s="207">
        <v>4</v>
      </c>
      <c r="B6" s="207">
        <v>0</v>
      </c>
      <c r="C6" s="207">
        <v>0</v>
      </c>
      <c r="D6" s="209">
        <v>0</v>
      </c>
    </row>
    <row r="7" spans="1:4">
      <c r="A7" s="207">
        <v>5</v>
      </c>
      <c r="B7" s="207">
        <v>0</v>
      </c>
      <c r="C7" s="207">
        <v>0</v>
      </c>
      <c r="D7" s="209">
        <v>0</v>
      </c>
    </row>
    <row r="8" spans="1:4">
      <c r="A8" s="207">
        <v>6</v>
      </c>
      <c r="B8" s="207">
        <v>0</v>
      </c>
      <c r="C8" s="207">
        <v>0</v>
      </c>
      <c r="D8" s="209">
        <v>0</v>
      </c>
    </row>
    <row r="9" spans="1:4">
      <c r="A9" s="207">
        <v>7</v>
      </c>
      <c r="B9" s="207">
        <v>0</v>
      </c>
      <c r="C9" s="207">
        <v>0</v>
      </c>
      <c r="D9" s="209">
        <v>0</v>
      </c>
    </row>
    <row r="10" spans="1:4">
      <c r="A10" s="207">
        <v>8</v>
      </c>
      <c r="B10" s="207">
        <v>0</v>
      </c>
      <c r="C10" s="207">
        <v>0</v>
      </c>
      <c r="D10" s="209">
        <v>0</v>
      </c>
    </row>
    <row r="11" spans="1:4">
      <c r="A11" s="207">
        <v>10</v>
      </c>
      <c r="B11" s="207">
        <v>0</v>
      </c>
      <c r="C11" s="207">
        <v>0</v>
      </c>
      <c r="D11" s="209">
        <v>0</v>
      </c>
    </row>
    <row r="12" spans="1:4">
      <c r="A12" s="207">
        <v>12</v>
      </c>
      <c r="B12" s="207">
        <v>0</v>
      </c>
      <c r="C12" s="207">
        <v>0</v>
      </c>
      <c r="D12" s="209">
        <v>0</v>
      </c>
    </row>
    <row r="13" spans="1:4">
      <c r="A13" s="207">
        <v>13</v>
      </c>
      <c r="B13" s="207">
        <v>0</v>
      </c>
      <c r="C13" s="207">
        <v>0</v>
      </c>
      <c r="D13" s="209">
        <v>0</v>
      </c>
    </row>
    <row r="14" spans="1:4">
      <c r="A14" s="207">
        <v>14</v>
      </c>
      <c r="B14" s="207">
        <v>0</v>
      </c>
      <c r="C14" s="207">
        <v>0</v>
      </c>
      <c r="D14" s="209">
        <v>0</v>
      </c>
    </row>
    <row r="15" spans="1:4">
      <c r="A15" s="207">
        <v>15</v>
      </c>
      <c r="B15" s="207">
        <v>0</v>
      </c>
      <c r="C15" s="207">
        <v>0</v>
      </c>
      <c r="D15" s="209">
        <v>0</v>
      </c>
    </row>
    <row r="16" spans="1:4">
      <c r="A16" s="207">
        <v>16</v>
      </c>
      <c r="B16" s="207">
        <v>0</v>
      </c>
      <c r="C16" s="207">
        <v>0</v>
      </c>
      <c r="D16" s="209">
        <v>0</v>
      </c>
    </row>
    <row r="17" spans="1:4">
      <c r="A17" s="207">
        <v>17</v>
      </c>
      <c r="B17" s="207">
        <v>0</v>
      </c>
      <c r="C17" s="207">
        <v>0</v>
      </c>
      <c r="D17" s="209">
        <v>0</v>
      </c>
    </row>
    <row r="18" spans="1:4">
      <c r="A18" s="207">
        <v>18</v>
      </c>
      <c r="B18" s="207">
        <v>0</v>
      </c>
      <c r="C18" s="207">
        <v>0</v>
      </c>
      <c r="D18" s="209">
        <v>0</v>
      </c>
    </row>
    <row r="19" spans="1:4">
      <c r="A19" s="207">
        <v>19</v>
      </c>
      <c r="B19" s="207">
        <v>0</v>
      </c>
      <c r="C19" s="207">
        <v>0</v>
      </c>
      <c r="D19" s="209">
        <v>0</v>
      </c>
    </row>
    <row r="20" spans="1:4">
      <c r="A20" s="207">
        <v>20</v>
      </c>
      <c r="B20" s="207">
        <v>0</v>
      </c>
      <c r="C20" s="207">
        <v>0</v>
      </c>
      <c r="D20" s="209">
        <v>0</v>
      </c>
    </row>
    <row r="21" spans="1:4">
      <c r="A21" s="207">
        <v>21</v>
      </c>
      <c r="B21" s="207">
        <v>0</v>
      </c>
      <c r="C21" s="207">
        <v>0</v>
      </c>
      <c r="D21" s="209">
        <v>0</v>
      </c>
    </row>
    <row r="22" spans="1:4">
      <c r="A22" s="207">
        <v>22</v>
      </c>
      <c r="B22" s="207">
        <v>0</v>
      </c>
      <c r="C22" s="207">
        <v>0</v>
      </c>
      <c r="D22" s="209">
        <v>0</v>
      </c>
    </row>
    <row r="23" spans="1:4">
      <c r="A23" s="207">
        <v>23</v>
      </c>
      <c r="B23" s="207">
        <v>0</v>
      </c>
      <c r="C23" s="207">
        <v>0</v>
      </c>
      <c r="D23" s="209">
        <v>0</v>
      </c>
    </row>
    <row r="24" spans="1:4">
      <c r="A24" s="207">
        <v>24</v>
      </c>
      <c r="B24" s="207">
        <v>0</v>
      </c>
      <c r="C24" s="207">
        <v>0</v>
      </c>
      <c r="D24" s="209">
        <v>0</v>
      </c>
    </row>
    <row r="25" spans="1:4">
      <c r="A25" s="207">
        <v>25</v>
      </c>
      <c r="B25" s="207">
        <v>0</v>
      </c>
      <c r="C25" s="207">
        <v>0</v>
      </c>
      <c r="D25" s="209">
        <v>0</v>
      </c>
    </row>
    <row r="26" spans="1:4">
      <c r="A26" s="207">
        <v>26</v>
      </c>
      <c r="B26" s="207">
        <v>0</v>
      </c>
      <c r="C26" s="207">
        <v>0</v>
      </c>
      <c r="D26" s="209">
        <v>0</v>
      </c>
    </row>
    <row r="27" spans="1:4">
      <c r="A27" s="207">
        <v>27</v>
      </c>
      <c r="B27" s="207">
        <v>0</v>
      </c>
      <c r="C27" s="207">
        <v>0</v>
      </c>
      <c r="D27" s="209">
        <v>0</v>
      </c>
    </row>
    <row r="28" spans="1:4">
      <c r="A28" s="207">
        <v>28</v>
      </c>
      <c r="B28" s="207">
        <v>0</v>
      </c>
      <c r="C28" s="207">
        <v>0</v>
      </c>
      <c r="D28" s="209">
        <v>0</v>
      </c>
    </row>
    <row r="29" spans="1:4">
      <c r="A29" s="207">
        <v>29</v>
      </c>
      <c r="B29" s="207">
        <v>0</v>
      </c>
      <c r="C29" s="207">
        <v>0</v>
      </c>
      <c r="D29" s="209">
        <v>0</v>
      </c>
    </row>
    <row r="30" spans="1:4">
      <c r="A30" s="207">
        <v>30</v>
      </c>
      <c r="B30" s="207">
        <v>0</v>
      </c>
      <c r="C30" s="207">
        <v>0</v>
      </c>
      <c r="D30" s="209">
        <v>0</v>
      </c>
    </row>
    <row r="31" spans="1:4">
      <c r="A31" s="207">
        <v>31</v>
      </c>
      <c r="B31" s="207">
        <v>0</v>
      </c>
      <c r="C31" s="207">
        <v>0</v>
      </c>
      <c r="D31" s="209">
        <v>0</v>
      </c>
    </row>
    <row r="32" spans="1:4">
      <c r="A32" s="207">
        <v>32</v>
      </c>
      <c r="B32" s="207">
        <v>0</v>
      </c>
      <c r="C32" s="207">
        <v>0</v>
      </c>
      <c r="D32" s="209">
        <v>0</v>
      </c>
    </row>
    <row r="33" spans="1:4">
      <c r="A33" s="207">
        <v>33</v>
      </c>
      <c r="B33" s="207">
        <v>0</v>
      </c>
      <c r="C33" s="207">
        <v>0</v>
      </c>
      <c r="D33" s="209">
        <v>0</v>
      </c>
    </row>
    <row r="34" spans="1:4">
      <c r="A34" s="207">
        <v>34</v>
      </c>
      <c r="B34" s="207">
        <v>0</v>
      </c>
      <c r="C34" s="207">
        <v>0</v>
      </c>
      <c r="D34" s="209">
        <v>0</v>
      </c>
    </row>
    <row r="35" spans="1:4">
      <c r="A35" s="207">
        <v>35</v>
      </c>
      <c r="B35" s="207">
        <v>0</v>
      </c>
      <c r="C35" s="207">
        <v>0</v>
      </c>
      <c r="D35" s="209">
        <v>0</v>
      </c>
    </row>
    <row r="36" spans="1:4">
      <c r="A36" s="207">
        <v>36</v>
      </c>
      <c r="B36" s="207">
        <v>0</v>
      </c>
      <c r="C36" s="207">
        <v>0</v>
      </c>
      <c r="D36" s="209">
        <v>0</v>
      </c>
    </row>
    <row r="37" spans="1:4">
      <c r="A37" s="207">
        <v>37</v>
      </c>
      <c r="B37" s="207">
        <v>0</v>
      </c>
      <c r="C37" s="207">
        <v>0</v>
      </c>
      <c r="D37" s="209">
        <v>0</v>
      </c>
    </row>
    <row r="38" spans="1:4">
      <c r="A38" s="207">
        <v>38</v>
      </c>
      <c r="B38" s="207">
        <v>0</v>
      </c>
      <c r="C38" s="207">
        <v>0</v>
      </c>
      <c r="D38" s="209">
        <v>0</v>
      </c>
    </row>
    <row r="39" spans="1:4">
      <c r="A39" s="207">
        <v>39</v>
      </c>
      <c r="B39" s="207">
        <v>0</v>
      </c>
      <c r="C39" s="207">
        <v>0</v>
      </c>
      <c r="D39" s="209">
        <v>0</v>
      </c>
    </row>
    <row r="40" spans="1:4">
      <c r="A40" s="207">
        <v>40</v>
      </c>
      <c r="B40" s="207">
        <v>0</v>
      </c>
      <c r="C40" s="207">
        <v>0</v>
      </c>
      <c r="D40" s="209">
        <v>0</v>
      </c>
    </row>
    <row r="41" spans="1:4">
      <c r="A41" s="207">
        <v>41</v>
      </c>
      <c r="B41" s="207">
        <v>0</v>
      </c>
      <c r="C41" s="207">
        <v>0</v>
      </c>
      <c r="D41" s="209">
        <v>0</v>
      </c>
    </row>
    <row r="42" spans="1:4">
      <c r="A42" s="207">
        <v>42</v>
      </c>
      <c r="B42" s="207">
        <v>0</v>
      </c>
      <c r="C42" s="207">
        <v>0</v>
      </c>
      <c r="D42" s="209">
        <v>0</v>
      </c>
    </row>
    <row r="43" spans="1:4">
      <c r="A43" s="207">
        <v>43</v>
      </c>
      <c r="B43" s="207">
        <v>0</v>
      </c>
      <c r="C43" s="207">
        <v>0</v>
      </c>
      <c r="D43" s="209">
        <v>0</v>
      </c>
    </row>
    <row r="44" spans="1:4">
      <c r="A44" s="207">
        <v>44</v>
      </c>
      <c r="B44" s="207">
        <v>0</v>
      </c>
      <c r="C44" s="207">
        <v>0</v>
      </c>
      <c r="D44" s="209">
        <v>0</v>
      </c>
    </row>
    <row r="45" spans="1:4">
      <c r="A45" s="207">
        <v>45</v>
      </c>
      <c r="B45" s="207">
        <v>0</v>
      </c>
      <c r="C45" s="207">
        <v>0</v>
      </c>
      <c r="D45" s="209">
        <v>0</v>
      </c>
    </row>
    <row r="46" spans="1:4">
      <c r="A46" s="207">
        <v>46</v>
      </c>
      <c r="B46" s="207">
        <v>0</v>
      </c>
      <c r="C46" s="207">
        <v>0</v>
      </c>
      <c r="D46" s="209">
        <v>0</v>
      </c>
    </row>
    <row r="47" spans="1:4">
      <c r="A47" s="207">
        <v>47</v>
      </c>
      <c r="B47" s="207">
        <v>0</v>
      </c>
      <c r="C47" s="207">
        <v>0</v>
      </c>
      <c r="D47" s="209">
        <v>0</v>
      </c>
    </row>
    <row r="48" spans="1:4">
      <c r="A48" s="207">
        <v>48</v>
      </c>
      <c r="B48" s="207">
        <v>0</v>
      </c>
      <c r="C48" s="207">
        <v>0</v>
      </c>
      <c r="D48" s="209">
        <v>0</v>
      </c>
    </row>
    <row r="49" spans="1:4">
      <c r="A49" s="207">
        <v>49</v>
      </c>
      <c r="B49" s="207">
        <v>0</v>
      </c>
      <c r="C49" s="207">
        <v>0</v>
      </c>
      <c r="D49" s="209">
        <v>0</v>
      </c>
    </row>
    <row r="50" spans="1:4">
      <c r="A50" s="207">
        <v>50</v>
      </c>
      <c r="B50" s="207">
        <v>0</v>
      </c>
      <c r="C50" s="207">
        <v>0</v>
      </c>
      <c r="D50" s="209">
        <v>0</v>
      </c>
    </row>
    <row r="51" spans="1:4">
      <c r="A51" s="207">
        <v>51</v>
      </c>
      <c r="B51" s="207">
        <v>0</v>
      </c>
      <c r="C51" s="207">
        <v>0</v>
      </c>
      <c r="D51" s="209">
        <v>0</v>
      </c>
    </row>
    <row r="52" spans="1:4">
      <c r="A52" s="207">
        <v>52</v>
      </c>
      <c r="B52" s="207">
        <v>0</v>
      </c>
      <c r="C52" s="207">
        <v>0</v>
      </c>
      <c r="D52" s="209">
        <v>0</v>
      </c>
    </row>
    <row r="53" spans="1:4">
      <c r="A53" s="207">
        <v>53</v>
      </c>
      <c r="B53" s="207">
        <v>0</v>
      </c>
      <c r="C53" s="207">
        <v>0</v>
      </c>
      <c r="D53" s="209">
        <v>0</v>
      </c>
    </row>
    <row r="54" spans="1:4">
      <c r="A54" s="207">
        <v>54</v>
      </c>
      <c r="B54" s="207">
        <v>0</v>
      </c>
      <c r="C54" s="207">
        <v>0</v>
      </c>
      <c r="D54" s="209">
        <v>0</v>
      </c>
    </row>
    <row r="55" spans="1:4">
      <c r="A55" s="207">
        <v>55</v>
      </c>
      <c r="B55" s="207">
        <v>0</v>
      </c>
      <c r="C55" s="207">
        <v>0</v>
      </c>
      <c r="D55" s="209">
        <v>0</v>
      </c>
    </row>
    <row r="56" spans="1:4">
      <c r="A56" s="207">
        <v>56</v>
      </c>
      <c r="B56" s="207">
        <v>0</v>
      </c>
      <c r="C56" s="207">
        <v>0</v>
      </c>
      <c r="D56" s="209">
        <v>0</v>
      </c>
    </row>
    <row r="57" spans="1:4">
      <c r="A57" s="207">
        <v>57</v>
      </c>
      <c r="B57" s="207">
        <v>0</v>
      </c>
      <c r="C57" s="207">
        <v>0</v>
      </c>
      <c r="D57" s="209">
        <v>0</v>
      </c>
    </row>
    <row r="58" spans="1:4">
      <c r="A58" s="207">
        <v>58</v>
      </c>
      <c r="B58" s="207">
        <v>0</v>
      </c>
      <c r="C58" s="207">
        <v>0</v>
      </c>
      <c r="D58" s="209">
        <v>0</v>
      </c>
    </row>
    <row r="59" spans="1:4">
      <c r="A59" s="207">
        <v>59</v>
      </c>
      <c r="B59" s="207">
        <v>0</v>
      </c>
      <c r="C59" s="207">
        <v>0</v>
      </c>
      <c r="D59" s="209">
        <v>0</v>
      </c>
    </row>
    <row r="60" spans="1:4">
      <c r="A60" s="207">
        <v>60</v>
      </c>
      <c r="B60" s="207">
        <v>0</v>
      </c>
      <c r="C60" s="207">
        <v>0</v>
      </c>
      <c r="D60" s="209">
        <v>0</v>
      </c>
    </row>
    <row r="61" spans="1:4">
      <c r="A61" s="207">
        <v>61</v>
      </c>
      <c r="B61" s="207">
        <v>0</v>
      </c>
      <c r="C61" s="207">
        <v>0</v>
      </c>
      <c r="D61" s="209">
        <v>0</v>
      </c>
    </row>
    <row r="62" spans="1:4">
      <c r="A62" s="207">
        <v>62</v>
      </c>
      <c r="B62" s="207">
        <v>0</v>
      </c>
      <c r="C62" s="207">
        <v>0</v>
      </c>
      <c r="D62" s="209">
        <v>0</v>
      </c>
    </row>
    <row r="63" spans="1:4">
      <c r="A63" s="207">
        <v>63</v>
      </c>
      <c r="B63" s="207">
        <v>0</v>
      </c>
      <c r="C63" s="207">
        <v>0</v>
      </c>
      <c r="D63" s="209">
        <v>0</v>
      </c>
    </row>
    <row r="64" spans="1:4">
      <c r="A64" s="207">
        <v>64</v>
      </c>
      <c r="B64" s="207">
        <v>0</v>
      </c>
      <c r="C64" s="207">
        <v>0</v>
      </c>
      <c r="D64" s="209">
        <v>0</v>
      </c>
    </row>
    <row r="65" spans="1:4">
      <c r="A65" s="207">
        <v>65</v>
      </c>
      <c r="B65" s="207">
        <v>0</v>
      </c>
      <c r="C65" s="207">
        <v>0</v>
      </c>
      <c r="D65" s="209">
        <v>0</v>
      </c>
    </row>
    <row r="66" spans="1:4">
      <c r="A66" s="207">
        <v>66</v>
      </c>
      <c r="B66" s="207">
        <v>0</v>
      </c>
      <c r="C66" s="207">
        <v>0</v>
      </c>
      <c r="D66" s="209">
        <v>0</v>
      </c>
    </row>
    <row r="67" spans="1:4">
      <c r="A67" s="207">
        <v>67</v>
      </c>
      <c r="B67" s="207">
        <v>0</v>
      </c>
      <c r="C67" s="207">
        <v>0</v>
      </c>
      <c r="D67" s="209">
        <v>0</v>
      </c>
    </row>
    <row r="68" spans="1:4">
      <c r="A68" s="207">
        <v>68</v>
      </c>
      <c r="B68" s="207">
        <v>0</v>
      </c>
      <c r="C68" s="207">
        <v>0</v>
      </c>
      <c r="D68" s="209">
        <v>0</v>
      </c>
    </row>
    <row r="69" spans="1:4">
      <c r="A69" s="207">
        <v>69</v>
      </c>
      <c r="B69" s="207">
        <v>0</v>
      </c>
      <c r="C69" s="207">
        <v>0</v>
      </c>
      <c r="D69" s="209">
        <v>0</v>
      </c>
    </row>
    <row r="70" spans="1:4">
      <c r="A70" s="207">
        <v>70</v>
      </c>
      <c r="B70" s="207">
        <v>0</v>
      </c>
      <c r="C70" s="207">
        <v>0</v>
      </c>
      <c r="D70" s="209">
        <v>0</v>
      </c>
    </row>
    <row r="71" spans="1:4">
      <c r="A71" s="207">
        <v>71</v>
      </c>
      <c r="B71" s="207">
        <v>0</v>
      </c>
      <c r="C71" s="207">
        <v>0</v>
      </c>
      <c r="D71" s="209">
        <v>0</v>
      </c>
    </row>
    <row r="72" spans="1:4">
      <c r="A72" s="207">
        <v>72</v>
      </c>
      <c r="B72" s="207">
        <v>0</v>
      </c>
      <c r="C72" s="207">
        <v>0</v>
      </c>
      <c r="D72" s="209">
        <v>0</v>
      </c>
    </row>
    <row r="73" spans="1:4">
      <c r="A73" s="207">
        <v>73</v>
      </c>
      <c r="B73" s="207">
        <v>0</v>
      </c>
      <c r="C73" s="207">
        <v>0</v>
      </c>
      <c r="D73" s="209">
        <v>0</v>
      </c>
    </row>
    <row r="74" spans="1:4">
      <c r="A74" s="207">
        <v>74</v>
      </c>
      <c r="B74" s="207">
        <v>0</v>
      </c>
      <c r="C74" s="207">
        <v>0</v>
      </c>
      <c r="D74" s="209">
        <v>0</v>
      </c>
    </row>
    <row r="75" spans="1:4">
      <c r="A75" s="207">
        <v>75</v>
      </c>
      <c r="B75" s="207">
        <v>0</v>
      </c>
      <c r="C75" s="207">
        <v>0</v>
      </c>
      <c r="D75" s="209">
        <v>0</v>
      </c>
    </row>
    <row r="76" spans="1:4">
      <c r="A76" s="207">
        <v>76</v>
      </c>
      <c r="B76" s="207">
        <v>0</v>
      </c>
      <c r="C76" s="207">
        <v>0</v>
      </c>
      <c r="D76" s="209">
        <v>0</v>
      </c>
    </row>
    <row r="77" spans="1:4">
      <c r="A77" s="207">
        <v>77</v>
      </c>
      <c r="B77" s="207">
        <v>0</v>
      </c>
      <c r="C77" s="207">
        <v>0</v>
      </c>
      <c r="D77" s="209">
        <v>0</v>
      </c>
    </row>
    <row r="78" spans="1:4">
      <c r="A78" s="207">
        <v>78</v>
      </c>
      <c r="B78" s="207">
        <v>0</v>
      </c>
      <c r="C78" s="207">
        <v>0</v>
      </c>
      <c r="D78" s="209">
        <v>0</v>
      </c>
    </row>
    <row r="79" spans="1:4">
      <c r="A79" s="207">
        <v>79</v>
      </c>
      <c r="B79" s="207">
        <v>0</v>
      </c>
      <c r="C79" s="207">
        <v>0</v>
      </c>
      <c r="D79" s="209">
        <v>0</v>
      </c>
    </row>
    <row r="80" spans="1:4">
      <c r="A80" s="207">
        <v>80</v>
      </c>
      <c r="B80" s="207">
        <v>0</v>
      </c>
      <c r="C80" s="207">
        <v>0</v>
      </c>
      <c r="D80" s="209">
        <v>0</v>
      </c>
    </row>
    <row r="81" spans="1:4">
      <c r="A81" s="207">
        <v>81</v>
      </c>
      <c r="B81" s="207">
        <v>0</v>
      </c>
      <c r="C81" s="207">
        <v>0</v>
      </c>
      <c r="D81" s="209">
        <v>0</v>
      </c>
    </row>
    <row r="82" spans="1:4">
      <c r="A82" s="207">
        <v>82</v>
      </c>
      <c r="B82" s="207">
        <v>0</v>
      </c>
      <c r="C82" s="207">
        <v>0</v>
      </c>
      <c r="D82" s="209">
        <v>0</v>
      </c>
    </row>
    <row r="83" spans="1:4">
      <c r="A83" s="207">
        <v>83</v>
      </c>
      <c r="B83" s="207">
        <v>0</v>
      </c>
      <c r="C83" s="207">
        <v>0</v>
      </c>
      <c r="D83" s="209">
        <v>0</v>
      </c>
    </row>
    <row r="84" spans="1:4">
      <c r="A84" s="207">
        <v>84</v>
      </c>
      <c r="B84" s="207">
        <v>0</v>
      </c>
      <c r="C84" s="207">
        <v>0</v>
      </c>
      <c r="D84" s="209">
        <v>0</v>
      </c>
    </row>
    <row r="85" spans="1:4">
      <c r="A85" s="207">
        <v>85</v>
      </c>
      <c r="B85" s="207">
        <v>0</v>
      </c>
      <c r="C85" s="207">
        <v>0</v>
      </c>
      <c r="D85" s="209">
        <v>0</v>
      </c>
    </row>
    <row r="86" spans="1:4">
      <c r="A86" s="207">
        <v>86</v>
      </c>
      <c r="B86" s="207">
        <v>0</v>
      </c>
      <c r="C86" s="207">
        <v>0</v>
      </c>
      <c r="D86" s="209">
        <v>0</v>
      </c>
    </row>
    <row r="87" spans="1:4">
      <c r="A87" s="207">
        <v>87</v>
      </c>
      <c r="B87" s="207">
        <v>0</v>
      </c>
      <c r="C87" s="207">
        <v>0</v>
      </c>
      <c r="D87" s="209">
        <v>0</v>
      </c>
    </row>
    <row r="88" spans="1:4">
      <c r="A88" s="207">
        <v>88</v>
      </c>
      <c r="B88" s="207">
        <v>0</v>
      </c>
      <c r="C88" s="207">
        <v>0</v>
      </c>
      <c r="D88" s="209">
        <v>0</v>
      </c>
    </row>
    <row r="89" spans="1:4">
      <c r="A89" s="207">
        <v>89</v>
      </c>
      <c r="B89" s="207">
        <v>0</v>
      </c>
      <c r="C89" s="207">
        <v>0</v>
      </c>
      <c r="D89" s="209">
        <v>0</v>
      </c>
    </row>
    <row r="90" spans="1:4">
      <c r="A90" s="207">
        <v>90</v>
      </c>
      <c r="B90" s="207">
        <v>0</v>
      </c>
      <c r="C90" s="207">
        <v>0</v>
      </c>
      <c r="D90" s="209">
        <v>0</v>
      </c>
    </row>
    <row r="91" spans="1:4">
      <c r="A91" s="207">
        <v>91</v>
      </c>
      <c r="B91" s="207">
        <v>0</v>
      </c>
      <c r="C91" s="207">
        <v>0</v>
      </c>
      <c r="D91" s="209">
        <v>0</v>
      </c>
    </row>
    <row r="92" spans="1:4">
      <c r="A92" s="207">
        <v>92</v>
      </c>
      <c r="B92" s="207">
        <v>0</v>
      </c>
      <c r="C92" s="207">
        <v>0</v>
      </c>
      <c r="D92" s="209">
        <v>0</v>
      </c>
    </row>
    <row r="93" spans="1:4">
      <c r="A93" s="207">
        <v>93</v>
      </c>
      <c r="B93" s="207">
        <v>0</v>
      </c>
      <c r="C93" s="207">
        <v>0</v>
      </c>
      <c r="D93" s="209">
        <v>0</v>
      </c>
    </row>
    <row r="94" spans="1:4">
      <c r="A94" s="207">
        <v>94</v>
      </c>
      <c r="B94" s="207">
        <v>0</v>
      </c>
      <c r="C94" s="207">
        <v>0</v>
      </c>
      <c r="D94" s="209">
        <v>0</v>
      </c>
    </row>
    <row r="95" spans="1:4">
      <c r="A95" s="207">
        <v>95</v>
      </c>
      <c r="B95" s="207">
        <v>0</v>
      </c>
      <c r="C95" s="207">
        <v>0</v>
      </c>
      <c r="D95" s="209">
        <v>0</v>
      </c>
    </row>
    <row r="96" spans="1:4">
      <c r="A96" s="207">
        <v>96</v>
      </c>
      <c r="B96" s="207">
        <v>0</v>
      </c>
      <c r="C96" s="207">
        <v>0</v>
      </c>
      <c r="D96" s="209">
        <v>0</v>
      </c>
    </row>
    <row r="97" spans="1:4">
      <c r="A97" s="207">
        <v>97</v>
      </c>
      <c r="B97" s="207">
        <v>0</v>
      </c>
      <c r="C97" s="207">
        <v>0</v>
      </c>
      <c r="D97" s="209">
        <v>0</v>
      </c>
    </row>
    <row r="98" spans="1:4">
      <c r="A98" s="207">
        <v>98</v>
      </c>
      <c r="B98" s="207">
        <v>0</v>
      </c>
      <c r="C98" s="207">
        <v>0</v>
      </c>
      <c r="D98" s="209">
        <v>0</v>
      </c>
    </row>
    <row r="99" spans="1:4">
      <c r="A99" s="207">
        <v>99</v>
      </c>
      <c r="B99" s="207">
        <v>0</v>
      </c>
      <c r="C99" s="207">
        <v>0</v>
      </c>
      <c r="D99" s="209">
        <v>0</v>
      </c>
    </row>
    <row r="100" spans="1:4">
      <c r="A100" s="207">
        <v>100</v>
      </c>
      <c r="B100" s="207">
        <v>0</v>
      </c>
      <c r="C100" s="207">
        <v>0</v>
      </c>
      <c r="D100" s="209">
        <v>0</v>
      </c>
    </row>
    <row r="101" spans="1:4">
      <c r="A101" s="207">
        <v>101</v>
      </c>
      <c r="B101" s="207">
        <v>0</v>
      </c>
      <c r="C101" s="207">
        <v>0</v>
      </c>
      <c r="D101" s="209">
        <v>0</v>
      </c>
    </row>
    <row r="102" spans="1:4">
      <c r="A102" s="207">
        <v>102</v>
      </c>
      <c r="B102" s="207">
        <v>0</v>
      </c>
      <c r="C102" s="207">
        <v>0</v>
      </c>
      <c r="D102" s="209">
        <v>0</v>
      </c>
    </row>
    <row r="103" spans="1:4">
      <c r="A103" s="207">
        <v>103</v>
      </c>
      <c r="B103" s="207">
        <v>0</v>
      </c>
      <c r="C103" s="207">
        <v>0</v>
      </c>
      <c r="D103" s="209">
        <v>0</v>
      </c>
    </row>
    <row r="104" spans="1:4">
      <c r="A104" s="207">
        <v>104</v>
      </c>
      <c r="B104" s="207">
        <v>0</v>
      </c>
      <c r="C104" s="207">
        <v>0</v>
      </c>
      <c r="D104" s="209">
        <v>0</v>
      </c>
    </row>
    <row r="105" spans="1:4">
      <c r="A105" s="207">
        <v>105</v>
      </c>
      <c r="B105" s="207">
        <v>0</v>
      </c>
      <c r="C105" s="207">
        <v>0</v>
      </c>
      <c r="D105" s="209">
        <v>0</v>
      </c>
    </row>
    <row r="106" spans="1:4">
      <c r="A106" s="207">
        <v>106</v>
      </c>
      <c r="B106" s="207">
        <v>0</v>
      </c>
      <c r="C106" s="207">
        <v>0</v>
      </c>
      <c r="D106" s="209">
        <v>0</v>
      </c>
    </row>
    <row r="107" spans="1:4">
      <c r="A107" s="207">
        <v>107</v>
      </c>
      <c r="B107" s="207">
        <v>0</v>
      </c>
      <c r="C107" s="207">
        <v>0</v>
      </c>
      <c r="D107" s="209">
        <v>0</v>
      </c>
    </row>
    <row r="108" spans="1:4">
      <c r="A108" s="207">
        <v>108</v>
      </c>
      <c r="B108" s="207">
        <v>0</v>
      </c>
      <c r="C108" s="207">
        <v>0</v>
      </c>
      <c r="D108" s="209">
        <v>0</v>
      </c>
    </row>
    <row r="109" spans="1:4">
      <c r="A109" s="207">
        <v>109</v>
      </c>
      <c r="B109" s="207">
        <v>0</v>
      </c>
      <c r="C109" s="207">
        <v>0</v>
      </c>
      <c r="D109" s="209">
        <v>0</v>
      </c>
    </row>
    <row r="110" spans="1:4">
      <c r="A110" s="207">
        <v>110</v>
      </c>
      <c r="B110" s="207">
        <v>0</v>
      </c>
      <c r="C110" s="207">
        <v>0</v>
      </c>
      <c r="D110" s="209">
        <v>0</v>
      </c>
    </row>
    <row r="111" spans="1:4">
      <c r="A111" s="207">
        <v>111</v>
      </c>
      <c r="B111" s="207">
        <v>0</v>
      </c>
      <c r="C111" s="207">
        <v>0</v>
      </c>
      <c r="D111" s="209">
        <v>0</v>
      </c>
    </row>
    <row r="112" spans="1:4">
      <c r="A112" s="207">
        <v>112</v>
      </c>
      <c r="B112" s="207">
        <v>0</v>
      </c>
      <c r="C112" s="207">
        <v>0</v>
      </c>
      <c r="D112" s="209">
        <v>0</v>
      </c>
    </row>
    <row r="113" spans="1:4">
      <c r="A113" s="207">
        <v>113</v>
      </c>
      <c r="B113" s="207">
        <v>0</v>
      </c>
      <c r="C113" s="207">
        <v>0</v>
      </c>
      <c r="D113" s="209">
        <v>0</v>
      </c>
    </row>
    <row r="114" spans="1:4">
      <c r="A114" s="207">
        <v>114</v>
      </c>
      <c r="B114" s="207">
        <v>0</v>
      </c>
      <c r="C114" s="207">
        <v>0</v>
      </c>
      <c r="D114" s="209">
        <v>0</v>
      </c>
    </row>
    <row r="115" spans="1:4">
      <c r="A115" s="207">
        <v>115</v>
      </c>
      <c r="B115" s="207">
        <v>0</v>
      </c>
      <c r="C115" s="207">
        <v>0</v>
      </c>
      <c r="D115" s="209">
        <v>0</v>
      </c>
    </row>
    <row r="116" spans="1:4">
      <c r="A116" s="207">
        <v>116</v>
      </c>
      <c r="B116" s="207">
        <v>0</v>
      </c>
      <c r="C116" s="207">
        <v>0</v>
      </c>
      <c r="D116" s="209">
        <v>0</v>
      </c>
    </row>
    <row r="117" spans="1:4">
      <c r="A117" s="207">
        <v>117</v>
      </c>
      <c r="B117" s="207">
        <v>0</v>
      </c>
      <c r="C117" s="207">
        <v>0</v>
      </c>
      <c r="D117" s="209">
        <v>0</v>
      </c>
    </row>
    <row r="118" spans="1:4">
      <c r="A118" s="207">
        <v>118</v>
      </c>
      <c r="B118" s="207">
        <v>0</v>
      </c>
      <c r="C118" s="207">
        <v>0</v>
      </c>
      <c r="D118" s="209">
        <v>0</v>
      </c>
    </row>
    <row r="119" spans="1:4">
      <c r="A119" s="207">
        <v>119</v>
      </c>
      <c r="B119" s="207">
        <v>0</v>
      </c>
      <c r="C119" s="207">
        <v>0</v>
      </c>
      <c r="D119" s="209">
        <v>0</v>
      </c>
    </row>
    <row r="120" spans="1:4">
      <c r="A120" s="207">
        <v>120</v>
      </c>
      <c r="B120" s="207">
        <v>0</v>
      </c>
      <c r="C120" s="207">
        <v>0</v>
      </c>
      <c r="D120" s="209">
        <v>0</v>
      </c>
    </row>
    <row r="121" spans="1:4">
      <c r="A121" s="207">
        <v>121</v>
      </c>
      <c r="B121" s="207">
        <v>0</v>
      </c>
      <c r="C121" s="207">
        <v>0</v>
      </c>
      <c r="D121" s="209">
        <v>0</v>
      </c>
    </row>
    <row r="122" spans="1:4">
      <c r="A122" s="207">
        <v>122</v>
      </c>
      <c r="B122" s="207">
        <v>0</v>
      </c>
      <c r="C122" s="207">
        <v>0</v>
      </c>
      <c r="D122" s="209">
        <v>0</v>
      </c>
    </row>
    <row r="123" spans="1:4">
      <c r="A123" s="207">
        <v>123</v>
      </c>
      <c r="B123" s="207">
        <v>0</v>
      </c>
      <c r="C123" s="207">
        <v>0</v>
      </c>
      <c r="D123" s="209">
        <v>0</v>
      </c>
    </row>
    <row r="124" spans="1:4">
      <c r="A124" s="207">
        <v>124</v>
      </c>
      <c r="B124" s="207">
        <v>0</v>
      </c>
      <c r="C124" s="207">
        <v>0</v>
      </c>
      <c r="D124" s="209">
        <v>0</v>
      </c>
    </row>
    <row r="125" spans="1:4">
      <c r="A125" s="207">
        <v>125</v>
      </c>
      <c r="B125" s="207">
        <v>0</v>
      </c>
      <c r="C125" s="207">
        <v>0</v>
      </c>
      <c r="D125" s="209">
        <v>0</v>
      </c>
    </row>
    <row r="126" spans="1:4">
      <c r="A126" s="207">
        <v>126</v>
      </c>
      <c r="B126" s="207">
        <v>0</v>
      </c>
      <c r="C126" s="207">
        <v>0</v>
      </c>
      <c r="D126" s="209">
        <v>0</v>
      </c>
    </row>
    <row r="127" spans="1:4">
      <c r="A127" s="207">
        <v>127</v>
      </c>
      <c r="B127" s="207">
        <v>0</v>
      </c>
      <c r="C127" s="207">
        <v>0</v>
      </c>
      <c r="D127" s="209">
        <v>0</v>
      </c>
    </row>
    <row r="128" spans="1:4">
      <c r="A128" s="207">
        <v>128</v>
      </c>
      <c r="B128" s="207">
        <v>0</v>
      </c>
      <c r="C128" s="207">
        <v>0</v>
      </c>
      <c r="D128" s="209">
        <v>0</v>
      </c>
    </row>
    <row r="129" spans="1:4">
      <c r="A129" s="207">
        <v>129</v>
      </c>
      <c r="B129" s="207">
        <v>0</v>
      </c>
      <c r="C129" s="207">
        <v>0</v>
      </c>
      <c r="D129" s="209">
        <v>0</v>
      </c>
    </row>
    <row r="130" spans="1:4">
      <c r="A130" s="207">
        <v>130</v>
      </c>
      <c r="B130" s="207">
        <v>0</v>
      </c>
      <c r="C130" s="207">
        <v>0</v>
      </c>
      <c r="D130" s="209">
        <v>0</v>
      </c>
    </row>
    <row r="131" spans="1:4">
      <c r="A131" s="207">
        <v>131</v>
      </c>
      <c r="B131" s="207">
        <v>0</v>
      </c>
      <c r="C131" s="207">
        <v>0</v>
      </c>
      <c r="D131" s="209">
        <v>0</v>
      </c>
    </row>
    <row r="132" spans="1:4">
      <c r="A132" s="207">
        <v>132</v>
      </c>
      <c r="B132" s="207">
        <v>0</v>
      </c>
      <c r="C132" s="207">
        <v>0</v>
      </c>
      <c r="D132" s="209">
        <v>0</v>
      </c>
    </row>
    <row r="133" spans="1:4">
      <c r="A133" s="207">
        <v>133</v>
      </c>
      <c r="B133" s="207">
        <v>0</v>
      </c>
      <c r="C133" s="207">
        <v>0</v>
      </c>
      <c r="D133" s="209">
        <v>0</v>
      </c>
    </row>
    <row r="134" spans="1:4">
      <c r="A134" s="207">
        <v>134</v>
      </c>
      <c r="B134" s="207">
        <v>0</v>
      </c>
      <c r="C134" s="207">
        <v>0</v>
      </c>
      <c r="D134" s="209">
        <v>0</v>
      </c>
    </row>
    <row r="135" spans="1:4">
      <c r="A135" s="207">
        <v>135</v>
      </c>
      <c r="B135" s="207">
        <v>0</v>
      </c>
      <c r="C135" s="207">
        <v>0</v>
      </c>
      <c r="D135" s="209">
        <v>0</v>
      </c>
    </row>
    <row r="136" spans="1:4">
      <c r="A136" s="207">
        <v>136</v>
      </c>
      <c r="B136" s="207">
        <v>0</v>
      </c>
      <c r="C136" s="207">
        <v>0</v>
      </c>
      <c r="D136" s="209">
        <v>0</v>
      </c>
    </row>
    <row r="137" spans="1:4">
      <c r="A137" s="207">
        <v>137</v>
      </c>
      <c r="B137" s="207">
        <v>0</v>
      </c>
      <c r="C137" s="207">
        <v>0</v>
      </c>
      <c r="D137" s="209">
        <v>0</v>
      </c>
    </row>
    <row r="138" spans="1:4">
      <c r="A138" s="207">
        <v>138</v>
      </c>
      <c r="B138" s="207">
        <v>0</v>
      </c>
      <c r="C138" s="207">
        <v>0</v>
      </c>
      <c r="D138" s="209">
        <v>0</v>
      </c>
    </row>
    <row r="139" spans="1:4">
      <c r="A139" s="207">
        <v>139</v>
      </c>
      <c r="B139" s="207">
        <v>0</v>
      </c>
      <c r="C139" s="207">
        <v>0</v>
      </c>
      <c r="D139" s="209">
        <v>0</v>
      </c>
    </row>
    <row r="140" spans="1:4">
      <c r="A140" s="207">
        <v>140</v>
      </c>
      <c r="B140" s="207">
        <v>0</v>
      </c>
      <c r="C140" s="207">
        <v>0</v>
      </c>
      <c r="D140" s="209">
        <v>0</v>
      </c>
    </row>
    <row r="141" spans="1:4">
      <c r="A141" s="207">
        <v>141</v>
      </c>
      <c r="B141" s="207">
        <v>0</v>
      </c>
      <c r="C141" s="207">
        <v>0</v>
      </c>
      <c r="D141" s="209">
        <v>0</v>
      </c>
    </row>
    <row r="142" spans="1:4">
      <c r="A142" s="207">
        <v>142</v>
      </c>
      <c r="B142" s="207">
        <v>0</v>
      </c>
      <c r="C142" s="207">
        <v>0</v>
      </c>
      <c r="D142" s="209">
        <v>0</v>
      </c>
    </row>
    <row r="143" spans="1:4">
      <c r="A143" s="207">
        <v>143</v>
      </c>
      <c r="B143" s="207">
        <v>0</v>
      </c>
      <c r="C143" s="207">
        <v>0</v>
      </c>
      <c r="D143" s="209">
        <v>0</v>
      </c>
    </row>
    <row r="144" spans="1:4">
      <c r="A144" s="207">
        <v>144</v>
      </c>
      <c r="B144" s="207">
        <v>0</v>
      </c>
      <c r="C144" s="207">
        <v>0</v>
      </c>
      <c r="D144" s="209">
        <v>0</v>
      </c>
    </row>
    <row r="145" spans="1:4">
      <c r="A145" s="207">
        <v>145</v>
      </c>
      <c r="B145" s="207">
        <v>0</v>
      </c>
      <c r="C145" s="207">
        <v>0</v>
      </c>
      <c r="D145" s="209">
        <v>0</v>
      </c>
    </row>
    <row r="146" spans="1:4">
      <c r="A146" s="207">
        <v>146</v>
      </c>
      <c r="B146" s="207">
        <v>0</v>
      </c>
      <c r="C146" s="207">
        <v>0</v>
      </c>
      <c r="D146" s="209">
        <v>0</v>
      </c>
    </row>
    <row r="147" spans="1:4">
      <c r="A147" s="207">
        <v>147</v>
      </c>
      <c r="B147" s="207">
        <v>0</v>
      </c>
      <c r="C147" s="207">
        <v>0</v>
      </c>
      <c r="D147" s="209">
        <v>0</v>
      </c>
    </row>
    <row r="148" spans="1:4">
      <c r="A148" s="207">
        <v>148</v>
      </c>
      <c r="B148" s="207">
        <v>0</v>
      </c>
      <c r="C148" s="207">
        <v>0</v>
      </c>
      <c r="D148" s="209">
        <v>0</v>
      </c>
    </row>
    <row r="149" spans="1:4">
      <c r="A149" s="207">
        <v>149</v>
      </c>
      <c r="B149" s="207">
        <v>0</v>
      </c>
      <c r="C149" s="207">
        <v>0</v>
      </c>
      <c r="D149" s="209">
        <v>0</v>
      </c>
    </row>
    <row r="150" spans="1:4">
      <c r="A150" s="207">
        <v>150</v>
      </c>
      <c r="B150" s="207">
        <v>0</v>
      </c>
      <c r="C150" s="207">
        <v>0</v>
      </c>
      <c r="D150" s="209">
        <v>0</v>
      </c>
    </row>
    <row r="151" spans="1:4">
      <c r="A151" s="207">
        <v>151</v>
      </c>
      <c r="B151" s="207">
        <v>0</v>
      </c>
      <c r="C151" s="207">
        <v>0</v>
      </c>
      <c r="D151" s="209">
        <v>0</v>
      </c>
    </row>
    <row r="152" spans="1:4">
      <c r="A152" s="207">
        <v>152</v>
      </c>
      <c r="B152" s="207">
        <v>0</v>
      </c>
      <c r="C152" s="207">
        <v>0</v>
      </c>
      <c r="D152" s="209">
        <v>0</v>
      </c>
    </row>
    <row r="153" spans="1:4">
      <c r="A153" s="207">
        <v>153</v>
      </c>
      <c r="B153" s="207">
        <v>0</v>
      </c>
      <c r="C153" s="207">
        <v>0</v>
      </c>
      <c r="D153" s="209">
        <v>0</v>
      </c>
    </row>
    <row r="154" spans="1:4">
      <c r="A154" s="207">
        <v>154</v>
      </c>
      <c r="B154" s="207">
        <v>0</v>
      </c>
      <c r="C154" s="207">
        <v>0</v>
      </c>
      <c r="D154" s="209">
        <v>0</v>
      </c>
    </row>
    <row r="155" spans="1:4">
      <c r="A155" s="207">
        <v>155</v>
      </c>
      <c r="B155" s="207">
        <v>0</v>
      </c>
      <c r="C155" s="207">
        <v>0</v>
      </c>
      <c r="D155" s="209">
        <v>0</v>
      </c>
    </row>
    <row r="156" spans="1:4">
      <c r="A156" s="207">
        <v>156</v>
      </c>
      <c r="B156" s="207">
        <v>0</v>
      </c>
      <c r="C156" s="207">
        <v>0</v>
      </c>
      <c r="D156" s="209">
        <v>0</v>
      </c>
    </row>
    <row r="157" spans="1:4">
      <c r="A157" s="207">
        <v>157</v>
      </c>
      <c r="B157" s="207">
        <v>0</v>
      </c>
      <c r="C157" s="207">
        <v>0</v>
      </c>
      <c r="D157" s="209">
        <v>0</v>
      </c>
    </row>
    <row r="158" spans="1:4">
      <c r="A158" s="207">
        <v>158</v>
      </c>
      <c r="B158" s="207">
        <v>0</v>
      </c>
      <c r="C158" s="207">
        <v>0</v>
      </c>
      <c r="D158" s="209">
        <v>0</v>
      </c>
    </row>
    <row r="159" spans="1:4">
      <c r="A159" s="207">
        <v>159</v>
      </c>
      <c r="B159" s="207">
        <v>0</v>
      </c>
      <c r="C159" s="207">
        <v>0</v>
      </c>
      <c r="D159" s="209">
        <v>0</v>
      </c>
    </row>
    <row r="160" spans="1:4">
      <c r="A160" s="207">
        <v>160</v>
      </c>
      <c r="B160" s="207">
        <v>0</v>
      </c>
      <c r="C160" s="207">
        <v>0</v>
      </c>
      <c r="D160" s="209">
        <v>0</v>
      </c>
    </row>
    <row r="161" spans="1:4">
      <c r="A161" s="207">
        <v>161</v>
      </c>
      <c r="B161" s="207">
        <v>0</v>
      </c>
      <c r="C161" s="207">
        <v>0</v>
      </c>
      <c r="D161" s="209">
        <v>0</v>
      </c>
    </row>
    <row r="162" spans="1:4">
      <c r="A162" s="207">
        <v>162</v>
      </c>
      <c r="B162" s="207">
        <v>0</v>
      </c>
      <c r="C162" s="207">
        <v>0</v>
      </c>
      <c r="D162" s="209">
        <v>0</v>
      </c>
    </row>
    <row r="163" spans="1:4">
      <c r="A163" s="207">
        <v>163</v>
      </c>
      <c r="B163" s="207">
        <v>0</v>
      </c>
      <c r="C163" s="207">
        <v>0</v>
      </c>
      <c r="D163" s="209">
        <v>0</v>
      </c>
    </row>
    <row r="164" spans="1:4">
      <c r="A164" s="207">
        <v>164</v>
      </c>
      <c r="B164" s="207">
        <v>0</v>
      </c>
      <c r="C164" s="207">
        <v>0</v>
      </c>
      <c r="D164" s="209">
        <v>0</v>
      </c>
    </row>
    <row r="165" spans="1:4">
      <c r="A165" s="207">
        <v>165</v>
      </c>
      <c r="B165" s="207">
        <v>0</v>
      </c>
      <c r="C165" s="207">
        <v>0</v>
      </c>
      <c r="D165" s="209">
        <v>0</v>
      </c>
    </row>
    <row r="166" spans="1:4">
      <c r="A166" s="207">
        <v>166</v>
      </c>
      <c r="B166" s="207">
        <v>0</v>
      </c>
      <c r="C166" s="207">
        <v>0</v>
      </c>
      <c r="D166" s="209">
        <v>0</v>
      </c>
    </row>
    <row r="167" spans="1:4">
      <c r="A167" s="207">
        <v>167</v>
      </c>
      <c r="B167" s="207">
        <v>0</v>
      </c>
      <c r="C167" s="207">
        <v>0</v>
      </c>
      <c r="D167" s="209">
        <v>0</v>
      </c>
    </row>
    <row r="168" spans="1:4">
      <c r="A168" s="207">
        <v>168</v>
      </c>
      <c r="B168" s="207">
        <v>0</v>
      </c>
      <c r="C168" s="207">
        <v>0</v>
      </c>
      <c r="D168" s="209">
        <v>0</v>
      </c>
    </row>
    <row r="169" spans="1:4">
      <c r="A169" s="207">
        <v>169</v>
      </c>
      <c r="B169" s="207">
        <v>0</v>
      </c>
      <c r="C169" s="207">
        <v>0</v>
      </c>
      <c r="D169" s="209">
        <v>0</v>
      </c>
    </row>
    <row r="170" spans="1:4">
      <c r="A170" s="207">
        <v>170</v>
      </c>
      <c r="B170" s="207">
        <v>0</v>
      </c>
      <c r="C170" s="207">
        <v>0</v>
      </c>
      <c r="D170" s="209">
        <v>0</v>
      </c>
    </row>
    <row r="171" spans="1:4">
      <c r="A171" s="207">
        <v>171</v>
      </c>
      <c r="B171" s="207">
        <v>0</v>
      </c>
      <c r="C171" s="207">
        <v>0</v>
      </c>
      <c r="D171" s="209">
        <v>0</v>
      </c>
    </row>
    <row r="172" spans="1:4">
      <c r="A172" s="207">
        <v>172</v>
      </c>
      <c r="B172" s="207">
        <v>0</v>
      </c>
      <c r="C172" s="207">
        <v>0</v>
      </c>
      <c r="D172" s="209">
        <v>0</v>
      </c>
    </row>
    <row r="173" spans="1:4">
      <c r="A173" s="207">
        <v>173</v>
      </c>
      <c r="B173" s="207">
        <v>0</v>
      </c>
      <c r="C173" s="207">
        <v>0</v>
      </c>
      <c r="D173" s="209">
        <v>0</v>
      </c>
    </row>
    <row r="174" spans="1:4">
      <c r="A174" s="207">
        <v>174</v>
      </c>
      <c r="B174" s="207">
        <v>0</v>
      </c>
      <c r="C174" s="207">
        <v>0</v>
      </c>
      <c r="D174" s="209">
        <v>0</v>
      </c>
    </row>
    <row r="175" spans="1:4">
      <c r="A175" s="207">
        <v>175</v>
      </c>
      <c r="B175" s="207">
        <v>0</v>
      </c>
      <c r="C175" s="207">
        <v>0</v>
      </c>
      <c r="D175" s="209">
        <v>0</v>
      </c>
    </row>
    <row r="176" spans="1:4">
      <c r="A176" s="207">
        <v>176</v>
      </c>
      <c r="B176" s="207">
        <v>0</v>
      </c>
      <c r="C176" s="207">
        <v>0</v>
      </c>
      <c r="D176" s="209">
        <v>0</v>
      </c>
    </row>
    <row r="177" spans="1:4">
      <c r="A177" s="207">
        <v>177</v>
      </c>
      <c r="B177" s="207">
        <v>0</v>
      </c>
      <c r="C177" s="207">
        <v>0</v>
      </c>
      <c r="D177" s="209">
        <v>0</v>
      </c>
    </row>
    <row r="178" spans="1:4">
      <c r="A178" s="207">
        <v>178</v>
      </c>
      <c r="B178" s="207">
        <v>0</v>
      </c>
      <c r="C178" s="207">
        <v>0</v>
      </c>
      <c r="D178" s="209">
        <v>0</v>
      </c>
    </row>
    <row r="179" spans="1:4">
      <c r="A179" s="207">
        <v>179</v>
      </c>
      <c r="B179" s="207">
        <v>0</v>
      </c>
      <c r="C179" s="207">
        <v>0</v>
      </c>
      <c r="D179" s="209">
        <v>0</v>
      </c>
    </row>
    <row r="180" spans="1:4">
      <c r="A180" s="207">
        <v>180</v>
      </c>
      <c r="B180" s="207">
        <v>0</v>
      </c>
      <c r="C180" s="207">
        <v>0</v>
      </c>
      <c r="D180" s="209">
        <v>0</v>
      </c>
    </row>
    <row r="181" spans="1:4">
      <c r="A181" s="207">
        <v>181</v>
      </c>
      <c r="B181" s="207">
        <v>0</v>
      </c>
      <c r="C181" s="207">
        <v>0</v>
      </c>
      <c r="D181" s="209">
        <v>0</v>
      </c>
    </row>
    <row r="182" spans="1:4">
      <c r="A182" s="207">
        <v>182</v>
      </c>
      <c r="B182" s="207">
        <v>0</v>
      </c>
      <c r="C182" s="207">
        <v>0</v>
      </c>
      <c r="D182" s="209">
        <v>0</v>
      </c>
    </row>
    <row r="183" spans="1:4">
      <c r="A183" s="207">
        <v>183</v>
      </c>
      <c r="B183" s="207">
        <v>0</v>
      </c>
      <c r="C183" s="207">
        <v>0</v>
      </c>
      <c r="D183" s="209">
        <v>0</v>
      </c>
    </row>
    <row r="184" spans="1:4">
      <c r="A184" s="207">
        <v>184</v>
      </c>
      <c r="B184" s="207">
        <v>0</v>
      </c>
      <c r="C184" s="207">
        <v>0</v>
      </c>
      <c r="D184" s="209">
        <v>0</v>
      </c>
    </row>
    <row r="185" spans="1:4">
      <c r="A185" s="207">
        <v>185</v>
      </c>
      <c r="B185" s="207">
        <v>0</v>
      </c>
      <c r="C185" s="207">
        <v>0</v>
      </c>
      <c r="D185" s="209">
        <v>0</v>
      </c>
    </row>
    <row r="186" spans="1:4">
      <c r="A186" s="207">
        <v>186</v>
      </c>
      <c r="B186" s="207">
        <v>0</v>
      </c>
      <c r="C186" s="207">
        <v>0</v>
      </c>
      <c r="D186" s="209">
        <v>0</v>
      </c>
    </row>
    <row r="187" spans="1:4">
      <c r="A187" s="207">
        <v>187</v>
      </c>
      <c r="B187" s="207">
        <v>0</v>
      </c>
      <c r="C187" s="207">
        <v>0</v>
      </c>
      <c r="D187" s="209">
        <v>0</v>
      </c>
    </row>
    <row r="188" spans="1:4">
      <c r="A188" s="207">
        <v>188</v>
      </c>
      <c r="B188" s="207">
        <v>0</v>
      </c>
      <c r="C188" s="207">
        <v>0</v>
      </c>
      <c r="D188" s="209">
        <v>0</v>
      </c>
    </row>
    <row r="189" spans="1:4">
      <c r="A189" s="207">
        <v>189</v>
      </c>
      <c r="B189" s="207">
        <v>0</v>
      </c>
      <c r="C189" s="207">
        <v>0</v>
      </c>
      <c r="D189" s="209">
        <v>0</v>
      </c>
    </row>
    <row r="190" spans="1:4">
      <c r="A190" s="207">
        <v>190</v>
      </c>
      <c r="B190" s="207">
        <v>0</v>
      </c>
      <c r="C190" s="207">
        <v>0</v>
      </c>
      <c r="D190" s="209">
        <v>0</v>
      </c>
    </row>
    <row r="191" spans="1:4">
      <c r="A191" s="207">
        <v>191</v>
      </c>
      <c r="B191" s="207">
        <v>0</v>
      </c>
      <c r="C191" s="207">
        <v>0</v>
      </c>
      <c r="D191" s="209">
        <v>0</v>
      </c>
    </row>
    <row r="192" spans="1:4">
      <c r="A192" s="207">
        <v>192</v>
      </c>
      <c r="B192" s="207">
        <v>0</v>
      </c>
      <c r="C192" s="207">
        <v>0</v>
      </c>
      <c r="D192" s="209">
        <v>0</v>
      </c>
    </row>
    <row r="193" spans="1:4">
      <c r="A193" s="207">
        <v>193</v>
      </c>
      <c r="B193" s="207">
        <v>0</v>
      </c>
      <c r="C193" s="207">
        <v>0</v>
      </c>
      <c r="D193" s="209">
        <v>0</v>
      </c>
    </row>
    <row r="194" spans="1:4">
      <c r="A194" s="207">
        <v>194</v>
      </c>
      <c r="B194" s="207">
        <v>0</v>
      </c>
      <c r="C194" s="207">
        <v>0</v>
      </c>
      <c r="D194" s="209">
        <v>0</v>
      </c>
    </row>
    <row r="195" spans="1:4">
      <c r="A195" s="207">
        <v>195</v>
      </c>
      <c r="B195" s="207">
        <v>0</v>
      </c>
      <c r="C195" s="207">
        <v>0</v>
      </c>
      <c r="D195" s="209">
        <v>0</v>
      </c>
    </row>
    <row r="196" spans="1:4">
      <c r="A196" s="207">
        <v>196</v>
      </c>
      <c r="B196" s="207">
        <v>0</v>
      </c>
      <c r="C196" s="207">
        <v>0</v>
      </c>
      <c r="D196" s="209">
        <v>0</v>
      </c>
    </row>
    <row r="197" spans="1:4">
      <c r="A197" s="207">
        <v>197</v>
      </c>
      <c r="B197" s="207">
        <v>0</v>
      </c>
      <c r="C197" s="207">
        <v>0</v>
      </c>
      <c r="D197" s="209">
        <v>0</v>
      </c>
    </row>
    <row r="198" spans="1:4">
      <c r="A198" s="207">
        <v>198</v>
      </c>
      <c r="B198" s="207">
        <v>0</v>
      </c>
      <c r="C198" s="207">
        <v>0</v>
      </c>
      <c r="D198" s="209">
        <v>0</v>
      </c>
    </row>
    <row r="199" spans="1:4">
      <c r="A199" s="207">
        <v>199</v>
      </c>
      <c r="B199" s="207">
        <v>0</v>
      </c>
      <c r="C199" s="207">
        <v>0</v>
      </c>
      <c r="D199" s="209">
        <v>0</v>
      </c>
    </row>
    <row r="200" spans="1:4">
      <c r="A200" s="207">
        <v>200</v>
      </c>
      <c r="B200" s="207">
        <v>0</v>
      </c>
      <c r="C200" s="207">
        <v>0</v>
      </c>
      <c r="D200" s="209">
        <v>0</v>
      </c>
    </row>
    <row r="201" spans="1:4">
      <c r="A201" s="207">
        <v>201</v>
      </c>
      <c r="B201" s="207">
        <v>0</v>
      </c>
      <c r="C201" s="207">
        <v>0</v>
      </c>
      <c r="D201" s="209">
        <v>0</v>
      </c>
    </row>
    <row r="202" spans="1:4">
      <c r="A202" s="207">
        <v>202</v>
      </c>
      <c r="B202" s="207">
        <v>0</v>
      </c>
      <c r="C202" s="207">
        <v>0</v>
      </c>
      <c r="D202" s="209">
        <v>0</v>
      </c>
    </row>
    <row r="203" spans="1:4">
      <c r="A203" s="207">
        <v>203</v>
      </c>
      <c r="B203" s="207">
        <v>0</v>
      </c>
      <c r="C203" s="207">
        <v>0</v>
      </c>
      <c r="D203" s="209">
        <v>0</v>
      </c>
    </row>
    <row r="204" spans="1:4">
      <c r="A204" s="207">
        <v>204</v>
      </c>
      <c r="B204" s="207">
        <v>0</v>
      </c>
      <c r="C204" s="207">
        <v>0</v>
      </c>
      <c r="D204" s="209">
        <v>0</v>
      </c>
    </row>
    <row r="205" spans="1:4">
      <c r="A205" s="207">
        <v>205</v>
      </c>
      <c r="B205" s="207">
        <v>0</v>
      </c>
      <c r="C205" s="207">
        <v>0</v>
      </c>
      <c r="D205" s="209">
        <v>0</v>
      </c>
    </row>
    <row r="206" spans="1:4">
      <c r="A206" s="207">
        <v>206</v>
      </c>
      <c r="B206" s="207">
        <v>0</v>
      </c>
      <c r="C206" s="207">
        <v>0</v>
      </c>
      <c r="D206" s="209">
        <v>0</v>
      </c>
    </row>
    <row r="207" spans="1:4">
      <c r="A207" s="207">
        <v>207</v>
      </c>
      <c r="B207" s="207">
        <v>0</v>
      </c>
      <c r="C207" s="207">
        <v>0</v>
      </c>
      <c r="D207" s="209">
        <v>0</v>
      </c>
    </row>
    <row r="208" spans="1:4">
      <c r="A208" s="207">
        <v>208</v>
      </c>
      <c r="B208" s="207">
        <v>0</v>
      </c>
      <c r="C208" s="207">
        <v>0</v>
      </c>
      <c r="D208" s="209">
        <v>0</v>
      </c>
    </row>
    <row r="209" spans="1:4">
      <c r="A209" s="207">
        <v>209</v>
      </c>
      <c r="B209" s="207">
        <v>0</v>
      </c>
      <c r="C209" s="207">
        <v>0</v>
      </c>
      <c r="D209" s="209">
        <v>0</v>
      </c>
    </row>
    <row r="210" spans="1:4">
      <c r="A210" s="207">
        <v>210</v>
      </c>
      <c r="B210" s="207">
        <v>0</v>
      </c>
      <c r="C210" s="207">
        <v>0</v>
      </c>
      <c r="D210" s="209">
        <v>0</v>
      </c>
    </row>
    <row r="211" spans="1:4">
      <c r="A211" s="207">
        <v>211</v>
      </c>
      <c r="B211" s="207">
        <v>0</v>
      </c>
      <c r="C211" s="207">
        <v>0</v>
      </c>
      <c r="D211" s="209">
        <v>0</v>
      </c>
    </row>
    <row r="212" spans="1:4">
      <c r="A212" s="207">
        <v>212</v>
      </c>
      <c r="B212" s="207">
        <v>0</v>
      </c>
      <c r="C212" s="207">
        <v>0</v>
      </c>
      <c r="D212" s="209">
        <v>0</v>
      </c>
    </row>
    <row r="213" spans="1:4">
      <c r="A213" s="207">
        <v>213</v>
      </c>
      <c r="B213" s="207">
        <v>0</v>
      </c>
      <c r="C213" s="207">
        <v>0</v>
      </c>
      <c r="D213" s="209">
        <v>0</v>
      </c>
    </row>
    <row r="214" spans="1:4">
      <c r="A214" s="207">
        <v>214</v>
      </c>
      <c r="B214" s="207">
        <v>0</v>
      </c>
      <c r="C214" s="207">
        <v>0</v>
      </c>
      <c r="D214" s="209">
        <v>0</v>
      </c>
    </row>
    <row r="215" spans="1:4">
      <c r="A215" s="207">
        <v>215</v>
      </c>
      <c r="B215" s="207">
        <v>0</v>
      </c>
      <c r="C215" s="207">
        <v>0</v>
      </c>
      <c r="D215" s="209">
        <v>0</v>
      </c>
    </row>
    <row r="216" spans="1:4">
      <c r="A216" s="207">
        <v>216</v>
      </c>
      <c r="B216" s="207">
        <v>0</v>
      </c>
      <c r="C216" s="207">
        <v>0</v>
      </c>
      <c r="D216" s="209">
        <v>0</v>
      </c>
    </row>
    <row r="217" spans="1:4">
      <c r="A217" s="207">
        <v>217</v>
      </c>
      <c r="B217" s="207">
        <v>0</v>
      </c>
      <c r="C217" s="207">
        <v>0</v>
      </c>
      <c r="D217" s="209">
        <v>0</v>
      </c>
    </row>
    <row r="218" spans="1:4">
      <c r="A218" s="207">
        <v>218</v>
      </c>
      <c r="B218" s="207">
        <v>0</v>
      </c>
      <c r="C218" s="207">
        <v>0</v>
      </c>
      <c r="D218" s="209">
        <v>0</v>
      </c>
    </row>
    <row r="219" spans="1:4">
      <c r="A219" s="207">
        <v>219</v>
      </c>
      <c r="B219" s="207">
        <v>0</v>
      </c>
      <c r="C219" s="207">
        <v>0</v>
      </c>
      <c r="D219" s="209">
        <v>0</v>
      </c>
    </row>
    <row r="220" spans="1:4">
      <c r="A220" s="207">
        <v>220</v>
      </c>
      <c r="B220" s="207">
        <v>0</v>
      </c>
      <c r="C220" s="207">
        <v>0</v>
      </c>
      <c r="D220" s="209">
        <v>0</v>
      </c>
    </row>
    <row r="221" spans="1:4">
      <c r="A221" s="207">
        <v>221</v>
      </c>
      <c r="B221" s="207">
        <v>0</v>
      </c>
      <c r="C221" s="207">
        <v>0</v>
      </c>
      <c r="D221" s="209">
        <v>0</v>
      </c>
    </row>
    <row r="222" spans="1:4">
      <c r="A222" s="207">
        <v>222</v>
      </c>
      <c r="B222" s="207">
        <v>0</v>
      </c>
      <c r="C222" s="207">
        <v>0</v>
      </c>
      <c r="D222" s="209">
        <v>0</v>
      </c>
    </row>
    <row r="223" spans="1:4">
      <c r="A223" s="207">
        <v>223</v>
      </c>
      <c r="B223" s="207">
        <v>0</v>
      </c>
      <c r="C223" s="207">
        <v>0</v>
      </c>
      <c r="D223" s="209">
        <v>0</v>
      </c>
    </row>
    <row r="224" spans="1:4">
      <c r="A224" s="207">
        <v>224</v>
      </c>
      <c r="B224" s="207">
        <v>0</v>
      </c>
      <c r="C224" s="207">
        <v>0</v>
      </c>
      <c r="D224" s="209">
        <v>0</v>
      </c>
    </row>
    <row r="225" spans="1:4">
      <c r="A225" s="207">
        <v>225</v>
      </c>
      <c r="B225" s="207">
        <v>0</v>
      </c>
      <c r="C225" s="207">
        <v>0</v>
      </c>
      <c r="D225" s="209">
        <v>0</v>
      </c>
    </row>
    <row r="226" spans="1:4">
      <c r="A226" s="207">
        <v>226</v>
      </c>
      <c r="B226" s="207">
        <v>0</v>
      </c>
      <c r="C226" s="207">
        <v>0</v>
      </c>
      <c r="D226" s="209">
        <v>0</v>
      </c>
    </row>
    <row r="227" spans="1:4">
      <c r="A227" s="207">
        <v>227</v>
      </c>
      <c r="B227" s="207">
        <v>0</v>
      </c>
      <c r="C227" s="207">
        <v>0</v>
      </c>
      <c r="D227" s="209">
        <v>0</v>
      </c>
    </row>
    <row r="228" spans="1:4">
      <c r="A228" s="207">
        <v>228</v>
      </c>
      <c r="B228" s="207">
        <v>0</v>
      </c>
      <c r="C228" s="207">
        <v>0</v>
      </c>
      <c r="D228" s="209">
        <v>0</v>
      </c>
    </row>
    <row r="229" spans="1:4">
      <c r="A229" s="207">
        <v>229</v>
      </c>
      <c r="B229" s="207">
        <v>0</v>
      </c>
      <c r="C229" s="207">
        <v>0</v>
      </c>
      <c r="D229" s="209">
        <v>0</v>
      </c>
    </row>
    <row r="230" spans="1:4">
      <c r="A230" s="207">
        <v>230</v>
      </c>
      <c r="B230" s="207">
        <v>0</v>
      </c>
      <c r="C230" s="207">
        <v>0</v>
      </c>
      <c r="D230" s="209">
        <v>0</v>
      </c>
    </row>
    <row r="231" spans="1:4">
      <c r="A231" s="207">
        <v>231</v>
      </c>
      <c r="B231" s="207">
        <v>0</v>
      </c>
      <c r="C231" s="207">
        <v>0</v>
      </c>
      <c r="D231" s="209">
        <v>0</v>
      </c>
    </row>
    <row r="232" spans="1:4">
      <c r="A232" s="207">
        <v>232</v>
      </c>
      <c r="B232" s="207">
        <v>0</v>
      </c>
      <c r="C232" s="207">
        <v>0</v>
      </c>
      <c r="D232" s="209">
        <v>0</v>
      </c>
    </row>
    <row r="233" spans="1:4">
      <c r="A233" s="207">
        <v>233</v>
      </c>
      <c r="B233" s="207">
        <v>0</v>
      </c>
      <c r="C233" s="207">
        <v>0</v>
      </c>
      <c r="D233" s="209">
        <v>0</v>
      </c>
    </row>
    <row r="234" spans="1:4">
      <c r="A234" s="207">
        <v>234</v>
      </c>
      <c r="B234" s="207">
        <v>0</v>
      </c>
      <c r="C234" s="207">
        <v>0</v>
      </c>
      <c r="D234" s="209">
        <v>0</v>
      </c>
    </row>
    <row r="235" spans="1:4">
      <c r="A235" s="207">
        <v>235</v>
      </c>
      <c r="B235" s="207">
        <v>0</v>
      </c>
      <c r="C235" s="207">
        <v>0</v>
      </c>
      <c r="D235" s="209">
        <v>0</v>
      </c>
    </row>
    <row r="236" spans="1:4">
      <c r="A236" s="207">
        <v>236</v>
      </c>
      <c r="B236" s="207">
        <v>0</v>
      </c>
      <c r="C236" s="207">
        <v>0</v>
      </c>
      <c r="D236" s="209">
        <v>0</v>
      </c>
    </row>
    <row r="237" spans="1:4">
      <c r="A237" s="207">
        <v>237</v>
      </c>
      <c r="B237" s="207">
        <v>0</v>
      </c>
      <c r="C237" s="207">
        <v>0</v>
      </c>
      <c r="D237" s="209">
        <v>0</v>
      </c>
    </row>
    <row r="238" spans="1:4">
      <c r="A238" s="207">
        <v>238</v>
      </c>
      <c r="B238" s="207">
        <v>0</v>
      </c>
      <c r="C238" s="207">
        <v>0</v>
      </c>
      <c r="D238" s="209">
        <v>0</v>
      </c>
    </row>
    <row r="239" spans="1:4">
      <c r="A239" s="207">
        <v>239</v>
      </c>
      <c r="B239" s="207">
        <v>0</v>
      </c>
      <c r="C239" s="207">
        <v>0</v>
      </c>
      <c r="D239" s="209">
        <v>0</v>
      </c>
    </row>
    <row r="240" spans="1:4">
      <c r="A240" s="207">
        <v>240</v>
      </c>
      <c r="B240" s="207">
        <v>0</v>
      </c>
      <c r="C240" s="207">
        <v>0</v>
      </c>
      <c r="D240" s="209">
        <v>0</v>
      </c>
    </row>
    <row r="241" spans="1:4">
      <c r="A241" s="207">
        <v>241</v>
      </c>
      <c r="B241" s="207">
        <v>0</v>
      </c>
      <c r="C241" s="207">
        <v>0</v>
      </c>
      <c r="D241" s="209">
        <v>0</v>
      </c>
    </row>
    <row r="242" spans="1:4">
      <c r="A242" s="207">
        <v>242</v>
      </c>
      <c r="B242" s="207">
        <v>0</v>
      </c>
      <c r="C242" s="207">
        <v>0</v>
      </c>
      <c r="D242" s="209">
        <v>0</v>
      </c>
    </row>
    <row r="243" spans="1:4">
      <c r="A243" s="207">
        <v>243</v>
      </c>
      <c r="B243" s="207">
        <v>0</v>
      </c>
      <c r="C243" s="207">
        <v>0</v>
      </c>
      <c r="D243" s="209">
        <v>0</v>
      </c>
    </row>
    <row r="244" spans="1:4">
      <c r="A244" s="207">
        <v>244</v>
      </c>
      <c r="B244" s="207">
        <v>0</v>
      </c>
      <c r="C244" s="207">
        <v>0</v>
      </c>
      <c r="D244" s="209">
        <v>0</v>
      </c>
    </row>
    <row r="245" spans="1:4">
      <c r="A245" s="207">
        <v>245</v>
      </c>
      <c r="B245" s="207">
        <v>0</v>
      </c>
      <c r="C245" s="207">
        <v>0</v>
      </c>
      <c r="D245" s="209">
        <v>0</v>
      </c>
    </row>
    <row r="246" spans="1:4">
      <c r="A246" s="207">
        <v>246</v>
      </c>
      <c r="B246" s="207">
        <v>0</v>
      </c>
      <c r="C246" s="207">
        <v>0</v>
      </c>
      <c r="D246" s="209">
        <v>0</v>
      </c>
    </row>
    <row r="247" spans="1:4">
      <c r="A247" s="207">
        <v>247</v>
      </c>
      <c r="B247" s="207">
        <v>0</v>
      </c>
      <c r="C247" s="207">
        <v>0</v>
      </c>
      <c r="D247" s="209">
        <v>0</v>
      </c>
    </row>
    <row r="248" spans="1:4">
      <c r="A248" s="207">
        <v>248</v>
      </c>
      <c r="B248" s="207">
        <v>0</v>
      </c>
      <c r="C248" s="207">
        <v>0</v>
      </c>
      <c r="D248" s="209">
        <v>0</v>
      </c>
    </row>
    <row r="249" spans="1:4">
      <c r="A249" s="207">
        <v>249</v>
      </c>
      <c r="B249" s="207">
        <v>0</v>
      </c>
      <c r="C249" s="207">
        <v>0</v>
      </c>
      <c r="D249" s="209">
        <v>0</v>
      </c>
    </row>
    <row r="250" spans="1:4">
      <c r="A250" s="207">
        <v>250</v>
      </c>
      <c r="B250" s="207">
        <v>0</v>
      </c>
      <c r="C250" s="207">
        <v>0</v>
      </c>
      <c r="D250" s="209">
        <v>0</v>
      </c>
    </row>
    <row r="251" spans="1:4">
      <c r="A251" s="207">
        <v>251</v>
      </c>
      <c r="B251" s="207">
        <v>0</v>
      </c>
      <c r="C251" s="207">
        <v>0</v>
      </c>
      <c r="D251" s="209">
        <v>0</v>
      </c>
    </row>
    <row r="252" spans="1:4">
      <c r="A252" s="207">
        <v>252</v>
      </c>
      <c r="B252" s="207">
        <v>0</v>
      </c>
      <c r="C252" s="207">
        <v>0</v>
      </c>
      <c r="D252" s="209">
        <v>0</v>
      </c>
    </row>
    <row r="253" spans="1:4">
      <c r="A253" s="207">
        <v>253</v>
      </c>
      <c r="B253" s="207">
        <v>0</v>
      </c>
      <c r="C253" s="207">
        <v>0</v>
      </c>
      <c r="D253" s="209">
        <v>0</v>
      </c>
    </row>
    <row r="254" spans="1:4">
      <c r="A254" s="207">
        <v>254</v>
      </c>
      <c r="B254" s="207">
        <v>0</v>
      </c>
      <c r="C254" s="207">
        <v>0</v>
      </c>
      <c r="D254" s="209">
        <v>0</v>
      </c>
    </row>
    <row r="255" spans="1:4">
      <c r="A255" s="207">
        <v>255</v>
      </c>
      <c r="B255" s="207">
        <v>0</v>
      </c>
      <c r="C255" s="207">
        <v>0</v>
      </c>
      <c r="D255" s="209">
        <v>0</v>
      </c>
    </row>
    <row r="256" spans="1:4">
      <c r="A256" s="207">
        <v>256</v>
      </c>
      <c r="B256" s="207">
        <v>0</v>
      </c>
      <c r="C256" s="207">
        <v>0</v>
      </c>
      <c r="D256" s="209">
        <v>0</v>
      </c>
    </row>
    <row r="257" spans="1:4">
      <c r="A257" s="207">
        <v>257</v>
      </c>
      <c r="B257" s="207">
        <v>0</v>
      </c>
      <c r="C257" s="207">
        <v>0</v>
      </c>
      <c r="D257" s="209">
        <v>0</v>
      </c>
    </row>
    <row r="258" spans="1:4">
      <c r="A258" s="207">
        <v>258</v>
      </c>
      <c r="B258" s="207">
        <v>0</v>
      </c>
      <c r="C258" s="207">
        <v>0</v>
      </c>
      <c r="D258" s="209">
        <v>0</v>
      </c>
    </row>
    <row r="259" spans="1:4">
      <c r="A259" s="207">
        <v>259</v>
      </c>
      <c r="B259" s="207">
        <v>0</v>
      </c>
      <c r="C259" s="207">
        <v>0</v>
      </c>
      <c r="D259" s="209">
        <v>0</v>
      </c>
    </row>
    <row r="260" spans="1:4">
      <c r="A260" s="207">
        <v>260</v>
      </c>
      <c r="B260" s="207">
        <v>0</v>
      </c>
      <c r="C260" s="207">
        <v>0</v>
      </c>
      <c r="D260" s="209">
        <v>0</v>
      </c>
    </row>
    <row r="261" spans="1:4">
      <c r="A261" s="207">
        <v>261</v>
      </c>
      <c r="B261" s="207">
        <v>0</v>
      </c>
      <c r="C261" s="207">
        <v>0</v>
      </c>
      <c r="D261" s="209">
        <v>0</v>
      </c>
    </row>
    <row r="262" spans="1:4">
      <c r="A262" s="207">
        <v>262</v>
      </c>
      <c r="B262" s="207">
        <v>0</v>
      </c>
      <c r="C262" s="207">
        <v>0</v>
      </c>
      <c r="D262" s="209">
        <v>0</v>
      </c>
    </row>
    <row r="263" spans="1:4">
      <c r="A263" s="207">
        <v>263</v>
      </c>
      <c r="B263" s="207">
        <v>0</v>
      </c>
      <c r="C263" s="207">
        <v>0</v>
      </c>
      <c r="D263" s="209">
        <v>0</v>
      </c>
    </row>
    <row r="264" spans="1:4">
      <c r="A264" s="207">
        <v>264</v>
      </c>
      <c r="B264" s="207">
        <v>0</v>
      </c>
      <c r="C264" s="207">
        <v>0</v>
      </c>
      <c r="D264" s="209">
        <v>0</v>
      </c>
    </row>
    <row r="265" spans="1:4">
      <c r="A265" s="207">
        <v>265</v>
      </c>
      <c r="B265" s="207">
        <v>0</v>
      </c>
      <c r="C265" s="207">
        <v>0</v>
      </c>
      <c r="D265" s="209">
        <v>0</v>
      </c>
    </row>
    <row r="266" spans="1:4">
      <c r="A266" s="207">
        <v>266</v>
      </c>
      <c r="B266" s="207">
        <v>0</v>
      </c>
      <c r="C266" s="207">
        <v>0</v>
      </c>
      <c r="D266" s="209">
        <v>0</v>
      </c>
    </row>
    <row r="267" spans="1:4">
      <c r="A267" s="207">
        <v>267</v>
      </c>
      <c r="B267" s="207">
        <v>0</v>
      </c>
      <c r="C267" s="207">
        <v>0</v>
      </c>
      <c r="D267" s="209">
        <v>0</v>
      </c>
    </row>
    <row r="268" spans="1:4">
      <c r="A268" s="207">
        <v>268</v>
      </c>
      <c r="B268" s="207">
        <v>0</v>
      </c>
      <c r="C268" s="207">
        <v>0</v>
      </c>
      <c r="D268" s="209">
        <v>0</v>
      </c>
    </row>
    <row r="269" spans="1:4">
      <c r="A269" s="207">
        <v>269</v>
      </c>
      <c r="B269" s="207">
        <v>0</v>
      </c>
      <c r="C269" s="207">
        <v>0</v>
      </c>
      <c r="D269" s="209">
        <v>0</v>
      </c>
    </row>
    <row r="270" spans="1:4">
      <c r="A270" s="207">
        <v>270</v>
      </c>
      <c r="B270" s="207">
        <v>0</v>
      </c>
      <c r="C270" s="207">
        <v>0</v>
      </c>
      <c r="D270" s="209">
        <v>0</v>
      </c>
    </row>
    <row r="271" spans="1:4">
      <c r="A271" s="207">
        <v>271</v>
      </c>
      <c r="B271" s="207">
        <v>0</v>
      </c>
      <c r="C271" s="207">
        <v>0</v>
      </c>
      <c r="D271" s="209">
        <v>0</v>
      </c>
    </row>
    <row r="272" spans="1:4">
      <c r="A272" s="207">
        <v>272</v>
      </c>
      <c r="B272" s="207">
        <v>0</v>
      </c>
      <c r="C272" s="207">
        <v>0</v>
      </c>
      <c r="D272" s="209">
        <v>0</v>
      </c>
    </row>
    <row r="273" spans="1:4">
      <c r="A273" s="207">
        <v>273</v>
      </c>
      <c r="B273" s="207">
        <v>0</v>
      </c>
      <c r="C273" s="207">
        <v>0</v>
      </c>
      <c r="D273" s="209">
        <v>0</v>
      </c>
    </row>
    <row r="274" spans="1:4">
      <c r="A274" s="207">
        <v>274</v>
      </c>
      <c r="B274" s="207">
        <v>0</v>
      </c>
      <c r="C274" s="207">
        <v>0</v>
      </c>
      <c r="D274" s="209">
        <v>0</v>
      </c>
    </row>
    <row r="275" spans="1:4">
      <c r="A275" s="207">
        <v>275</v>
      </c>
      <c r="B275" s="207">
        <v>0</v>
      </c>
      <c r="C275" s="207">
        <v>0</v>
      </c>
      <c r="D275" s="209">
        <v>0</v>
      </c>
    </row>
    <row r="276" spans="1:4">
      <c r="A276" s="207">
        <v>276</v>
      </c>
      <c r="B276" s="207">
        <v>0</v>
      </c>
      <c r="C276" s="207">
        <v>0</v>
      </c>
      <c r="D276" s="209">
        <v>0</v>
      </c>
    </row>
    <row r="277" spans="1:4">
      <c r="A277" s="207">
        <v>277</v>
      </c>
      <c r="B277" s="207">
        <v>0</v>
      </c>
      <c r="C277" s="207">
        <v>0</v>
      </c>
      <c r="D277" s="209">
        <v>0</v>
      </c>
    </row>
    <row r="278" spans="1:4">
      <c r="A278" s="207">
        <v>278</v>
      </c>
      <c r="B278" s="207">
        <v>0</v>
      </c>
      <c r="C278" s="207">
        <v>0</v>
      </c>
      <c r="D278" s="209">
        <v>0</v>
      </c>
    </row>
    <row r="279" spans="1:4">
      <c r="A279" s="207">
        <v>279</v>
      </c>
      <c r="B279" s="207">
        <v>0</v>
      </c>
      <c r="C279" s="207">
        <v>0</v>
      </c>
      <c r="D279" s="209">
        <v>0</v>
      </c>
    </row>
    <row r="280" spans="1:4">
      <c r="A280" s="207">
        <v>280</v>
      </c>
      <c r="B280" s="207">
        <v>0</v>
      </c>
      <c r="C280" s="207">
        <v>0</v>
      </c>
      <c r="D280" s="209">
        <v>0</v>
      </c>
    </row>
    <row r="281" spans="1:4">
      <c r="A281" s="207">
        <v>281</v>
      </c>
      <c r="B281" s="207">
        <v>0</v>
      </c>
      <c r="C281" s="207">
        <v>0</v>
      </c>
      <c r="D281" s="209">
        <v>0</v>
      </c>
    </row>
    <row r="282" spans="1:4">
      <c r="A282" s="207">
        <v>282</v>
      </c>
      <c r="B282" s="207">
        <v>0</v>
      </c>
      <c r="C282" s="207">
        <v>0</v>
      </c>
      <c r="D282" s="209">
        <v>0</v>
      </c>
    </row>
    <row r="283" spans="1:4">
      <c r="A283" s="207">
        <v>283</v>
      </c>
      <c r="B283" s="207">
        <v>0</v>
      </c>
      <c r="C283" s="207">
        <v>0</v>
      </c>
      <c r="D283" s="209">
        <v>0</v>
      </c>
    </row>
    <row r="284" spans="1:4">
      <c r="A284" s="207">
        <v>284</v>
      </c>
      <c r="B284" s="207">
        <v>0</v>
      </c>
      <c r="C284" s="207">
        <v>0</v>
      </c>
      <c r="D284" s="209">
        <v>0</v>
      </c>
    </row>
    <row r="285" spans="1:4">
      <c r="A285" s="207">
        <v>285</v>
      </c>
      <c r="B285" s="207">
        <v>0</v>
      </c>
      <c r="C285" s="207">
        <v>0</v>
      </c>
      <c r="D285" s="209">
        <v>0</v>
      </c>
    </row>
    <row r="286" spans="1:4">
      <c r="A286" s="207">
        <v>286</v>
      </c>
      <c r="B286" s="207">
        <v>0</v>
      </c>
      <c r="C286" s="207">
        <v>0</v>
      </c>
      <c r="D286" s="209">
        <v>0</v>
      </c>
    </row>
    <row r="287" spans="1:4">
      <c r="A287" s="207">
        <v>287</v>
      </c>
      <c r="B287" s="207">
        <v>0</v>
      </c>
      <c r="C287" s="207">
        <v>0</v>
      </c>
      <c r="D287" s="209">
        <v>0</v>
      </c>
    </row>
    <row r="288" spans="1:4">
      <c r="A288" s="207">
        <v>288</v>
      </c>
      <c r="B288" s="207">
        <v>0</v>
      </c>
      <c r="C288" s="207">
        <v>0</v>
      </c>
      <c r="D288" s="209">
        <v>0</v>
      </c>
    </row>
    <row r="289" spans="1:4">
      <c r="A289" s="207">
        <v>289</v>
      </c>
      <c r="B289" s="207">
        <v>0</v>
      </c>
      <c r="C289" s="207">
        <v>0</v>
      </c>
      <c r="D289" s="209">
        <v>0</v>
      </c>
    </row>
    <row r="290" spans="1:4">
      <c r="A290" s="207">
        <v>290</v>
      </c>
      <c r="B290" s="207">
        <v>0</v>
      </c>
      <c r="C290" s="207">
        <v>0</v>
      </c>
      <c r="D290" s="209">
        <v>0</v>
      </c>
    </row>
    <row r="291" spans="1:4">
      <c r="A291" s="207">
        <v>291</v>
      </c>
      <c r="B291" s="207">
        <v>0</v>
      </c>
      <c r="C291" s="207">
        <v>0</v>
      </c>
      <c r="D291" s="209">
        <v>0</v>
      </c>
    </row>
    <row r="292" spans="1:4">
      <c r="A292" s="207">
        <v>292</v>
      </c>
      <c r="B292" s="207">
        <v>0</v>
      </c>
      <c r="C292" s="207">
        <v>0</v>
      </c>
      <c r="D292" s="209">
        <v>0</v>
      </c>
    </row>
    <row r="293" spans="1:4">
      <c r="A293" s="207">
        <v>293</v>
      </c>
      <c r="B293" s="207">
        <v>0</v>
      </c>
      <c r="C293" s="207">
        <v>0</v>
      </c>
      <c r="D293" s="209">
        <v>0</v>
      </c>
    </row>
    <row r="294" spans="1:4">
      <c r="A294" s="207">
        <v>294</v>
      </c>
      <c r="B294" s="207">
        <v>0</v>
      </c>
      <c r="C294" s="207">
        <v>0</v>
      </c>
      <c r="D294" s="209">
        <v>0</v>
      </c>
    </row>
    <row r="295" spans="1:4">
      <c r="A295" s="207">
        <v>295</v>
      </c>
      <c r="B295" s="207">
        <v>0</v>
      </c>
      <c r="C295" s="207">
        <v>0</v>
      </c>
      <c r="D295" s="209">
        <v>0</v>
      </c>
    </row>
    <row r="296" spans="1:4">
      <c r="A296" s="207">
        <v>296</v>
      </c>
      <c r="B296" s="207">
        <v>0</v>
      </c>
      <c r="C296" s="207">
        <v>0</v>
      </c>
      <c r="D296" s="209">
        <v>0</v>
      </c>
    </row>
    <row r="297" spans="1:4">
      <c r="A297" s="207">
        <v>297</v>
      </c>
      <c r="B297" s="207">
        <v>0</v>
      </c>
      <c r="C297" s="207">
        <v>0</v>
      </c>
      <c r="D297" s="209">
        <v>0</v>
      </c>
    </row>
    <row r="298" spans="1:4">
      <c r="A298" s="207">
        <v>298</v>
      </c>
      <c r="B298" s="207">
        <v>0</v>
      </c>
      <c r="C298" s="207">
        <v>0</v>
      </c>
      <c r="D298" s="209">
        <v>0</v>
      </c>
    </row>
    <row r="299" spans="1:4">
      <c r="A299" s="207">
        <v>299</v>
      </c>
      <c r="B299" s="207">
        <v>0</v>
      </c>
      <c r="C299" s="207">
        <v>0</v>
      </c>
      <c r="D299" s="209">
        <v>0</v>
      </c>
    </row>
    <row r="300" spans="1:4">
      <c r="A300" s="207">
        <v>300</v>
      </c>
      <c r="B300" s="207">
        <v>0</v>
      </c>
      <c r="C300" s="207">
        <v>0</v>
      </c>
      <c r="D300" s="209">
        <v>0</v>
      </c>
    </row>
    <row r="301" spans="1:4">
      <c r="A301" s="207">
        <v>301</v>
      </c>
      <c r="B301" s="207">
        <v>0</v>
      </c>
      <c r="C301" s="207">
        <v>0</v>
      </c>
      <c r="D301" s="209">
        <v>0</v>
      </c>
    </row>
    <row r="302" spans="1:4">
      <c r="A302" s="207">
        <v>302</v>
      </c>
      <c r="B302" s="207">
        <v>0</v>
      </c>
      <c r="C302" s="207">
        <v>0</v>
      </c>
      <c r="D302" s="209">
        <v>0</v>
      </c>
    </row>
    <row r="303" spans="1:4">
      <c r="A303" s="207">
        <v>303</v>
      </c>
      <c r="B303" s="207">
        <v>0</v>
      </c>
      <c r="C303" s="207">
        <v>0</v>
      </c>
      <c r="D303" s="209">
        <v>0</v>
      </c>
    </row>
    <row r="304" spans="1:4">
      <c r="A304" s="207">
        <v>304</v>
      </c>
      <c r="B304" s="207">
        <v>0</v>
      </c>
      <c r="C304" s="207">
        <v>0</v>
      </c>
      <c r="D304" s="209">
        <v>0</v>
      </c>
    </row>
    <row r="305" spans="1:4">
      <c r="A305" s="207">
        <v>305</v>
      </c>
      <c r="B305" s="207">
        <v>0</v>
      </c>
      <c r="C305" s="207">
        <v>0</v>
      </c>
      <c r="D305" s="209">
        <v>0</v>
      </c>
    </row>
    <row r="306" spans="1:4">
      <c r="A306" s="207">
        <v>306</v>
      </c>
      <c r="B306" s="207">
        <v>0</v>
      </c>
      <c r="C306" s="207">
        <v>0</v>
      </c>
      <c r="D306" s="209">
        <v>0</v>
      </c>
    </row>
    <row r="307" spans="1:4">
      <c r="A307" s="207">
        <v>307</v>
      </c>
      <c r="B307" s="207">
        <v>0</v>
      </c>
      <c r="C307" s="207">
        <v>0</v>
      </c>
      <c r="D307" s="209">
        <v>0</v>
      </c>
    </row>
    <row r="308" spans="1:4">
      <c r="A308" s="207">
        <v>308</v>
      </c>
      <c r="B308" s="207">
        <v>0</v>
      </c>
      <c r="C308" s="207">
        <v>0</v>
      </c>
      <c r="D308" s="209">
        <v>0</v>
      </c>
    </row>
    <row r="309" spans="1:4">
      <c r="A309" s="207">
        <v>309</v>
      </c>
      <c r="B309" s="207">
        <v>0</v>
      </c>
      <c r="C309" s="207">
        <v>0</v>
      </c>
      <c r="D309" s="209">
        <v>0</v>
      </c>
    </row>
    <row r="310" spans="1:4">
      <c r="A310" s="207">
        <v>310</v>
      </c>
      <c r="B310" s="207">
        <v>0</v>
      </c>
      <c r="C310" s="207">
        <v>0</v>
      </c>
      <c r="D310" s="209">
        <v>0</v>
      </c>
    </row>
    <row r="311" spans="1:4">
      <c r="A311" s="207">
        <v>311</v>
      </c>
      <c r="B311" s="207">
        <v>0</v>
      </c>
      <c r="C311" s="207">
        <v>0</v>
      </c>
      <c r="D311" s="209">
        <v>0</v>
      </c>
    </row>
    <row r="312" spans="1:4">
      <c r="A312" s="207">
        <v>312</v>
      </c>
      <c r="B312" s="207">
        <v>0</v>
      </c>
      <c r="C312" s="207">
        <v>0</v>
      </c>
      <c r="D312" s="209">
        <v>0</v>
      </c>
    </row>
    <row r="313" spans="1:4">
      <c r="A313" s="207">
        <v>313</v>
      </c>
      <c r="B313" s="207">
        <v>0</v>
      </c>
      <c r="C313" s="207">
        <v>0</v>
      </c>
      <c r="D313" s="209">
        <v>0</v>
      </c>
    </row>
    <row r="314" spans="1:4">
      <c r="A314" s="207">
        <v>314</v>
      </c>
      <c r="B314" s="207">
        <v>0</v>
      </c>
      <c r="C314" s="207">
        <v>0</v>
      </c>
      <c r="D314" s="209">
        <v>0</v>
      </c>
    </row>
    <row r="315" spans="1:4">
      <c r="A315" s="207">
        <v>315</v>
      </c>
      <c r="B315" s="207">
        <v>0</v>
      </c>
      <c r="C315" s="207">
        <v>0</v>
      </c>
      <c r="D315" s="209">
        <v>0</v>
      </c>
    </row>
    <row r="316" spans="1:4">
      <c r="A316" s="207">
        <v>316</v>
      </c>
      <c r="B316" s="207">
        <v>0</v>
      </c>
      <c r="C316" s="207">
        <v>0</v>
      </c>
      <c r="D316" s="209">
        <v>0</v>
      </c>
    </row>
    <row r="317" spans="1:4">
      <c r="A317" s="207">
        <v>317</v>
      </c>
      <c r="B317" s="207">
        <v>0</v>
      </c>
      <c r="C317" s="207">
        <v>0</v>
      </c>
      <c r="D317" s="209">
        <v>0</v>
      </c>
    </row>
    <row r="318" spans="1:4">
      <c r="A318" s="207">
        <v>318</v>
      </c>
      <c r="B318" s="207">
        <v>0</v>
      </c>
      <c r="C318" s="207">
        <v>0</v>
      </c>
      <c r="D318" s="209">
        <v>0</v>
      </c>
    </row>
    <row r="319" spans="1:4">
      <c r="A319" s="207">
        <v>319</v>
      </c>
      <c r="B319" s="207">
        <v>0</v>
      </c>
      <c r="C319" s="207">
        <v>0</v>
      </c>
      <c r="D319" s="209">
        <v>0</v>
      </c>
    </row>
    <row r="320" spans="1:4">
      <c r="A320" s="207">
        <v>320</v>
      </c>
      <c r="B320" s="207">
        <v>0</v>
      </c>
      <c r="C320" s="207">
        <v>0</v>
      </c>
      <c r="D320" s="209">
        <v>0</v>
      </c>
    </row>
    <row r="321" spans="1:4">
      <c r="A321" s="207">
        <v>321</v>
      </c>
      <c r="B321" s="207">
        <v>0</v>
      </c>
      <c r="C321" s="207">
        <v>0</v>
      </c>
      <c r="D321" s="209">
        <v>0</v>
      </c>
    </row>
    <row r="322" spans="1:4">
      <c r="A322" s="207">
        <v>322</v>
      </c>
      <c r="B322" s="207">
        <v>0</v>
      </c>
      <c r="C322" s="207">
        <v>0</v>
      </c>
      <c r="D322" s="209">
        <v>0</v>
      </c>
    </row>
    <row r="323" spans="1:4">
      <c r="A323" s="207">
        <v>323</v>
      </c>
      <c r="B323" s="207">
        <v>0</v>
      </c>
      <c r="C323" s="207">
        <v>0</v>
      </c>
      <c r="D323" s="209">
        <v>0</v>
      </c>
    </row>
    <row r="324" spans="1:4">
      <c r="A324" s="207">
        <v>324</v>
      </c>
      <c r="B324" s="207">
        <v>0</v>
      </c>
      <c r="C324" s="207">
        <v>0</v>
      </c>
      <c r="D324" s="209">
        <v>0</v>
      </c>
    </row>
    <row r="325" spans="1:4">
      <c r="A325" s="207">
        <v>325</v>
      </c>
      <c r="B325" s="207">
        <v>0</v>
      </c>
      <c r="C325" s="207">
        <v>0</v>
      </c>
      <c r="D325" s="209">
        <v>0</v>
      </c>
    </row>
    <row r="326" spans="1:4">
      <c r="A326" s="207">
        <v>326</v>
      </c>
      <c r="B326" s="207">
        <v>0</v>
      </c>
      <c r="C326" s="207">
        <v>0</v>
      </c>
      <c r="D326" s="209">
        <v>0</v>
      </c>
    </row>
    <row r="327" spans="1:4">
      <c r="A327" s="207">
        <v>327</v>
      </c>
      <c r="B327" s="207">
        <v>0</v>
      </c>
      <c r="C327" s="207">
        <v>0</v>
      </c>
      <c r="D327" s="209">
        <v>0</v>
      </c>
    </row>
    <row r="328" spans="1:4">
      <c r="A328" s="207">
        <v>328</v>
      </c>
      <c r="B328" s="207">
        <v>0</v>
      </c>
      <c r="C328" s="207">
        <v>0</v>
      </c>
      <c r="D328" s="209">
        <v>0</v>
      </c>
    </row>
    <row r="329" spans="1:4">
      <c r="A329" s="207">
        <v>329</v>
      </c>
      <c r="B329" s="207">
        <v>0</v>
      </c>
      <c r="C329" s="207">
        <v>0</v>
      </c>
      <c r="D329" s="209">
        <v>0</v>
      </c>
    </row>
    <row r="330" spans="1:4">
      <c r="A330" s="207">
        <v>330</v>
      </c>
      <c r="B330" s="207">
        <v>0</v>
      </c>
      <c r="C330" s="207">
        <v>0</v>
      </c>
      <c r="D330" s="209">
        <v>0</v>
      </c>
    </row>
    <row r="331" spans="1:4">
      <c r="A331" s="207">
        <v>331</v>
      </c>
      <c r="B331" s="207">
        <v>0</v>
      </c>
      <c r="C331" s="207">
        <v>0</v>
      </c>
      <c r="D331" s="209">
        <v>0</v>
      </c>
    </row>
    <row r="332" spans="1:4">
      <c r="A332" s="207">
        <v>332</v>
      </c>
      <c r="B332" s="207">
        <v>0</v>
      </c>
      <c r="C332" s="207">
        <v>0</v>
      </c>
      <c r="D332" s="209">
        <v>0</v>
      </c>
    </row>
    <row r="333" spans="1:4">
      <c r="A333" s="207">
        <v>333</v>
      </c>
      <c r="B333" s="207">
        <v>0</v>
      </c>
      <c r="C333" s="207">
        <v>0</v>
      </c>
      <c r="D333" s="209">
        <v>0</v>
      </c>
    </row>
    <row r="334" spans="1:4">
      <c r="A334" s="207">
        <v>334</v>
      </c>
      <c r="B334" s="207">
        <v>0</v>
      </c>
      <c r="C334" s="207">
        <v>0</v>
      </c>
      <c r="D334" s="209">
        <v>0</v>
      </c>
    </row>
    <row r="335" spans="1:4">
      <c r="A335" s="207">
        <v>335</v>
      </c>
      <c r="B335" s="207">
        <v>0</v>
      </c>
      <c r="C335" s="207">
        <v>0</v>
      </c>
      <c r="D335" s="209">
        <v>0</v>
      </c>
    </row>
    <row r="336" spans="1:4">
      <c r="A336" s="207">
        <v>336</v>
      </c>
      <c r="B336" s="207">
        <v>0</v>
      </c>
      <c r="C336" s="207">
        <v>0</v>
      </c>
      <c r="D336" s="209">
        <v>0</v>
      </c>
    </row>
    <row r="337" spans="1:4">
      <c r="A337" s="207">
        <v>337</v>
      </c>
      <c r="B337" s="207">
        <v>0</v>
      </c>
      <c r="C337" s="207">
        <v>0</v>
      </c>
      <c r="D337" s="209">
        <v>0</v>
      </c>
    </row>
    <row r="338" spans="1:4">
      <c r="A338" s="207">
        <v>338</v>
      </c>
      <c r="B338" s="207">
        <v>0</v>
      </c>
      <c r="C338" s="207">
        <v>0</v>
      </c>
      <c r="D338" s="209">
        <v>0</v>
      </c>
    </row>
    <row r="339" spans="1:4">
      <c r="A339" s="207">
        <v>339</v>
      </c>
      <c r="B339" s="207">
        <v>0</v>
      </c>
      <c r="C339" s="207">
        <v>0</v>
      </c>
      <c r="D339" s="209">
        <v>0</v>
      </c>
    </row>
    <row r="340" spans="1:4">
      <c r="A340" s="207">
        <v>340</v>
      </c>
      <c r="B340" s="207">
        <v>0</v>
      </c>
      <c r="C340" s="207">
        <v>0</v>
      </c>
      <c r="D340" s="209">
        <v>0</v>
      </c>
    </row>
    <row r="341" spans="1:4">
      <c r="A341" s="207">
        <v>341</v>
      </c>
      <c r="B341" s="207">
        <v>0</v>
      </c>
      <c r="C341" s="207">
        <v>0</v>
      </c>
      <c r="D341" s="209">
        <v>0</v>
      </c>
    </row>
    <row r="342" spans="1:4">
      <c r="A342" s="207">
        <v>342</v>
      </c>
      <c r="B342" s="207">
        <v>0</v>
      </c>
      <c r="C342" s="207">
        <v>0</v>
      </c>
      <c r="D342" s="209">
        <v>0</v>
      </c>
    </row>
    <row r="343" spans="1:4">
      <c r="A343" s="207">
        <v>343</v>
      </c>
      <c r="B343" s="207">
        <v>0</v>
      </c>
      <c r="C343" s="207">
        <v>0</v>
      </c>
      <c r="D343" s="209">
        <v>0</v>
      </c>
    </row>
    <row r="344" spans="1:4">
      <c r="A344" s="207">
        <v>344</v>
      </c>
      <c r="B344" s="207">
        <v>0</v>
      </c>
      <c r="C344" s="207">
        <v>0</v>
      </c>
      <c r="D344" s="209">
        <v>0</v>
      </c>
    </row>
    <row r="345" spans="1:4">
      <c r="A345" s="207">
        <v>345</v>
      </c>
      <c r="B345" s="207">
        <v>0</v>
      </c>
      <c r="C345" s="207">
        <v>0</v>
      </c>
      <c r="D345" s="209">
        <v>0</v>
      </c>
    </row>
    <row r="346" spans="1:4">
      <c r="A346" s="207">
        <v>346</v>
      </c>
      <c r="B346" s="207">
        <v>0</v>
      </c>
      <c r="C346" s="207">
        <v>0</v>
      </c>
      <c r="D346" s="209">
        <v>0</v>
      </c>
    </row>
    <row r="347" spans="1:4">
      <c r="A347" s="207">
        <v>347</v>
      </c>
      <c r="B347" s="207">
        <v>0</v>
      </c>
      <c r="C347" s="207">
        <v>0</v>
      </c>
      <c r="D347" s="209">
        <v>0</v>
      </c>
    </row>
    <row r="348" spans="1:4">
      <c r="A348" s="207">
        <v>348</v>
      </c>
      <c r="B348" s="207">
        <v>0</v>
      </c>
      <c r="C348" s="207">
        <v>0</v>
      </c>
      <c r="D348" s="209">
        <v>0</v>
      </c>
    </row>
    <row r="349" spans="1:4">
      <c r="A349" s="207">
        <v>349</v>
      </c>
      <c r="B349" s="207">
        <v>0</v>
      </c>
      <c r="C349" s="207">
        <v>0</v>
      </c>
      <c r="D349" s="209">
        <v>0</v>
      </c>
    </row>
    <row r="350" spans="1:4">
      <c r="A350" s="207">
        <v>350</v>
      </c>
      <c r="B350" s="207">
        <v>0</v>
      </c>
      <c r="C350" s="207">
        <v>0</v>
      </c>
      <c r="D350" s="209">
        <v>0</v>
      </c>
    </row>
    <row r="351" spans="1:4">
      <c r="A351" s="207">
        <v>351</v>
      </c>
      <c r="B351" s="207">
        <v>0</v>
      </c>
      <c r="C351" s="207">
        <v>0</v>
      </c>
      <c r="D351" s="209">
        <v>0</v>
      </c>
    </row>
    <row r="352" spans="1:4">
      <c r="A352" s="207">
        <v>352</v>
      </c>
      <c r="B352" s="207">
        <v>0</v>
      </c>
      <c r="C352" s="207">
        <v>0</v>
      </c>
      <c r="D352" s="209">
        <v>0</v>
      </c>
    </row>
    <row r="353" spans="1:4">
      <c r="A353" s="207">
        <v>353</v>
      </c>
      <c r="B353" s="207">
        <v>0</v>
      </c>
      <c r="C353" s="207">
        <v>0</v>
      </c>
      <c r="D353" s="209">
        <v>0</v>
      </c>
    </row>
    <row r="354" spans="1:4">
      <c r="A354" s="207">
        <v>354</v>
      </c>
      <c r="B354" s="207">
        <v>0</v>
      </c>
      <c r="C354" s="207">
        <v>0</v>
      </c>
      <c r="D354" s="209">
        <v>0</v>
      </c>
    </row>
    <row r="355" spans="1:4">
      <c r="A355" s="207">
        <v>355</v>
      </c>
      <c r="B355" s="207">
        <v>0</v>
      </c>
      <c r="C355" s="207">
        <v>0</v>
      </c>
      <c r="D355" s="209">
        <v>0</v>
      </c>
    </row>
    <row r="356" spans="1:4">
      <c r="A356" s="207">
        <v>356</v>
      </c>
      <c r="B356" s="207">
        <v>0</v>
      </c>
      <c r="C356" s="207">
        <v>0</v>
      </c>
      <c r="D356" s="209">
        <v>0</v>
      </c>
    </row>
    <row r="357" spans="1:4">
      <c r="A357" s="207">
        <v>357</v>
      </c>
      <c r="B357" s="207">
        <v>0</v>
      </c>
      <c r="C357" s="207">
        <v>0</v>
      </c>
      <c r="D357" s="209">
        <v>0</v>
      </c>
    </row>
    <row r="358" spans="1:4">
      <c r="A358" s="207">
        <v>358</v>
      </c>
      <c r="B358" s="207">
        <v>0</v>
      </c>
      <c r="C358" s="207">
        <v>0</v>
      </c>
      <c r="D358" s="209">
        <v>0</v>
      </c>
    </row>
    <row r="359" spans="1:4">
      <c r="A359" s="207">
        <v>359</v>
      </c>
      <c r="B359" s="207">
        <v>0</v>
      </c>
      <c r="C359" s="207">
        <v>0</v>
      </c>
      <c r="D359" s="209">
        <v>0</v>
      </c>
    </row>
    <row r="360" spans="1:4">
      <c r="A360" s="207">
        <v>360</v>
      </c>
      <c r="B360" s="207">
        <v>0</v>
      </c>
      <c r="C360" s="207">
        <v>0</v>
      </c>
      <c r="D360" s="209">
        <v>0</v>
      </c>
    </row>
    <row r="361" spans="1:4">
      <c r="A361" s="207">
        <v>361</v>
      </c>
      <c r="B361" s="207">
        <v>0</v>
      </c>
      <c r="C361" s="207">
        <v>0</v>
      </c>
      <c r="D361" s="209">
        <v>0</v>
      </c>
    </row>
    <row r="362" spans="1:4">
      <c r="A362" s="207">
        <v>362</v>
      </c>
      <c r="B362" s="207">
        <v>0</v>
      </c>
      <c r="C362" s="207">
        <v>0</v>
      </c>
      <c r="D362" s="209">
        <v>0</v>
      </c>
    </row>
    <row r="363" spans="1:4">
      <c r="A363" s="207">
        <v>363</v>
      </c>
      <c r="B363" s="207">
        <v>0</v>
      </c>
      <c r="C363" s="207">
        <v>0</v>
      </c>
      <c r="D363" s="209">
        <v>0</v>
      </c>
    </row>
    <row r="364" spans="1:4">
      <c r="A364" s="207">
        <v>364</v>
      </c>
      <c r="B364" s="207">
        <v>0</v>
      </c>
      <c r="C364" s="207">
        <v>0</v>
      </c>
      <c r="D364" s="209">
        <v>0</v>
      </c>
    </row>
    <row r="365" spans="1:4">
      <c r="A365" s="207">
        <v>365</v>
      </c>
      <c r="B365" s="207">
        <v>0</v>
      </c>
      <c r="C365" s="207">
        <v>0</v>
      </c>
      <c r="D365" s="209">
        <v>0</v>
      </c>
    </row>
    <row r="366" spans="1:4">
      <c r="A366" s="207">
        <v>366</v>
      </c>
      <c r="B366" s="207">
        <v>0</v>
      </c>
      <c r="C366" s="207">
        <v>0</v>
      </c>
      <c r="D366" s="209">
        <v>0</v>
      </c>
    </row>
    <row r="367" spans="1:4">
      <c r="A367" s="207">
        <v>367</v>
      </c>
      <c r="B367" s="207">
        <v>0</v>
      </c>
      <c r="C367" s="207">
        <v>0</v>
      </c>
      <c r="D367" s="209">
        <v>0</v>
      </c>
    </row>
    <row r="368" spans="1:4">
      <c r="A368" s="207">
        <v>368</v>
      </c>
      <c r="B368" s="207">
        <v>0</v>
      </c>
      <c r="C368" s="207">
        <v>0</v>
      </c>
      <c r="D368" s="209">
        <v>0</v>
      </c>
    </row>
    <row r="369" spans="1:4">
      <c r="A369" s="207">
        <v>369</v>
      </c>
      <c r="B369" s="207">
        <v>0</v>
      </c>
      <c r="C369" s="207">
        <v>0</v>
      </c>
      <c r="D369" s="209">
        <v>0</v>
      </c>
    </row>
    <row r="370" spans="1:4">
      <c r="A370" s="207">
        <v>370</v>
      </c>
      <c r="B370" s="207">
        <v>0</v>
      </c>
      <c r="C370" s="207">
        <v>0</v>
      </c>
      <c r="D370" s="209">
        <v>0</v>
      </c>
    </row>
    <row r="371" spans="1:4">
      <c r="A371" s="207">
        <v>371</v>
      </c>
      <c r="B371" s="207">
        <v>0</v>
      </c>
      <c r="C371" s="207">
        <v>0</v>
      </c>
      <c r="D371" s="209">
        <v>0</v>
      </c>
    </row>
    <row r="372" spans="1:4">
      <c r="A372" s="207">
        <v>372</v>
      </c>
      <c r="B372" s="207">
        <v>0</v>
      </c>
      <c r="C372" s="207">
        <v>0</v>
      </c>
      <c r="D372" s="209">
        <v>0</v>
      </c>
    </row>
    <row r="373" spans="1:4">
      <c r="A373" s="207">
        <v>373</v>
      </c>
      <c r="B373" s="207">
        <v>0</v>
      </c>
      <c r="C373" s="207">
        <v>0</v>
      </c>
      <c r="D373" s="209">
        <v>0</v>
      </c>
    </row>
    <row r="374" spans="1:4">
      <c r="A374" s="207">
        <v>374</v>
      </c>
      <c r="B374" s="207">
        <v>0</v>
      </c>
      <c r="C374" s="207">
        <v>0</v>
      </c>
      <c r="D374" s="209">
        <v>0</v>
      </c>
    </row>
    <row r="375" spans="1:4">
      <c r="A375" s="207">
        <v>375</v>
      </c>
      <c r="B375" s="207">
        <v>0</v>
      </c>
      <c r="C375" s="207">
        <v>0</v>
      </c>
      <c r="D375" s="209">
        <v>0</v>
      </c>
    </row>
    <row r="376" spans="1:4">
      <c r="A376" s="207">
        <v>376</v>
      </c>
      <c r="B376" s="207">
        <v>0</v>
      </c>
      <c r="C376" s="207">
        <v>0</v>
      </c>
      <c r="D376" s="209">
        <v>0</v>
      </c>
    </row>
    <row r="377" spans="1:4">
      <c r="A377" s="207">
        <v>377</v>
      </c>
      <c r="B377" s="207">
        <v>0</v>
      </c>
      <c r="C377" s="207">
        <v>0</v>
      </c>
      <c r="D377" s="209">
        <v>0</v>
      </c>
    </row>
    <row r="378" spans="1:4">
      <c r="A378" s="207">
        <v>378</v>
      </c>
      <c r="B378" s="207">
        <v>0</v>
      </c>
      <c r="C378" s="207">
        <v>0</v>
      </c>
      <c r="D378" s="209">
        <v>0</v>
      </c>
    </row>
    <row r="379" spans="1:4">
      <c r="A379" s="207">
        <v>379</v>
      </c>
      <c r="B379" s="207">
        <v>0</v>
      </c>
      <c r="C379" s="207">
        <v>0</v>
      </c>
      <c r="D379" s="209">
        <v>0</v>
      </c>
    </row>
    <row r="380" spans="1:4">
      <c r="A380" s="207">
        <v>380</v>
      </c>
      <c r="B380" s="207">
        <v>0</v>
      </c>
      <c r="C380" s="207">
        <v>0</v>
      </c>
      <c r="D380" s="209">
        <v>0</v>
      </c>
    </row>
    <row r="381" spans="1:4">
      <c r="A381" s="207">
        <v>381</v>
      </c>
      <c r="B381" s="207">
        <v>0</v>
      </c>
      <c r="C381" s="207">
        <v>0</v>
      </c>
      <c r="D381" s="209">
        <v>0</v>
      </c>
    </row>
    <row r="382" spans="1:4">
      <c r="A382" s="207">
        <v>382</v>
      </c>
      <c r="B382" s="207">
        <v>0</v>
      </c>
      <c r="C382" s="207">
        <v>0</v>
      </c>
      <c r="D382" s="209">
        <v>0</v>
      </c>
    </row>
    <row r="383" spans="1:4">
      <c r="A383" s="207">
        <v>383</v>
      </c>
      <c r="B383" s="207">
        <v>0</v>
      </c>
      <c r="C383" s="207">
        <v>0</v>
      </c>
      <c r="D383" s="209">
        <v>0</v>
      </c>
    </row>
    <row r="384" spans="1:4">
      <c r="A384" s="207">
        <v>384</v>
      </c>
      <c r="B384" s="207">
        <v>0</v>
      </c>
      <c r="C384" s="207">
        <v>0</v>
      </c>
      <c r="D384" s="209">
        <v>0</v>
      </c>
    </row>
    <row r="385" spans="1:4">
      <c r="A385" s="207">
        <v>385</v>
      </c>
      <c r="B385" s="207">
        <v>0</v>
      </c>
      <c r="C385" s="207">
        <v>0</v>
      </c>
      <c r="D385" s="209">
        <v>0</v>
      </c>
    </row>
    <row r="386" spans="1:4">
      <c r="A386" s="207">
        <v>386</v>
      </c>
      <c r="B386" s="207">
        <v>0</v>
      </c>
      <c r="C386" s="207">
        <v>0</v>
      </c>
      <c r="D386" s="209">
        <v>0</v>
      </c>
    </row>
    <row r="387" spans="1:4">
      <c r="A387" s="207">
        <v>387</v>
      </c>
      <c r="B387" s="207">
        <v>0</v>
      </c>
      <c r="C387" s="207">
        <v>0</v>
      </c>
      <c r="D387" s="209">
        <v>0</v>
      </c>
    </row>
    <row r="388" spans="1:4">
      <c r="A388" s="207">
        <v>388</v>
      </c>
      <c r="B388" s="207">
        <v>0</v>
      </c>
      <c r="C388" s="207">
        <v>0</v>
      </c>
      <c r="D388" s="209">
        <v>0</v>
      </c>
    </row>
    <row r="389" spans="1:4">
      <c r="A389" s="207">
        <v>389</v>
      </c>
      <c r="B389" s="207">
        <v>0</v>
      </c>
      <c r="C389" s="207">
        <v>0</v>
      </c>
      <c r="D389" s="209">
        <v>0</v>
      </c>
    </row>
    <row r="390" spans="1:4">
      <c r="A390" s="207">
        <v>390</v>
      </c>
      <c r="B390" s="207">
        <v>0</v>
      </c>
      <c r="C390" s="207">
        <v>0</v>
      </c>
      <c r="D390" s="209">
        <v>0</v>
      </c>
    </row>
    <row r="391" spans="1:4">
      <c r="A391" s="207">
        <v>391</v>
      </c>
      <c r="B391" s="207">
        <v>0</v>
      </c>
      <c r="C391" s="207">
        <v>0</v>
      </c>
      <c r="D391" s="209">
        <v>0</v>
      </c>
    </row>
    <row r="392" spans="1:4">
      <c r="A392" s="207">
        <v>392</v>
      </c>
      <c r="B392" s="207">
        <v>0</v>
      </c>
      <c r="C392" s="207">
        <v>0</v>
      </c>
      <c r="D392" s="209">
        <v>0</v>
      </c>
    </row>
    <row r="393" spans="1:4">
      <c r="A393" s="207">
        <v>393</v>
      </c>
      <c r="B393" s="207">
        <v>0</v>
      </c>
      <c r="C393" s="207">
        <v>0</v>
      </c>
      <c r="D393" s="209">
        <v>0</v>
      </c>
    </row>
    <row r="394" spans="1:4">
      <c r="A394" s="207">
        <v>394</v>
      </c>
      <c r="B394" s="207">
        <v>0</v>
      </c>
      <c r="C394" s="207">
        <v>0</v>
      </c>
      <c r="D394" s="209">
        <v>0</v>
      </c>
    </row>
    <row r="395" spans="1:4">
      <c r="A395" s="207">
        <v>395</v>
      </c>
      <c r="B395" s="207">
        <v>0</v>
      </c>
      <c r="C395" s="207">
        <v>0</v>
      </c>
      <c r="D395" s="209">
        <v>0</v>
      </c>
    </row>
    <row r="396" spans="1:4">
      <c r="A396" s="207">
        <v>396</v>
      </c>
      <c r="B396" s="207">
        <v>0</v>
      </c>
      <c r="C396" s="207">
        <v>0</v>
      </c>
      <c r="D396" s="209">
        <v>0</v>
      </c>
    </row>
    <row r="397" spans="1:4">
      <c r="A397" s="207">
        <v>397</v>
      </c>
      <c r="B397" s="207">
        <v>0</v>
      </c>
      <c r="C397" s="207">
        <v>0</v>
      </c>
      <c r="D397" s="209">
        <v>0</v>
      </c>
    </row>
    <row r="398" spans="1:4">
      <c r="A398" s="207">
        <v>398</v>
      </c>
      <c r="B398" s="207">
        <v>0</v>
      </c>
      <c r="C398" s="207">
        <v>0</v>
      </c>
      <c r="D398" s="209">
        <v>0</v>
      </c>
    </row>
    <row r="399" spans="1:4">
      <c r="A399" s="207">
        <v>399</v>
      </c>
      <c r="B399" s="207">
        <v>0</v>
      </c>
      <c r="C399" s="207">
        <v>0</v>
      </c>
      <c r="D399" s="209">
        <v>0</v>
      </c>
    </row>
    <row r="400" spans="1:4">
      <c r="A400" s="207">
        <v>400</v>
      </c>
      <c r="B400" s="207">
        <v>0</v>
      </c>
      <c r="C400" s="207">
        <v>0</v>
      </c>
      <c r="D400" s="209">
        <v>0</v>
      </c>
    </row>
    <row r="401" spans="1:4">
      <c r="A401" s="207">
        <v>401</v>
      </c>
      <c r="B401" s="207">
        <v>0</v>
      </c>
      <c r="C401" s="207">
        <v>0</v>
      </c>
      <c r="D401" s="209">
        <v>0</v>
      </c>
    </row>
    <row r="402" spans="1:4">
      <c r="A402" s="207">
        <v>402</v>
      </c>
      <c r="B402" s="207">
        <v>0</v>
      </c>
      <c r="C402" s="207">
        <v>0</v>
      </c>
      <c r="D402" s="209">
        <v>0</v>
      </c>
    </row>
    <row r="403" spans="1:4">
      <c r="A403" s="207">
        <v>403</v>
      </c>
      <c r="B403" s="207">
        <v>0</v>
      </c>
      <c r="C403" s="207">
        <v>0</v>
      </c>
      <c r="D403" s="209">
        <v>0</v>
      </c>
    </row>
    <row r="404" spans="1:4">
      <c r="A404" s="207">
        <v>404</v>
      </c>
      <c r="B404" s="207">
        <v>0</v>
      </c>
      <c r="C404" s="207">
        <v>0</v>
      </c>
      <c r="D404" s="209">
        <v>0</v>
      </c>
    </row>
    <row r="405" spans="1:4">
      <c r="A405" s="207">
        <v>405</v>
      </c>
      <c r="B405" s="207">
        <v>0</v>
      </c>
      <c r="C405" s="207">
        <v>0</v>
      </c>
      <c r="D405" s="209">
        <v>0</v>
      </c>
    </row>
    <row r="406" spans="1:4">
      <c r="A406" s="207">
        <v>406</v>
      </c>
      <c r="B406" s="207">
        <v>0</v>
      </c>
      <c r="C406" s="207">
        <v>0</v>
      </c>
      <c r="D406" s="209">
        <v>0</v>
      </c>
    </row>
    <row r="407" spans="1:4">
      <c r="A407" s="207">
        <v>407</v>
      </c>
      <c r="B407" s="207">
        <v>0</v>
      </c>
      <c r="C407" s="207">
        <v>0</v>
      </c>
      <c r="D407" s="209">
        <v>0</v>
      </c>
    </row>
    <row r="408" spans="1:4">
      <c r="A408" s="207">
        <v>408</v>
      </c>
      <c r="B408" s="207">
        <v>0</v>
      </c>
      <c r="C408" s="207">
        <v>0</v>
      </c>
      <c r="D408" s="209">
        <v>0</v>
      </c>
    </row>
    <row r="409" spans="1:4">
      <c r="A409" s="207">
        <v>409</v>
      </c>
      <c r="B409" s="207">
        <v>0</v>
      </c>
      <c r="C409" s="207">
        <v>0</v>
      </c>
      <c r="D409" s="209">
        <v>0</v>
      </c>
    </row>
    <row r="410" spans="1:4">
      <c r="A410" s="205"/>
      <c r="B410" s="205"/>
      <c r="C410" s="205"/>
      <c r="D410" s="205"/>
    </row>
    <row r="411" spans="1:4">
      <c r="A411" s="205"/>
      <c r="B411" s="205"/>
      <c r="C411" s="205"/>
      <c r="D411" s="205"/>
    </row>
    <row r="412" spans="1:4">
      <c r="A412" s="205"/>
      <c r="B412" s="205"/>
      <c r="C412" s="205"/>
      <c r="D412" s="205"/>
    </row>
    <row r="413" spans="1:4">
      <c r="A413" s="205"/>
      <c r="B413" s="205"/>
      <c r="C413" s="205"/>
      <c r="D413" s="205"/>
    </row>
    <row r="414" spans="1:4">
      <c r="A414" s="205"/>
      <c r="B414" s="205"/>
      <c r="C414" s="205"/>
      <c r="D414" s="205"/>
    </row>
    <row r="415" spans="1:4">
      <c r="A415" s="205"/>
      <c r="B415" s="205"/>
      <c r="C415" s="205"/>
      <c r="D415" s="205"/>
    </row>
    <row r="416" spans="1:4">
      <c r="A416" s="205"/>
      <c r="B416" s="205"/>
      <c r="C416" s="205"/>
      <c r="D416" s="205"/>
    </row>
    <row r="417" spans="1:4">
      <c r="A417" s="205"/>
      <c r="B417" s="205"/>
      <c r="C417" s="205"/>
      <c r="D417" s="205"/>
    </row>
    <row r="418" spans="1:4">
      <c r="A418" s="205"/>
      <c r="B418" s="205"/>
      <c r="C418" s="205"/>
      <c r="D418" s="205"/>
    </row>
    <row r="419" spans="1:4">
      <c r="A419" s="205"/>
      <c r="B419" s="205"/>
      <c r="C419" s="205"/>
      <c r="D419" s="205"/>
    </row>
    <row r="420" spans="1:4">
      <c r="A420" s="205"/>
      <c r="B420" s="205"/>
      <c r="C420" s="205"/>
      <c r="D420" s="205"/>
    </row>
    <row r="421" spans="1:4">
      <c r="A421" s="205"/>
      <c r="B421" s="205"/>
      <c r="C421" s="205"/>
      <c r="D421" s="205"/>
    </row>
    <row r="422" spans="1:4">
      <c r="A422" s="205"/>
      <c r="B422" s="205"/>
      <c r="C422" s="205"/>
      <c r="D422" s="205"/>
    </row>
    <row r="423" spans="1:4">
      <c r="A423" s="205"/>
      <c r="B423" s="205"/>
      <c r="C423" s="205"/>
      <c r="D423" s="205"/>
    </row>
    <row r="424" spans="1:4">
      <c r="A424" s="205"/>
      <c r="B424" s="205"/>
      <c r="C424" s="205"/>
      <c r="D424" s="205"/>
    </row>
    <row r="425" spans="1:4">
      <c r="A425" s="205"/>
      <c r="B425" s="205"/>
      <c r="C425" s="205"/>
      <c r="D425" s="205"/>
    </row>
    <row r="426" spans="1:4">
      <c r="A426" s="205"/>
      <c r="B426" s="205"/>
      <c r="C426" s="205"/>
      <c r="D426" s="205"/>
    </row>
    <row r="427" spans="1:4">
      <c r="A427" s="205"/>
      <c r="B427" s="205"/>
      <c r="C427" s="205"/>
      <c r="D427" s="205"/>
    </row>
    <row r="428" spans="1:4">
      <c r="A428" s="205"/>
      <c r="B428" s="205"/>
      <c r="C428" s="205"/>
      <c r="D428" s="205"/>
    </row>
    <row r="429" spans="1:4">
      <c r="A429" s="205"/>
      <c r="B429" s="205"/>
      <c r="C429" s="205"/>
      <c r="D429" s="205"/>
    </row>
    <row r="430" spans="1:4">
      <c r="A430" s="205"/>
      <c r="B430" s="205"/>
      <c r="C430" s="205"/>
      <c r="D430" s="205"/>
    </row>
    <row r="431" spans="1:4">
      <c r="A431" s="205"/>
      <c r="B431" s="205"/>
      <c r="C431" s="205"/>
      <c r="D431" s="205"/>
    </row>
    <row r="432" spans="1:4">
      <c r="A432" s="205"/>
      <c r="B432" s="205"/>
      <c r="C432" s="205"/>
      <c r="D432" s="205"/>
    </row>
    <row r="433" spans="1:4">
      <c r="A433" s="205"/>
      <c r="B433" s="205"/>
      <c r="C433" s="205"/>
      <c r="D433" s="205"/>
    </row>
    <row r="434" spans="1:4">
      <c r="A434" s="205"/>
      <c r="B434" s="205"/>
      <c r="C434" s="205"/>
      <c r="D434" s="205"/>
    </row>
    <row r="435" spans="1:4">
      <c r="A435" s="205"/>
      <c r="B435" s="205"/>
      <c r="C435" s="205"/>
      <c r="D435" s="205"/>
    </row>
    <row r="436" spans="1:4">
      <c r="A436" s="205"/>
      <c r="B436" s="205"/>
      <c r="C436" s="205"/>
      <c r="D436" s="205"/>
    </row>
    <row r="437" spans="1:4">
      <c r="A437" s="205"/>
      <c r="B437" s="205"/>
      <c r="C437" s="205"/>
      <c r="D437" s="205"/>
    </row>
    <row r="438" spans="1:4">
      <c r="A438" s="205"/>
      <c r="B438" s="205"/>
      <c r="C438" s="205"/>
      <c r="D438" s="205"/>
    </row>
    <row r="439" spans="1:4">
      <c r="A439" s="205"/>
      <c r="B439" s="205"/>
      <c r="C439" s="205"/>
      <c r="D439" s="205"/>
    </row>
    <row r="440" spans="1:4">
      <c r="A440" s="205"/>
      <c r="B440" s="205"/>
      <c r="C440" s="205"/>
      <c r="D440" s="205"/>
    </row>
    <row r="441" spans="1:4">
      <c r="A441" s="205"/>
      <c r="B441" s="205"/>
      <c r="C441" s="205"/>
      <c r="D441" s="205"/>
    </row>
    <row r="442" spans="1:4">
      <c r="A442" s="205"/>
      <c r="B442" s="205"/>
      <c r="C442" s="205"/>
      <c r="D442" s="205"/>
    </row>
    <row r="443" spans="1:4">
      <c r="A443" s="205"/>
      <c r="B443" s="205"/>
      <c r="C443" s="205"/>
      <c r="D443" s="205"/>
    </row>
    <row r="444" spans="1:4">
      <c r="A444" s="205"/>
      <c r="B444" s="205"/>
      <c r="C444" s="205"/>
      <c r="D444" s="205"/>
    </row>
    <row r="445" spans="1:4">
      <c r="A445" s="205"/>
      <c r="B445" s="205"/>
      <c r="C445" s="205"/>
      <c r="D445" s="205"/>
    </row>
    <row r="446" spans="1:4">
      <c r="A446" s="205"/>
      <c r="B446" s="205"/>
      <c r="C446" s="205"/>
      <c r="D446" s="205"/>
    </row>
    <row r="447" spans="1:4">
      <c r="A447" s="205"/>
      <c r="B447" s="205"/>
      <c r="C447" s="205"/>
      <c r="D447" s="205"/>
    </row>
    <row r="448" spans="1:4">
      <c r="A448" s="205"/>
      <c r="B448" s="205"/>
      <c r="C448" s="205"/>
      <c r="D448" s="205"/>
    </row>
    <row r="449" spans="1:4">
      <c r="A449" s="205"/>
      <c r="B449" s="205"/>
      <c r="C449" s="205"/>
      <c r="D449" s="205"/>
    </row>
    <row r="450" spans="1:4">
      <c r="A450" s="205"/>
      <c r="B450" s="205"/>
      <c r="C450" s="205"/>
      <c r="D450" s="205"/>
    </row>
    <row r="451" spans="1:4">
      <c r="A451" s="205"/>
      <c r="B451" s="205"/>
      <c r="C451" s="205"/>
      <c r="D451" s="205"/>
    </row>
    <row r="452" spans="1:4">
      <c r="A452" s="205"/>
      <c r="B452" s="205"/>
      <c r="C452" s="205"/>
      <c r="D452" s="205"/>
    </row>
    <row r="453" spans="1:4">
      <c r="A453" s="205"/>
      <c r="B453" s="205"/>
      <c r="C453" s="205"/>
      <c r="D453" s="205"/>
    </row>
    <row r="454" spans="1:4">
      <c r="A454" s="205"/>
      <c r="B454" s="205"/>
      <c r="C454" s="205"/>
      <c r="D454" s="205"/>
    </row>
    <row r="455" spans="1:4">
      <c r="A455" s="205"/>
      <c r="B455" s="205"/>
      <c r="C455" s="205"/>
      <c r="D455" s="205"/>
    </row>
    <row r="456" spans="1:4">
      <c r="A456" s="205"/>
      <c r="B456" s="205"/>
      <c r="C456" s="205"/>
      <c r="D456" s="205"/>
    </row>
    <row r="457" spans="1:4">
      <c r="A457" s="205"/>
      <c r="B457" s="205"/>
      <c r="C457" s="205"/>
      <c r="D457" s="205"/>
    </row>
    <row r="458" spans="1:4">
      <c r="A458" s="205"/>
      <c r="B458" s="205"/>
      <c r="C458" s="205"/>
      <c r="D458" s="205"/>
    </row>
    <row r="459" spans="1:4">
      <c r="A459" s="205"/>
      <c r="B459" s="205"/>
      <c r="C459" s="205"/>
      <c r="D459" s="205"/>
    </row>
    <row r="460" spans="1:4">
      <c r="A460" s="205"/>
      <c r="B460" s="205"/>
      <c r="C460" s="205"/>
      <c r="D460" s="205"/>
    </row>
    <row r="461" spans="1:4">
      <c r="A461" s="205"/>
      <c r="B461" s="205"/>
      <c r="C461" s="205"/>
      <c r="D461" s="205"/>
    </row>
    <row r="462" spans="1:4">
      <c r="A462" s="205"/>
      <c r="B462" s="205"/>
      <c r="C462" s="205"/>
      <c r="D462" s="205"/>
    </row>
    <row r="463" spans="1:4">
      <c r="A463" s="205"/>
      <c r="B463" s="205"/>
      <c r="C463" s="205"/>
      <c r="D463" s="205"/>
    </row>
    <row r="464" spans="1:4">
      <c r="A464" s="205"/>
      <c r="B464" s="205"/>
      <c r="C464" s="205"/>
      <c r="D464" s="205"/>
    </row>
    <row r="465" spans="1:4">
      <c r="A465" s="205"/>
      <c r="B465" s="205"/>
      <c r="C465" s="205"/>
      <c r="D465" s="205"/>
    </row>
    <row r="466" spans="1:4">
      <c r="A466" s="205"/>
      <c r="B466" s="205"/>
      <c r="C466" s="205"/>
      <c r="D466" s="205"/>
    </row>
    <row r="467" spans="1:4">
      <c r="A467" s="205"/>
      <c r="B467" s="205"/>
      <c r="C467" s="205"/>
      <c r="D467" s="205"/>
    </row>
    <row r="468" spans="1:4">
      <c r="A468" s="205"/>
      <c r="B468" s="205"/>
      <c r="C468" s="205"/>
      <c r="D468" s="205"/>
    </row>
    <row r="469" spans="1:4">
      <c r="A469" s="205"/>
      <c r="B469" s="205"/>
      <c r="C469" s="205"/>
      <c r="D469" s="205"/>
    </row>
    <row r="470" spans="1:4">
      <c r="A470" s="205"/>
      <c r="B470" s="205"/>
      <c r="C470" s="205"/>
      <c r="D470" s="205"/>
    </row>
    <row r="471" spans="1:4">
      <c r="A471" s="205"/>
      <c r="B471" s="205"/>
      <c r="C471" s="205"/>
      <c r="D471" s="205"/>
    </row>
    <row r="472" spans="1:4">
      <c r="A472" s="205"/>
      <c r="B472" s="205"/>
      <c r="C472" s="205"/>
      <c r="D472" s="205"/>
    </row>
    <row r="473" spans="1:4">
      <c r="A473" s="205"/>
      <c r="B473" s="205"/>
      <c r="C473" s="205"/>
      <c r="D473" s="205"/>
    </row>
    <row r="474" spans="1:4">
      <c r="A474" s="205"/>
      <c r="B474" s="205"/>
      <c r="C474" s="205"/>
      <c r="D474" s="205"/>
    </row>
    <row r="475" spans="1:4">
      <c r="A475" s="205"/>
      <c r="B475" s="205"/>
      <c r="C475" s="205"/>
      <c r="D475" s="205"/>
    </row>
    <row r="476" spans="1:4">
      <c r="A476" s="205"/>
      <c r="B476" s="205"/>
      <c r="C476" s="205"/>
      <c r="D476" s="205"/>
    </row>
    <row r="477" spans="1:4">
      <c r="A477" s="205"/>
      <c r="B477" s="205"/>
      <c r="C477" s="205"/>
      <c r="D477" s="205"/>
    </row>
    <row r="478" spans="1:4">
      <c r="A478" s="205"/>
      <c r="B478" s="205"/>
      <c r="C478" s="205"/>
      <c r="D478" s="205"/>
    </row>
    <row r="479" spans="1:4">
      <c r="A479" s="205"/>
      <c r="B479" s="205"/>
      <c r="C479" s="205"/>
      <c r="D479" s="205"/>
    </row>
    <row r="480" spans="1:4">
      <c r="A480" s="205"/>
      <c r="B480" s="205"/>
      <c r="C480" s="205"/>
      <c r="D480" s="205"/>
    </row>
    <row r="481" spans="1:4">
      <c r="A481" s="205"/>
      <c r="B481" s="205"/>
      <c r="C481" s="205"/>
      <c r="D481" s="205"/>
    </row>
    <row r="482" spans="1:4">
      <c r="A482" s="205"/>
      <c r="B482" s="205"/>
      <c r="C482" s="205"/>
      <c r="D482" s="205"/>
    </row>
    <row r="483" spans="1:4">
      <c r="A483" s="205"/>
      <c r="B483" s="205"/>
      <c r="C483" s="205"/>
      <c r="D483" s="205"/>
    </row>
    <row r="484" spans="1:4">
      <c r="A484" s="205"/>
      <c r="B484" s="205"/>
      <c r="C484" s="205"/>
      <c r="D484" s="205"/>
    </row>
    <row r="485" spans="1:4">
      <c r="A485" s="205"/>
      <c r="B485" s="205"/>
      <c r="C485" s="205"/>
      <c r="D485" s="205"/>
    </row>
    <row r="486" spans="1:4">
      <c r="A486" s="205"/>
      <c r="B486" s="205"/>
      <c r="C486" s="205"/>
      <c r="D486" s="205"/>
    </row>
    <row r="487" spans="1:4">
      <c r="A487" s="205"/>
      <c r="B487" s="205"/>
      <c r="C487" s="205"/>
      <c r="D487" s="205"/>
    </row>
    <row r="488" spans="1:4">
      <c r="A488" s="205"/>
      <c r="B488" s="205"/>
      <c r="C488" s="205"/>
      <c r="D488" s="205"/>
    </row>
    <row r="489" spans="1:4">
      <c r="A489" s="205"/>
      <c r="B489" s="205"/>
      <c r="C489" s="205"/>
      <c r="D489" s="205"/>
    </row>
  </sheetData>
  <phoneticPr fontId="4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topLeftCell="A44" workbookViewId="0">
      <selection activeCell="A56" sqref="A56"/>
    </sheetView>
  </sheetViews>
  <sheetFormatPr defaultColWidth="9" defaultRowHeight="19.5"/>
  <cols>
    <col min="1" max="1" width="9" style="11"/>
    <col min="2" max="2" width="47.875" style="36" customWidth="1"/>
    <col min="3" max="5" width="9" style="13" customWidth="1"/>
    <col min="6" max="6" width="84.625" style="13" customWidth="1"/>
    <col min="7" max="7" width="11.875" style="10" customWidth="1"/>
    <col min="8" max="16384" width="9" style="10"/>
  </cols>
  <sheetData>
    <row r="1" spans="1:8">
      <c r="A1" s="11" t="s">
        <v>11342</v>
      </c>
      <c r="B1" s="12"/>
      <c r="F1" s="12">
        <f>Info!C3</f>
        <v>0</v>
      </c>
    </row>
    <row r="2" spans="1:8">
      <c r="A2" s="11" t="s">
        <v>11343</v>
      </c>
      <c r="B2" s="12"/>
      <c r="F2" s="12">
        <f>Info!C4</f>
        <v>0</v>
      </c>
      <c r="G2" s="10" t="s">
        <v>10812</v>
      </c>
      <c r="H2" s="14" t="s">
        <v>10813</v>
      </c>
    </row>
    <row r="3" spans="1:8">
      <c r="A3" s="11" t="s">
        <v>10814</v>
      </c>
      <c r="B3" s="12"/>
      <c r="F3" s="12">
        <f>Info!C11</f>
        <v>0</v>
      </c>
      <c r="G3" s="10" t="s">
        <v>10815</v>
      </c>
      <c r="H3" s="14" t="s">
        <v>10816</v>
      </c>
    </row>
    <row r="4" spans="1:8">
      <c r="A4" s="15" t="e">
        <f>VLOOKUP(C4,Info!$C$1:$D$1000,2,FALSE)</f>
        <v>#N/A</v>
      </c>
      <c r="B4" s="16" t="s">
        <v>10817</v>
      </c>
      <c r="C4" s="17" t="s">
        <v>10672</v>
      </c>
      <c r="F4" s="16" t="s">
        <v>10818</v>
      </c>
      <c r="G4" s="10" t="s">
        <v>10819</v>
      </c>
      <c r="H4" s="14" t="s">
        <v>10820</v>
      </c>
    </row>
    <row r="5" spans="1:8">
      <c r="A5" s="15" t="e">
        <f>VLOOKUP(C5,Info!$C$1:$D$1000,2,FALSE)</f>
        <v>#N/A</v>
      </c>
      <c r="B5" s="16" t="s">
        <v>10821</v>
      </c>
      <c r="C5" s="17" t="s">
        <v>10673</v>
      </c>
      <c r="F5" s="16" t="s">
        <v>10822</v>
      </c>
      <c r="G5" s="10" t="s">
        <v>10823</v>
      </c>
      <c r="H5" s="14" t="s">
        <v>10824</v>
      </c>
    </row>
    <row r="6" spans="1:8">
      <c r="A6" s="15" t="e">
        <f>VLOOKUP(C6,Info!$C$1:$D$1000,2,FALSE)</f>
        <v>#N/A</v>
      </c>
      <c r="B6" s="16" t="s">
        <v>10825</v>
      </c>
      <c r="C6" s="17" t="s">
        <v>10674</v>
      </c>
      <c r="F6" s="16" t="s">
        <v>10826</v>
      </c>
      <c r="G6" s="10" t="s">
        <v>10827</v>
      </c>
      <c r="H6" s="14" t="s">
        <v>10828</v>
      </c>
    </row>
    <row r="7" spans="1:8">
      <c r="A7" s="15" t="e">
        <f>VLOOKUP(C7,Info!$C$1:$D$1000,2,FALSE)</f>
        <v>#N/A</v>
      </c>
      <c r="B7" s="16" t="s">
        <v>10829</v>
      </c>
      <c r="C7" s="17" t="s">
        <v>10675</v>
      </c>
      <c r="F7" s="16" t="s">
        <v>10830</v>
      </c>
      <c r="G7" s="10" t="s">
        <v>10831</v>
      </c>
      <c r="H7" s="14" t="s">
        <v>10832</v>
      </c>
    </row>
    <row r="8" spans="1:8">
      <c r="A8" s="15" t="e">
        <f>VLOOKUP(C8,Info!$C$1:$D$1000,2,FALSE)</f>
        <v>#N/A</v>
      </c>
      <c r="B8" s="16" t="s">
        <v>10833</v>
      </c>
      <c r="C8" s="17" t="s">
        <v>10676</v>
      </c>
      <c r="F8" s="16" t="s">
        <v>10834</v>
      </c>
      <c r="G8" s="10" t="s">
        <v>10835</v>
      </c>
      <c r="H8" s="14" t="s">
        <v>10836</v>
      </c>
    </row>
    <row r="9" spans="1:8">
      <c r="A9" s="15" t="e">
        <f>VLOOKUP(C9,Info!$C$1:$D$1000,2,FALSE)</f>
        <v>#N/A</v>
      </c>
      <c r="B9" s="16" t="s">
        <v>10837</v>
      </c>
      <c r="C9" s="17" t="s">
        <v>10677</v>
      </c>
      <c r="F9" s="16" t="s">
        <v>10838</v>
      </c>
      <c r="G9" s="10" t="s">
        <v>10839</v>
      </c>
      <c r="H9" s="14" t="s">
        <v>10840</v>
      </c>
    </row>
    <row r="10" spans="1:8">
      <c r="A10" s="15" t="e">
        <f>VLOOKUP(C10,Info!$C$1:$D$1000,2,FALSE)</f>
        <v>#N/A</v>
      </c>
      <c r="B10" s="16" t="s">
        <v>10678</v>
      </c>
      <c r="C10" s="17" t="s">
        <v>10678</v>
      </c>
      <c r="F10" s="16" t="s">
        <v>10841</v>
      </c>
      <c r="G10" s="10" t="s">
        <v>10842</v>
      </c>
      <c r="H10" s="14" t="s">
        <v>10843</v>
      </c>
    </row>
    <row r="11" spans="1:8">
      <c r="A11" s="15" t="e">
        <f>VLOOKUP(C11,Info!$C$1:$D$1000,2,FALSE)</f>
        <v>#N/A</v>
      </c>
      <c r="B11" s="16"/>
      <c r="C11" s="17" t="s">
        <v>11936</v>
      </c>
      <c r="F11" s="16" t="s">
        <v>11344</v>
      </c>
      <c r="G11" s="10" t="s">
        <v>10844</v>
      </c>
      <c r="H11" s="14" t="s">
        <v>10845</v>
      </c>
    </row>
    <row r="12" spans="1:8">
      <c r="A12" s="15" t="e">
        <f>VLOOKUP(C12,Info!$C$1:$D$1000,2,FALSE)</f>
        <v>#N/A</v>
      </c>
      <c r="B12" s="16"/>
      <c r="C12" s="17" t="s">
        <v>10679</v>
      </c>
      <c r="F12" s="16" t="s">
        <v>11345</v>
      </c>
      <c r="G12" s="10" t="s">
        <v>10846</v>
      </c>
      <c r="H12" s="14" t="s">
        <v>10847</v>
      </c>
    </row>
    <row r="13" spans="1:8">
      <c r="A13" s="15" t="e">
        <f>VLOOKUP(C13,Info!$C$1:$D$1000,2,FALSE)</f>
        <v>#N/A</v>
      </c>
      <c r="B13" s="16"/>
      <c r="C13" s="17" t="s">
        <v>23987</v>
      </c>
      <c r="F13" s="16" t="s">
        <v>11346</v>
      </c>
      <c r="G13" s="10" t="s">
        <v>10848</v>
      </c>
      <c r="H13" s="14" t="s">
        <v>10849</v>
      </c>
    </row>
    <row r="14" spans="1:8">
      <c r="A14" s="18">
        <v>0</v>
      </c>
      <c r="B14" s="19" t="s">
        <v>10811</v>
      </c>
      <c r="C14" s="20"/>
      <c r="D14" s="20"/>
      <c r="E14" s="20"/>
      <c r="F14" s="19" t="s">
        <v>11451</v>
      </c>
      <c r="G14" s="10" t="s">
        <v>10850</v>
      </c>
      <c r="H14" s="14" t="s">
        <v>10851</v>
      </c>
    </row>
    <row r="15" spans="1:8">
      <c r="A15" s="15" t="e">
        <f>VLOOKUP(B15,Info!$C$1:$D$1000,2,FALSE)</f>
        <v>#N/A</v>
      </c>
      <c r="B15" s="21" t="s">
        <v>10624</v>
      </c>
      <c r="F15" s="16" t="s">
        <v>10852</v>
      </c>
      <c r="G15" s="10" t="s">
        <v>10853</v>
      </c>
      <c r="H15" s="14" t="s">
        <v>10854</v>
      </c>
    </row>
    <row r="16" spans="1:8">
      <c r="A16" s="15" t="e">
        <f>VLOOKUP(B16,Info!$C$1:$D$1000,2,FALSE)</f>
        <v>#N/A</v>
      </c>
      <c r="B16" s="21" t="s">
        <v>10855</v>
      </c>
      <c r="F16" s="16" t="s">
        <v>11108</v>
      </c>
      <c r="G16" s="10" t="s">
        <v>10856</v>
      </c>
      <c r="H16" s="14" t="s">
        <v>10857</v>
      </c>
    </row>
    <row r="17" spans="1:8">
      <c r="A17" s="15" t="e">
        <f>VLOOKUP(B17,Info!$C$1:$D$1000,2,FALSE)</f>
        <v>#N/A</v>
      </c>
      <c r="B17" s="21" t="s">
        <v>10858</v>
      </c>
      <c r="F17" s="16" t="s">
        <v>11175</v>
      </c>
      <c r="G17" s="10" t="s">
        <v>10859</v>
      </c>
      <c r="H17" s="14" t="s">
        <v>10860</v>
      </c>
    </row>
    <row r="18" spans="1:8">
      <c r="A18" s="15" t="e">
        <f>VLOOKUP(B18,Info!$C$1:$D$1000,2,FALSE)</f>
        <v>#N/A</v>
      </c>
      <c r="B18" s="21" t="s">
        <v>10861</v>
      </c>
      <c r="F18" s="16" t="s">
        <v>11144</v>
      </c>
      <c r="G18" s="10" t="s">
        <v>10862</v>
      </c>
      <c r="H18" s="14" t="s">
        <v>10863</v>
      </c>
    </row>
    <row r="19" spans="1:8">
      <c r="A19" s="15" t="e">
        <f>VLOOKUP(B19,Info!$C$1:$D$1000,2,FALSE)</f>
        <v>#N/A</v>
      </c>
      <c r="B19" s="21" t="s">
        <v>10864</v>
      </c>
      <c r="F19" s="16" t="s">
        <v>10865</v>
      </c>
      <c r="G19" s="10" t="s">
        <v>10866</v>
      </c>
      <c r="H19" s="14" t="s">
        <v>10867</v>
      </c>
    </row>
    <row r="20" spans="1:8">
      <c r="A20" s="15" t="e">
        <f>VLOOKUP(B20,Info!$C$1:$D$1000,2,FALSE)</f>
        <v>#N/A</v>
      </c>
      <c r="B20" s="21" t="s">
        <v>10868</v>
      </c>
      <c r="F20" s="16" t="s">
        <v>10869</v>
      </c>
      <c r="G20" s="10" t="s">
        <v>10870</v>
      </c>
      <c r="H20" s="14" t="s">
        <v>10871</v>
      </c>
    </row>
    <row r="21" spans="1:8">
      <c r="A21" s="15" t="e">
        <f>VLOOKUP(B21,Info!$C$1:$D$1000,2,FALSE)</f>
        <v>#N/A</v>
      </c>
      <c r="B21" s="21" t="s">
        <v>10625</v>
      </c>
      <c r="F21" s="16" t="s">
        <v>10872</v>
      </c>
      <c r="G21" s="10" t="s">
        <v>10873</v>
      </c>
      <c r="H21" s="14" t="s">
        <v>10874</v>
      </c>
    </row>
    <row r="22" spans="1:8">
      <c r="A22" s="15" t="e">
        <f>VLOOKUP(B22,Info!$C$1:$D$1000,2,FALSE)</f>
        <v>#N/A</v>
      </c>
      <c r="B22" s="21" t="s">
        <v>10875</v>
      </c>
      <c r="F22" s="16" t="s">
        <v>10876</v>
      </c>
      <c r="G22" s="10" t="s">
        <v>10877</v>
      </c>
      <c r="H22" s="14" t="s">
        <v>10878</v>
      </c>
    </row>
    <row r="23" spans="1:8">
      <c r="A23" s="15" t="e">
        <f>VLOOKUP(B23,Info!$C$1:$D$1000,2,FALSE)</f>
        <v>#N/A</v>
      </c>
      <c r="B23" s="21" t="s">
        <v>10879</v>
      </c>
      <c r="F23" s="16" t="s">
        <v>11154</v>
      </c>
      <c r="G23" s="10" t="s">
        <v>10880</v>
      </c>
      <c r="H23" s="14" t="s">
        <v>10881</v>
      </c>
    </row>
    <row r="24" spans="1:8">
      <c r="A24" s="15" t="e">
        <f>VLOOKUP(B24,Info!$C$1:$D$1000,2,FALSE)</f>
        <v>#N/A</v>
      </c>
      <c r="B24" s="21" t="s">
        <v>10882</v>
      </c>
      <c r="F24" s="16" t="s">
        <v>11178</v>
      </c>
      <c r="H24" s="14"/>
    </row>
    <row r="25" spans="1:8">
      <c r="A25" s="15" t="e">
        <f>VLOOKUP(B25,Info!$C$1:$D$1000,2,FALSE)</f>
        <v>#N/A</v>
      </c>
      <c r="B25" s="21" t="s">
        <v>10883</v>
      </c>
      <c r="F25" s="16" t="s">
        <v>10884</v>
      </c>
    </row>
    <row r="26" spans="1:8">
      <c r="A26" s="15" t="e">
        <f>VLOOKUP(B26,Info!$C$1:$D$1000,2,FALSE)</f>
        <v>#N/A</v>
      </c>
      <c r="B26" s="21" t="s">
        <v>10885</v>
      </c>
      <c r="F26" s="16" t="s">
        <v>11139</v>
      </c>
      <c r="G26" s="10" t="s">
        <v>10886</v>
      </c>
    </row>
    <row r="27" spans="1:8">
      <c r="A27" s="15" t="e">
        <f>VLOOKUP(B27,Info!$C$1:$D$1000,2,FALSE)</f>
        <v>#N/A</v>
      </c>
      <c r="B27" s="21" t="s">
        <v>10887</v>
      </c>
      <c r="F27" s="16" t="s">
        <v>10888</v>
      </c>
      <c r="G27" s="10" t="s">
        <v>10889</v>
      </c>
    </row>
    <row r="28" spans="1:8">
      <c r="A28" s="15" t="e">
        <f>VLOOKUP(B28,Info!$C$1:$D$1000,2,FALSE)</f>
        <v>#N/A</v>
      </c>
      <c r="B28" s="21" t="s">
        <v>10628</v>
      </c>
      <c r="F28" s="16" t="s">
        <v>11160</v>
      </c>
      <c r="G28" s="10" t="s">
        <v>10890</v>
      </c>
    </row>
    <row r="29" spans="1:8">
      <c r="A29" s="15" t="e">
        <f>VLOOKUP(B29,Info!$C$1:$D$1000,2,FALSE)</f>
        <v>#N/A</v>
      </c>
      <c r="B29" s="21" t="s">
        <v>10629</v>
      </c>
      <c r="F29" s="16" t="s">
        <v>11157</v>
      </c>
      <c r="G29" s="10" t="s">
        <v>10891</v>
      </c>
    </row>
    <row r="30" spans="1:8">
      <c r="A30" s="15" t="e">
        <f>VLOOKUP(B30,Info!$C$1:$D$1000,2,FALSE)</f>
        <v>#N/A</v>
      </c>
      <c r="B30" s="21" t="s">
        <v>10892</v>
      </c>
      <c r="F30" s="16" t="s">
        <v>10893</v>
      </c>
      <c r="G30" s="10" t="s">
        <v>10894</v>
      </c>
    </row>
    <row r="31" spans="1:8">
      <c r="A31" s="15" t="e">
        <f>VLOOKUP(B31,Info!$C$1:$D$1000,2,FALSE)</f>
        <v>#N/A</v>
      </c>
      <c r="B31" s="21" t="s">
        <v>10895</v>
      </c>
      <c r="F31" s="16" t="s">
        <v>11122</v>
      </c>
      <c r="G31" s="10" t="s">
        <v>10896</v>
      </c>
    </row>
    <row r="32" spans="1:8">
      <c r="A32" s="15" t="e">
        <f>VLOOKUP(B32,Info!$C$1:$D$1000,2,FALSE)</f>
        <v>#N/A</v>
      </c>
      <c r="B32" s="21" t="s">
        <v>10638</v>
      </c>
      <c r="F32" s="16" t="s">
        <v>11105</v>
      </c>
      <c r="G32" s="10" t="s">
        <v>10897</v>
      </c>
    </row>
    <row r="33" spans="1:7">
      <c r="A33" s="15" t="e">
        <f>VLOOKUP(B33,Info!$C$1:$D$1000,2,FALSE)</f>
        <v>#N/A</v>
      </c>
      <c r="B33" s="21" t="s">
        <v>10898</v>
      </c>
      <c r="F33" s="16" t="s">
        <v>11179</v>
      </c>
      <c r="G33" s="10" t="s">
        <v>10899</v>
      </c>
    </row>
    <row r="34" spans="1:7">
      <c r="A34" s="15" t="e">
        <f>VLOOKUP(B34,Info!$C$1:$D$1000,2,FALSE)</f>
        <v>#N/A</v>
      </c>
      <c r="B34" s="21" t="s">
        <v>10900</v>
      </c>
      <c r="F34" s="16" t="s">
        <v>10901</v>
      </c>
      <c r="G34" s="10" t="s">
        <v>10902</v>
      </c>
    </row>
    <row r="35" spans="1:7">
      <c r="A35" s="15" t="e">
        <f>VLOOKUP(B35,Info!$C$1:$D$1000,2,FALSE)</f>
        <v>#N/A</v>
      </c>
      <c r="B35" s="21" t="s">
        <v>10903</v>
      </c>
      <c r="F35" s="16" t="s">
        <v>11132</v>
      </c>
      <c r="G35" s="10" t="s">
        <v>10904</v>
      </c>
    </row>
    <row r="36" spans="1:7">
      <c r="A36" s="15" t="e">
        <f>VLOOKUP(B36,Info!$C$1:$D$1000,2,FALSE)</f>
        <v>#N/A</v>
      </c>
      <c r="B36" s="21" t="s">
        <v>10905</v>
      </c>
      <c r="F36" s="16" t="s">
        <v>11094</v>
      </c>
    </row>
    <row r="37" spans="1:7">
      <c r="A37" s="15" t="e">
        <f>VLOOKUP(B37,Info!$C$1:$D$1000,2,FALSE)</f>
        <v>#N/A</v>
      </c>
      <c r="B37" s="21" t="s">
        <v>10906</v>
      </c>
      <c r="F37" s="16" t="s">
        <v>11129</v>
      </c>
      <c r="G37" s="22" t="s">
        <v>10907</v>
      </c>
    </row>
    <row r="38" spans="1:7">
      <c r="A38" s="15" t="e">
        <f>VLOOKUP(B38,Info!$C$1:$D$1000,2,FALSE)</f>
        <v>#N/A</v>
      </c>
      <c r="B38" s="21" t="s">
        <v>10626</v>
      </c>
      <c r="F38" s="16" t="s">
        <v>11456</v>
      </c>
      <c r="G38" s="22" t="s">
        <v>10909</v>
      </c>
    </row>
    <row r="39" spans="1:7">
      <c r="A39" s="15" t="e">
        <f>VLOOKUP(B39,Info!$C$1:$D$1000,2,FALSE)</f>
        <v>#N/A</v>
      </c>
      <c r="B39" s="21" t="s">
        <v>10910</v>
      </c>
      <c r="F39" s="16" t="s">
        <v>11147</v>
      </c>
      <c r="G39" s="22" t="s">
        <v>10911</v>
      </c>
    </row>
    <row r="40" spans="1:7">
      <c r="A40" s="15" t="e">
        <f>VLOOKUP(B40,Info!$C$1:$D$1000,2,FALSE)</f>
        <v>#N/A</v>
      </c>
      <c r="B40" s="21" t="s">
        <v>10912</v>
      </c>
      <c r="F40" s="16" t="s">
        <v>11171</v>
      </c>
      <c r="G40" s="22" t="s">
        <v>10913</v>
      </c>
    </row>
    <row r="41" spans="1:7">
      <c r="A41" s="15" t="e">
        <f>VLOOKUP(B41,Info!$C$1:$D$1000,2,FALSE)</f>
        <v>#N/A</v>
      </c>
      <c r="B41" s="21" t="s">
        <v>10634</v>
      </c>
      <c r="F41" s="16" t="s">
        <v>11100</v>
      </c>
      <c r="G41" s="22" t="s">
        <v>10914</v>
      </c>
    </row>
    <row r="42" spans="1:7">
      <c r="A42" s="15" t="e">
        <f>VLOOKUP(B42,Info!$C$1:$D$1000,2,FALSE)</f>
        <v>#N/A</v>
      </c>
      <c r="B42" s="21" t="s">
        <v>10635</v>
      </c>
      <c r="F42" s="16" t="s">
        <v>10915</v>
      </c>
      <c r="G42" s="22" t="s">
        <v>10916</v>
      </c>
    </row>
    <row r="43" spans="1:7">
      <c r="A43" s="15" t="e">
        <f>VLOOKUP(B43,Info!$C$1:$D$1000,2,FALSE)</f>
        <v>#N/A</v>
      </c>
      <c r="B43" s="21" t="s">
        <v>10637</v>
      </c>
      <c r="F43" s="16" t="s">
        <v>10917</v>
      </c>
      <c r="G43" s="22" t="s">
        <v>10918</v>
      </c>
    </row>
    <row r="44" spans="1:7">
      <c r="A44" s="15" t="e">
        <f>VLOOKUP(B44,Info!$C$1:$D$1000,2,FALSE)</f>
        <v>#N/A</v>
      </c>
      <c r="B44" s="21" t="s">
        <v>10919</v>
      </c>
      <c r="F44" s="16" t="s">
        <v>10920</v>
      </c>
      <c r="G44" s="22" t="s">
        <v>10921</v>
      </c>
    </row>
    <row r="45" spans="1:7">
      <c r="A45" s="15" t="e">
        <f>VLOOKUP(B45,Info!$C$1:$D$1000,2,FALSE)</f>
        <v>#N/A</v>
      </c>
      <c r="B45" s="21" t="s">
        <v>10922</v>
      </c>
      <c r="F45" s="16" t="s">
        <v>11097</v>
      </c>
      <c r="G45" s="22" t="s">
        <v>10923</v>
      </c>
    </row>
    <row r="46" spans="1:7">
      <c r="A46" s="15" t="e">
        <f>VLOOKUP(B46,Info!$C$1:$D$1000,2,FALSE)</f>
        <v>#N/A</v>
      </c>
      <c r="B46" s="21" t="s">
        <v>10924</v>
      </c>
      <c r="F46" s="16" t="s">
        <v>10925</v>
      </c>
      <c r="G46" s="22" t="s">
        <v>10926</v>
      </c>
    </row>
    <row r="47" spans="1:7">
      <c r="A47" s="15" t="e">
        <f>VLOOKUP(B47,Info!$C$1:$D$1000,2,FALSE)</f>
        <v>#N/A</v>
      </c>
      <c r="B47" s="21" t="s">
        <v>10927</v>
      </c>
      <c r="F47" s="16" t="s">
        <v>11176</v>
      </c>
      <c r="G47" s="22" t="s">
        <v>10928</v>
      </c>
    </row>
    <row r="48" spans="1:7">
      <c r="A48" s="15" t="e">
        <f>VLOOKUP(B48,Info!$C$1:$D$1000,2,FALSE)</f>
        <v>#N/A</v>
      </c>
      <c r="B48" s="21" t="s">
        <v>10929</v>
      </c>
      <c r="F48" s="16" t="s">
        <v>11462</v>
      </c>
      <c r="G48" s="22" t="s">
        <v>10931</v>
      </c>
    </row>
    <row r="49" spans="1:7">
      <c r="A49" s="15" t="e">
        <f>VLOOKUP(B49,Info!$C$1:$D$1000,2,FALSE)</f>
        <v>#N/A</v>
      </c>
      <c r="B49" s="21" t="s">
        <v>10932</v>
      </c>
      <c r="F49" s="16" t="s">
        <v>11463</v>
      </c>
      <c r="G49" s="22" t="s">
        <v>10934</v>
      </c>
    </row>
    <row r="50" spans="1:7">
      <c r="A50" s="15" t="e">
        <f>VLOOKUP(B50,Info!$C$1:$D$1000,2,FALSE)</f>
        <v>#N/A</v>
      </c>
      <c r="B50" s="21" t="s">
        <v>10935</v>
      </c>
      <c r="F50" s="16" t="s">
        <v>11114</v>
      </c>
      <c r="G50" s="23" t="s">
        <v>10937</v>
      </c>
    </row>
    <row r="51" spans="1:7">
      <c r="A51" s="15" t="e">
        <f>VLOOKUP(B51,Info!$C$1:$D$1000,2,FALSE)</f>
        <v>#N/A</v>
      </c>
      <c r="B51" s="21" t="s">
        <v>10627</v>
      </c>
      <c r="F51" s="16" t="s">
        <v>10938</v>
      </c>
      <c r="G51" s="23" t="s">
        <v>10939</v>
      </c>
    </row>
    <row r="52" spans="1:7">
      <c r="A52" s="15" t="e">
        <f>VLOOKUP(B52,Info!$C$1:$D$1000,2,FALSE)</f>
        <v>#N/A</v>
      </c>
      <c r="B52" s="21" t="s">
        <v>10940</v>
      </c>
      <c r="F52" s="16" t="s">
        <v>10941</v>
      </c>
      <c r="G52" s="23" t="s">
        <v>10942</v>
      </c>
    </row>
    <row r="53" spans="1:7">
      <c r="A53" s="15" t="e">
        <f>VLOOKUP(B53,Info!$C$1:$D$1000,2,FALSE)</f>
        <v>#N/A</v>
      </c>
      <c r="B53" s="21" t="s">
        <v>10943</v>
      </c>
      <c r="F53" s="16" t="s">
        <v>10944</v>
      </c>
      <c r="G53" s="23" t="s">
        <v>10945</v>
      </c>
    </row>
    <row r="54" spans="1:7">
      <c r="A54" s="15" t="e">
        <f>VLOOKUP(B54,Info!$C$1:$D$1000,2,FALSE)</f>
        <v>#N/A</v>
      </c>
      <c r="B54" s="21" t="s">
        <v>10946</v>
      </c>
      <c r="F54" s="16" t="s">
        <v>10947</v>
      </c>
      <c r="G54" s="23" t="s">
        <v>10948</v>
      </c>
    </row>
    <row r="55" spans="1:7">
      <c r="A55" s="18">
        <v>0</v>
      </c>
      <c r="B55" s="19" t="s">
        <v>10680</v>
      </c>
      <c r="F55" s="19" t="s">
        <v>10949</v>
      </c>
      <c r="G55" s="23" t="s">
        <v>10950</v>
      </c>
    </row>
    <row r="56" spans="1:7">
      <c r="A56" s="15" t="e">
        <f>VLOOKUP(B56,Info!$C$1:$D$1000,2,FALSE)</f>
        <v>#N/A</v>
      </c>
      <c r="B56" s="21" t="s">
        <v>10753</v>
      </c>
      <c r="F56" s="16" t="s">
        <v>10951</v>
      </c>
      <c r="G56" s="23" t="s">
        <v>10952</v>
      </c>
    </row>
    <row r="57" spans="1:7">
      <c r="A57" s="15" t="e">
        <f>VLOOKUP(B57,Info!$C$1:$D$1000,2,FALSE)</f>
        <v>#N/A</v>
      </c>
      <c r="B57" s="21" t="s">
        <v>10711</v>
      </c>
      <c r="F57" s="16" t="s">
        <v>10953</v>
      </c>
      <c r="G57" s="23" t="s">
        <v>10954</v>
      </c>
    </row>
    <row r="58" spans="1:7">
      <c r="A58" s="15" t="e">
        <f>VLOOKUP(B58,Info!$C$1:$D$1000,2,FALSE)</f>
        <v>#N/A</v>
      </c>
      <c r="B58" s="21" t="s">
        <v>10709</v>
      </c>
      <c r="F58" s="16" t="s">
        <v>11347</v>
      </c>
      <c r="G58" s="23" t="s">
        <v>10955</v>
      </c>
    </row>
    <row r="59" spans="1:7">
      <c r="A59" s="15" t="e">
        <f>VLOOKUP(B59,Info!$C$1:$D$1000,2,FALSE)</f>
        <v>#N/A</v>
      </c>
      <c r="B59" s="21" t="s">
        <v>10696</v>
      </c>
      <c r="F59" s="16" t="s">
        <v>11348</v>
      </c>
      <c r="G59" s="23" t="s">
        <v>10956</v>
      </c>
    </row>
    <row r="60" spans="1:7">
      <c r="A60" s="15" t="e">
        <f>VLOOKUP(B60,Info!$C$1:$D$1000,2,FALSE)</f>
        <v>#N/A</v>
      </c>
      <c r="B60" s="21" t="s">
        <v>10688</v>
      </c>
      <c r="F60" s="16" t="s">
        <v>11349</v>
      </c>
      <c r="G60" s="23" t="s">
        <v>10957</v>
      </c>
    </row>
    <row r="61" spans="1:7">
      <c r="A61" s="15" t="e">
        <f>VLOOKUP(B61,Info!$C$1:$D$1000,2,FALSE)</f>
        <v>#N/A</v>
      </c>
      <c r="B61" s="21" t="s">
        <v>10734</v>
      </c>
      <c r="F61" s="16" t="s">
        <v>11350</v>
      </c>
      <c r="G61" s="23" t="s">
        <v>10958</v>
      </c>
    </row>
    <row r="62" spans="1:7">
      <c r="A62" s="15" t="e">
        <f>VLOOKUP(B62,Info!$C$1:$D$1000,2,FALSE)</f>
        <v>#N/A</v>
      </c>
      <c r="B62" s="21" t="s">
        <v>10749</v>
      </c>
      <c r="F62" s="16" t="s">
        <v>11351</v>
      </c>
      <c r="G62" s="23" t="s">
        <v>10959</v>
      </c>
    </row>
    <row r="63" spans="1:7">
      <c r="A63" s="15" t="e">
        <f>VLOOKUP(B63,Info!$C$1:$D$1000,2,FALSE)</f>
        <v>#N/A</v>
      </c>
      <c r="B63" s="21" t="s">
        <v>10701</v>
      </c>
      <c r="F63" s="16" t="s">
        <v>11352</v>
      </c>
      <c r="G63" s="23" t="s">
        <v>10960</v>
      </c>
    </row>
    <row r="64" spans="1:7">
      <c r="A64" s="15" t="e">
        <f>VLOOKUP(B64,Info!$C$1:$D$1000,2,FALSE)</f>
        <v>#N/A</v>
      </c>
      <c r="B64" s="21" t="s">
        <v>10746</v>
      </c>
      <c r="F64" s="16" t="s">
        <v>11353</v>
      </c>
      <c r="G64" s="23" t="s">
        <v>10961</v>
      </c>
    </row>
    <row r="65" spans="1:7">
      <c r="A65" s="15" t="e">
        <f>VLOOKUP(B65,Info!$C$1:$D$1000,2,FALSE)</f>
        <v>#N/A</v>
      </c>
      <c r="B65" s="21" t="s">
        <v>10700</v>
      </c>
      <c r="F65" s="16" t="s">
        <v>11354</v>
      </c>
      <c r="G65" s="23" t="s">
        <v>10962</v>
      </c>
    </row>
    <row r="66" spans="1:7">
      <c r="A66" s="15" t="e">
        <f>VLOOKUP(B66,Info!$C$1:$D$1000,2,FALSE)</f>
        <v>#N/A</v>
      </c>
      <c r="B66" s="21" t="s">
        <v>10715</v>
      </c>
      <c r="F66" s="16" t="s">
        <v>11355</v>
      </c>
      <c r="G66" s="23" t="s">
        <v>10963</v>
      </c>
    </row>
    <row r="67" spans="1:7">
      <c r="A67" s="15" t="e">
        <f>VLOOKUP(B67,Info!$C$1:$D$1000,2,FALSE)</f>
        <v>#N/A</v>
      </c>
      <c r="B67" s="21" t="s">
        <v>10697</v>
      </c>
      <c r="F67" s="16" t="s">
        <v>11356</v>
      </c>
      <c r="G67" s="23" t="s">
        <v>10964</v>
      </c>
    </row>
    <row r="68" spans="1:7">
      <c r="A68" s="15" t="e">
        <f>VLOOKUP(B68,Info!$C$1:$D$1000,2,FALSE)</f>
        <v>#N/A</v>
      </c>
      <c r="B68" s="21" t="s">
        <v>10686</v>
      </c>
      <c r="F68" s="16" t="s">
        <v>11357</v>
      </c>
      <c r="G68" s="23" t="s">
        <v>10965</v>
      </c>
    </row>
    <row r="69" spans="1:7">
      <c r="A69" s="15" t="e">
        <f>VLOOKUP(B69,Info!$C$1:$D$1000,2,FALSE)</f>
        <v>#N/A</v>
      </c>
      <c r="B69" s="21" t="s">
        <v>10703</v>
      </c>
      <c r="F69" s="16" t="s">
        <v>10966</v>
      </c>
      <c r="G69" s="23" t="s">
        <v>10967</v>
      </c>
    </row>
    <row r="70" spans="1:7">
      <c r="A70" s="15" t="e">
        <f>VLOOKUP(B70,Info!$C$1:$D$1000,2,FALSE)</f>
        <v>#N/A</v>
      </c>
      <c r="B70" s="21" t="s">
        <v>10722</v>
      </c>
      <c r="F70" s="16" t="s">
        <v>11358</v>
      </c>
      <c r="G70" s="23" t="s">
        <v>10968</v>
      </c>
    </row>
    <row r="71" spans="1:7">
      <c r="A71" s="15" t="e">
        <f>VLOOKUP(B71,Info!$C$1:$D$1000,2,FALSE)</f>
        <v>#N/A</v>
      </c>
      <c r="B71" s="21" t="s">
        <v>10744</v>
      </c>
      <c r="F71" s="16" t="s">
        <v>10969</v>
      </c>
      <c r="G71" s="23" t="s">
        <v>10970</v>
      </c>
    </row>
    <row r="72" spans="1:7">
      <c r="A72" s="15" t="e">
        <f>VLOOKUP(B72,Info!$C$1:$D$1000,2,FALSE)</f>
        <v>#N/A</v>
      </c>
      <c r="B72" s="21" t="s">
        <v>10751</v>
      </c>
      <c r="F72" s="16" t="s">
        <v>10971</v>
      </c>
      <c r="G72" s="23" t="s">
        <v>10972</v>
      </c>
    </row>
    <row r="73" spans="1:7">
      <c r="A73" s="15" t="e">
        <f>VLOOKUP(B73,Info!$C$1:$D$1000,2,FALSE)</f>
        <v>#N/A</v>
      </c>
      <c r="B73" s="21" t="s">
        <v>10752</v>
      </c>
      <c r="F73" s="16" t="s">
        <v>11359</v>
      </c>
      <c r="G73" s="23" t="s">
        <v>10973</v>
      </c>
    </row>
    <row r="74" spans="1:7">
      <c r="A74" s="15" t="e">
        <f>VLOOKUP(B74,Info!$C$1:$D$1000,2,FALSE)</f>
        <v>#N/A</v>
      </c>
      <c r="B74" s="21" t="s">
        <v>10689</v>
      </c>
      <c r="F74" s="16" t="s">
        <v>10974</v>
      </c>
      <c r="G74" s="23" t="s">
        <v>10975</v>
      </c>
    </row>
    <row r="75" spans="1:7">
      <c r="A75" s="15" t="e">
        <f>VLOOKUP(B75,Info!$C$1:$D$1000,2,FALSE)</f>
        <v>#N/A</v>
      </c>
      <c r="B75" s="21" t="s">
        <v>10732</v>
      </c>
      <c r="F75" s="16" t="s">
        <v>11360</v>
      </c>
      <c r="G75" s="23" t="s">
        <v>10976</v>
      </c>
    </row>
    <row r="76" spans="1:7">
      <c r="A76" s="15" t="e">
        <f>VLOOKUP(B76,Info!$C$1:$D$1000,2,FALSE)</f>
        <v>#N/A</v>
      </c>
      <c r="B76" s="21" t="s">
        <v>10742</v>
      </c>
      <c r="F76" s="16" t="s">
        <v>11361</v>
      </c>
      <c r="G76" s="23" t="s">
        <v>10977</v>
      </c>
    </row>
    <row r="77" spans="1:7">
      <c r="A77" s="15" t="e">
        <f>VLOOKUP(B77,Info!$C$1:$D$1000,2,FALSE)</f>
        <v>#N/A</v>
      </c>
      <c r="B77" s="21" t="s">
        <v>10729</v>
      </c>
      <c r="F77" s="16" t="s">
        <v>10978</v>
      </c>
      <c r="G77" s="23" t="s">
        <v>10979</v>
      </c>
    </row>
    <row r="78" spans="1:7">
      <c r="A78" s="15" t="e">
        <f>VLOOKUP(B78,Info!$C$1:$D$1000,2,FALSE)</f>
        <v>#N/A</v>
      </c>
      <c r="B78" s="21" t="s">
        <v>10683</v>
      </c>
      <c r="F78" s="16" t="s">
        <v>11362</v>
      </c>
      <c r="G78" s="23" t="s">
        <v>10980</v>
      </c>
    </row>
    <row r="79" spans="1:7">
      <c r="A79" s="15" t="e">
        <f>VLOOKUP(B79,Info!$C$1:$D$1000,2,FALSE)</f>
        <v>#N/A</v>
      </c>
      <c r="B79" s="21" t="s">
        <v>10718</v>
      </c>
      <c r="F79" s="16" t="s">
        <v>10981</v>
      </c>
      <c r="G79" s="23" t="s">
        <v>10982</v>
      </c>
    </row>
    <row r="80" spans="1:7">
      <c r="A80" s="15" t="e">
        <f>VLOOKUP(B80,Info!$C$1:$D$1000,2,FALSE)</f>
        <v>#N/A</v>
      </c>
      <c r="B80" s="21" t="s">
        <v>10743</v>
      </c>
      <c r="F80" s="16" t="s">
        <v>10983</v>
      </c>
      <c r="G80" s="23" t="s">
        <v>10984</v>
      </c>
    </row>
    <row r="81" spans="1:7">
      <c r="A81" s="15" t="e">
        <f>VLOOKUP(B81,Info!$C$1:$D$1000,2,FALSE)</f>
        <v>#N/A</v>
      </c>
      <c r="B81" s="21" t="s">
        <v>10747</v>
      </c>
      <c r="F81" s="16" t="s">
        <v>10985</v>
      </c>
      <c r="G81" s="23" t="s">
        <v>10986</v>
      </c>
    </row>
    <row r="82" spans="1:7">
      <c r="A82" s="15" t="e">
        <f>VLOOKUP(B82,Info!$C$1:$D$1000,2,FALSE)</f>
        <v>#N/A</v>
      </c>
      <c r="B82" s="21" t="s">
        <v>10691</v>
      </c>
      <c r="F82" s="16" t="s">
        <v>10987</v>
      </c>
      <c r="G82" s="23" t="s">
        <v>10988</v>
      </c>
    </row>
    <row r="83" spans="1:7">
      <c r="A83" s="15" t="e">
        <f>VLOOKUP(B83,Info!$C$1:$D$1000,2,FALSE)</f>
        <v>#N/A</v>
      </c>
      <c r="B83" s="21" t="s">
        <v>10750</v>
      </c>
      <c r="F83" s="16" t="s">
        <v>10989</v>
      </c>
      <c r="G83" s="23" t="s">
        <v>10990</v>
      </c>
    </row>
    <row r="84" spans="1:7">
      <c r="A84" s="15" t="e">
        <f>VLOOKUP(B84,Info!$C$1:$D$1000,2,FALSE)</f>
        <v>#N/A</v>
      </c>
      <c r="B84" s="21" t="s">
        <v>10721</v>
      </c>
      <c r="F84" s="16" t="s">
        <v>10991</v>
      </c>
    </row>
    <row r="85" spans="1:7">
      <c r="A85" s="15" t="e">
        <f>VLOOKUP(B85,Info!$C$1:$D$1000,2,FALSE)</f>
        <v>#N/A</v>
      </c>
      <c r="B85" s="21" t="s">
        <v>10727</v>
      </c>
      <c r="F85" s="16" t="s">
        <v>10992</v>
      </c>
    </row>
    <row r="86" spans="1:7">
      <c r="A86" s="15" t="e">
        <f>VLOOKUP(B86,Info!$C$1:$D$1000,2,FALSE)</f>
        <v>#N/A</v>
      </c>
      <c r="B86" s="21" t="s">
        <v>10745</v>
      </c>
      <c r="F86" s="16" t="s">
        <v>10993</v>
      </c>
    </row>
    <row r="87" spans="1:7">
      <c r="A87" s="15" t="e">
        <f>VLOOKUP(B87,Info!$C$1:$D$1000,2,FALSE)</f>
        <v>#N/A</v>
      </c>
      <c r="B87" s="21" t="s">
        <v>10704</v>
      </c>
      <c r="F87" s="16" t="s">
        <v>10994</v>
      </c>
    </row>
    <row r="88" spans="1:7">
      <c r="A88" s="15" t="e">
        <f>VLOOKUP(B88,Info!$C$1:$D$1000,2,FALSE)</f>
        <v>#N/A</v>
      </c>
      <c r="B88" s="21" t="s">
        <v>10735</v>
      </c>
      <c r="F88" s="16" t="s">
        <v>10995</v>
      </c>
    </row>
    <row r="89" spans="1:7">
      <c r="A89" s="15" t="e">
        <f>VLOOKUP(B89,Info!$C$1:$D$1000,2,FALSE)</f>
        <v>#N/A</v>
      </c>
      <c r="B89" s="21" t="s">
        <v>10736</v>
      </c>
      <c r="F89" s="16" t="s">
        <v>10996</v>
      </c>
    </row>
    <row r="90" spans="1:7">
      <c r="A90" s="15" t="e">
        <f>VLOOKUP(B90,Info!$C$1:$D$1000,2,FALSE)</f>
        <v>#N/A</v>
      </c>
      <c r="B90" s="21" t="s">
        <v>10698</v>
      </c>
      <c r="F90" s="16" t="s">
        <v>10997</v>
      </c>
    </row>
    <row r="91" spans="1:7">
      <c r="A91" s="15" t="e">
        <f>VLOOKUP(B91,Info!$C$1:$D$1000,2,FALSE)</f>
        <v>#N/A</v>
      </c>
      <c r="B91" s="21" t="s">
        <v>10720</v>
      </c>
      <c r="F91" s="16" t="s">
        <v>10998</v>
      </c>
    </row>
    <row r="92" spans="1:7">
      <c r="A92" s="15" t="e">
        <f>VLOOKUP(B92,Info!$C$1:$D$1000,2,FALSE)</f>
        <v>#N/A</v>
      </c>
      <c r="B92" s="21" t="s">
        <v>10712</v>
      </c>
      <c r="F92" s="16" t="s">
        <v>10999</v>
      </c>
    </row>
    <row r="93" spans="1:7">
      <c r="A93" s="15" t="e">
        <f>VLOOKUP(B93,Info!$C$1:$D$1000,2,FALSE)</f>
        <v>#N/A</v>
      </c>
      <c r="B93" s="21" t="s">
        <v>10692</v>
      </c>
      <c r="F93" s="16" t="s">
        <v>11000</v>
      </c>
    </row>
    <row r="94" spans="1:7">
      <c r="A94" s="15" t="e">
        <f>VLOOKUP(B94,Info!$C$1:$D$1000,2,FALSE)</f>
        <v>#N/A</v>
      </c>
      <c r="B94" s="21" t="s">
        <v>10714</v>
      </c>
      <c r="F94" s="16" t="s">
        <v>11001</v>
      </c>
    </row>
    <row r="95" spans="1:7">
      <c r="A95" s="15" t="e">
        <f>VLOOKUP(B95,Info!$C$1:$D$1000,2,FALSE)</f>
        <v>#N/A</v>
      </c>
      <c r="B95" s="21" t="s">
        <v>10707</v>
      </c>
      <c r="F95" s="16" t="s">
        <v>11002</v>
      </c>
    </row>
    <row r="96" spans="1:7">
      <c r="A96" s="15" t="e">
        <f>VLOOKUP(B96,Info!$C$1:$D$1000,2,FALSE)</f>
        <v>#N/A</v>
      </c>
      <c r="B96" s="21" t="s">
        <v>10705</v>
      </c>
      <c r="F96" s="16" t="s">
        <v>11003</v>
      </c>
    </row>
    <row r="97" spans="1:11">
      <c r="A97" s="15" t="e">
        <f>VLOOKUP(B97,Info!$C$1:$D$1000,2,FALSE)</f>
        <v>#N/A</v>
      </c>
      <c r="B97" s="21" t="s">
        <v>10724</v>
      </c>
      <c r="F97" s="16" t="s">
        <v>11004</v>
      </c>
    </row>
    <row r="98" spans="1:11">
      <c r="A98" s="15" t="e">
        <f>VLOOKUP(B98,Info!$C$1:$D$1000,2,FALSE)</f>
        <v>#N/A</v>
      </c>
      <c r="B98" s="21" t="s">
        <v>10725</v>
      </c>
      <c r="F98" s="16" t="s">
        <v>11005</v>
      </c>
    </row>
    <row r="99" spans="1:11">
      <c r="A99" s="15" t="e">
        <f>VLOOKUP(B99,Info!$C$1:$D$1000,2,FALSE)</f>
        <v>#N/A</v>
      </c>
      <c r="B99" s="21" t="s">
        <v>10730</v>
      </c>
      <c r="F99" s="16" t="s">
        <v>11006</v>
      </c>
    </row>
    <row r="100" spans="1:11">
      <c r="A100" s="15" t="e">
        <f>VLOOKUP(B100,Info!$C$1:$D$1000,2,FALSE)</f>
        <v>#N/A</v>
      </c>
      <c r="B100" s="21" t="s">
        <v>10748</v>
      </c>
      <c r="F100" s="16" t="s">
        <v>11007</v>
      </c>
      <c r="G100" s="22" t="s">
        <v>11008</v>
      </c>
      <c r="H100" s="24"/>
      <c r="I100" s="24"/>
      <c r="J100" s="23"/>
      <c r="K100" s="23"/>
    </row>
    <row r="101" spans="1:11">
      <c r="A101" s="15" t="e">
        <f>VLOOKUP(B101,Info!$C$1:$D$1000,2,FALSE)</f>
        <v>#N/A</v>
      </c>
      <c r="B101" s="21" t="s">
        <v>10706</v>
      </c>
      <c r="F101" s="16" t="s">
        <v>11009</v>
      </c>
      <c r="G101" s="22" t="s">
        <v>11010</v>
      </c>
      <c r="H101" s="24"/>
      <c r="I101" s="24"/>
    </row>
    <row r="102" spans="1:11">
      <c r="A102" s="15" t="e">
        <f>VLOOKUP(B102,Info!$C$1:$D$1000,2,FALSE)</f>
        <v>#N/A</v>
      </c>
      <c r="B102" s="21" t="s">
        <v>10685</v>
      </c>
      <c r="F102" s="16" t="s">
        <v>11011</v>
      </c>
      <c r="G102" s="22" t="s">
        <v>11012</v>
      </c>
      <c r="H102" s="24"/>
      <c r="I102" s="24"/>
    </row>
    <row r="103" spans="1:11">
      <c r="A103" s="15" t="e">
        <f>VLOOKUP(B103,Info!$C$1:$D$1000,2,FALSE)</f>
        <v>#N/A</v>
      </c>
      <c r="B103" s="21" t="s">
        <v>10699</v>
      </c>
      <c r="F103" s="16" t="s">
        <v>11013</v>
      </c>
      <c r="G103" s="22" t="s">
        <v>11014</v>
      </c>
      <c r="H103" s="24"/>
      <c r="I103" s="24"/>
    </row>
    <row r="104" spans="1:11">
      <c r="A104" s="15" t="e">
        <f>VLOOKUP(B104,Info!$C$1:$D$1000,2,FALSE)</f>
        <v>#N/A</v>
      </c>
      <c r="B104" s="21" t="s">
        <v>10716</v>
      </c>
      <c r="F104" s="16" t="s">
        <v>11015</v>
      </c>
      <c r="G104" s="22" t="s">
        <v>11016</v>
      </c>
      <c r="H104" s="24"/>
      <c r="I104" s="24"/>
    </row>
    <row r="105" spans="1:11">
      <c r="A105" s="15" t="e">
        <f>VLOOKUP(B105,Info!$C$1:$D$1000,2,FALSE)</f>
        <v>#N/A</v>
      </c>
      <c r="B105" s="21" t="s">
        <v>10740</v>
      </c>
      <c r="F105" s="16" t="s">
        <v>11017</v>
      </c>
      <c r="G105" s="22" t="s">
        <v>11018</v>
      </c>
      <c r="H105" s="24"/>
      <c r="I105" s="24"/>
    </row>
    <row r="106" spans="1:11">
      <c r="A106" s="15" t="e">
        <f>VLOOKUP(B106,Info!$C$1:$D$1000,2,FALSE)</f>
        <v>#N/A</v>
      </c>
      <c r="B106" s="21" t="s">
        <v>10690</v>
      </c>
      <c r="F106" s="16" t="s">
        <v>11019</v>
      </c>
      <c r="G106" s="22" t="s">
        <v>11020</v>
      </c>
      <c r="H106" s="24"/>
      <c r="I106" s="24"/>
    </row>
    <row r="107" spans="1:11">
      <c r="A107" s="15" t="e">
        <f>VLOOKUP(B107,Info!$C$1:$D$1000,2,FALSE)</f>
        <v>#N/A</v>
      </c>
      <c r="B107" s="21" t="s">
        <v>10702</v>
      </c>
      <c r="F107" s="16" t="s">
        <v>11021</v>
      </c>
      <c r="G107" s="22" t="s">
        <v>11022</v>
      </c>
      <c r="H107" s="24"/>
      <c r="I107" s="24"/>
    </row>
    <row r="108" spans="1:11">
      <c r="A108" s="15" t="e">
        <f>VLOOKUP(B108,Info!$C$1:$D$1000,2,FALSE)</f>
        <v>#N/A</v>
      </c>
      <c r="B108" s="21" t="s">
        <v>10719</v>
      </c>
      <c r="F108" s="16" t="s">
        <v>11023</v>
      </c>
      <c r="G108" s="22" t="s">
        <v>11024</v>
      </c>
      <c r="H108" s="24"/>
      <c r="I108" s="24"/>
    </row>
    <row r="109" spans="1:11">
      <c r="A109" s="15" t="e">
        <f>VLOOKUP(B109,Info!$C$1:$D$1000,2,FALSE)</f>
        <v>#N/A</v>
      </c>
      <c r="B109" s="21" t="s">
        <v>11025</v>
      </c>
      <c r="F109" s="16" t="s">
        <v>11026</v>
      </c>
      <c r="G109" s="22" t="s">
        <v>11027</v>
      </c>
      <c r="H109" s="24"/>
      <c r="I109" s="24"/>
    </row>
    <row r="110" spans="1:11">
      <c r="A110" s="15" t="e">
        <f>VLOOKUP(B110,Info!$C$1:$D$1000,2,FALSE)</f>
        <v>#N/A</v>
      </c>
      <c r="B110" s="21" t="s">
        <v>10713</v>
      </c>
      <c r="F110" s="16" t="s">
        <v>11028</v>
      </c>
      <c r="G110" s="22" t="s">
        <v>11029</v>
      </c>
      <c r="H110" s="24"/>
      <c r="I110" s="24"/>
    </row>
    <row r="111" spans="1:11">
      <c r="A111" s="15" t="e">
        <f>VLOOKUP(B111,Info!$C$1:$D$1000,2,FALSE)</f>
        <v>#N/A</v>
      </c>
      <c r="B111" s="21" t="s">
        <v>10694</v>
      </c>
      <c r="F111" s="16" t="s">
        <v>11363</v>
      </c>
      <c r="G111" s="24"/>
      <c r="H111" s="24"/>
      <c r="I111" s="24"/>
    </row>
    <row r="112" spans="1:11">
      <c r="A112" s="15" t="e">
        <f>VLOOKUP(B112,Info!$C$1:$D$1000,2,FALSE)</f>
        <v>#N/A</v>
      </c>
      <c r="B112" s="21" t="s">
        <v>10738</v>
      </c>
      <c r="F112" s="16" t="s">
        <v>11030</v>
      </c>
      <c r="G112" s="24"/>
      <c r="H112" s="24"/>
      <c r="I112" s="24"/>
    </row>
    <row r="113" spans="1:9">
      <c r="A113" s="15" t="e">
        <f>VLOOKUP(B113,Info!$C$1:$D$1000,2,FALSE)</f>
        <v>#N/A</v>
      </c>
      <c r="B113" s="21" t="s">
        <v>10737</v>
      </c>
      <c r="F113" s="16" t="s">
        <v>11364</v>
      </c>
      <c r="G113" s="25" t="s">
        <v>11031</v>
      </c>
      <c r="H113" s="9"/>
      <c r="I113" s="24"/>
    </row>
    <row r="114" spans="1:9">
      <c r="A114" s="15" t="e">
        <f>VLOOKUP(B114,Info!$C$1:$D$1000,2,FALSE)</f>
        <v>#N/A</v>
      </c>
      <c r="B114" s="21" t="s">
        <v>10739</v>
      </c>
      <c r="F114" s="16" t="s">
        <v>11365</v>
      </c>
      <c r="G114" s="25" t="s">
        <v>11032</v>
      </c>
      <c r="H114" s="9"/>
      <c r="I114" s="24"/>
    </row>
    <row r="115" spans="1:9">
      <c r="A115" s="15" t="e">
        <f>VLOOKUP(B115,Info!$C$1:$D$1000,2,FALSE)</f>
        <v>#N/A</v>
      </c>
      <c r="B115" s="21" t="s">
        <v>10682</v>
      </c>
      <c r="F115" s="16" t="s">
        <v>11366</v>
      </c>
      <c r="G115" s="25" t="s">
        <v>11033</v>
      </c>
      <c r="H115" s="9"/>
      <c r="I115" s="24"/>
    </row>
    <row r="116" spans="1:9">
      <c r="A116" s="15" t="e">
        <f>VLOOKUP(B116,Info!$C$1:$D$1000,2,FALSE)</f>
        <v>#N/A</v>
      </c>
      <c r="B116" s="21" t="s">
        <v>10687</v>
      </c>
      <c r="F116" s="16" t="s">
        <v>11367</v>
      </c>
      <c r="G116" s="25" t="s">
        <v>11034</v>
      </c>
      <c r="H116" s="9"/>
      <c r="I116" s="24"/>
    </row>
    <row r="117" spans="1:9">
      <c r="A117" s="15" t="e">
        <f>VLOOKUP(B117,Info!$C$1:$D$1000,2,FALSE)</f>
        <v>#N/A</v>
      </c>
      <c r="B117" s="21" t="s">
        <v>10728</v>
      </c>
      <c r="F117" s="16" t="s">
        <v>11368</v>
      </c>
      <c r="G117" s="25" t="s">
        <v>11035</v>
      </c>
      <c r="H117" s="9"/>
      <c r="I117" s="24"/>
    </row>
    <row r="118" spans="1:9">
      <c r="A118" s="15" t="e">
        <f>VLOOKUP(B118,Info!$C$1:$D$1000,2,FALSE)</f>
        <v>#N/A</v>
      </c>
      <c r="B118" s="21" t="s">
        <v>10708</v>
      </c>
      <c r="F118" s="16" t="s">
        <v>11369</v>
      </c>
      <c r="G118" s="25" t="s">
        <v>11036</v>
      </c>
      <c r="H118" s="9"/>
      <c r="I118" s="24"/>
    </row>
    <row r="119" spans="1:9">
      <c r="A119" s="15" t="e">
        <f>VLOOKUP(B119,Info!$C$1:$D$1000,2,FALSE)</f>
        <v>#N/A</v>
      </c>
      <c r="B119" s="21" t="s">
        <v>10726</v>
      </c>
      <c r="F119" s="16" t="s">
        <v>11037</v>
      </c>
      <c r="G119" s="25" t="s">
        <v>11038</v>
      </c>
      <c r="H119" s="9"/>
      <c r="I119" s="24"/>
    </row>
    <row r="120" spans="1:9">
      <c r="A120" s="15" t="e">
        <f>VLOOKUP(B120,Info!$C$1:$D$1000,2,FALSE)</f>
        <v>#N/A</v>
      </c>
      <c r="B120" s="21" t="s">
        <v>10733</v>
      </c>
      <c r="F120" s="16" t="s">
        <v>11370</v>
      </c>
      <c r="G120" s="25" t="s">
        <v>11039</v>
      </c>
      <c r="H120" s="9"/>
      <c r="I120" s="24"/>
    </row>
    <row r="121" spans="1:9">
      <c r="A121" s="15" t="e">
        <f>VLOOKUP(B121,Info!$C$1:$D$1000,2,FALSE)</f>
        <v>#N/A</v>
      </c>
      <c r="B121" s="21" t="s">
        <v>10717</v>
      </c>
      <c r="F121" s="16" t="s">
        <v>11371</v>
      </c>
      <c r="G121" s="25" t="s">
        <v>11040</v>
      </c>
      <c r="H121" s="9"/>
      <c r="I121" s="24"/>
    </row>
    <row r="122" spans="1:9">
      <c r="A122" s="15" t="e">
        <f>VLOOKUP(B122,Info!$C$1:$D$1000,2,FALSE)</f>
        <v>#N/A</v>
      </c>
      <c r="B122" s="21" t="s">
        <v>10741</v>
      </c>
      <c r="F122" s="16" t="s">
        <v>11041</v>
      </c>
      <c r="G122" s="25" t="s">
        <v>11042</v>
      </c>
      <c r="H122" s="9"/>
      <c r="I122" s="24"/>
    </row>
    <row r="123" spans="1:9">
      <c r="A123" s="15" t="e">
        <f>VLOOKUP(B123,Info!$C$1:$D$1000,2,FALSE)</f>
        <v>#N/A</v>
      </c>
      <c r="B123" s="21" t="s">
        <v>10681</v>
      </c>
      <c r="F123" s="16" t="s">
        <v>11372</v>
      </c>
      <c r="G123" s="25" t="s">
        <v>11043</v>
      </c>
      <c r="H123" s="9"/>
      <c r="I123" s="24"/>
    </row>
    <row r="124" spans="1:9">
      <c r="A124" s="15" t="e">
        <f>VLOOKUP(B124,Info!$C$1:$D$1000,2,FALSE)</f>
        <v>#N/A</v>
      </c>
      <c r="B124" s="21" t="s">
        <v>10684</v>
      </c>
      <c r="F124" s="16" t="s">
        <v>11373</v>
      </c>
      <c r="G124" s="25" t="s">
        <v>11044</v>
      </c>
      <c r="H124" s="9"/>
      <c r="I124" s="24"/>
    </row>
    <row r="125" spans="1:9">
      <c r="A125" s="15" t="e">
        <f>VLOOKUP(B125,Info!$C$1:$D$1000,2,FALSE)</f>
        <v>#N/A</v>
      </c>
      <c r="B125" s="21" t="s">
        <v>10693</v>
      </c>
      <c r="F125" s="16" t="s">
        <v>11374</v>
      </c>
      <c r="G125" s="25" t="s">
        <v>11045</v>
      </c>
      <c r="H125" s="9"/>
      <c r="I125" s="24"/>
    </row>
    <row r="126" spans="1:9">
      <c r="A126" s="15" t="e">
        <f>VLOOKUP(B126,Info!$C$1:$D$1000,2,FALSE)</f>
        <v>#N/A</v>
      </c>
      <c r="B126" s="21" t="s">
        <v>10695</v>
      </c>
      <c r="F126" s="16" t="s">
        <v>11375</v>
      </c>
      <c r="G126" s="25" t="s">
        <v>11046</v>
      </c>
      <c r="H126" s="9"/>
      <c r="I126" s="24"/>
    </row>
    <row r="127" spans="1:9">
      <c r="A127" s="15" t="e">
        <f>VLOOKUP(B127,Info!$C$1:$D$1000,2,FALSE)</f>
        <v>#N/A</v>
      </c>
      <c r="B127" s="21" t="s">
        <v>10731</v>
      </c>
      <c r="F127" s="16" t="s">
        <v>11376</v>
      </c>
      <c r="G127" s="25" t="s">
        <v>11047</v>
      </c>
      <c r="H127" s="26" t="s">
        <v>11048</v>
      </c>
    </row>
    <row r="128" spans="1:9">
      <c r="A128" s="15" t="e">
        <f>VLOOKUP(B128,Info!$C$1:$D$1000,2,FALSE)</f>
        <v>#N/A</v>
      </c>
      <c r="B128" s="21" t="s">
        <v>10710</v>
      </c>
      <c r="F128" s="16" t="s">
        <v>11049</v>
      </c>
      <c r="G128" s="25" t="s">
        <v>11050</v>
      </c>
      <c r="H128" s="9"/>
    </row>
    <row r="129" spans="1:8">
      <c r="A129" s="15" t="e">
        <f>VLOOKUP(B129,Info!$C$1:$D$1000,2,FALSE)</f>
        <v>#N/A</v>
      </c>
      <c r="B129" s="21" t="s">
        <v>10723</v>
      </c>
      <c r="F129" s="16" t="s">
        <v>11377</v>
      </c>
      <c r="G129" s="25" t="s">
        <v>11051</v>
      </c>
      <c r="H129" s="9"/>
    </row>
    <row r="130" spans="1:8">
      <c r="A130" s="27">
        <v>0</v>
      </c>
      <c r="B130" s="28" t="s">
        <v>11052</v>
      </c>
      <c r="F130" s="28" t="s">
        <v>11053</v>
      </c>
      <c r="G130" s="29" t="s">
        <v>11054</v>
      </c>
      <c r="H130" s="9"/>
    </row>
    <row r="131" spans="1:8" s="32" customFormat="1">
      <c r="A131" s="15" t="e">
        <f>VLOOKUP(B131,Info!$C$1:$D$1000,2,FALSE)</f>
        <v>#N/A</v>
      </c>
      <c r="B131" s="30" t="s">
        <v>11055</v>
      </c>
      <c r="C131" s="31"/>
      <c r="D131" s="31"/>
      <c r="E131" s="31"/>
      <c r="F131" s="16" t="s">
        <v>11056</v>
      </c>
      <c r="G131" s="25" t="s">
        <v>11057</v>
      </c>
      <c r="H131" s="9"/>
    </row>
    <row r="132" spans="1:8" s="32" customFormat="1">
      <c r="A132" s="15" t="e">
        <f>VLOOKUP(B132,Info!$C$1:$D$1000,2,FALSE)</f>
        <v>#N/A</v>
      </c>
      <c r="B132" s="30" t="s">
        <v>11058</v>
      </c>
      <c r="C132" s="31"/>
      <c r="D132" s="31"/>
      <c r="E132" s="31"/>
      <c r="F132" s="16" t="s">
        <v>11059</v>
      </c>
      <c r="G132" s="25" t="s">
        <v>11060</v>
      </c>
      <c r="H132" s="9"/>
    </row>
    <row r="133" spans="1:8" s="32" customFormat="1">
      <c r="A133" s="15" t="e">
        <f>VLOOKUP(B133,Info!$C$1:$D$1000,2,FALSE)</f>
        <v>#N/A</v>
      </c>
      <c r="B133" s="30" t="s">
        <v>11061</v>
      </c>
      <c r="C133" s="31"/>
      <c r="D133" s="31"/>
      <c r="E133" s="31"/>
      <c r="F133" s="16" t="s">
        <v>11062</v>
      </c>
      <c r="G133" s="25" t="s">
        <v>11063</v>
      </c>
      <c r="H133" s="9"/>
    </row>
    <row r="134" spans="1:8" s="32" customFormat="1">
      <c r="A134" s="15" t="e">
        <f>VLOOKUP(B134,Info!$C$1:$D$1000,2,FALSE)</f>
        <v>#N/A</v>
      </c>
      <c r="B134" s="30" t="s">
        <v>11064</v>
      </c>
      <c r="C134" s="31"/>
      <c r="D134" s="31"/>
      <c r="E134" s="31"/>
      <c r="F134" s="16" t="s">
        <v>11065</v>
      </c>
      <c r="G134" s="25" t="s">
        <v>11066</v>
      </c>
      <c r="H134" s="9"/>
    </row>
    <row r="135" spans="1:8" s="32" customFormat="1">
      <c r="A135" s="15" t="e">
        <f>VLOOKUP(B135,Info!$C$1:$D$1000,2,FALSE)</f>
        <v>#N/A</v>
      </c>
      <c r="B135" s="30" t="s">
        <v>11067</v>
      </c>
      <c r="C135" s="31"/>
      <c r="D135" s="31"/>
      <c r="E135" s="31"/>
      <c r="F135" s="16" t="s">
        <v>11068</v>
      </c>
    </row>
    <row r="136" spans="1:8" s="32" customFormat="1">
      <c r="A136" s="15" t="e">
        <f>VLOOKUP(B136,Info!$C$1:$D$1000,2,FALSE)</f>
        <v>#N/A</v>
      </c>
      <c r="B136" s="30" t="s">
        <v>11069</v>
      </c>
      <c r="C136" s="31"/>
      <c r="D136" s="31"/>
      <c r="E136" s="31"/>
      <c r="F136" s="16" t="s">
        <v>11070</v>
      </c>
    </row>
    <row r="137" spans="1:8" s="32" customFormat="1">
      <c r="A137" s="15" t="e">
        <f>VLOOKUP(B137,Info!$C$1:$D$1000,2,FALSE)</f>
        <v>#N/A</v>
      </c>
      <c r="B137" s="30" t="s">
        <v>11071</v>
      </c>
      <c r="C137" s="31"/>
      <c r="D137" s="31"/>
      <c r="E137" s="31"/>
      <c r="F137" s="16" t="s">
        <v>11072</v>
      </c>
    </row>
    <row r="138" spans="1:8" s="32" customFormat="1">
      <c r="A138" s="15" t="e">
        <f>VLOOKUP(B138,Info!$C$1:$D$1000,2,FALSE)</f>
        <v>#N/A</v>
      </c>
      <c r="B138" s="33" t="s">
        <v>11073</v>
      </c>
      <c r="C138" s="31"/>
      <c r="D138" s="31"/>
      <c r="E138" s="31"/>
      <c r="F138" s="16" t="s">
        <v>11074</v>
      </c>
    </row>
    <row r="139" spans="1:8" s="32" customFormat="1">
      <c r="A139" s="15" t="e">
        <f>VLOOKUP(B139,Info!$C$1:$D$1000,2,FALSE)</f>
        <v>#N/A</v>
      </c>
      <c r="B139" s="33" t="s">
        <v>11075</v>
      </c>
      <c r="C139" s="31"/>
      <c r="D139" s="31"/>
      <c r="E139" s="31"/>
      <c r="F139" s="16" t="s">
        <v>11076</v>
      </c>
    </row>
    <row r="140" spans="1:8" s="32" customFormat="1">
      <c r="A140" s="15" t="e">
        <f>VLOOKUP(B140,Info!$C$1:$D$1000,2,FALSE)</f>
        <v>#N/A</v>
      </c>
      <c r="B140" s="33" t="s">
        <v>10632</v>
      </c>
      <c r="C140" s="31"/>
      <c r="D140" s="31"/>
      <c r="E140" s="31"/>
      <c r="F140" s="16" t="s">
        <v>11077</v>
      </c>
    </row>
    <row r="141" spans="1:8" s="32" customFormat="1">
      <c r="A141" s="15" t="e">
        <f>VLOOKUP(B141,Info!$C$1:$D$1000,2,FALSE)</f>
        <v>#N/A</v>
      </c>
      <c r="B141" s="33" t="s">
        <v>10631</v>
      </c>
      <c r="C141" s="31"/>
      <c r="D141" s="31"/>
      <c r="E141" s="31"/>
      <c r="F141" s="16" t="s">
        <v>11078</v>
      </c>
    </row>
    <row r="142" spans="1:8" s="32" customFormat="1">
      <c r="A142" s="15" t="e">
        <f>VLOOKUP(B142,Info!$C$1:$D$1000,2,FALSE)</f>
        <v>#N/A</v>
      </c>
      <c r="B142" s="33" t="s">
        <v>10633</v>
      </c>
      <c r="C142" s="31"/>
      <c r="D142" s="31"/>
      <c r="E142" s="31"/>
      <c r="F142" s="16" t="s">
        <v>11079</v>
      </c>
    </row>
    <row r="143" spans="1:8" s="32" customFormat="1">
      <c r="A143" s="15" t="e">
        <f>VLOOKUP(B143,Info!$C$1:$D$1000,2,FALSE)</f>
        <v>#N/A</v>
      </c>
      <c r="B143" s="33" t="s">
        <v>10630</v>
      </c>
      <c r="C143" s="31"/>
      <c r="D143" s="31"/>
      <c r="E143" s="31"/>
      <c r="F143" s="16" t="s">
        <v>11080</v>
      </c>
    </row>
    <row r="144" spans="1:8" s="32" customFormat="1">
      <c r="A144" s="15" t="e">
        <f>VLOOKUP(B144,Info!$C$1:$D$1000,2,FALSE)</f>
        <v>#N/A</v>
      </c>
      <c r="B144" s="33" t="s">
        <v>10636</v>
      </c>
      <c r="C144" s="31"/>
      <c r="D144" s="31"/>
      <c r="E144" s="31"/>
      <c r="F144" s="16" t="s">
        <v>11081</v>
      </c>
    </row>
    <row r="145" spans="1:7" s="32" customFormat="1">
      <c r="A145" s="15" t="e">
        <f>VLOOKUP(B145,Info!$C$1:$D$1000,2,FALSE)</f>
        <v>#N/A</v>
      </c>
      <c r="B145" s="33" t="s">
        <v>11082</v>
      </c>
      <c r="C145" s="31"/>
      <c r="D145" s="31"/>
      <c r="E145" s="31"/>
      <c r="F145" s="16" t="s">
        <v>11083</v>
      </c>
    </row>
    <row r="146" spans="1:7" s="32" customFormat="1">
      <c r="A146" s="15" t="e">
        <f>VLOOKUP(B146,Info!$C$1:$D$1000,2,FALSE)</f>
        <v>#N/A</v>
      </c>
      <c r="B146" s="33" t="s">
        <v>11084</v>
      </c>
      <c r="C146" s="31"/>
      <c r="D146" s="31"/>
      <c r="E146" s="31"/>
      <c r="F146" s="16" t="s">
        <v>11085</v>
      </c>
    </row>
    <row r="147" spans="1:7" s="32" customFormat="1">
      <c r="A147" s="15" t="e">
        <f>VLOOKUP(B147,Info!$C$1:$D$1000,2,FALSE)</f>
        <v>#N/A</v>
      </c>
      <c r="B147" s="33" t="s">
        <v>11086</v>
      </c>
      <c r="C147" s="31"/>
      <c r="D147" s="31"/>
      <c r="E147" s="31"/>
      <c r="F147" s="16" t="s">
        <v>11087</v>
      </c>
    </row>
    <row r="148" spans="1:7" s="32" customFormat="1">
      <c r="A148" s="15" t="e">
        <f>VLOOKUP(B148,Info!$C$1:$D$1000,2,FALSE)</f>
        <v>#N/A</v>
      </c>
      <c r="B148" s="33" t="s">
        <v>11088</v>
      </c>
      <c r="C148" s="31"/>
      <c r="D148" s="31"/>
      <c r="E148" s="31"/>
      <c r="F148" s="16" t="s">
        <v>11089</v>
      </c>
    </row>
    <row r="149" spans="1:7" s="32" customFormat="1">
      <c r="A149" s="15" t="e">
        <f>VLOOKUP(B149,Info!$C$1:$D$1000,2,FALSE)</f>
        <v>#N/A</v>
      </c>
      <c r="B149" s="33" t="s">
        <v>11090</v>
      </c>
      <c r="C149" s="31"/>
      <c r="D149" s="31"/>
      <c r="E149" s="31"/>
      <c r="F149" s="16" t="s">
        <v>11091</v>
      </c>
    </row>
    <row r="150" spans="1:7" s="32" customFormat="1">
      <c r="A150" s="15" t="e">
        <f>VLOOKUP(B150,Info!$C$1:$D$1000,2,FALSE)</f>
        <v>#N/A</v>
      </c>
      <c r="B150" s="33" t="s">
        <v>11092</v>
      </c>
      <c r="C150" s="31"/>
      <c r="D150" s="31"/>
      <c r="E150" s="31"/>
      <c r="F150" s="16" t="s">
        <v>11093</v>
      </c>
      <c r="G150" s="34" t="s">
        <v>11094</v>
      </c>
    </row>
    <row r="151" spans="1:7" s="32" customFormat="1">
      <c r="A151" s="15" t="e">
        <f>VLOOKUP(B151,Info!$C$1:$D$1000,2,FALSE)</f>
        <v>#N/A</v>
      </c>
      <c r="B151" s="33" t="s">
        <v>11095</v>
      </c>
      <c r="C151" s="31"/>
      <c r="D151" s="31"/>
      <c r="E151" s="31"/>
      <c r="F151" s="16" t="s">
        <v>11096</v>
      </c>
      <c r="G151" s="34" t="s">
        <v>11097</v>
      </c>
    </row>
    <row r="152" spans="1:7" s="32" customFormat="1">
      <c r="A152" s="15" t="e">
        <f>VLOOKUP(B152,Info!$C$1:$D$1000,2,FALSE)</f>
        <v>#N/A</v>
      </c>
      <c r="B152" s="33" t="s">
        <v>11098</v>
      </c>
      <c r="C152" s="31"/>
      <c r="D152" s="31"/>
      <c r="E152" s="31"/>
      <c r="F152" s="16" t="s">
        <v>11099</v>
      </c>
      <c r="G152" s="34" t="s">
        <v>11100</v>
      </c>
    </row>
    <row r="153" spans="1:7" s="32" customFormat="1">
      <c r="A153" s="15" t="e">
        <f>VLOOKUP(B153,Info!$C$1:$D$1000,2,FALSE)</f>
        <v>#N/A</v>
      </c>
      <c r="B153" s="33" t="s">
        <v>11101</v>
      </c>
      <c r="C153" s="31"/>
      <c r="D153" s="31"/>
      <c r="E153" s="31"/>
      <c r="F153" s="16" t="s">
        <v>11102</v>
      </c>
      <c r="G153" s="34" t="s">
        <v>10901</v>
      </c>
    </row>
    <row r="154" spans="1:7" s="32" customFormat="1">
      <c r="A154" s="15" t="e">
        <f>VLOOKUP(B154,Info!$C$1:$D$1000,2,FALSE)</f>
        <v>#N/A</v>
      </c>
      <c r="B154" s="33" t="s">
        <v>11103</v>
      </c>
      <c r="C154" s="31"/>
      <c r="D154" s="31"/>
      <c r="E154" s="31"/>
      <c r="F154" s="16" t="s">
        <v>11104</v>
      </c>
      <c r="G154" s="34" t="s">
        <v>11105</v>
      </c>
    </row>
    <row r="155" spans="1:7" s="32" customFormat="1">
      <c r="A155" s="15" t="e">
        <f>VLOOKUP(B155,Info!$C$1:$D$1000,2,FALSE)</f>
        <v>#N/A</v>
      </c>
      <c r="B155" s="30" t="s">
        <v>11106</v>
      </c>
      <c r="C155" s="31"/>
      <c r="D155" s="31"/>
      <c r="E155" s="31"/>
      <c r="F155" s="16" t="s">
        <v>11107</v>
      </c>
      <c r="G155" s="34" t="s">
        <v>11108</v>
      </c>
    </row>
    <row r="156" spans="1:7" s="32" customFormat="1">
      <c r="A156" s="15" t="e">
        <f>VLOOKUP(B156,Info!$C$1:$D$1000,2,FALSE)</f>
        <v>#N/A</v>
      </c>
      <c r="B156" s="30" t="s">
        <v>11109</v>
      </c>
      <c r="C156" s="31"/>
      <c r="D156" s="31"/>
      <c r="E156" s="31"/>
      <c r="F156" s="16" t="s">
        <v>11110</v>
      </c>
      <c r="G156" s="34" t="s">
        <v>11111</v>
      </c>
    </row>
    <row r="157" spans="1:7" s="32" customFormat="1">
      <c r="A157" s="15" t="e">
        <f>VLOOKUP(B157,Info!$C$1:$D$1000,2,FALSE)</f>
        <v>#N/A</v>
      </c>
      <c r="B157" s="30" t="s">
        <v>11112</v>
      </c>
      <c r="C157" s="31"/>
      <c r="D157" s="31"/>
      <c r="E157" s="31"/>
      <c r="F157" s="16" t="s">
        <v>11113</v>
      </c>
      <c r="G157" s="24" t="s">
        <v>11114</v>
      </c>
    </row>
    <row r="158" spans="1:7" s="32" customFormat="1">
      <c r="A158" s="15" t="e">
        <f>VLOOKUP(B158,Info!$C$1:$D$1000,2,FALSE)</f>
        <v>#N/A</v>
      </c>
      <c r="B158" s="30" t="s">
        <v>11115</v>
      </c>
      <c r="C158" s="31"/>
      <c r="D158" s="31"/>
      <c r="E158" s="31"/>
      <c r="F158" s="16" t="s">
        <v>11116</v>
      </c>
      <c r="G158" s="34" t="s">
        <v>10908</v>
      </c>
    </row>
    <row r="159" spans="1:7" s="32" customFormat="1">
      <c r="A159" s="15" t="e">
        <f>VLOOKUP(B159,Info!$C$1:$D$1000,2,FALSE)</f>
        <v>#N/A</v>
      </c>
      <c r="B159" s="30" t="s">
        <v>11117</v>
      </c>
      <c r="C159" s="31"/>
      <c r="D159" s="31"/>
      <c r="E159" s="31"/>
      <c r="F159" s="16" t="s">
        <v>11118</v>
      </c>
      <c r="G159" s="24" t="s">
        <v>11119</v>
      </c>
    </row>
    <row r="160" spans="1:7" s="32" customFormat="1">
      <c r="A160" s="15" t="e">
        <f>VLOOKUP(B160,Info!$C$1:$D$1000,2,FALSE)</f>
        <v>#N/A</v>
      </c>
      <c r="B160" s="30" t="s">
        <v>11120</v>
      </c>
      <c r="C160" s="31"/>
      <c r="D160" s="31"/>
      <c r="E160" s="31"/>
      <c r="F160" s="16" t="s">
        <v>11121</v>
      </c>
      <c r="G160" s="34" t="s">
        <v>11122</v>
      </c>
    </row>
    <row r="161" spans="1:7" s="32" customFormat="1">
      <c r="A161" s="15" t="e">
        <f>VLOOKUP(B161,Info!$C$1:$D$1000,2,FALSE)</f>
        <v>#N/A</v>
      </c>
      <c r="B161" s="30" t="s">
        <v>11123</v>
      </c>
      <c r="C161" s="31"/>
      <c r="D161" s="31"/>
      <c r="E161" s="31"/>
      <c r="F161" s="16" t="s">
        <v>11124</v>
      </c>
      <c r="G161" s="34" t="s">
        <v>10893</v>
      </c>
    </row>
    <row r="162" spans="1:7" s="32" customFormat="1">
      <c r="A162" s="15" t="e">
        <f>VLOOKUP(B162,Info!$C$1:$D$1000,2,FALSE)</f>
        <v>#N/A</v>
      </c>
      <c r="B162" s="30" t="s">
        <v>11125</v>
      </c>
      <c r="C162" s="31"/>
      <c r="D162" s="31"/>
      <c r="E162" s="31"/>
      <c r="F162" s="16" t="s">
        <v>11126</v>
      </c>
      <c r="G162" s="34" t="s">
        <v>10865</v>
      </c>
    </row>
    <row r="163" spans="1:7" s="32" customFormat="1">
      <c r="A163" s="15" t="e">
        <f>VLOOKUP(B163,Info!$C$1:$D$1000,2,FALSE)</f>
        <v>#N/A</v>
      </c>
      <c r="B163" s="30" t="s">
        <v>11127</v>
      </c>
      <c r="C163" s="31"/>
      <c r="D163" s="31"/>
      <c r="E163" s="31"/>
      <c r="F163" s="16" t="s">
        <v>11128</v>
      </c>
      <c r="G163" s="34" t="s">
        <v>11129</v>
      </c>
    </row>
    <row r="164" spans="1:7" s="32" customFormat="1">
      <c r="A164" s="15" t="e">
        <f>VLOOKUP(B164,Info!$C$1:$D$1000,2,FALSE)</f>
        <v>#N/A</v>
      </c>
      <c r="B164" s="30" t="s">
        <v>11130</v>
      </c>
      <c r="C164" s="31"/>
      <c r="D164" s="31"/>
      <c r="E164" s="31"/>
      <c r="F164" s="16" t="s">
        <v>11131</v>
      </c>
      <c r="G164" s="34" t="s">
        <v>11132</v>
      </c>
    </row>
    <row r="165" spans="1:7" s="32" customFormat="1">
      <c r="A165" s="15" t="e">
        <f>VLOOKUP(B165,Info!$C$1:$D$1000,2,FALSE)</f>
        <v>#N/A</v>
      </c>
      <c r="B165" s="30" t="s">
        <v>11133</v>
      </c>
      <c r="C165" s="31"/>
      <c r="D165" s="31"/>
      <c r="E165" s="31"/>
      <c r="F165" s="16" t="s">
        <v>11134</v>
      </c>
      <c r="G165" s="34" t="s">
        <v>10925</v>
      </c>
    </row>
    <row r="166" spans="1:7" s="32" customFormat="1">
      <c r="A166" s="15" t="e">
        <f>VLOOKUP(B166,Info!$C$1:$D$1000,2,FALSE)</f>
        <v>#N/A</v>
      </c>
      <c r="B166" s="33" t="s">
        <v>11135</v>
      </c>
      <c r="C166" s="31"/>
      <c r="D166" s="31"/>
      <c r="E166" s="31"/>
      <c r="F166" s="16" t="s">
        <v>11136</v>
      </c>
      <c r="G166" s="34" t="s">
        <v>10915</v>
      </c>
    </row>
    <row r="167" spans="1:7" s="32" customFormat="1">
      <c r="A167" s="15" t="e">
        <f>VLOOKUP(B167,Info!$C$1:$D$1000,2,FALSE)</f>
        <v>#N/A</v>
      </c>
      <c r="B167" s="33" t="s">
        <v>11137</v>
      </c>
      <c r="C167" s="31"/>
      <c r="D167" s="31"/>
      <c r="E167" s="31"/>
      <c r="F167" s="16" t="s">
        <v>11138</v>
      </c>
      <c r="G167" s="34" t="s">
        <v>11139</v>
      </c>
    </row>
    <row r="168" spans="1:7" s="32" customFormat="1">
      <c r="A168" s="15" t="e">
        <f>VLOOKUP(B168,Info!$C$1:$D$1000,2,FALSE)</f>
        <v>#N/A</v>
      </c>
      <c r="B168" s="33" t="s">
        <v>11140</v>
      </c>
      <c r="C168" s="31"/>
      <c r="D168" s="31"/>
      <c r="E168" s="31"/>
      <c r="F168" s="16" t="s">
        <v>11141</v>
      </c>
      <c r="G168" s="24" t="s">
        <v>10944</v>
      </c>
    </row>
    <row r="169" spans="1:7" s="32" customFormat="1">
      <c r="A169" s="15" t="e">
        <f>VLOOKUP(B169,Info!$C$1:$D$1000,2,FALSE)</f>
        <v>#N/A</v>
      </c>
      <c r="B169" s="33" t="s">
        <v>11142</v>
      </c>
      <c r="C169" s="31"/>
      <c r="D169" s="31"/>
      <c r="E169" s="31"/>
      <c r="F169" s="16" t="s">
        <v>11143</v>
      </c>
      <c r="G169" s="34" t="s">
        <v>11144</v>
      </c>
    </row>
    <row r="170" spans="1:7" s="32" customFormat="1">
      <c r="A170" s="15" t="e">
        <f>VLOOKUP(B170,Info!$C$1:$D$1000,2,FALSE)</f>
        <v>#N/A</v>
      </c>
      <c r="B170" s="33" t="s">
        <v>11145</v>
      </c>
      <c r="C170" s="31"/>
      <c r="D170" s="31"/>
      <c r="E170" s="31"/>
      <c r="F170" s="16" t="s">
        <v>11146</v>
      </c>
      <c r="G170" s="34" t="s">
        <v>11147</v>
      </c>
    </row>
    <row r="171" spans="1:7" s="32" customFormat="1">
      <c r="A171" s="15" t="e">
        <f>VLOOKUP(B171,Info!$C$1:$D$1000,2,FALSE)</f>
        <v>#N/A</v>
      </c>
      <c r="B171" s="33" t="s">
        <v>11148</v>
      </c>
      <c r="C171" s="31"/>
      <c r="D171" s="31"/>
      <c r="E171" s="31"/>
      <c r="F171" s="16" t="s">
        <v>11149</v>
      </c>
      <c r="G171" s="34" t="s">
        <v>10869</v>
      </c>
    </row>
    <row r="172" spans="1:7" s="32" customFormat="1">
      <c r="A172" s="15" t="e">
        <f>VLOOKUP(B172,Info!$C$1:$D$1000,2,FALSE)</f>
        <v>#N/A</v>
      </c>
      <c r="B172" s="33" t="s">
        <v>11150</v>
      </c>
      <c r="C172" s="31"/>
      <c r="D172" s="31"/>
      <c r="E172" s="31"/>
      <c r="F172" s="16" t="s">
        <v>11151</v>
      </c>
      <c r="G172" s="34" t="s">
        <v>10852</v>
      </c>
    </row>
    <row r="173" spans="1:7" s="32" customFormat="1">
      <c r="A173" s="15" t="e">
        <f>VLOOKUP(B173,Info!$C$1:$D$1000,2,FALSE)</f>
        <v>#N/A</v>
      </c>
      <c r="B173" s="33" t="s">
        <v>11152</v>
      </c>
      <c r="C173" s="31"/>
      <c r="D173" s="31"/>
      <c r="E173" s="31"/>
      <c r="F173" s="16" t="s">
        <v>11153</v>
      </c>
      <c r="G173" s="34" t="s">
        <v>11154</v>
      </c>
    </row>
    <row r="174" spans="1:7" s="32" customFormat="1">
      <c r="A174" s="15" t="e">
        <f>VLOOKUP(B174,Info!$C$1:$D$1000,2,FALSE)</f>
        <v>#N/A</v>
      </c>
      <c r="B174" s="33" t="s">
        <v>11155</v>
      </c>
      <c r="C174" s="31"/>
      <c r="D174" s="31"/>
      <c r="E174" s="31"/>
      <c r="F174" s="16" t="s">
        <v>11156</v>
      </c>
      <c r="G174" s="34" t="s">
        <v>11157</v>
      </c>
    </row>
    <row r="175" spans="1:7" s="32" customFormat="1">
      <c r="A175" s="15" t="e">
        <f>VLOOKUP(B175,Info!$C$1:$D$1000,2,FALSE)</f>
        <v>#N/A</v>
      </c>
      <c r="B175" s="33" t="s">
        <v>11158</v>
      </c>
      <c r="C175" s="31"/>
      <c r="D175" s="31"/>
      <c r="E175" s="31"/>
      <c r="F175" s="16" t="s">
        <v>11159</v>
      </c>
      <c r="G175" s="34" t="s">
        <v>11160</v>
      </c>
    </row>
    <row r="176" spans="1:7" s="32" customFormat="1">
      <c r="A176" s="15" t="e">
        <f>VLOOKUP(B176,Info!$C$1:$D$1000,2,FALSE)</f>
        <v>#N/A</v>
      </c>
      <c r="B176" s="33" t="s">
        <v>11161</v>
      </c>
      <c r="C176" s="31"/>
      <c r="D176" s="31"/>
      <c r="E176" s="31"/>
      <c r="F176" s="16" t="s">
        <v>11162</v>
      </c>
      <c r="G176" s="34" t="s">
        <v>10888</v>
      </c>
    </row>
    <row r="177" spans="1:7" s="32" customFormat="1">
      <c r="A177" s="15" t="e">
        <f>VLOOKUP(B177,Info!$C$1:$D$1000,2,FALSE)</f>
        <v>#N/A</v>
      </c>
      <c r="B177" s="33" t="s">
        <v>11163</v>
      </c>
      <c r="C177" s="31"/>
      <c r="D177" s="31"/>
      <c r="E177" s="31"/>
      <c r="F177" s="16" t="s">
        <v>11164</v>
      </c>
      <c r="G177" s="24" t="s">
        <v>10930</v>
      </c>
    </row>
    <row r="178" spans="1:7" s="32" customFormat="1">
      <c r="A178" s="15" t="e">
        <f>VLOOKUP(B178,Info!$C$1:$D$1000,2,FALSE)</f>
        <v>#N/A</v>
      </c>
      <c r="B178" s="33" t="s">
        <v>11165</v>
      </c>
      <c r="C178" s="31"/>
      <c r="D178" s="31"/>
      <c r="E178" s="31"/>
      <c r="F178" s="16" t="s">
        <v>11166</v>
      </c>
      <c r="G178" s="24" t="s">
        <v>10941</v>
      </c>
    </row>
    <row r="179" spans="1:7" s="32" customFormat="1">
      <c r="A179" s="15" t="e">
        <f>VLOOKUP(B179,Info!$C$1:$D$1000,2,FALSE)</f>
        <v>#N/A</v>
      </c>
      <c r="B179" s="33" t="s">
        <v>11167</v>
      </c>
      <c r="C179" s="31"/>
      <c r="D179" s="31"/>
      <c r="E179" s="31"/>
      <c r="F179" s="16" t="s">
        <v>11168</v>
      </c>
      <c r="G179" s="34" t="s">
        <v>10920</v>
      </c>
    </row>
    <row r="180" spans="1:7" s="32" customFormat="1">
      <c r="A180" s="15" t="e">
        <f>VLOOKUP(B180,Info!$C$1:$D$1000,2,FALSE)</f>
        <v>#N/A</v>
      </c>
      <c r="B180" s="33" t="s">
        <v>11169</v>
      </c>
      <c r="C180" s="31"/>
      <c r="D180" s="31"/>
      <c r="E180" s="31"/>
      <c r="F180" s="16" t="s">
        <v>11170</v>
      </c>
      <c r="G180" s="34" t="s">
        <v>11171</v>
      </c>
    </row>
    <row r="181" spans="1:7" s="32" customFormat="1">
      <c r="A181" s="15" t="e">
        <f>VLOOKUP(B181,Info!$C$1:$D$1000,2,FALSE)</f>
        <v>#N/A</v>
      </c>
      <c r="B181" s="33" t="s">
        <v>11172</v>
      </c>
      <c r="C181" s="31"/>
      <c r="D181" s="31"/>
      <c r="E181" s="31"/>
      <c r="F181" s="16" t="s">
        <v>11173</v>
      </c>
      <c r="G181" s="24" t="s">
        <v>10938</v>
      </c>
    </row>
    <row r="182" spans="1:7">
      <c r="A182" s="18">
        <v>0</v>
      </c>
      <c r="B182" s="19" t="s">
        <v>10798</v>
      </c>
      <c r="F182" s="19" t="s">
        <v>11174</v>
      </c>
      <c r="G182" s="24" t="s">
        <v>10933</v>
      </c>
    </row>
    <row r="183" spans="1:7">
      <c r="A183" s="15" t="e">
        <f>VLOOKUP(B183,Info!$C$1:$D$1000,2,FALSE)</f>
        <v>#N/A</v>
      </c>
      <c r="B183" s="37" t="s">
        <v>11937</v>
      </c>
      <c r="C183" s="13" t="e">
        <f t="shared" ref="C183:C213" si="0">ROUNDUP(ABS(75-A183)/(Base_Value-3),1)</f>
        <v>#N/A</v>
      </c>
      <c r="D183" s="13" t="e">
        <f t="shared" ref="D183:D213" si="1">IF(C183&gt;Max_Value,Max_Value,IF(C183&lt;0,0,C183))</f>
        <v>#N/A</v>
      </c>
      <c r="F183" s="16" t="s">
        <v>11378</v>
      </c>
      <c r="G183" s="34" t="s">
        <v>11175</v>
      </c>
    </row>
    <row r="184" spans="1:7">
      <c r="A184" s="15" t="e">
        <f>VLOOKUP(B184,Info!$C$1:$D$1000,2,FALSE)</f>
        <v>#N/A</v>
      </c>
      <c r="B184" s="37" t="s">
        <v>11938</v>
      </c>
      <c r="C184" s="13" t="e">
        <f t="shared" si="0"/>
        <v>#N/A</v>
      </c>
      <c r="D184" s="13" t="e">
        <f t="shared" si="1"/>
        <v>#N/A</v>
      </c>
      <c r="F184" s="16" t="s">
        <v>11379</v>
      </c>
      <c r="G184" s="24" t="s">
        <v>11176</v>
      </c>
    </row>
    <row r="185" spans="1:7">
      <c r="A185" s="15" t="e">
        <f>VLOOKUP(B185,Info!$C$1:$D$1000,2,FALSE)</f>
        <v>#N/A</v>
      </c>
      <c r="B185" s="37" t="s">
        <v>23988</v>
      </c>
      <c r="C185" s="13" t="e">
        <f t="shared" si="0"/>
        <v>#N/A</v>
      </c>
      <c r="D185" s="13" t="e">
        <f t="shared" si="1"/>
        <v>#N/A</v>
      </c>
      <c r="F185" s="16" t="s">
        <v>11380</v>
      </c>
      <c r="G185" s="34" t="s">
        <v>10872</v>
      </c>
    </row>
    <row r="186" spans="1:7">
      <c r="A186" s="15" t="e">
        <f>VLOOKUP(B186,Info!$C$1:$D$1000,2,FALSE)</f>
        <v>#N/A</v>
      </c>
      <c r="B186" s="37" t="s">
        <v>23989</v>
      </c>
      <c r="C186" s="13" t="e">
        <f t="shared" si="0"/>
        <v>#N/A</v>
      </c>
      <c r="D186" s="13" t="e">
        <f t="shared" si="1"/>
        <v>#N/A</v>
      </c>
      <c r="F186" s="16" t="s">
        <v>11381</v>
      </c>
      <c r="G186" s="34" t="s">
        <v>11177</v>
      </c>
    </row>
    <row r="187" spans="1:7">
      <c r="A187" s="15" t="e">
        <f>VLOOKUP(B187,Info!$C$1:$D$1000,2,FALSE)</f>
        <v>#N/A</v>
      </c>
      <c r="B187" s="37" t="s">
        <v>23990</v>
      </c>
      <c r="C187" s="13" t="e">
        <f t="shared" si="0"/>
        <v>#N/A</v>
      </c>
      <c r="D187" s="13" t="e">
        <f t="shared" si="1"/>
        <v>#N/A</v>
      </c>
      <c r="F187" s="16" t="s">
        <v>11382</v>
      </c>
      <c r="G187" s="34" t="s">
        <v>10917</v>
      </c>
    </row>
    <row r="188" spans="1:7">
      <c r="A188" s="15" t="e">
        <f>VLOOKUP(B188,Info!$C$1:$D$1000,2,FALSE)</f>
        <v>#N/A</v>
      </c>
      <c r="B188" s="37" t="s">
        <v>10799</v>
      </c>
      <c r="C188" s="13" t="e">
        <f t="shared" si="0"/>
        <v>#N/A</v>
      </c>
      <c r="D188" s="13" t="e">
        <f t="shared" si="1"/>
        <v>#N/A</v>
      </c>
      <c r="F188" s="16" t="s">
        <v>23729</v>
      </c>
      <c r="G188" s="34" t="s">
        <v>11178</v>
      </c>
    </row>
    <row r="189" spans="1:7">
      <c r="A189" s="15" t="e">
        <f>VLOOKUP(B189,Info!$C$1:$D$1000,2,FALSE)</f>
        <v>#N/A</v>
      </c>
      <c r="B189" s="37" t="s">
        <v>23991</v>
      </c>
      <c r="C189" s="13" t="e">
        <f t="shared" si="0"/>
        <v>#N/A</v>
      </c>
      <c r="D189" s="13" t="e">
        <f t="shared" si="1"/>
        <v>#N/A</v>
      </c>
      <c r="F189" s="16" t="s">
        <v>11383</v>
      </c>
      <c r="G189" s="34" t="s">
        <v>11179</v>
      </c>
    </row>
    <row r="190" spans="1:7">
      <c r="A190" s="15" t="e">
        <f>VLOOKUP(B190,Info!$C$1:$D$1000,2,FALSE)</f>
        <v>#N/A</v>
      </c>
      <c r="B190" s="37" t="s">
        <v>11939</v>
      </c>
      <c r="C190" s="13" t="e">
        <f t="shared" si="0"/>
        <v>#N/A</v>
      </c>
      <c r="D190" s="13" t="e">
        <f t="shared" si="1"/>
        <v>#N/A</v>
      </c>
      <c r="F190" s="16" t="s">
        <v>11384</v>
      </c>
    </row>
    <row r="191" spans="1:7">
      <c r="A191" s="15" t="e">
        <f>VLOOKUP(B191,Info!$C$1:$D$1000,2,FALSE)</f>
        <v>#N/A</v>
      </c>
      <c r="B191" s="37" t="s">
        <v>10800</v>
      </c>
      <c r="C191" s="13" t="e">
        <f t="shared" si="0"/>
        <v>#N/A</v>
      </c>
      <c r="D191" s="13" t="e">
        <f t="shared" si="1"/>
        <v>#N/A</v>
      </c>
      <c r="F191" s="16" t="s">
        <v>11385</v>
      </c>
    </row>
    <row r="192" spans="1:7">
      <c r="A192" s="15" t="e">
        <f>VLOOKUP(B192,Info!$C$1:$D$1000,2,FALSE)</f>
        <v>#N/A</v>
      </c>
      <c r="B192" s="37" t="s">
        <v>10801</v>
      </c>
      <c r="C192" s="13" t="e">
        <f t="shared" si="0"/>
        <v>#N/A</v>
      </c>
      <c r="D192" s="13" t="e">
        <f t="shared" si="1"/>
        <v>#N/A</v>
      </c>
      <c r="F192" s="16" t="s">
        <v>11180</v>
      </c>
    </row>
    <row r="193" spans="1:7">
      <c r="A193" s="15" t="e">
        <f>VLOOKUP(B193,Info!$C$1:$D$1000,2,FALSE)</f>
        <v>#N/A</v>
      </c>
      <c r="B193" s="37" t="s">
        <v>23992</v>
      </c>
      <c r="C193" s="13" t="e">
        <f t="shared" si="0"/>
        <v>#N/A</v>
      </c>
      <c r="D193" s="13" t="e">
        <f t="shared" si="1"/>
        <v>#N/A</v>
      </c>
      <c r="F193" s="16" t="s">
        <v>11181</v>
      </c>
    </row>
    <row r="194" spans="1:7">
      <c r="A194" s="15" t="e">
        <f>VLOOKUP(B194,Info!$C$1:$D$1000,2,FALSE)</f>
        <v>#N/A</v>
      </c>
      <c r="B194" s="37" t="s">
        <v>23993</v>
      </c>
      <c r="C194" s="13" t="e">
        <f t="shared" si="0"/>
        <v>#N/A</v>
      </c>
      <c r="D194" s="13" t="e">
        <f t="shared" si="1"/>
        <v>#N/A</v>
      </c>
      <c r="F194" s="16" t="s">
        <v>11386</v>
      </c>
    </row>
    <row r="195" spans="1:7">
      <c r="A195" s="15" t="e">
        <f>VLOOKUP(B195,Info!$C$1:$D$1000,2,FALSE)</f>
        <v>#N/A</v>
      </c>
      <c r="B195" s="37" t="s">
        <v>23994</v>
      </c>
      <c r="C195" s="13" t="e">
        <f t="shared" si="0"/>
        <v>#N/A</v>
      </c>
      <c r="D195" s="13" t="e">
        <f t="shared" si="1"/>
        <v>#N/A</v>
      </c>
      <c r="F195" s="16" t="s">
        <v>11387</v>
      </c>
    </row>
    <row r="196" spans="1:7">
      <c r="A196" s="15" t="e">
        <f>VLOOKUP(B196,Info!$C$1:$D$1000,2,FALSE)</f>
        <v>#N/A</v>
      </c>
      <c r="B196" s="37" t="s">
        <v>23995</v>
      </c>
      <c r="C196" s="13" t="e">
        <f t="shared" si="0"/>
        <v>#N/A</v>
      </c>
      <c r="D196" s="13" t="e">
        <f t="shared" si="1"/>
        <v>#N/A</v>
      </c>
      <c r="F196" s="16" t="s">
        <v>11388</v>
      </c>
    </row>
    <row r="197" spans="1:7">
      <c r="A197" s="15" t="e">
        <f>VLOOKUP(B197,Info!$C$1:$D$1000,2,FALSE)</f>
        <v>#N/A</v>
      </c>
      <c r="B197" s="37" t="s">
        <v>10802</v>
      </c>
      <c r="C197" s="13" t="e">
        <f t="shared" si="0"/>
        <v>#N/A</v>
      </c>
      <c r="D197" s="13" t="e">
        <f t="shared" si="1"/>
        <v>#N/A</v>
      </c>
      <c r="F197" s="16" t="s">
        <v>11389</v>
      </c>
    </row>
    <row r="198" spans="1:7">
      <c r="A198" s="15" t="e">
        <f>VLOOKUP(B198,Info!$C$1:$D$1000,2,FALSE)</f>
        <v>#N/A</v>
      </c>
      <c r="B198" s="37" t="s">
        <v>23996</v>
      </c>
      <c r="C198" s="13" t="e">
        <f t="shared" si="0"/>
        <v>#N/A</v>
      </c>
      <c r="D198" s="13" t="e">
        <f t="shared" si="1"/>
        <v>#N/A</v>
      </c>
      <c r="F198" s="16" t="s">
        <v>11182</v>
      </c>
    </row>
    <row r="199" spans="1:7">
      <c r="A199" s="15" t="e">
        <f>VLOOKUP(B199,Info!$C$1:$D$1000,2,FALSE)</f>
        <v>#N/A</v>
      </c>
      <c r="B199" s="37" t="s">
        <v>10803</v>
      </c>
      <c r="C199" s="13" t="e">
        <f t="shared" si="0"/>
        <v>#N/A</v>
      </c>
      <c r="D199" s="13" t="e">
        <f t="shared" si="1"/>
        <v>#N/A</v>
      </c>
      <c r="F199" s="16" t="s">
        <v>11183</v>
      </c>
    </row>
    <row r="200" spans="1:7">
      <c r="A200" s="15" t="e">
        <f>VLOOKUP(B200,Info!$C$1:$D$1000,2,FALSE)</f>
        <v>#N/A</v>
      </c>
      <c r="B200" s="37" t="s">
        <v>23997</v>
      </c>
      <c r="C200" s="13" t="e">
        <f t="shared" si="0"/>
        <v>#N/A</v>
      </c>
      <c r="D200" s="13" t="e">
        <f t="shared" si="1"/>
        <v>#N/A</v>
      </c>
      <c r="F200" s="16" t="s">
        <v>11184</v>
      </c>
      <c r="G200" s="10" t="s">
        <v>11185</v>
      </c>
    </row>
    <row r="201" spans="1:7">
      <c r="A201" s="15" t="e">
        <f>VLOOKUP(B201,Info!$C$1:$D$1000,2,FALSE)</f>
        <v>#N/A</v>
      </c>
      <c r="B201" s="37" t="s">
        <v>23998</v>
      </c>
      <c r="C201" s="13" t="e">
        <f t="shared" si="0"/>
        <v>#N/A</v>
      </c>
      <c r="D201" s="13" t="e">
        <f t="shared" si="1"/>
        <v>#N/A</v>
      </c>
      <c r="F201" s="16" t="s">
        <v>10936</v>
      </c>
      <c r="G201" s="10" t="s">
        <v>11186</v>
      </c>
    </row>
    <row r="202" spans="1:7">
      <c r="A202" s="15" t="e">
        <f>VLOOKUP(B202,Info!$C$1:$D$1000,2,FALSE)</f>
        <v>#N/A</v>
      </c>
      <c r="B202" s="37" t="s">
        <v>23999</v>
      </c>
      <c r="C202" s="13" t="e">
        <f t="shared" si="0"/>
        <v>#N/A</v>
      </c>
      <c r="D202" s="13" t="e">
        <f t="shared" si="1"/>
        <v>#N/A</v>
      </c>
      <c r="F202" s="16" t="s">
        <v>11187</v>
      </c>
      <c r="G202" s="10" t="s">
        <v>11188</v>
      </c>
    </row>
    <row r="203" spans="1:7">
      <c r="A203" s="15" t="e">
        <f>VLOOKUP(B203,Info!$C$1:$D$1000,2,FALSE)</f>
        <v>#N/A</v>
      </c>
      <c r="B203" s="37" t="s">
        <v>24000</v>
      </c>
      <c r="C203" s="13" t="e">
        <f t="shared" si="0"/>
        <v>#N/A</v>
      </c>
      <c r="D203" s="13" t="e">
        <f t="shared" si="1"/>
        <v>#N/A</v>
      </c>
      <c r="F203" s="16" t="s">
        <v>11189</v>
      </c>
      <c r="G203" s="10" t="s">
        <v>11190</v>
      </c>
    </row>
    <row r="204" spans="1:7">
      <c r="A204" s="15" t="e">
        <f>VLOOKUP(B204,Info!$C$1:$D$1000,2,FALSE)</f>
        <v>#N/A</v>
      </c>
      <c r="B204" s="37" t="s">
        <v>10804</v>
      </c>
      <c r="C204" s="13" t="e">
        <f t="shared" si="0"/>
        <v>#N/A</v>
      </c>
      <c r="D204" s="13" t="e">
        <f t="shared" si="1"/>
        <v>#N/A</v>
      </c>
      <c r="F204" s="16" t="s">
        <v>11191</v>
      </c>
      <c r="G204" s="10" t="s">
        <v>11192</v>
      </c>
    </row>
    <row r="205" spans="1:7">
      <c r="A205" s="15" t="e">
        <f>VLOOKUP(B205,Info!$C$1:$D$1000,2,FALSE)</f>
        <v>#N/A</v>
      </c>
      <c r="B205" s="37" t="s">
        <v>24001</v>
      </c>
      <c r="C205" s="13" t="e">
        <f t="shared" si="0"/>
        <v>#N/A</v>
      </c>
      <c r="D205" s="13" t="e">
        <f t="shared" si="1"/>
        <v>#N/A</v>
      </c>
      <c r="F205" s="16" t="s">
        <v>11193</v>
      </c>
      <c r="G205" s="10" t="s">
        <v>11194</v>
      </c>
    </row>
    <row r="206" spans="1:7">
      <c r="A206" s="15" t="e">
        <f>VLOOKUP(B206,Info!$C$1:$D$1000,2,FALSE)</f>
        <v>#N/A</v>
      </c>
      <c r="B206" s="37" t="s">
        <v>10805</v>
      </c>
      <c r="C206" s="13" t="e">
        <f t="shared" si="0"/>
        <v>#N/A</v>
      </c>
      <c r="D206" s="13" t="e">
        <f t="shared" si="1"/>
        <v>#N/A</v>
      </c>
      <c r="F206" s="16" t="s">
        <v>11390</v>
      </c>
      <c r="G206" s="10" t="s">
        <v>11195</v>
      </c>
    </row>
    <row r="207" spans="1:7">
      <c r="A207" s="15" t="e">
        <f>VLOOKUP(B207,Info!$C$1:$D$1000,2,FALSE)</f>
        <v>#N/A</v>
      </c>
      <c r="B207" s="37" t="s">
        <v>24002</v>
      </c>
      <c r="C207" s="13" t="e">
        <f t="shared" si="0"/>
        <v>#N/A</v>
      </c>
      <c r="D207" s="13" t="e">
        <f t="shared" si="1"/>
        <v>#N/A</v>
      </c>
      <c r="F207" s="16" t="s">
        <v>11391</v>
      </c>
      <c r="G207" s="10" t="s">
        <v>11196</v>
      </c>
    </row>
    <row r="208" spans="1:7">
      <c r="A208" s="15" t="e">
        <f>VLOOKUP(B208,Info!$C$1:$D$1000,2,FALSE)</f>
        <v>#N/A</v>
      </c>
      <c r="B208" s="37" t="s">
        <v>10806</v>
      </c>
      <c r="C208" s="13" t="e">
        <f t="shared" si="0"/>
        <v>#N/A</v>
      </c>
      <c r="D208" s="13" t="e">
        <f t="shared" si="1"/>
        <v>#N/A</v>
      </c>
      <c r="F208" s="16" t="s">
        <v>11197</v>
      </c>
      <c r="G208" s="10" t="s">
        <v>11198</v>
      </c>
    </row>
    <row r="209" spans="1:7">
      <c r="A209" s="15" t="e">
        <f>VLOOKUP(B209,Info!$C$1:$D$1000,2,FALSE)</f>
        <v>#N/A</v>
      </c>
      <c r="B209" s="37" t="s">
        <v>10807</v>
      </c>
      <c r="C209" s="13" t="e">
        <f t="shared" si="0"/>
        <v>#N/A</v>
      </c>
      <c r="D209" s="13" t="e">
        <f t="shared" si="1"/>
        <v>#N/A</v>
      </c>
      <c r="F209" s="16" t="s">
        <v>11392</v>
      </c>
      <c r="G209" s="10" t="s">
        <v>11199</v>
      </c>
    </row>
    <row r="210" spans="1:7">
      <c r="A210" s="15" t="e">
        <f>VLOOKUP(B210,Info!$C$1:$D$1000,2,FALSE)</f>
        <v>#N/A</v>
      </c>
      <c r="B210" s="37" t="s">
        <v>24003</v>
      </c>
      <c r="C210" s="13" t="e">
        <f t="shared" si="0"/>
        <v>#N/A</v>
      </c>
      <c r="D210" s="13" t="e">
        <f t="shared" si="1"/>
        <v>#N/A</v>
      </c>
      <c r="F210" s="16" t="s">
        <v>11393</v>
      </c>
      <c r="G210" s="10" t="s">
        <v>11200</v>
      </c>
    </row>
    <row r="211" spans="1:7">
      <c r="A211" s="15" t="e">
        <f>VLOOKUP(B211,Info!$C$1:$D$1000,2,FALSE)</f>
        <v>#N/A</v>
      </c>
      <c r="B211" s="21" t="s">
        <v>11201</v>
      </c>
      <c r="C211" s="13" t="e">
        <f t="shared" si="0"/>
        <v>#N/A</v>
      </c>
      <c r="D211" s="13" t="e">
        <f t="shared" si="1"/>
        <v>#N/A</v>
      </c>
      <c r="F211" s="16" t="s">
        <v>11394</v>
      </c>
      <c r="G211" s="10" t="s">
        <v>11202</v>
      </c>
    </row>
    <row r="212" spans="1:7">
      <c r="A212" s="15" t="e">
        <f>VLOOKUP(B212,Info!$C$1:$D$1000,2,FALSE)</f>
        <v>#N/A</v>
      </c>
      <c r="B212" s="21" t="s">
        <v>11203</v>
      </c>
      <c r="C212" s="13" t="e">
        <f t="shared" si="0"/>
        <v>#N/A</v>
      </c>
      <c r="D212" s="13" t="e">
        <f t="shared" si="1"/>
        <v>#N/A</v>
      </c>
      <c r="F212" s="16" t="s">
        <v>11395</v>
      </c>
      <c r="G212" s="10" t="s">
        <v>11204</v>
      </c>
    </row>
    <row r="213" spans="1:7">
      <c r="A213" s="15" t="e">
        <f>VLOOKUP(B213,Info!$C$1:$D$1000,2,FALSE)</f>
        <v>#N/A</v>
      </c>
      <c r="B213" s="21" t="s">
        <v>11940</v>
      </c>
      <c r="C213" s="13" t="e">
        <f t="shared" si="0"/>
        <v>#N/A</v>
      </c>
      <c r="D213" s="13" t="e">
        <f t="shared" si="1"/>
        <v>#N/A</v>
      </c>
      <c r="F213" s="16" t="s">
        <v>11396</v>
      </c>
      <c r="G213" s="10" t="s">
        <v>11205</v>
      </c>
    </row>
    <row r="214" spans="1:7">
      <c r="A214" s="15" t="e">
        <f>VLOOKUP(B214,Info!$C$1:$D$1000,2,FALSE)</f>
        <v>#N/A</v>
      </c>
      <c r="B214" s="21" t="s">
        <v>11206</v>
      </c>
      <c r="C214" s="13" t="e">
        <f t="shared" ref="C214:C233" si="2">ROUNDUP(ABS(75-A214)/(Base_Value-3),1)</f>
        <v>#N/A</v>
      </c>
      <c r="D214" s="13" t="e">
        <f t="shared" ref="D214:D233" si="3">IF(C214&gt;Max_Value,Max_Value,IF(C214&lt;0,0,C214))</f>
        <v>#N/A</v>
      </c>
      <c r="F214" s="16" t="s">
        <v>11397</v>
      </c>
      <c r="G214" s="10" t="s">
        <v>11207</v>
      </c>
    </row>
    <row r="215" spans="1:7">
      <c r="A215" s="15" t="e">
        <f>VLOOKUP(B215,Info!$C$1:$D$1000,2,FALSE)</f>
        <v>#N/A</v>
      </c>
      <c r="B215" s="21" t="s">
        <v>11208</v>
      </c>
      <c r="C215" s="13" t="e">
        <f t="shared" si="2"/>
        <v>#N/A</v>
      </c>
      <c r="D215" s="13" t="e">
        <f t="shared" si="3"/>
        <v>#N/A</v>
      </c>
      <c r="F215" s="16" t="s">
        <v>11398</v>
      </c>
      <c r="G215" s="10" t="s">
        <v>11209</v>
      </c>
    </row>
    <row r="216" spans="1:7">
      <c r="A216" s="15" t="e">
        <f>VLOOKUP(B216,Info!$C$1:$D$1000,2,FALSE)</f>
        <v>#N/A</v>
      </c>
      <c r="B216" s="21" t="s">
        <v>11941</v>
      </c>
      <c r="C216" s="13" t="e">
        <f t="shared" si="2"/>
        <v>#N/A</v>
      </c>
      <c r="D216" s="13" t="e">
        <f t="shared" si="3"/>
        <v>#N/A</v>
      </c>
      <c r="F216" s="16" t="s">
        <v>11399</v>
      </c>
      <c r="G216" s="10" t="s">
        <v>11210</v>
      </c>
    </row>
    <row r="217" spans="1:7">
      <c r="A217" s="15" t="e">
        <f>VLOOKUP(B217,Info!$C$1:$D$1000,2,FALSE)</f>
        <v>#N/A</v>
      </c>
      <c r="B217" s="21" t="s">
        <v>11942</v>
      </c>
      <c r="C217" s="13" t="e">
        <f t="shared" si="2"/>
        <v>#N/A</v>
      </c>
      <c r="D217" s="13" t="e">
        <f t="shared" si="3"/>
        <v>#N/A</v>
      </c>
      <c r="F217" s="16" t="s">
        <v>11400</v>
      </c>
      <c r="G217" s="10" t="s">
        <v>11211</v>
      </c>
    </row>
    <row r="218" spans="1:7">
      <c r="A218" s="15" t="e">
        <f>VLOOKUP(B218,Info!$C$1:$D$1000,2,FALSE)</f>
        <v>#N/A</v>
      </c>
      <c r="B218" s="21" t="s">
        <v>11943</v>
      </c>
      <c r="C218" s="13" t="e">
        <f t="shared" si="2"/>
        <v>#N/A</v>
      </c>
      <c r="D218" s="13" t="e">
        <f t="shared" si="3"/>
        <v>#N/A</v>
      </c>
      <c r="F218" s="16" t="s">
        <v>11401</v>
      </c>
      <c r="G218" s="10" t="s">
        <v>11212</v>
      </c>
    </row>
    <row r="219" spans="1:7">
      <c r="A219" s="15" t="e">
        <f>VLOOKUP(B219,Info!$C$1:$D$1000,2,FALSE)</f>
        <v>#N/A</v>
      </c>
      <c r="B219" s="21" t="s">
        <v>11944</v>
      </c>
      <c r="C219" s="13" t="e">
        <f t="shared" si="2"/>
        <v>#N/A</v>
      </c>
      <c r="D219" s="13" t="e">
        <f t="shared" si="3"/>
        <v>#N/A</v>
      </c>
      <c r="F219" s="16" t="s">
        <v>11402</v>
      </c>
      <c r="G219" s="10" t="s">
        <v>11213</v>
      </c>
    </row>
    <row r="220" spans="1:7">
      <c r="A220" s="15" t="e">
        <f>VLOOKUP(B220,Info!$C$1:$D$1000,2,FALSE)</f>
        <v>#N/A</v>
      </c>
      <c r="B220" s="21" t="s">
        <v>11945</v>
      </c>
      <c r="C220" s="13" t="e">
        <f t="shared" si="2"/>
        <v>#N/A</v>
      </c>
      <c r="D220" s="13" t="e">
        <f t="shared" si="3"/>
        <v>#N/A</v>
      </c>
      <c r="F220" s="16" t="s">
        <v>11403</v>
      </c>
      <c r="G220" s="10" t="s">
        <v>11214</v>
      </c>
    </row>
    <row r="221" spans="1:7">
      <c r="A221" s="15" t="e">
        <f>VLOOKUP(B221,Info!$C$1:$D$1000,2,FALSE)</f>
        <v>#N/A</v>
      </c>
      <c r="B221" s="21" t="s">
        <v>11946</v>
      </c>
      <c r="C221" s="13" t="e">
        <f t="shared" si="2"/>
        <v>#N/A</v>
      </c>
      <c r="D221" s="13" t="e">
        <f t="shared" si="3"/>
        <v>#N/A</v>
      </c>
      <c r="F221" s="16" t="s">
        <v>11404</v>
      </c>
      <c r="G221" s="10" t="s">
        <v>11215</v>
      </c>
    </row>
    <row r="222" spans="1:7">
      <c r="A222" s="15" t="e">
        <f>VLOOKUP(B222,Info!$C$1:$D$1000,2,FALSE)</f>
        <v>#N/A</v>
      </c>
      <c r="B222" s="21" t="s">
        <v>10808</v>
      </c>
      <c r="C222" s="13" t="e">
        <f t="shared" si="2"/>
        <v>#N/A</v>
      </c>
      <c r="D222" s="13" t="e">
        <f t="shared" si="3"/>
        <v>#N/A</v>
      </c>
      <c r="F222" s="16" t="s">
        <v>11405</v>
      </c>
      <c r="G222" s="10" t="s">
        <v>11216</v>
      </c>
    </row>
    <row r="223" spans="1:7">
      <c r="A223" s="15" t="e">
        <f>VLOOKUP(B223,Info!$C$1:$D$1000,2,FALSE)</f>
        <v>#N/A</v>
      </c>
      <c r="B223" s="21" t="s">
        <v>11947</v>
      </c>
      <c r="C223" s="13" t="e">
        <f t="shared" si="2"/>
        <v>#N/A</v>
      </c>
      <c r="D223" s="13" t="e">
        <f t="shared" si="3"/>
        <v>#N/A</v>
      </c>
      <c r="F223" s="16" t="s">
        <v>11406</v>
      </c>
      <c r="G223" s="10" t="s">
        <v>11217</v>
      </c>
    </row>
    <row r="224" spans="1:7">
      <c r="A224" s="15" t="e">
        <f>VLOOKUP(B224,Info!$C$1:$D$1000,2,FALSE)</f>
        <v>#N/A</v>
      </c>
      <c r="B224" s="21" t="s">
        <v>11948</v>
      </c>
      <c r="C224" s="13" t="e">
        <f t="shared" si="2"/>
        <v>#N/A</v>
      </c>
      <c r="D224" s="13" t="e">
        <f t="shared" si="3"/>
        <v>#N/A</v>
      </c>
      <c r="F224" s="16" t="s">
        <v>11407</v>
      </c>
      <c r="G224" s="10" t="s">
        <v>11218</v>
      </c>
    </row>
    <row r="225" spans="1:7">
      <c r="A225" s="15" t="e">
        <f>VLOOKUP(B225,Info!$C$1:$D$1000,2,FALSE)</f>
        <v>#N/A</v>
      </c>
      <c r="B225" s="21" t="s">
        <v>11949</v>
      </c>
      <c r="C225" s="13" t="e">
        <f t="shared" si="2"/>
        <v>#N/A</v>
      </c>
      <c r="D225" s="13" t="e">
        <f t="shared" si="3"/>
        <v>#N/A</v>
      </c>
      <c r="F225" s="16" t="s">
        <v>11408</v>
      </c>
      <c r="G225" s="10" t="s">
        <v>11219</v>
      </c>
    </row>
    <row r="226" spans="1:7">
      <c r="A226" s="15" t="e">
        <f>VLOOKUP(B226,Info!$C$1:$D$1000,2,FALSE)</f>
        <v>#N/A</v>
      </c>
      <c r="B226" s="21" t="s">
        <v>11950</v>
      </c>
      <c r="C226" s="13" t="e">
        <f t="shared" si="2"/>
        <v>#N/A</v>
      </c>
      <c r="D226" s="13" t="e">
        <f t="shared" si="3"/>
        <v>#N/A</v>
      </c>
      <c r="F226" s="16" t="s">
        <v>11409</v>
      </c>
      <c r="G226" s="10" t="s">
        <v>11220</v>
      </c>
    </row>
    <row r="227" spans="1:7">
      <c r="A227" s="15" t="e">
        <f>VLOOKUP(B227,Info!$C$1:$D$1000,2,FALSE)</f>
        <v>#N/A</v>
      </c>
      <c r="B227" s="21" t="s">
        <v>11951</v>
      </c>
      <c r="C227" s="13" t="e">
        <f t="shared" si="2"/>
        <v>#N/A</v>
      </c>
      <c r="D227" s="13" t="e">
        <f t="shared" si="3"/>
        <v>#N/A</v>
      </c>
      <c r="F227" s="16" t="s">
        <v>23734</v>
      </c>
      <c r="G227" s="10" t="s">
        <v>11221</v>
      </c>
    </row>
    <row r="228" spans="1:7">
      <c r="A228" s="15" t="e">
        <f>VLOOKUP(B228,Info!$C$1:$D$1000,2,FALSE)</f>
        <v>#N/A</v>
      </c>
      <c r="B228" s="21" t="s">
        <v>11952</v>
      </c>
      <c r="C228" s="13" t="e">
        <f t="shared" si="2"/>
        <v>#N/A</v>
      </c>
      <c r="D228" s="13" t="e">
        <f t="shared" si="3"/>
        <v>#N/A</v>
      </c>
      <c r="F228" s="16" t="s">
        <v>23735</v>
      </c>
      <c r="G228" s="10" t="s">
        <v>11222</v>
      </c>
    </row>
    <row r="229" spans="1:7">
      <c r="A229" s="15" t="e">
        <f>VLOOKUP(B229,Info!$C$1:$D$1000,2,FALSE)</f>
        <v>#N/A</v>
      </c>
      <c r="B229" s="21" t="s">
        <v>10809</v>
      </c>
      <c r="C229" s="13" t="e">
        <f t="shared" si="2"/>
        <v>#N/A</v>
      </c>
      <c r="D229" s="13" t="e">
        <f t="shared" si="3"/>
        <v>#N/A</v>
      </c>
      <c r="F229" s="16" t="s">
        <v>11410</v>
      </c>
      <c r="G229" s="10" t="s">
        <v>11223</v>
      </c>
    </row>
    <row r="230" spans="1:7">
      <c r="A230" s="15" t="e">
        <f>VLOOKUP(B230,Info!$C$1:$D$1000,2,FALSE)</f>
        <v>#N/A</v>
      </c>
      <c r="B230" s="21" t="s">
        <v>11953</v>
      </c>
      <c r="C230" s="13" t="e">
        <f t="shared" si="2"/>
        <v>#N/A</v>
      </c>
      <c r="D230" s="13" t="e">
        <f t="shared" si="3"/>
        <v>#N/A</v>
      </c>
      <c r="F230" s="16" t="s">
        <v>11224</v>
      </c>
      <c r="G230" s="10" t="s">
        <v>11225</v>
      </c>
    </row>
    <row r="231" spans="1:7">
      <c r="A231" s="15" t="e">
        <f>VLOOKUP(B231,Info!$C$1:$D$1000,2,FALSE)</f>
        <v>#N/A</v>
      </c>
      <c r="B231" s="21" t="s">
        <v>11949</v>
      </c>
      <c r="C231" s="13" t="e">
        <f t="shared" si="2"/>
        <v>#N/A</v>
      </c>
      <c r="D231" s="13" t="e">
        <f t="shared" si="3"/>
        <v>#N/A</v>
      </c>
      <c r="F231" s="16" t="s">
        <v>11408</v>
      </c>
      <c r="G231" s="10" t="s">
        <v>11226</v>
      </c>
    </row>
    <row r="232" spans="1:7">
      <c r="A232" s="15" t="e">
        <f>VLOOKUP(B232,Info!$C$1:$D$1000,2,FALSE)</f>
        <v>#N/A</v>
      </c>
      <c r="B232" s="21" t="s">
        <v>10810</v>
      </c>
      <c r="C232" s="13" t="e">
        <f t="shared" si="2"/>
        <v>#N/A</v>
      </c>
      <c r="D232" s="13" t="e">
        <f t="shared" si="3"/>
        <v>#N/A</v>
      </c>
      <c r="F232" s="16" t="s">
        <v>11411</v>
      </c>
      <c r="G232" s="10" t="s">
        <v>11227</v>
      </c>
    </row>
    <row r="233" spans="1:7">
      <c r="A233" s="15" t="e">
        <f>VLOOKUP(B233,Info!$C$1:$D$1000,2,FALSE)</f>
        <v>#N/A</v>
      </c>
      <c r="B233" s="21" t="s">
        <v>11954</v>
      </c>
      <c r="C233" s="13" t="e">
        <f t="shared" si="2"/>
        <v>#N/A</v>
      </c>
      <c r="D233" s="13" t="e">
        <f t="shared" si="3"/>
        <v>#N/A</v>
      </c>
      <c r="F233" s="16" t="s">
        <v>11412</v>
      </c>
      <c r="G233" s="10" t="s">
        <v>11228</v>
      </c>
    </row>
    <row r="234" spans="1:7">
      <c r="A234" s="15" t="e">
        <f>VLOOKUP(B234,Info!$C$1:$D$1000,2,FALSE)</f>
        <v>#N/A</v>
      </c>
      <c r="B234" s="21" t="s">
        <v>11955</v>
      </c>
      <c r="F234" s="16" t="s">
        <v>11413</v>
      </c>
      <c r="G234" s="10" t="s">
        <v>11229</v>
      </c>
    </row>
    <row r="235" spans="1:7">
      <c r="A235" s="18">
        <v>0</v>
      </c>
      <c r="B235" s="19" t="s">
        <v>11230</v>
      </c>
      <c r="F235" s="19" t="s">
        <v>11231</v>
      </c>
      <c r="G235" s="10" t="s">
        <v>11232</v>
      </c>
    </row>
    <row r="236" spans="1:7" ht="39">
      <c r="A236" s="15" t="e">
        <f>VLOOKUP(B236,Info!$C$1:$D$1000,2,FALSE)</f>
        <v>#N/A</v>
      </c>
      <c r="B236" s="21" t="s">
        <v>11956</v>
      </c>
      <c r="F236" s="21" t="s">
        <v>11414</v>
      </c>
      <c r="G236" s="10" t="s">
        <v>11233</v>
      </c>
    </row>
    <row r="237" spans="1:7">
      <c r="A237" s="15" t="e">
        <f>VLOOKUP(B237,Info!$C$1:$D$1000,2,FALSE)</f>
        <v>#N/A</v>
      </c>
      <c r="B237" s="21" t="s">
        <v>11234</v>
      </c>
      <c r="F237" s="21" t="s">
        <v>11415</v>
      </c>
      <c r="G237" s="10" t="s">
        <v>11235</v>
      </c>
    </row>
    <row r="238" spans="1:7" ht="39">
      <c r="A238" s="15" t="e">
        <f>VLOOKUP(B238,Info!$C$1:$D$1000,2,FALSE)</f>
        <v>#N/A</v>
      </c>
      <c r="B238" s="21" t="s">
        <v>11957</v>
      </c>
      <c r="F238" s="21" t="s">
        <v>11416</v>
      </c>
      <c r="G238" s="10" t="s">
        <v>11236</v>
      </c>
    </row>
    <row r="239" spans="1:7">
      <c r="A239" s="15" t="e">
        <f>VLOOKUP(B239,Info!$C$1:$D$1000,2,FALSE)</f>
        <v>#N/A</v>
      </c>
      <c r="B239" s="21" t="s">
        <v>11237</v>
      </c>
      <c r="F239" s="21" t="s">
        <v>11417</v>
      </c>
      <c r="G239" s="10" t="s">
        <v>11238</v>
      </c>
    </row>
    <row r="240" spans="1:7">
      <c r="A240" s="15" t="e">
        <f>VLOOKUP(B240,Info!$C$1:$D$1000,2,FALSE)</f>
        <v>#N/A</v>
      </c>
      <c r="B240" s="21" t="s">
        <v>11958</v>
      </c>
      <c r="F240" s="21" t="s">
        <v>11418</v>
      </c>
    </row>
    <row r="241" spans="1:6" ht="39">
      <c r="A241" s="15" t="e">
        <f>VLOOKUP(B241,Info!$C$1:$D$1000,2,FALSE)</f>
        <v>#N/A</v>
      </c>
      <c r="B241" s="21" t="s">
        <v>11239</v>
      </c>
      <c r="F241" s="21" t="s">
        <v>11419</v>
      </c>
    </row>
    <row r="242" spans="1:6" ht="39">
      <c r="A242" s="15" t="e">
        <f>VLOOKUP(B242,Info!$C$1:$D$1000,2,FALSE)</f>
        <v>#N/A</v>
      </c>
      <c r="B242" s="21" t="s">
        <v>11240</v>
      </c>
      <c r="F242" s="21" t="s">
        <v>11420</v>
      </c>
    </row>
    <row r="243" spans="1:6" ht="39">
      <c r="A243" s="15" t="e">
        <f>VLOOKUP(B243,Info!$C$1:$D$1000,2,FALSE)</f>
        <v>#N/A</v>
      </c>
      <c r="B243" s="21" t="s">
        <v>11241</v>
      </c>
      <c r="F243" s="21" t="s">
        <v>11421</v>
      </c>
    </row>
    <row r="244" spans="1:6" ht="39">
      <c r="A244" s="15" t="e">
        <f>VLOOKUP(B244,Info!$C$1:$D$1000,2,FALSE)</f>
        <v>#N/A</v>
      </c>
      <c r="B244" s="21" t="s">
        <v>11959</v>
      </c>
      <c r="F244" s="21" t="s">
        <v>11242</v>
      </c>
    </row>
    <row r="245" spans="1:6" ht="39">
      <c r="A245" s="15" t="e">
        <f>VLOOKUP(B245,Info!$C$1:$D$1000,2,FALSE)</f>
        <v>#N/A</v>
      </c>
      <c r="B245" s="21" t="s">
        <v>11243</v>
      </c>
      <c r="F245" s="21" t="s">
        <v>11244</v>
      </c>
    </row>
    <row r="246" spans="1:6" ht="39">
      <c r="A246" s="15" t="e">
        <f>VLOOKUP(B246,Info!$C$1:$D$1000,2,FALSE)</f>
        <v>#N/A</v>
      </c>
      <c r="B246" s="21" t="s">
        <v>11245</v>
      </c>
      <c r="F246" s="21" t="s">
        <v>11422</v>
      </c>
    </row>
    <row r="247" spans="1:6" ht="39">
      <c r="A247" s="15" t="e">
        <f>VLOOKUP(B247,Info!$C$1:$D$1000,2,FALSE)</f>
        <v>#N/A</v>
      </c>
      <c r="B247" s="21" t="s">
        <v>11960</v>
      </c>
      <c r="F247" s="21" t="s">
        <v>11423</v>
      </c>
    </row>
    <row r="248" spans="1:6" ht="39">
      <c r="A248" s="15" t="e">
        <f>VLOOKUP(B248,Info!$C$1:$D$1000,2,FALSE)</f>
        <v>#N/A</v>
      </c>
      <c r="B248" s="21" t="s">
        <v>11961</v>
      </c>
      <c r="F248" s="21" t="s">
        <v>11424</v>
      </c>
    </row>
    <row r="249" spans="1:6" ht="39">
      <c r="A249" s="15" t="e">
        <f>VLOOKUP(B249,Info!$C$1:$D$1000,2,FALSE)</f>
        <v>#N/A</v>
      </c>
      <c r="B249" s="21" t="s">
        <v>11246</v>
      </c>
      <c r="F249" s="21" t="s">
        <v>11425</v>
      </c>
    </row>
    <row r="250" spans="1:6" ht="39">
      <c r="A250" s="15" t="e">
        <f>VLOOKUP(B250,Info!$C$1:$D$1000,2,FALSE)</f>
        <v>#N/A</v>
      </c>
      <c r="B250" s="21" t="s">
        <v>11962</v>
      </c>
      <c r="F250" s="21" t="s">
        <v>11426</v>
      </c>
    </row>
    <row r="251" spans="1:6">
      <c r="A251" s="15" t="e">
        <f>VLOOKUP(B251,Info!$C$1:$D$1000,2,FALSE)</f>
        <v>#N/A</v>
      </c>
      <c r="B251" s="21" t="s">
        <v>11247</v>
      </c>
      <c r="F251" s="21" t="s">
        <v>11427</v>
      </c>
    </row>
    <row r="252" spans="1:6">
      <c r="A252" s="15" t="e">
        <f>VLOOKUP(B252,Info!$C$1:$D$1000,2,FALSE)</f>
        <v>#N/A</v>
      </c>
      <c r="B252" s="21" t="s">
        <v>11963</v>
      </c>
      <c r="F252" s="21" t="s">
        <v>11428</v>
      </c>
    </row>
    <row r="253" spans="1:6" ht="39">
      <c r="A253" s="15" t="e">
        <f>VLOOKUP(B253,Info!$C$1:$D$1000,2,FALSE)</f>
        <v>#N/A</v>
      </c>
      <c r="B253" s="21" t="s">
        <v>11248</v>
      </c>
      <c r="F253" s="21" t="s">
        <v>11429</v>
      </c>
    </row>
    <row r="254" spans="1:6" ht="39">
      <c r="A254" s="15" t="e">
        <f>VLOOKUP(B254,Info!$C$1:$D$1000,2,FALSE)</f>
        <v>#N/A</v>
      </c>
      <c r="B254" s="21" t="s">
        <v>11964</v>
      </c>
      <c r="F254" s="21" t="s">
        <v>11249</v>
      </c>
    </row>
    <row r="255" spans="1:6">
      <c r="A255" s="15" t="e">
        <f>VLOOKUP(B255,Info!$C$1:$D$1000,2,FALSE)</f>
        <v>#N/A</v>
      </c>
      <c r="B255" s="21" t="s">
        <v>11965</v>
      </c>
      <c r="F255" s="21" t="s">
        <v>11250</v>
      </c>
    </row>
    <row r="256" spans="1:6">
      <c r="A256" s="15" t="e">
        <f>VLOOKUP(B256,Info!$C$1:$D$1000,2,FALSE)</f>
        <v>#N/A</v>
      </c>
      <c r="B256" s="21" t="s">
        <v>11966</v>
      </c>
      <c r="F256" s="21" t="s">
        <v>11430</v>
      </c>
    </row>
    <row r="257" spans="1:6">
      <c r="A257" s="15" t="e">
        <f>VLOOKUP(B257,Info!$C$1:$D$1000,2,FALSE)</f>
        <v>#N/A</v>
      </c>
      <c r="B257" s="21" t="s">
        <v>11251</v>
      </c>
      <c r="F257" s="21" t="s">
        <v>11431</v>
      </c>
    </row>
    <row r="258" spans="1:6">
      <c r="A258" s="15" t="e">
        <f>VLOOKUP(B258,Info!$C$1:$D$1000,2,FALSE)</f>
        <v>#N/A</v>
      </c>
      <c r="B258" s="21" t="s">
        <v>11967</v>
      </c>
      <c r="F258" s="21" t="s">
        <v>11432</v>
      </c>
    </row>
    <row r="259" spans="1:6">
      <c r="A259" s="15" t="e">
        <f>VLOOKUP(B259,Info!$C$1:$D$1000,2,FALSE)</f>
        <v>#N/A</v>
      </c>
      <c r="B259" s="21" t="s">
        <v>11968</v>
      </c>
      <c r="F259" s="21" t="s">
        <v>11433</v>
      </c>
    </row>
    <row r="260" spans="1:6">
      <c r="A260" s="15" t="e">
        <f>VLOOKUP(B260,Info!$C$1:$D$1000,2,FALSE)</f>
        <v>#N/A</v>
      </c>
      <c r="B260" s="21" t="s">
        <v>11969</v>
      </c>
      <c r="F260" s="21" t="s">
        <v>11434</v>
      </c>
    </row>
    <row r="261" spans="1:6" ht="39">
      <c r="A261" s="15" t="e">
        <f>VLOOKUP(B261,Info!$C$1:$D$1000,2,FALSE)</f>
        <v>#N/A</v>
      </c>
      <c r="B261" s="21" t="s">
        <v>11252</v>
      </c>
      <c r="F261" s="21" t="s">
        <v>11435</v>
      </c>
    </row>
    <row r="262" spans="1:6">
      <c r="A262" s="15" t="e">
        <f>VLOOKUP(B262,Info!$C$1:$D$1000,2,FALSE)</f>
        <v>#N/A</v>
      </c>
      <c r="B262" s="21" t="s">
        <v>11970</v>
      </c>
      <c r="F262" s="21" t="s">
        <v>11436</v>
      </c>
    </row>
    <row r="263" spans="1:6">
      <c r="A263" s="15" t="e">
        <f>VLOOKUP(B263,Info!$C$1:$D$1000,2,FALSE)</f>
        <v>#N/A</v>
      </c>
      <c r="B263" s="21" t="s">
        <v>11971</v>
      </c>
      <c r="F263" s="21" t="s">
        <v>11437</v>
      </c>
    </row>
    <row r="264" spans="1:6">
      <c r="A264" s="15" t="e">
        <f>VLOOKUP(B264,Info!$C$1:$D$1000,2,FALSE)</f>
        <v>#N/A</v>
      </c>
      <c r="B264" s="21" t="s">
        <v>11972</v>
      </c>
      <c r="F264" s="21" t="s">
        <v>11253</v>
      </c>
    </row>
    <row r="265" spans="1:6">
      <c r="A265" s="27">
        <v>0</v>
      </c>
      <c r="B265" s="28" t="s">
        <v>11254</v>
      </c>
      <c r="F265" s="28" t="s">
        <v>11254</v>
      </c>
    </row>
    <row r="266" spans="1:6">
      <c r="A266" s="15" t="e">
        <f>VLOOKUP(B266,Info!$C$1:$D$1000,2,FALSE)</f>
        <v>#N/A</v>
      </c>
      <c r="B266" s="21" t="s">
        <v>10754</v>
      </c>
      <c r="F266" s="16" t="s">
        <v>11255</v>
      </c>
    </row>
    <row r="267" spans="1:6">
      <c r="A267" s="15" t="e">
        <f>VLOOKUP(B267,Info!$C$1:$D$1000,2,FALSE)</f>
        <v>#N/A</v>
      </c>
      <c r="B267" s="21" t="s">
        <v>10755</v>
      </c>
      <c r="F267" s="16" t="s">
        <v>11256</v>
      </c>
    </row>
    <row r="268" spans="1:6">
      <c r="A268" s="15" t="e">
        <f>VLOOKUP(B268,Info!$C$1:$D$1000,2,FALSE)</f>
        <v>#N/A</v>
      </c>
      <c r="B268" s="21" t="s">
        <v>10756</v>
      </c>
      <c r="F268" s="16" t="s">
        <v>11257</v>
      </c>
    </row>
    <row r="269" spans="1:6">
      <c r="A269" s="15" t="e">
        <f>VLOOKUP(B269,Info!$C$1:$D$1000,2,FALSE)</f>
        <v>#N/A</v>
      </c>
      <c r="B269" s="21" t="s">
        <v>10757</v>
      </c>
      <c r="F269" s="16" t="s">
        <v>11258</v>
      </c>
    </row>
    <row r="270" spans="1:6">
      <c r="A270" s="15" t="e">
        <f>VLOOKUP(B270,Info!$C$1:$D$1000,2,FALSE)</f>
        <v>#N/A</v>
      </c>
      <c r="B270" s="21" t="s">
        <v>10758</v>
      </c>
      <c r="F270" s="16" t="s">
        <v>11259</v>
      </c>
    </row>
    <row r="271" spans="1:6">
      <c r="A271" s="15" t="e">
        <f>VLOOKUP(B271,Info!$C$1:$D$1000,2,FALSE)</f>
        <v>#N/A</v>
      </c>
      <c r="B271" s="21" t="s">
        <v>10759</v>
      </c>
      <c r="F271" s="16" t="s">
        <v>11260</v>
      </c>
    </row>
    <row r="272" spans="1:6">
      <c r="A272" s="15" t="e">
        <f>VLOOKUP(B272,Info!$C$1:$D$1000,2,FALSE)</f>
        <v>#N/A</v>
      </c>
      <c r="B272" s="21" t="s">
        <v>11973</v>
      </c>
      <c r="F272" s="16" t="s">
        <v>11261</v>
      </c>
    </row>
    <row r="273" spans="1:6">
      <c r="A273" s="15" t="e">
        <f>VLOOKUP(B273,Info!$C$1:$D$1000,2,FALSE)</f>
        <v>#N/A</v>
      </c>
      <c r="B273" s="21" t="s">
        <v>10760</v>
      </c>
      <c r="F273" s="16" t="s">
        <v>11262</v>
      </c>
    </row>
    <row r="274" spans="1:6">
      <c r="A274" s="15" t="e">
        <f>VLOOKUP(B274,Info!$C$1:$D$1000,2,FALSE)</f>
        <v>#N/A</v>
      </c>
      <c r="B274" s="21" t="s">
        <v>10761</v>
      </c>
      <c r="F274" s="16" t="s">
        <v>11263</v>
      </c>
    </row>
    <row r="275" spans="1:6">
      <c r="A275" s="27">
        <v>0</v>
      </c>
      <c r="B275" s="28" t="s">
        <v>10762</v>
      </c>
      <c r="F275" s="28" t="s">
        <v>11264</v>
      </c>
    </row>
    <row r="276" spans="1:6">
      <c r="A276" s="15" t="e">
        <f>VLOOKUP(B276,Info!$C$1:$D$1000,2,FALSE)</f>
        <v>#N/A</v>
      </c>
      <c r="B276" s="21" t="s">
        <v>11974</v>
      </c>
      <c r="F276" s="16" t="s">
        <v>11265</v>
      </c>
    </row>
    <row r="277" spans="1:6">
      <c r="A277" s="15" t="e">
        <f>VLOOKUP(B277,Info!$C$1:$D$1000,2,FALSE)</f>
        <v>#N/A</v>
      </c>
      <c r="B277" s="21" t="s">
        <v>10763</v>
      </c>
      <c r="F277" s="16" t="s">
        <v>11266</v>
      </c>
    </row>
    <row r="278" spans="1:6">
      <c r="A278" s="15" t="e">
        <f>VLOOKUP(B278,Info!$C$1:$D$1000,2,FALSE)</f>
        <v>#N/A</v>
      </c>
      <c r="B278" s="21" t="s">
        <v>10764</v>
      </c>
      <c r="F278" s="16" t="s">
        <v>11267</v>
      </c>
    </row>
    <row r="279" spans="1:6">
      <c r="A279" s="15" t="e">
        <f>VLOOKUP(B279,Info!$C$1:$D$1000,2,FALSE)</f>
        <v>#N/A</v>
      </c>
      <c r="B279" s="21" t="s">
        <v>10765</v>
      </c>
      <c r="F279" s="16" t="s">
        <v>11268</v>
      </c>
    </row>
    <row r="280" spans="1:6">
      <c r="A280" s="27">
        <v>0</v>
      </c>
      <c r="B280" s="28" t="s">
        <v>10766</v>
      </c>
      <c r="F280" s="28" t="s">
        <v>11269</v>
      </c>
    </row>
    <row r="281" spans="1:6" ht="58.5">
      <c r="A281" s="15" t="e">
        <f>VLOOKUP(B281,Info!$C$1:$D$1000,2,FALSE)</f>
        <v>#N/A</v>
      </c>
      <c r="B281" s="21" t="s">
        <v>11975</v>
      </c>
      <c r="F281" s="16" t="s">
        <v>11270</v>
      </c>
    </row>
    <row r="282" spans="1:6" ht="58.5">
      <c r="A282" s="15" t="e">
        <f>VLOOKUP(B282,Info!$C$1:$D$1000,2,FALSE)</f>
        <v>#N/A</v>
      </c>
      <c r="B282" s="21" t="s">
        <v>10767</v>
      </c>
      <c r="F282" s="16" t="s">
        <v>11271</v>
      </c>
    </row>
    <row r="283" spans="1:6" ht="58.5">
      <c r="A283" s="15" t="e">
        <f>VLOOKUP(B283,Info!$C$1:$D$1000,2,FALSE)</f>
        <v>#N/A</v>
      </c>
      <c r="B283" s="21" t="s">
        <v>11976</v>
      </c>
      <c r="F283" s="16" t="s">
        <v>11272</v>
      </c>
    </row>
    <row r="284" spans="1:6" ht="58.5">
      <c r="A284" s="15" t="e">
        <f>VLOOKUP(B284,Info!$C$1:$D$1000,2,FALSE)</f>
        <v>#N/A</v>
      </c>
      <c r="B284" s="21" t="s">
        <v>10768</v>
      </c>
      <c r="F284" s="16" t="s">
        <v>11273</v>
      </c>
    </row>
    <row r="285" spans="1:6" ht="58.5">
      <c r="A285" s="15" t="e">
        <f>VLOOKUP(B285,Info!$C$1:$D$1000,2,FALSE)</f>
        <v>#N/A</v>
      </c>
      <c r="B285" s="21" t="s">
        <v>11977</v>
      </c>
      <c r="F285" s="16" t="s">
        <v>11274</v>
      </c>
    </row>
    <row r="286" spans="1:6" ht="58.5">
      <c r="A286" s="15" t="e">
        <f>VLOOKUP(B286,Info!$C$1:$D$1000,2,FALSE)</f>
        <v>#N/A</v>
      </c>
      <c r="B286" s="21" t="s">
        <v>11978</v>
      </c>
      <c r="F286" s="16" t="s">
        <v>11275</v>
      </c>
    </row>
    <row r="287" spans="1:6" ht="58.5">
      <c r="A287" s="15" t="e">
        <f>VLOOKUP(B287,Info!$C$1:$D$1000,2,FALSE)</f>
        <v>#N/A</v>
      </c>
      <c r="B287" s="21" t="s">
        <v>10769</v>
      </c>
      <c r="F287" s="16" t="s">
        <v>11276</v>
      </c>
    </row>
    <row r="288" spans="1:6" ht="58.5">
      <c r="A288" s="15" t="e">
        <f>VLOOKUP(B288,Info!$C$1:$D$1000,2,FALSE)</f>
        <v>#N/A</v>
      </c>
      <c r="B288" s="21" t="s">
        <v>10770</v>
      </c>
      <c r="F288" s="16" t="s">
        <v>11277</v>
      </c>
    </row>
    <row r="289" spans="1:6" ht="39">
      <c r="A289" s="15" t="e">
        <f>VLOOKUP(B289,Info!$C$1:$D$1000,2,FALSE)</f>
        <v>#N/A</v>
      </c>
      <c r="B289" s="21" t="s">
        <v>11979</v>
      </c>
      <c r="F289" s="16" t="s">
        <v>11278</v>
      </c>
    </row>
    <row r="290" spans="1:6" ht="39">
      <c r="A290" s="15" t="e">
        <f>VLOOKUP(B290,Info!$C$1:$D$1000,2,FALSE)</f>
        <v>#N/A</v>
      </c>
      <c r="B290" s="21" t="s">
        <v>10771</v>
      </c>
      <c r="F290" s="16" t="s">
        <v>11279</v>
      </c>
    </row>
    <row r="291" spans="1:6" ht="39">
      <c r="A291" s="15" t="e">
        <f>VLOOKUP(B291,Info!$C$1:$D$1000,2,FALSE)</f>
        <v>#N/A</v>
      </c>
      <c r="B291" s="21" t="s">
        <v>10772</v>
      </c>
      <c r="F291" s="16" t="s">
        <v>11280</v>
      </c>
    </row>
    <row r="292" spans="1:6" ht="58.5">
      <c r="A292" s="15" t="e">
        <f>VLOOKUP(B292,Info!$C$1:$D$1000,2,FALSE)</f>
        <v>#N/A</v>
      </c>
      <c r="B292" s="21" t="s">
        <v>11980</v>
      </c>
      <c r="F292" s="16" t="s">
        <v>11281</v>
      </c>
    </row>
    <row r="293" spans="1:6" ht="58.5">
      <c r="A293" s="15" t="e">
        <f>VLOOKUP(B293,Info!$C$1:$D$1000,2,FALSE)</f>
        <v>#N/A</v>
      </c>
      <c r="B293" s="21" t="s">
        <v>10773</v>
      </c>
      <c r="F293" s="16" t="s">
        <v>11282</v>
      </c>
    </row>
    <row r="294" spans="1:6" ht="39">
      <c r="A294" s="15" t="e">
        <f>VLOOKUP(B294,Info!$C$1:$D$1000,2,FALSE)</f>
        <v>#N/A</v>
      </c>
      <c r="B294" s="21" t="s">
        <v>11981</v>
      </c>
      <c r="F294" s="16" t="s">
        <v>11283</v>
      </c>
    </row>
    <row r="295" spans="1:6" ht="39">
      <c r="A295" s="15" t="e">
        <f>VLOOKUP(B295,Info!$C$1:$D$1000,2,FALSE)</f>
        <v>#N/A</v>
      </c>
      <c r="B295" s="21" t="s">
        <v>10774</v>
      </c>
      <c r="F295" s="16" t="s">
        <v>11284</v>
      </c>
    </row>
    <row r="296" spans="1:6" ht="39">
      <c r="A296" s="15" t="e">
        <f>VLOOKUP(B296,Info!$C$1:$D$1000,2,FALSE)</f>
        <v>#N/A</v>
      </c>
      <c r="B296" s="21" t="s">
        <v>10775</v>
      </c>
      <c r="F296" s="16" t="s">
        <v>11285</v>
      </c>
    </row>
    <row r="297" spans="1:6" ht="39">
      <c r="A297" s="15" t="e">
        <f>VLOOKUP(B297,Info!$C$1:$D$1000,2,FALSE)</f>
        <v>#N/A</v>
      </c>
      <c r="B297" s="21" t="s">
        <v>10776</v>
      </c>
      <c r="F297" s="16" t="s">
        <v>11286</v>
      </c>
    </row>
    <row r="298" spans="1:6" ht="39">
      <c r="A298" s="15" t="e">
        <f>VLOOKUP(B298,Info!$C$1:$D$1000,2,FALSE)</f>
        <v>#N/A</v>
      </c>
      <c r="B298" s="21" t="s">
        <v>11982</v>
      </c>
      <c r="F298" s="16" t="s">
        <v>11287</v>
      </c>
    </row>
    <row r="299" spans="1:6" ht="58.5">
      <c r="A299" s="15" t="e">
        <f>VLOOKUP(B299,Info!$C$1:$D$1000,2,FALSE)</f>
        <v>#N/A</v>
      </c>
      <c r="B299" s="21" t="s">
        <v>11983</v>
      </c>
      <c r="F299" s="16" t="s">
        <v>11288</v>
      </c>
    </row>
    <row r="300" spans="1:6" ht="39">
      <c r="A300" s="15" t="e">
        <f>VLOOKUP(B300,Info!$C$1:$D$1000,2,FALSE)</f>
        <v>#N/A</v>
      </c>
      <c r="B300" s="21" t="s">
        <v>10777</v>
      </c>
      <c r="F300" s="16" t="s">
        <v>11289</v>
      </c>
    </row>
    <row r="301" spans="1:6">
      <c r="A301" s="27">
        <v>0</v>
      </c>
      <c r="B301" s="28" t="s">
        <v>10778</v>
      </c>
      <c r="F301" s="28" t="s">
        <v>11290</v>
      </c>
    </row>
    <row r="302" spans="1:6" ht="58.5">
      <c r="A302" s="15" t="e">
        <f>VLOOKUP(B302,Info!$C$1:$D$1000,2,FALSE)</f>
        <v>#N/A</v>
      </c>
      <c r="B302" s="21" t="s">
        <v>10779</v>
      </c>
      <c r="F302" s="21" t="s">
        <v>10779</v>
      </c>
    </row>
    <row r="303" spans="1:6" ht="58.5">
      <c r="A303" s="15" t="e">
        <f>VLOOKUP(B303,Info!$C$1:$D$1000,2,FALSE)</f>
        <v>#N/A</v>
      </c>
      <c r="B303" s="21" t="s">
        <v>10780</v>
      </c>
      <c r="F303" s="21" t="s">
        <v>10780</v>
      </c>
    </row>
    <row r="304" spans="1:6" ht="58.5">
      <c r="A304" s="15" t="e">
        <f>VLOOKUP(B304,Info!$C$1:$D$1000,2,FALSE)</f>
        <v>#N/A</v>
      </c>
      <c r="B304" s="21" t="s">
        <v>10781</v>
      </c>
      <c r="F304" s="21" t="s">
        <v>10781</v>
      </c>
    </row>
    <row r="305" spans="1:6" ht="58.5">
      <c r="A305" s="15" t="e">
        <f>VLOOKUP(B305,Info!$C$1:$D$1000,2,FALSE)</f>
        <v>#N/A</v>
      </c>
      <c r="B305" s="21" t="s">
        <v>10782</v>
      </c>
      <c r="F305" s="21" t="s">
        <v>10782</v>
      </c>
    </row>
    <row r="306" spans="1:6" ht="58.5">
      <c r="A306" s="15" t="e">
        <f>VLOOKUP(B306,Info!$C$1:$D$1000,2,FALSE)</f>
        <v>#N/A</v>
      </c>
      <c r="B306" s="21" t="s">
        <v>10783</v>
      </c>
      <c r="F306" s="21" t="s">
        <v>10783</v>
      </c>
    </row>
    <row r="307" spans="1:6" ht="58.5">
      <c r="A307" s="15" t="e">
        <f>VLOOKUP(B307,Info!$C$1:$D$1000,2,FALSE)</f>
        <v>#N/A</v>
      </c>
      <c r="B307" s="21" t="s">
        <v>10784</v>
      </c>
      <c r="F307" s="21" t="s">
        <v>10784</v>
      </c>
    </row>
    <row r="308" spans="1:6" ht="78">
      <c r="A308" s="15" t="e">
        <f>VLOOKUP(B308,Info!$C$1:$D$1000,2,FALSE)</f>
        <v>#N/A</v>
      </c>
      <c r="B308" s="21" t="s">
        <v>10785</v>
      </c>
      <c r="F308" s="21" t="s">
        <v>10785</v>
      </c>
    </row>
    <row r="309" spans="1:6" ht="58.5">
      <c r="A309" s="15" t="e">
        <f>VLOOKUP(B309,Info!$C$1:$D$1000,2,FALSE)</f>
        <v>#N/A</v>
      </c>
      <c r="B309" s="21" t="s">
        <v>11984</v>
      </c>
      <c r="F309" s="21" t="s">
        <v>10786</v>
      </c>
    </row>
    <row r="310" spans="1:6" ht="58.5">
      <c r="A310" s="15" t="e">
        <f>VLOOKUP(B310,Info!$C$1:$D$1000,2,FALSE)</f>
        <v>#N/A</v>
      </c>
      <c r="B310" s="21" t="s">
        <v>11985</v>
      </c>
      <c r="F310" s="21" t="s">
        <v>10787</v>
      </c>
    </row>
    <row r="311" spans="1:6" ht="58.5">
      <c r="A311" s="15" t="e">
        <f>VLOOKUP(B311,Info!$C$1:$D$1000,2,FALSE)</f>
        <v>#N/A</v>
      </c>
      <c r="B311" s="21" t="s">
        <v>10788</v>
      </c>
      <c r="F311" s="21" t="s">
        <v>10788</v>
      </c>
    </row>
    <row r="312" spans="1:6" ht="58.5">
      <c r="A312" s="15" t="e">
        <f>VLOOKUP(B312,Info!$C$1:$D$1000,2,FALSE)</f>
        <v>#N/A</v>
      </c>
      <c r="B312" s="21" t="s">
        <v>10789</v>
      </c>
      <c r="F312" s="21" t="s">
        <v>10789</v>
      </c>
    </row>
    <row r="313" spans="1:6" ht="58.5">
      <c r="A313" s="15" t="e">
        <f>VLOOKUP(B313,Info!$C$1:$D$1000,2,FALSE)</f>
        <v>#N/A</v>
      </c>
      <c r="B313" s="21" t="s">
        <v>10790</v>
      </c>
      <c r="F313" s="21" t="s">
        <v>10790</v>
      </c>
    </row>
    <row r="314" spans="1:6">
      <c r="A314" s="27">
        <v>0</v>
      </c>
      <c r="B314" s="28" t="s">
        <v>11986</v>
      </c>
      <c r="F314" s="28" t="s">
        <v>11291</v>
      </c>
    </row>
    <row r="315" spans="1:6">
      <c r="A315" s="15" t="e">
        <f>VLOOKUP(B315,Info!$C$1:$D$1000,2,FALSE)</f>
        <v>#N/A</v>
      </c>
      <c r="B315" s="21" t="s">
        <v>11987</v>
      </c>
      <c r="F315" s="16" t="s">
        <v>11292</v>
      </c>
    </row>
    <row r="316" spans="1:6">
      <c r="A316" s="15" t="e">
        <f>VLOOKUP(B316,Info!$C$1:$D$1000,2,FALSE)</f>
        <v>#N/A</v>
      </c>
      <c r="B316" s="21" t="s">
        <v>11988</v>
      </c>
      <c r="F316" s="16" t="s">
        <v>11293</v>
      </c>
    </row>
    <row r="317" spans="1:6">
      <c r="A317" s="15" t="e">
        <f>VLOOKUP(B317,Info!$C$1:$D$1000,2,FALSE)</f>
        <v>#N/A</v>
      </c>
      <c r="B317" s="21" t="s">
        <v>11989</v>
      </c>
      <c r="F317" s="16" t="s">
        <v>11294</v>
      </c>
    </row>
    <row r="318" spans="1:6">
      <c r="A318" s="15" t="e">
        <f>VLOOKUP(B318,Info!$C$1:$D$1000,2,FALSE)</f>
        <v>#N/A</v>
      </c>
      <c r="B318" s="21" t="s">
        <v>11990</v>
      </c>
      <c r="F318" s="16" t="s">
        <v>11295</v>
      </c>
    </row>
    <row r="319" spans="1:6">
      <c r="A319" s="15" t="e">
        <f>VLOOKUP(B319,Info!$C$1:$D$1000,2,FALSE)</f>
        <v>#N/A</v>
      </c>
      <c r="B319" s="21" t="s">
        <v>11991</v>
      </c>
      <c r="F319" s="16" t="s">
        <v>11296</v>
      </c>
    </row>
    <row r="320" spans="1:6">
      <c r="A320" s="15" t="e">
        <f>VLOOKUP(B320,Info!$C$1:$D$1000,2,FALSE)</f>
        <v>#N/A</v>
      </c>
      <c r="B320" s="21" t="s">
        <v>11992</v>
      </c>
      <c r="F320" s="16" t="s">
        <v>11297</v>
      </c>
    </row>
    <row r="321" spans="1:6">
      <c r="A321" s="15" t="e">
        <f>VLOOKUP(B321,Info!$C$1:$D$1000,2,FALSE)</f>
        <v>#N/A</v>
      </c>
      <c r="B321" s="21" t="s">
        <v>11993</v>
      </c>
      <c r="F321" s="16" t="s">
        <v>11298</v>
      </c>
    </row>
    <row r="322" spans="1:6">
      <c r="A322" s="35">
        <v>0</v>
      </c>
      <c r="B322" s="28" t="s">
        <v>10791</v>
      </c>
      <c r="F322" s="28" t="s">
        <v>11299</v>
      </c>
    </row>
    <row r="323" spans="1:6">
      <c r="A323" s="15" t="e">
        <f>VLOOKUP(B323,Info!$C$1:$D$1000,2,FALSE)</f>
        <v>#N/A</v>
      </c>
      <c r="B323" s="21" t="s">
        <v>11994</v>
      </c>
      <c r="F323" s="16" t="s">
        <v>11300</v>
      </c>
    </row>
    <row r="324" spans="1:6">
      <c r="A324" s="15" t="e">
        <f>VLOOKUP(B324,Info!$C$1:$D$1000,2,FALSE)</f>
        <v>#N/A</v>
      </c>
      <c r="B324" s="21" t="s">
        <v>11995</v>
      </c>
      <c r="F324" s="16" t="s">
        <v>11301</v>
      </c>
    </row>
    <row r="325" spans="1:6">
      <c r="A325" s="15" t="e">
        <f>VLOOKUP(B325,Info!$C$1:$D$1000,2,FALSE)</f>
        <v>#N/A</v>
      </c>
      <c r="B325" s="21" t="s">
        <v>11996</v>
      </c>
      <c r="F325" s="16" t="s">
        <v>11302</v>
      </c>
    </row>
    <row r="326" spans="1:6">
      <c r="A326" s="27">
        <v>0</v>
      </c>
      <c r="B326" s="28" t="s">
        <v>10792</v>
      </c>
      <c r="F326" s="28" t="s">
        <v>11303</v>
      </c>
    </row>
    <row r="327" spans="1:6">
      <c r="A327" s="15" t="e">
        <f>VLOOKUP(B327,Info!$C$1:$D$1000,2,FALSE)</f>
        <v>#N/A</v>
      </c>
      <c r="B327" s="21" t="s">
        <v>11997</v>
      </c>
      <c r="F327" s="16" t="s">
        <v>11304</v>
      </c>
    </row>
    <row r="328" spans="1:6">
      <c r="A328" s="15" t="e">
        <f>VLOOKUP(B328,Info!$C$1:$D$1000,2,FALSE)</f>
        <v>#N/A</v>
      </c>
      <c r="B328" s="21" t="s">
        <v>11998</v>
      </c>
      <c r="F328" s="16" t="s">
        <v>11305</v>
      </c>
    </row>
    <row r="329" spans="1:6">
      <c r="A329" s="15" t="e">
        <f>VLOOKUP(B329,Info!$C$1:$D$1000,2,FALSE)</f>
        <v>#N/A</v>
      </c>
      <c r="B329" s="21" t="s">
        <v>11999</v>
      </c>
      <c r="F329" s="16" t="s">
        <v>11306</v>
      </c>
    </row>
    <row r="330" spans="1:6">
      <c r="A330" s="27">
        <v>0</v>
      </c>
      <c r="B330" s="28" t="s">
        <v>12000</v>
      </c>
      <c r="F330" s="28" t="s">
        <v>11307</v>
      </c>
    </row>
    <row r="331" spans="1:6">
      <c r="A331" s="15" t="e">
        <f>VLOOKUP(B331,Info!$C$1:$D$1000,2,FALSE)</f>
        <v>#N/A</v>
      </c>
      <c r="B331" s="21" t="s">
        <v>12001</v>
      </c>
      <c r="F331" s="16" t="s">
        <v>11308</v>
      </c>
    </row>
    <row r="332" spans="1:6">
      <c r="A332" s="15" t="e">
        <f>VLOOKUP(B332,Info!$C$1:$D$1000,2,FALSE)</f>
        <v>#N/A</v>
      </c>
      <c r="B332" s="21" t="s">
        <v>12002</v>
      </c>
      <c r="F332" s="16" t="s">
        <v>11309</v>
      </c>
    </row>
    <row r="333" spans="1:6">
      <c r="A333" s="15" t="e">
        <f>VLOOKUP(B333,Info!$C$1:$D$1000,2,FALSE)</f>
        <v>#N/A</v>
      </c>
      <c r="B333" s="21" t="s">
        <v>12003</v>
      </c>
      <c r="F333" s="16" t="s">
        <v>11310</v>
      </c>
    </row>
    <row r="334" spans="1:6">
      <c r="A334" s="15" t="e">
        <f>VLOOKUP(B334,Info!$C$1:$D$1000,2,FALSE)</f>
        <v>#N/A</v>
      </c>
      <c r="B334" s="21" t="s">
        <v>12004</v>
      </c>
      <c r="F334" s="16" t="s">
        <v>11311</v>
      </c>
    </row>
    <row r="335" spans="1:6">
      <c r="A335" s="15" t="e">
        <f>VLOOKUP(B335,Info!$C$1:$D$1000,2,FALSE)</f>
        <v>#N/A</v>
      </c>
      <c r="B335" s="21" t="s">
        <v>12005</v>
      </c>
      <c r="F335" s="16" t="s">
        <v>11312</v>
      </c>
    </row>
    <row r="336" spans="1:6">
      <c r="A336" s="15" t="e">
        <f>VLOOKUP(B336,Info!$C$1:$D$1000,2,FALSE)</f>
        <v>#N/A</v>
      </c>
      <c r="B336" s="21" t="s">
        <v>12006</v>
      </c>
      <c r="F336" s="16" t="s">
        <v>11313</v>
      </c>
    </row>
    <row r="337" spans="1:6">
      <c r="A337" s="15" t="e">
        <f>VLOOKUP(B337,Info!$C$1:$D$1000,2,FALSE)</f>
        <v>#N/A</v>
      </c>
      <c r="B337" s="21" t="s">
        <v>12007</v>
      </c>
      <c r="F337" s="16" t="s">
        <v>11314</v>
      </c>
    </row>
    <row r="338" spans="1:6">
      <c r="A338" s="27">
        <v>0</v>
      </c>
      <c r="B338" s="28" t="s">
        <v>10793</v>
      </c>
      <c r="F338" s="28" t="s">
        <v>11315</v>
      </c>
    </row>
    <row r="339" spans="1:6">
      <c r="A339" s="15" t="e">
        <f>VLOOKUP(B339,Info!$C$1:$D$1000,2,FALSE)</f>
        <v>#N/A</v>
      </c>
      <c r="B339" s="21" t="s">
        <v>12008</v>
      </c>
      <c r="F339" s="16" t="s">
        <v>11316</v>
      </c>
    </row>
    <row r="340" spans="1:6">
      <c r="A340" s="15" t="e">
        <f>VLOOKUP(B340,Info!$C$1:$D$1000,2,FALSE)</f>
        <v>#N/A</v>
      </c>
      <c r="B340" s="21" t="s">
        <v>12009</v>
      </c>
      <c r="F340" s="16" t="s">
        <v>11317</v>
      </c>
    </row>
    <row r="341" spans="1:6">
      <c r="A341" s="15" t="e">
        <f>VLOOKUP(B341,Info!$C$1:$D$1000,2,FALSE)</f>
        <v>#N/A</v>
      </c>
      <c r="B341" s="21" t="s">
        <v>12010</v>
      </c>
      <c r="F341" s="16" t="s">
        <v>11318</v>
      </c>
    </row>
    <row r="342" spans="1:6">
      <c r="A342" s="15" t="e">
        <f>VLOOKUP(B342,Info!$C$1:$D$1000,2,FALSE)</f>
        <v>#N/A</v>
      </c>
      <c r="B342" s="21" t="s">
        <v>12011</v>
      </c>
      <c r="F342" s="16" t="s">
        <v>11319</v>
      </c>
    </row>
    <row r="343" spans="1:6">
      <c r="A343" s="15" t="e">
        <f>VLOOKUP(B343,Info!$C$1:$D$1000,2,FALSE)</f>
        <v>#N/A</v>
      </c>
      <c r="B343" s="21" t="s">
        <v>12012</v>
      </c>
      <c r="F343" s="16" t="s">
        <v>11320</v>
      </c>
    </row>
    <row r="344" spans="1:6">
      <c r="A344" s="15" t="e">
        <f>VLOOKUP(B344,Info!$C$1:$D$1000,2,FALSE)</f>
        <v>#N/A</v>
      </c>
      <c r="B344" s="21" t="s">
        <v>12013</v>
      </c>
      <c r="F344" s="16" t="s">
        <v>11321</v>
      </c>
    </row>
    <row r="345" spans="1:6">
      <c r="A345" s="15" t="e">
        <f>VLOOKUP(B345,Info!$C$1:$D$1000,2,FALSE)</f>
        <v>#N/A</v>
      </c>
      <c r="B345" s="21" t="s">
        <v>12014</v>
      </c>
      <c r="F345" s="16" t="s">
        <v>11322</v>
      </c>
    </row>
    <row r="346" spans="1:6">
      <c r="A346" s="27">
        <v>0</v>
      </c>
      <c r="B346" s="28" t="s">
        <v>10794</v>
      </c>
      <c r="F346" s="28" t="s">
        <v>11323</v>
      </c>
    </row>
    <row r="347" spans="1:6">
      <c r="A347" s="15" t="e">
        <f>VLOOKUP(B347,Info!$C$1:$D$1000,2,FALSE)</f>
        <v>#N/A</v>
      </c>
      <c r="B347" s="21" t="s">
        <v>12015</v>
      </c>
      <c r="F347" s="16" t="s">
        <v>11324</v>
      </c>
    </row>
    <row r="348" spans="1:6">
      <c r="A348" s="15" t="e">
        <f>VLOOKUP(B348,Info!$C$1:$D$1000,2,FALSE)</f>
        <v>#N/A</v>
      </c>
      <c r="B348" s="21" t="s">
        <v>12016</v>
      </c>
      <c r="F348" s="16" t="s">
        <v>11325</v>
      </c>
    </row>
    <row r="349" spans="1:6">
      <c r="A349" s="15" t="e">
        <f>VLOOKUP(B349,Info!$C$1:$D$1000,2,FALSE)</f>
        <v>#N/A</v>
      </c>
      <c r="B349" s="21" t="s">
        <v>12017</v>
      </c>
      <c r="F349" s="16" t="s">
        <v>11326</v>
      </c>
    </row>
    <row r="350" spans="1:6">
      <c r="A350" s="15" t="e">
        <f>VLOOKUP(B350,Info!$C$1:$D$1000,2,FALSE)</f>
        <v>#N/A</v>
      </c>
      <c r="B350" s="21" t="s">
        <v>12018</v>
      </c>
      <c r="F350" s="16" t="s">
        <v>11327</v>
      </c>
    </row>
    <row r="351" spans="1:6">
      <c r="A351" s="27">
        <v>0</v>
      </c>
      <c r="B351" s="28" t="s">
        <v>10795</v>
      </c>
      <c r="F351" s="28" t="s">
        <v>11328</v>
      </c>
    </row>
    <row r="352" spans="1:6">
      <c r="A352" s="15" t="e">
        <f>VLOOKUP(B352,Info!$C$1:$D$1000,2,FALSE)</f>
        <v>#N/A</v>
      </c>
      <c r="B352" s="21" t="s">
        <v>12019</v>
      </c>
      <c r="F352" s="16" t="s">
        <v>11329</v>
      </c>
    </row>
    <row r="353" spans="1:6">
      <c r="A353" s="15" t="e">
        <f>VLOOKUP(B353,Info!$C$1:$D$1000,2,FALSE)</f>
        <v>#N/A</v>
      </c>
      <c r="B353" s="21" t="s">
        <v>12020</v>
      </c>
      <c r="F353" s="16" t="s">
        <v>11330</v>
      </c>
    </row>
    <row r="354" spans="1:6">
      <c r="A354" s="15" t="e">
        <f>VLOOKUP(B354,Info!$C$1:$D$1000,2,FALSE)</f>
        <v>#N/A</v>
      </c>
      <c r="B354" s="21" t="s">
        <v>12021</v>
      </c>
      <c r="F354" s="16" t="s">
        <v>11331</v>
      </c>
    </row>
    <row r="355" spans="1:6">
      <c r="A355" s="15" t="e">
        <f>VLOOKUP(B355,Info!$C$1:$D$1000,2,FALSE)</f>
        <v>#N/A</v>
      </c>
      <c r="B355" s="21" t="s">
        <v>12022</v>
      </c>
      <c r="F355" s="16" t="s">
        <v>11332</v>
      </c>
    </row>
    <row r="356" spans="1:6">
      <c r="A356" s="15" t="e">
        <f>VLOOKUP(B356,Info!$C$1:$D$1000,2,FALSE)</f>
        <v>#N/A</v>
      </c>
      <c r="B356" s="21" t="s">
        <v>12023</v>
      </c>
      <c r="F356" s="16" t="s">
        <v>11333</v>
      </c>
    </row>
    <row r="357" spans="1:6">
      <c r="A357" s="27">
        <v>0</v>
      </c>
      <c r="B357" s="28" t="s">
        <v>10796</v>
      </c>
      <c r="F357" s="28" t="s">
        <v>11334</v>
      </c>
    </row>
    <row r="358" spans="1:6">
      <c r="A358" s="15" t="e">
        <f>VLOOKUP(B358,Info!$C$1:$D$1000,2,FALSE)</f>
        <v>#N/A</v>
      </c>
      <c r="B358" s="21" t="s">
        <v>10797</v>
      </c>
      <c r="F358" s="16" t="s">
        <v>11335</v>
      </c>
    </row>
    <row r="359" spans="1:6">
      <c r="A359" s="15" t="e">
        <f>VLOOKUP(B359,Info!$C$1:$D$1000,2,FALSE)</f>
        <v>#N/A</v>
      </c>
      <c r="B359" s="21" t="s">
        <v>12024</v>
      </c>
      <c r="F359" s="16" t="s">
        <v>11336</v>
      </c>
    </row>
    <row r="360" spans="1:6">
      <c r="A360" s="15" t="e">
        <f>VLOOKUP(B360,Info!$C$1:$D$1000,2,FALSE)</f>
        <v>#N/A</v>
      </c>
      <c r="B360" s="21" t="s">
        <v>12025</v>
      </c>
      <c r="F360" s="16" t="s">
        <v>11337</v>
      </c>
    </row>
    <row r="361" spans="1:6">
      <c r="A361" s="15" t="e">
        <f>VLOOKUP(B361,Info!$C$1:$D$1000,2,FALSE)</f>
        <v>#N/A</v>
      </c>
      <c r="B361" s="21" t="s">
        <v>12026</v>
      </c>
      <c r="F361" s="16" t="s">
        <v>11338</v>
      </c>
    </row>
    <row r="362" spans="1:6">
      <c r="A362" s="15" t="e">
        <f>VLOOKUP(B362,Info!$C$1:$D$1000,2,FALSE)</f>
        <v>#N/A</v>
      </c>
      <c r="B362" s="21" t="s">
        <v>12027</v>
      </c>
      <c r="F362" s="16" t="s">
        <v>11339</v>
      </c>
    </row>
    <row r="363" spans="1:6">
      <c r="A363" s="15" t="e">
        <f>VLOOKUP(B363,Info!$C$1:$D$1000,2,FALSE)</f>
        <v>#N/A</v>
      </c>
      <c r="B363" s="21" t="s">
        <v>12028</v>
      </c>
      <c r="F363" s="16" t="s">
        <v>11340</v>
      </c>
    </row>
    <row r="364" spans="1:6" ht="39">
      <c r="A364" s="15" t="e">
        <f>VLOOKUP(B364,Info!$C$1:$D$1000,2,FALSE)</f>
        <v>#N/A</v>
      </c>
      <c r="B364" s="21" t="s">
        <v>12029</v>
      </c>
      <c r="F364" s="16" t="s">
        <v>11341</v>
      </c>
    </row>
    <row r="365" spans="1:6">
      <c r="A365" s="15" t="e">
        <f>VLOOKUP(B365,Info!$C$1:$D$1000,2,FALSE)</f>
        <v>#N/A</v>
      </c>
      <c r="B365" s="21" t="s">
        <v>12030</v>
      </c>
    </row>
    <row r="366" spans="1:6">
      <c r="A366" s="15" t="e">
        <f>VLOOKUP(B366,Info!$C$1:$D$1000,2,FALSE)</f>
        <v>#N/A</v>
      </c>
      <c r="B366" s="21" t="s">
        <v>12031</v>
      </c>
    </row>
    <row r="367" spans="1:6">
      <c r="A367" s="15" t="e">
        <f>VLOOKUP(B367,Info!$C$1:$D$1000,2,FALSE)</f>
        <v>#N/A</v>
      </c>
      <c r="B367" s="21" t="s">
        <v>12032</v>
      </c>
    </row>
    <row r="368" spans="1:6">
      <c r="A368" s="15" t="e">
        <f>VLOOKUP(B368,Info!$C$1:$D$1000,2,FALSE)</f>
        <v>#N/A</v>
      </c>
      <c r="B368" s="21" t="s">
        <v>12033</v>
      </c>
    </row>
    <row r="369" spans="1:2">
      <c r="A369" s="15" t="e">
        <f>VLOOKUP(B369,Info!$C$1:$D$1000,2,FALSE)</f>
        <v>#N/A</v>
      </c>
      <c r="B369" s="21" t="s">
        <v>12034</v>
      </c>
    </row>
    <row r="370" spans="1:2">
      <c r="A370" s="15" t="e">
        <f>VLOOKUP(B370,Info!$C$1:$D$1000,2,FALSE)</f>
        <v>#N/A</v>
      </c>
      <c r="B370" s="21" t="s">
        <v>12035</v>
      </c>
    </row>
    <row r="371" spans="1:2">
      <c r="A371" s="15" t="e">
        <f>VLOOKUP(B371,Info!$C$1:$D$1000,2,FALSE)</f>
        <v>#N/A</v>
      </c>
      <c r="B371" s="21" t="s">
        <v>12036</v>
      </c>
    </row>
    <row r="372" spans="1:2">
      <c r="A372" s="15" t="e">
        <f>VLOOKUP(B372,Info!$C$1:$D$1000,2,FALSE)</f>
        <v>#N/A</v>
      </c>
      <c r="B372" s="21" t="s">
        <v>12037</v>
      </c>
    </row>
    <row r="373" spans="1:2">
      <c r="A373" s="15" t="e">
        <f>VLOOKUP(B373,Info!$C$1:$D$1000,2,FALSE)</f>
        <v>#N/A</v>
      </c>
      <c r="B373" s="21" t="s">
        <v>12038</v>
      </c>
    </row>
    <row r="374" spans="1:2">
      <c r="A374" s="15" t="e">
        <f>VLOOKUP(B374,Info!$C$1:$D$1000,2,FALSE)</f>
        <v>#N/A</v>
      </c>
      <c r="B374" s="21" t="s">
        <v>10858</v>
      </c>
    </row>
    <row r="375" spans="1:2">
      <c r="A375" s="15" t="e">
        <f>VLOOKUP(B375,Info!$C$1:$D$1000,2,FALSE)</f>
        <v>#N/A</v>
      </c>
      <c r="B375" s="21" t="s">
        <v>12039</v>
      </c>
    </row>
    <row r="376" spans="1:2">
      <c r="A376" s="15" t="e">
        <f>VLOOKUP(B376,Info!$C$1:$D$1000,2,FALSE)</f>
        <v>#N/A</v>
      </c>
      <c r="B376" s="21" t="s">
        <v>12040</v>
      </c>
    </row>
    <row r="377" spans="1:2">
      <c r="A377" s="15" t="e">
        <f>VLOOKUP(B377,Info!$C$1:$D$1000,2,FALSE)</f>
        <v>#N/A</v>
      </c>
      <c r="B377" s="21" t="s">
        <v>12041</v>
      </c>
    </row>
    <row r="378" spans="1:2">
      <c r="A378" s="15" t="e">
        <f>VLOOKUP(B378,Info!$C$1:$D$1000,2,FALSE)</f>
        <v>#N/A</v>
      </c>
      <c r="B378" s="21" t="s">
        <v>12042</v>
      </c>
    </row>
    <row r="379" spans="1:2">
      <c r="A379" s="15" t="e">
        <f>VLOOKUP(B379,Info!$C$1:$D$1000,2,FALSE)</f>
        <v>#N/A</v>
      </c>
      <c r="B379" s="21" t="s">
        <v>12043</v>
      </c>
    </row>
    <row r="380" spans="1:2">
      <c r="A380" s="15" t="e">
        <f>VLOOKUP(B380,Info!$C$1:$D$1000,2,FALSE)</f>
        <v>#N/A</v>
      </c>
      <c r="B380" s="21" t="s">
        <v>12044</v>
      </c>
    </row>
    <row r="381" spans="1:2">
      <c r="A381" s="15" t="e">
        <f>VLOOKUP(B381,Info!$C$1:$D$1000,2,FALSE)</f>
        <v>#N/A</v>
      </c>
      <c r="B381" s="21" t="s">
        <v>12045</v>
      </c>
    </row>
    <row r="382" spans="1:2">
      <c r="A382" s="15" t="e">
        <f>VLOOKUP(B382,Info!$C$1:$D$1000,2,FALSE)</f>
        <v>#N/A</v>
      </c>
      <c r="B382" s="21" t="s">
        <v>12046</v>
      </c>
    </row>
    <row r="383" spans="1:2">
      <c r="A383" s="15" t="e">
        <f>VLOOKUP(B383,Info!$C$1:$D$1000,2,FALSE)</f>
        <v>#N/A</v>
      </c>
      <c r="B383" s="21" t="s">
        <v>10905</v>
      </c>
    </row>
    <row r="384" spans="1:2">
      <c r="A384" s="15" t="e">
        <f>VLOOKUP(B384,Info!$C$1:$D$1000,2,FALSE)</f>
        <v>#N/A</v>
      </c>
      <c r="B384" s="21" t="s">
        <v>12047</v>
      </c>
    </row>
    <row r="385" spans="1:2">
      <c r="A385" s="15" t="e">
        <f>VLOOKUP(B385,Info!$C$1:$D$1000,2,FALSE)</f>
        <v>#N/A</v>
      </c>
      <c r="B385" s="21" t="s">
        <v>10625</v>
      </c>
    </row>
    <row r="386" spans="1:2">
      <c r="A386" s="15" t="e">
        <f>VLOOKUP(B386,Info!$C$1:$D$1000,2,FALSE)</f>
        <v>#N/A</v>
      </c>
      <c r="B386" s="21" t="s">
        <v>12048</v>
      </c>
    </row>
    <row r="387" spans="1:2">
      <c r="A387" s="15" t="e">
        <f>VLOOKUP(B387,Info!$C$1:$D$1000,2,FALSE)</f>
        <v>#N/A</v>
      </c>
      <c r="B387" s="21" t="s">
        <v>12049</v>
      </c>
    </row>
    <row r="388" spans="1:2">
      <c r="A388" s="15" t="e">
        <f>VLOOKUP(B388,Info!$C$1:$D$1000,2,FALSE)</f>
        <v>#N/A</v>
      </c>
      <c r="B388" s="21" t="s">
        <v>12050</v>
      </c>
    </row>
    <row r="389" spans="1:2">
      <c r="A389" s="15" t="e">
        <f>VLOOKUP(B389,Info!$C$1:$D$1000,2,FALSE)</f>
        <v>#N/A</v>
      </c>
      <c r="B389" s="21" t="s">
        <v>10875</v>
      </c>
    </row>
    <row r="390" spans="1:2">
      <c r="A390" s="15" t="e">
        <f>VLOOKUP(B390,Info!$C$1:$D$1000,2,FALSE)</f>
        <v>#N/A</v>
      </c>
      <c r="B390" s="21" t="s">
        <v>12051</v>
      </c>
    </row>
    <row r="391" spans="1:2">
      <c r="A391" s="15" t="e">
        <f>VLOOKUP(B391,Info!$C$1:$D$1000,2,FALSE)</f>
        <v>#N/A</v>
      </c>
      <c r="B391" s="21" t="s">
        <v>12052</v>
      </c>
    </row>
    <row r="392" spans="1:2">
      <c r="A392" s="15" t="e">
        <f>VLOOKUP(B392,Info!$C$1:$D$1000,2,FALSE)</f>
        <v>#N/A</v>
      </c>
      <c r="B392" s="21" t="s">
        <v>12053</v>
      </c>
    </row>
    <row r="393" spans="1:2">
      <c r="A393" s="15" t="e">
        <f>VLOOKUP(B393,Info!$C$1:$D$1000,2,FALSE)</f>
        <v>#N/A</v>
      </c>
      <c r="B393" s="21" t="s">
        <v>12054</v>
      </c>
    </row>
  </sheetData>
  <phoneticPr fontId="42" type="noConversion"/>
  <conditionalFormatting sqref="A183:A264 A56:A129 A131:A181">
    <cfRule type="cellIs" dxfId="5" priority="5" stopIfTrue="1" operator="between">
      <formula>1</formula>
      <formula>50</formula>
    </cfRule>
    <cfRule type="cellIs" dxfId="4" priority="6" stopIfTrue="1" operator="greaterThanOrEqual">
      <formula>100</formula>
    </cfRule>
  </conditionalFormatting>
  <conditionalFormatting sqref="A4:A8">
    <cfRule type="cellIs" dxfId="3" priority="4" stopIfTrue="1" operator="between">
      <formula>1</formula>
      <formula>80</formula>
    </cfRule>
  </conditionalFormatting>
  <conditionalFormatting sqref="A183:A264 A56:A129 A131:A181">
    <cfRule type="cellIs" dxfId="2" priority="2" stopIfTrue="1" operator="between">
      <formula>1</formula>
      <formula>50</formula>
    </cfRule>
    <cfRule type="cellIs" dxfId="1" priority="3" stopIfTrue="1" operator="greaterThanOrEqual">
      <formula>100</formula>
    </cfRule>
  </conditionalFormatting>
  <conditionalFormatting sqref="A4:A8">
    <cfRule type="cellIs" dxfId="0" priority="1" stopIfTrue="1" operator="between">
      <formula>1</formula>
      <formula>80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workbookViewId="0">
      <selection activeCell="C15" sqref="C15"/>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B1" s="204"/>
      <c r="C1" s="2" t="s">
        <v>1</v>
      </c>
      <c r="D1" s="2" t="s">
        <v>1</v>
      </c>
      <c r="E1" s="3" t="s">
        <v>2</v>
      </c>
    </row>
    <row r="2" spans="1:5">
      <c r="A2" s="4">
        <v>0</v>
      </c>
      <c r="B2" s="204"/>
      <c r="C2" s="5" t="s">
        <v>3</v>
      </c>
      <c r="D2" s="6" t="s">
        <v>4</v>
      </c>
    </row>
    <row r="3" spans="1:5" ht="33">
      <c r="A3" s="37">
        <v>1</v>
      </c>
      <c r="B3" s="209"/>
      <c r="C3" s="37" t="s">
        <v>3</v>
      </c>
      <c r="D3" s="6" t="s">
        <v>5</v>
      </c>
      <c r="E3" s="3">
        <v>2</v>
      </c>
    </row>
    <row r="4" spans="1:5" ht="18.75">
      <c r="A4" s="37">
        <v>2</v>
      </c>
      <c r="B4" s="210"/>
      <c r="C4" s="37" t="s">
        <v>12056</v>
      </c>
      <c r="D4" s="6" t="s">
        <v>6</v>
      </c>
      <c r="E4" s="3">
        <v>2</v>
      </c>
    </row>
    <row r="5" spans="1:5" ht="33">
      <c r="A5" s="37">
        <v>3</v>
      </c>
      <c r="B5" s="209"/>
      <c r="C5" s="37" t="s">
        <v>12057</v>
      </c>
      <c r="D5" s="6" t="s">
        <v>7</v>
      </c>
      <c r="E5" s="3">
        <v>2</v>
      </c>
    </row>
    <row r="6" spans="1:5" ht="33">
      <c r="A6" s="37">
        <v>4</v>
      </c>
      <c r="B6" s="210"/>
      <c r="C6" s="37" t="s">
        <v>12058</v>
      </c>
      <c r="D6" s="6" t="s">
        <v>8</v>
      </c>
      <c r="E6" s="3">
        <v>2</v>
      </c>
    </row>
    <row r="7" spans="1:5" ht="33">
      <c r="A7" s="37">
        <v>5</v>
      </c>
      <c r="B7" s="209"/>
      <c r="C7" s="37" t="s">
        <v>12059</v>
      </c>
      <c r="D7" s="6" t="s">
        <v>9</v>
      </c>
      <c r="E7" s="3">
        <v>2</v>
      </c>
    </row>
    <row r="8" spans="1:5" ht="18.75">
      <c r="A8" s="37">
        <v>6</v>
      </c>
      <c r="B8" s="210"/>
      <c r="C8" s="37" t="s">
        <v>12060</v>
      </c>
      <c r="D8" s="6" t="s">
        <v>10</v>
      </c>
      <c r="E8" s="3">
        <v>2</v>
      </c>
    </row>
    <row r="9" spans="1:5" ht="18.75">
      <c r="A9" s="37">
        <v>7</v>
      </c>
      <c r="B9" s="209"/>
      <c r="C9" s="37" t="s">
        <v>12061</v>
      </c>
      <c r="D9" s="6" t="s">
        <v>11</v>
      </c>
      <c r="E9" s="3">
        <v>2</v>
      </c>
    </row>
    <row r="10" spans="1:5" ht="33">
      <c r="A10" s="37">
        <v>8</v>
      </c>
      <c r="B10" s="210"/>
      <c r="C10" s="37" t="s">
        <v>12062</v>
      </c>
      <c r="D10" s="6" t="s">
        <v>12</v>
      </c>
      <c r="E10" s="3">
        <v>4</v>
      </c>
    </row>
    <row r="11" spans="1:5" ht="33">
      <c r="A11" s="37">
        <v>9</v>
      </c>
      <c r="B11" s="209"/>
      <c r="C11" s="37" t="s">
        <v>12063</v>
      </c>
      <c r="D11" s="6" t="s">
        <v>13</v>
      </c>
      <c r="E11" s="3">
        <v>2</v>
      </c>
    </row>
    <row r="12" spans="1:5" ht="33">
      <c r="A12" s="37">
        <v>10</v>
      </c>
      <c r="B12" s="210"/>
      <c r="C12" s="37" t="s">
        <v>12064</v>
      </c>
      <c r="D12" s="6" t="s">
        <v>14</v>
      </c>
      <c r="E12" s="3">
        <v>2</v>
      </c>
    </row>
    <row r="13" spans="1:5" ht="33">
      <c r="A13" s="37">
        <v>11</v>
      </c>
      <c r="B13" s="209"/>
      <c r="C13" s="37" t="s">
        <v>12065</v>
      </c>
      <c r="D13" s="6" t="s">
        <v>15</v>
      </c>
      <c r="E13" s="3">
        <v>2</v>
      </c>
    </row>
    <row r="14" spans="1:5" ht="18.75">
      <c r="A14" s="37">
        <v>12</v>
      </c>
      <c r="B14" s="210"/>
      <c r="C14" s="37" t="s">
        <v>12066</v>
      </c>
      <c r="D14" s="6" t="s">
        <v>16</v>
      </c>
      <c r="E14" s="3">
        <v>4</v>
      </c>
    </row>
    <row r="15" spans="1:5" ht="18.75">
      <c r="A15" s="37">
        <v>13</v>
      </c>
      <c r="B15" s="209"/>
      <c r="C15" s="37" t="s">
        <v>12067</v>
      </c>
      <c r="D15" s="6" t="s">
        <v>17</v>
      </c>
      <c r="E15" s="3">
        <v>2</v>
      </c>
    </row>
    <row r="16" spans="1:5" ht="33">
      <c r="A16" s="37">
        <v>14</v>
      </c>
      <c r="B16" s="210"/>
      <c r="C16" s="37" t="s">
        <v>12068</v>
      </c>
      <c r="D16" s="6" t="s">
        <v>18</v>
      </c>
      <c r="E16" s="3">
        <v>2</v>
      </c>
    </row>
    <row r="17" spans="1:5" ht="18.75">
      <c r="A17" s="37">
        <v>15</v>
      </c>
      <c r="B17" s="209"/>
      <c r="C17" s="37" t="s">
        <v>12069</v>
      </c>
      <c r="D17" s="6" t="s">
        <v>19</v>
      </c>
      <c r="E17" s="3">
        <v>2</v>
      </c>
    </row>
    <row r="18" spans="1:5" ht="33">
      <c r="A18" s="37">
        <v>16</v>
      </c>
      <c r="B18" s="210"/>
      <c r="C18" s="37" t="s">
        <v>12070</v>
      </c>
      <c r="D18" s="6" t="s">
        <v>20</v>
      </c>
      <c r="E18" s="3">
        <v>2</v>
      </c>
    </row>
    <row r="19" spans="1:5" ht="66">
      <c r="A19" s="37">
        <v>17</v>
      </c>
      <c r="B19" s="209"/>
      <c r="C19" s="37" t="s">
        <v>12071</v>
      </c>
      <c r="D19" s="6" t="s">
        <v>21</v>
      </c>
      <c r="E19" s="3">
        <v>2</v>
      </c>
    </row>
    <row r="20" spans="1:5" ht="33">
      <c r="A20" s="37">
        <v>18</v>
      </c>
      <c r="B20" s="210"/>
      <c r="C20" s="37" t="s">
        <v>12072</v>
      </c>
      <c r="D20" s="6" t="s">
        <v>22</v>
      </c>
      <c r="E20" s="3">
        <v>2</v>
      </c>
    </row>
    <row r="21" spans="1:5" ht="33">
      <c r="A21" s="37">
        <v>19</v>
      </c>
      <c r="B21" s="209"/>
      <c r="C21" s="37" t="s">
        <v>12073</v>
      </c>
      <c r="D21" s="6" t="s">
        <v>23</v>
      </c>
      <c r="E21" s="3">
        <v>2</v>
      </c>
    </row>
    <row r="22" spans="1:5" ht="18.75">
      <c r="A22" s="37">
        <v>20</v>
      </c>
      <c r="B22" s="210"/>
      <c r="C22" s="37" t="s">
        <v>12074</v>
      </c>
      <c r="D22" s="6" t="s">
        <v>24</v>
      </c>
      <c r="E22" s="3">
        <v>2</v>
      </c>
    </row>
    <row r="23" spans="1:5" ht="18.75">
      <c r="A23" s="37">
        <v>21</v>
      </c>
      <c r="B23" s="209"/>
      <c r="C23" s="37" t="s">
        <v>12075</v>
      </c>
      <c r="D23" s="6" t="s">
        <v>25</v>
      </c>
      <c r="E23" s="3">
        <v>2</v>
      </c>
    </row>
    <row r="24" spans="1:5" ht="18.75">
      <c r="A24" s="37">
        <v>22</v>
      </c>
      <c r="B24" s="210"/>
      <c r="C24" s="37" t="s">
        <v>12076</v>
      </c>
      <c r="D24" s="6" t="s">
        <v>26</v>
      </c>
      <c r="E24" s="3">
        <v>2</v>
      </c>
    </row>
    <row r="25" spans="1:5" ht="33">
      <c r="A25" s="37">
        <v>23</v>
      </c>
      <c r="B25" s="209"/>
      <c r="C25" s="37" t="s">
        <v>12077</v>
      </c>
      <c r="D25" s="6" t="s">
        <v>27</v>
      </c>
      <c r="E25" s="3">
        <v>4</v>
      </c>
    </row>
    <row r="26" spans="1:5" ht="33">
      <c r="A26" s="37">
        <v>24</v>
      </c>
      <c r="B26" s="210"/>
      <c r="C26" s="37" t="s">
        <v>12078</v>
      </c>
      <c r="D26" s="6" t="s">
        <v>28</v>
      </c>
      <c r="E26" s="3">
        <v>2</v>
      </c>
    </row>
    <row r="27" spans="1:5" ht="33">
      <c r="A27" s="37">
        <v>25</v>
      </c>
      <c r="B27" s="209"/>
      <c r="C27" s="37" t="s">
        <v>12079</v>
      </c>
      <c r="D27" s="6" t="s">
        <v>29</v>
      </c>
      <c r="E27" s="3">
        <v>2</v>
      </c>
    </row>
    <row r="28" spans="1:5" ht="18.75">
      <c r="A28" s="37">
        <v>26</v>
      </c>
      <c r="B28" s="210"/>
      <c r="C28" s="37" t="s">
        <v>12080</v>
      </c>
      <c r="D28" s="6" t="s">
        <v>30</v>
      </c>
      <c r="E28" s="3">
        <v>4</v>
      </c>
    </row>
    <row r="29" spans="1:5" ht="33">
      <c r="A29" s="37">
        <v>27</v>
      </c>
      <c r="B29" s="209"/>
      <c r="C29" s="37" t="s">
        <v>12081</v>
      </c>
      <c r="D29" s="6" t="s">
        <v>31</v>
      </c>
      <c r="E29" s="3">
        <v>2</v>
      </c>
    </row>
    <row r="30" spans="1:5" ht="18.75">
      <c r="A30" s="37">
        <v>28</v>
      </c>
      <c r="B30" s="210"/>
      <c r="C30" s="37" t="s">
        <v>12082</v>
      </c>
      <c r="D30" s="6" t="s">
        <v>32</v>
      </c>
      <c r="E30" s="3">
        <v>4</v>
      </c>
    </row>
    <row r="31" spans="1:5" ht="49.5">
      <c r="A31" s="37">
        <v>29</v>
      </c>
      <c r="B31" s="209"/>
      <c r="C31" s="37" t="s">
        <v>12083</v>
      </c>
      <c r="D31" s="6" t="s">
        <v>33</v>
      </c>
      <c r="E31" s="3">
        <v>4</v>
      </c>
    </row>
    <row r="32" spans="1:5" ht="33">
      <c r="A32" s="37">
        <v>30</v>
      </c>
      <c r="B32" s="210"/>
      <c r="C32" s="37" t="s">
        <v>12084</v>
      </c>
      <c r="D32" s="6" t="s">
        <v>34</v>
      </c>
      <c r="E32" s="3">
        <v>4</v>
      </c>
    </row>
    <row r="33" spans="1:5" ht="18.75">
      <c r="A33" s="37">
        <v>31</v>
      </c>
      <c r="B33" s="209"/>
      <c r="C33" s="37" t="s">
        <v>12085</v>
      </c>
      <c r="D33" s="6" t="s">
        <v>35</v>
      </c>
      <c r="E33" s="3">
        <v>4</v>
      </c>
    </row>
    <row r="34" spans="1:5" ht="18.75">
      <c r="A34" s="37">
        <v>32</v>
      </c>
      <c r="B34" s="210"/>
      <c r="C34" s="37" t="s">
        <v>12086</v>
      </c>
      <c r="D34" s="6" t="s">
        <v>36</v>
      </c>
      <c r="E34" s="3">
        <v>4</v>
      </c>
    </row>
    <row r="35" spans="1:5" ht="33">
      <c r="A35" s="37">
        <v>33</v>
      </c>
      <c r="B35" s="209"/>
      <c r="C35" s="37" t="s">
        <v>12087</v>
      </c>
      <c r="D35" s="6" t="s">
        <v>37</v>
      </c>
      <c r="E35" s="3">
        <v>4</v>
      </c>
    </row>
    <row r="36" spans="1:5" ht="33">
      <c r="A36" s="37">
        <v>34</v>
      </c>
      <c r="B36" s="210"/>
      <c r="C36" s="37" t="s">
        <v>12088</v>
      </c>
      <c r="D36" s="6" t="s">
        <v>38</v>
      </c>
      <c r="E36" s="3">
        <v>4</v>
      </c>
    </row>
    <row r="37" spans="1:5" ht="49.5">
      <c r="A37" s="37">
        <v>35</v>
      </c>
      <c r="B37" s="209"/>
      <c r="C37" s="37" t="s">
        <v>12089</v>
      </c>
      <c r="D37" s="6" t="s">
        <v>39</v>
      </c>
      <c r="E37" s="3">
        <v>4</v>
      </c>
    </row>
    <row r="38" spans="1:5" ht="49.5">
      <c r="A38" s="37">
        <v>36</v>
      </c>
      <c r="B38" s="210"/>
      <c r="C38" s="37" t="s">
        <v>12090</v>
      </c>
      <c r="D38" s="6" t="s">
        <v>40</v>
      </c>
      <c r="E38" s="3">
        <v>4</v>
      </c>
    </row>
    <row r="39" spans="1:5" ht="33">
      <c r="A39" s="37">
        <v>37</v>
      </c>
      <c r="B39" s="209"/>
      <c r="C39" s="37" t="s">
        <v>12091</v>
      </c>
      <c r="D39" s="6" t="s">
        <v>41</v>
      </c>
      <c r="E39" s="3">
        <v>4</v>
      </c>
    </row>
    <row r="40" spans="1:5" ht="49.5">
      <c r="A40" s="37">
        <v>38</v>
      </c>
      <c r="B40" s="210"/>
      <c r="C40" s="37" t="s">
        <v>12092</v>
      </c>
      <c r="D40" s="6" t="s">
        <v>42</v>
      </c>
      <c r="E40" s="3">
        <v>4</v>
      </c>
    </row>
    <row r="41" spans="1:5" ht="33">
      <c r="A41" s="37">
        <v>39</v>
      </c>
      <c r="B41" s="209"/>
      <c r="C41" s="37" t="s">
        <v>12093</v>
      </c>
      <c r="D41" s="6" t="s">
        <v>43</v>
      </c>
      <c r="E41" s="3">
        <v>4</v>
      </c>
    </row>
    <row r="42" spans="1:5" ht="33">
      <c r="A42" s="37">
        <v>40</v>
      </c>
      <c r="B42" s="210"/>
      <c r="C42" s="37" t="s">
        <v>12094</v>
      </c>
      <c r="D42" s="6" t="s">
        <v>44</v>
      </c>
      <c r="E42" s="3">
        <v>2</v>
      </c>
    </row>
    <row r="43" spans="1:5" ht="33">
      <c r="A43" s="37">
        <v>41</v>
      </c>
      <c r="B43" s="209"/>
      <c r="C43" s="37" t="s">
        <v>12095</v>
      </c>
      <c r="D43" s="6" t="s">
        <v>45</v>
      </c>
      <c r="E43" s="3">
        <v>2</v>
      </c>
    </row>
    <row r="44" spans="1:5" ht="33">
      <c r="A44" s="37">
        <v>42</v>
      </c>
      <c r="B44" s="210"/>
      <c r="C44" s="37" t="s">
        <v>12096</v>
      </c>
      <c r="D44" s="6" t="s">
        <v>46</v>
      </c>
      <c r="E44" s="3">
        <v>2</v>
      </c>
    </row>
    <row r="45" spans="1:5" ht="33">
      <c r="A45" s="37">
        <v>43</v>
      </c>
      <c r="B45" s="209"/>
      <c r="C45" s="37" t="s">
        <v>12097</v>
      </c>
      <c r="D45" s="6" t="s">
        <v>47</v>
      </c>
      <c r="E45" s="3">
        <v>2</v>
      </c>
    </row>
    <row r="46" spans="1:5" ht="33">
      <c r="A46" s="37">
        <v>44</v>
      </c>
      <c r="B46" s="210"/>
      <c r="C46" s="37" t="s">
        <v>12098</v>
      </c>
      <c r="D46" s="6" t="s">
        <v>48</v>
      </c>
      <c r="E46" s="3">
        <v>6</v>
      </c>
    </row>
    <row r="47" spans="1:5" ht="33">
      <c r="A47" s="37">
        <v>45</v>
      </c>
      <c r="B47" s="209"/>
      <c r="C47" s="37" t="s">
        <v>12099</v>
      </c>
      <c r="D47" s="6" t="s">
        <v>49</v>
      </c>
      <c r="E47" s="3">
        <v>4</v>
      </c>
    </row>
    <row r="48" spans="1:5" ht="33">
      <c r="A48" s="37">
        <v>46</v>
      </c>
      <c r="B48" s="210"/>
      <c r="C48" s="37" t="s">
        <v>12100</v>
      </c>
      <c r="D48" s="6" t="s">
        <v>50</v>
      </c>
      <c r="E48" s="3">
        <v>4</v>
      </c>
    </row>
    <row r="49" spans="1:5" ht="33">
      <c r="A49" s="37">
        <v>47</v>
      </c>
      <c r="B49" s="209"/>
      <c r="C49" s="37" t="s">
        <v>12101</v>
      </c>
      <c r="D49" s="6" t="s">
        <v>51</v>
      </c>
      <c r="E49" s="3">
        <v>4</v>
      </c>
    </row>
    <row r="50" spans="1:5" ht="33">
      <c r="A50" s="37">
        <v>48</v>
      </c>
      <c r="B50" s="210"/>
      <c r="C50" s="37" t="s">
        <v>12102</v>
      </c>
      <c r="D50" s="6" t="s">
        <v>52</v>
      </c>
      <c r="E50" s="3">
        <v>4</v>
      </c>
    </row>
    <row r="51" spans="1:5" ht="49.5">
      <c r="A51" s="37">
        <v>49</v>
      </c>
      <c r="B51" s="209"/>
      <c r="C51" s="37" t="s">
        <v>12103</v>
      </c>
      <c r="D51" s="6" t="s">
        <v>53</v>
      </c>
      <c r="E51" s="3">
        <v>4</v>
      </c>
    </row>
    <row r="52" spans="1:5" ht="33">
      <c r="A52" s="37">
        <v>50</v>
      </c>
      <c r="B52" s="210"/>
      <c r="C52" s="37" t="s">
        <v>12104</v>
      </c>
      <c r="D52" s="6" t="s">
        <v>54</v>
      </c>
      <c r="E52" s="3">
        <v>4</v>
      </c>
    </row>
    <row r="53" spans="1:5" ht="49.5">
      <c r="A53" s="37">
        <v>51</v>
      </c>
      <c r="B53" s="209"/>
      <c r="C53" s="37" t="s">
        <v>12105</v>
      </c>
      <c r="D53" s="6" t="s">
        <v>55</v>
      </c>
      <c r="E53" s="3">
        <v>4</v>
      </c>
    </row>
    <row r="54" spans="1:5" ht="49.5">
      <c r="A54" s="37">
        <v>52</v>
      </c>
      <c r="B54" s="210"/>
      <c r="C54" s="37" t="s">
        <v>12106</v>
      </c>
      <c r="D54" s="6" t="s">
        <v>56</v>
      </c>
      <c r="E54" s="3">
        <v>4</v>
      </c>
    </row>
    <row r="55" spans="1:5" ht="49.5">
      <c r="A55" s="37">
        <v>53</v>
      </c>
      <c r="B55" s="209"/>
      <c r="C55" s="37" t="s">
        <v>12107</v>
      </c>
      <c r="D55" s="6" t="s">
        <v>57</v>
      </c>
      <c r="E55" s="3">
        <v>4</v>
      </c>
    </row>
    <row r="56" spans="1:5" ht="49.5">
      <c r="A56" s="37">
        <v>54</v>
      </c>
      <c r="B56" s="210"/>
      <c r="C56" s="37" t="s">
        <v>12108</v>
      </c>
      <c r="D56" s="6" t="s">
        <v>58</v>
      </c>
      <c r="E56" s="3">
        <v>4</v>
      </c>
    </row>
    <row r="57" spans="1:5" ht="33">
      <c r="A57" s="37">
        <v>55</v>
      </c>
      <c r="B57" s="209"/>
      <c r="C57" s="37" t="s">
        <v>12109</v>
      </c>
      <c r="D57" s="6" t="s">
        <v>59</v>
      </c>
      <c r="E57" s="3">
        <v>4</v>
      </c>
    </row>
    <row r="58" spans="1:5" ht="49.5">
      <c r="A58" s="37">
        <v>56</v>
      </c>
      <c r="B58" s="210"/>
      <c r="C58" s="37" t="s">
        <v>12110</v>
      </c>
      <c r="D58" s="6" t="s">
        <v>60</v>
      </c>
      <c r="E58" s="3">
        <v>4</v>
      </c>
    </row>
    <row r="59" spans="1:5" ht="33">
      <c r="A59" s="37">
        <v>57</v>
      </c>
      <c r="B59" s="209"/>
      <c r="C59" s="37" t="s">
        <v>12111</v>
      </c>
      <c r="D59" s="6" t="s">
        <v>61</v>
      </c>
      <c r="E59" s="3">
        <v>4</v>
      </c>
    </row>
    <row r="60" spans="1:5" ht="33">
      <c r="A60" s="37">
        <v>58</v>
      </c>
      <c r="B60" s="210"/>
      <c r="C60" s="37" t="s">
        <v>12112</v>
      </c>
      <c r="D60" s="6" t="s">
        <v>62</v>
      </c>
      <c r="E60" s="3">
        <v>4</v>
      </c>
    </row>
    <row r="61" spans="1:5" ht="33">
      <c r="A61" s="37">
        <v>59</v>
      </c>
      <c r="B61" s="209"/>
      <c r="C61" s="37" t="s">
        <v>12113</v>
      </c>
      <c r="D61" s="6" t="s">
        <v>63</v>
      </c>
      <c r="E61" s="3">
        <v>4</v>
      </c>
    </row>
    <row r="62" spans="1:5" ht="33">
      <c r="A62" s="37">
        <v>60</v>
      </c>
      <c r="B62" s="210"/>
      <c r="C62" s="37" t="s">
        <v>12114</v>
      </c>
      <c r="D62" s="6" t="s">
        <v>64</v>
      </c>
      <c r="E62" s="3">
        <v>4</v>
      </c>
    </row>
    <row r="63" spans="1:5" ht="33">
      <c r="A63" s="37">
        <v>61</v>
      </c>
      <c r="B63" s="209"/>
      <c r="C63" s="37" t="s">
        <v>12115</v>
      </c>
      <c r="D63" s="6" t="s">
        <v>65</v>
      </c>
      <c r="E63" s="3">
        <v>4</v>
      </c>
    </row>
    <row r="64" spans="1:5" ht="18.75">
      <c r="A64" s="37">
        <v>62</v>
      </c>
      <c r="B64" s="210"/>
      <c r="C64" s="37" t="s">
        <v>12116</v>
      </c>
      <c r="D64" s="6" t="s">
        <v>66</v>
      </c>
      <c r="E64" s="3">
        <v>4</v>
      </c>
    </row>
    <row r="65" spans="1:5" ht="48.75" customHeight="1">
      <c r="A65" s="37">
        <v>63</v>
      </c>
      <c r="B65" s="209"/>
      <c r="C65" s="37" t="s">
        <v>12117</v>
      </c>
      <c r="D65" s="6" t="s">
        <v>67</v>
      </c>
      <c r="E65" s="3">
        <v>4</v>
      </c>
    </row>
    <row r="66" spans="1:5" ht="49.5">
      <c r="A66" s="37">
        <v>64</v>
      </c>
      <c r="B66" s="210"/>
      <c r="C66" s="37" t="s">
        <v>12118</v>
      </c>
      <c r="D66" s="6" t="s">
        <v>68</v>
      </c>
      <c r="E66" s="3">
        <v>4</v>
      </c>
    </row>
    <row r="67" spans="1:5" ht="33">
      <c r="A67" s="37">
        <v>65</v>
      </c>
      <c r="B67" s="209"/>
      <c r="C67" s="37" t="s">
        <v>12119</v>
      </c>
      <c r="D67" s="6" t="s">
        <v>69</v>
      </c>
      <c r="E67" s="3">
        <v>4</v>
      </c>
    </row>
    <row r="68" spans="1:5" ht="49.5">
      <c r="A68" s="37">
        <v>66</v>
      </c>
      <c r="B68" s="210"/>
      <c r="C68" s="37" t="s">
        <v>12120</v>
      </c>
      <c r="D68" s="6" t="s">
        <v>70</v>
      </c>
      <c r="E68" s="3">
        <v>4</v>
      </c>
    </row>
    <row r="69" spans="1:5" ht="33">
      <c r="A69" s="37">
        <v>67</v>
      </c>
      <c r="B69" s="209"/>
      <c r="C69" s="37" t="s">
        <v>12121</v>
      </c>
      <c r="D69" s="6" t="s">
        <v>71</v>
      </c>
      <c r="E69" s="3">
        <v>4</v>
      </c>
    </row>
    <row r="70" spans="1:5" ht="33">
      <c r="A70" s="37">
        <v>68</v>
      </c>
      <c r="B70" s="210"/>
      <c r="C70" s="37" t="s">
        <v>12122</v>
      </c>
      <c r="D70" s="6" t="s">
        <v>72</v>
      </c>
      <c r="E70" s="3">
        <v>4</v>
      </c>
    </row>
    <row r="71" spans="1:5" ht="33">
      <c r="A71" s="37">
        <v>69</v>
      </c>
      <c r="B71" s="209"/>
      <c r="C71" s="37" t="s">
        <v>12123</v>
      </c>
      <c r="D71" s="6" t="s">
        <v>73</v>
      </c>
      <c r="E71" s="3">
        <v>4</v>
      </c>
    </row>
    <row r="72" spans="1:5" ht="33">
      <c r="A72" s="37">
        <v>70</v>
      </c>
      <c r="B72" s="210"/>
      <c r="C72" s="37" t="s">
        <v>12124</v>
      </c>
      <c r="D72" s="6" t="s">
        <v>74</v>
      </c>
      <c r="E72" s="3">
        <v>4</v>
      </c>
    </row>
    <row r="73" spans="1:5" ht="33">
      <c r="A73" s="37">
        <v>71</v>
      </c>
      <c r="B73" s="209"/>
      <c r="C73" s="37" t="s">
        <v>12125</v>
      </c>
      <c r="D73" s="6" t="s">
        <v>75</v>
      </c>
      <c r="E73" s="3">
        <v>2</v>
      </c>
    </row>
    <row r="74" spans="1:5" ht="18.75">
      <c r="A74" s="37">
        <v>72</v>
      </c>
      <c r="B74" s="210"/>
      <c r="C74" s="37" t="s">
        <v>12126</v>
      </c>
      <c r="D74" s="6" t="s">
        <v>76</v>
      </c>
      <c r="E74" s="3">
        <v>4</v>
      </c>
    </row>
    <row r="75" spans="1:5" ht="33">
      <c r="A75" s="37">
        <v>73</v>
      </c>
      <c r="B75" s="209"/>
      <c r="C75" s="37" t="s">
        <v>12127</v>
      </c>
      <c r="D75" s="6" t="s">
        <v>77</v>
      </c>
      <c r="E75" s="3">
        <v>2</v>
      </c>
    </row>
    <row r="76" spans="1:5" ht="33">
      <c r="A76" s="37">
        <v>74</v>
      </c>
      <c r="B76" s="210"/>
      <c r="C76" s="37" t="s">
        <v>12128</v>
      </c>
      <c r="D76" s="6" t="s">
        <v>78</v>
      </c>
      <c r="E76" s="3">
        <v>2</v>
      </c>
    </row>
    <row r="77" spans="1:5" ht="49.5">
      <c r="A77" s="37">
        <v>75</v>
      </c>
      <c r="B77" s="209"/>
      <c r="C77" s="37" t="s">
        <v>12129</v>
      </c>
      <c r="D77" s="6" t="s">
        <v>79</v>
      </c>
      <c r="E77" s="3">
        <v>4</v>
      </c>
    </row>
    <row r="78" spans="1:5" ht="33">
      <c r="A78" s="37">
        <v>76</v>
      </c>
      <c r="B78" s="210"/>
      <c r="C78" s="37" t="s">
        <v>12130</v>
      </c>
      <c r="D78" s="6" t="s">
        <v>80</v>
      </c>
      <c r="E78" s="3">
        <v>4</v>
      </c>
    </row>
    <row r="79" spans="1:5" ht="33">
      <c r="A79" s="37">
        <v>77</v>
      </c>
      <c r="B79" s="209"/>
      <c r="C79" s="37" t="s">
        <v>12131</v>
      </c>
      <c r="D79" s="6" t="s">
        <v>81</v>
      </c>
      <c r="E79" s="3">
        <v>4</v>
      </c>
    </row>
    <row r="80" spans="1:5" ht="33">
      <c r="A80" s="37">
        <v>78</v>
      </c>
      <c r="B80" s="210"/>
      <c r="C80" s="37" t="s">
        <v>12132</v>
      </c>
      <c r="D80" s="6" t="s">
        <v>82</v>
      </c>
      <c r="E80" s="3">
        <v>4</v>
      </c>
    </row>
    <row r="81" spans="1:5" ht="33">
      <c r="A81" s="37">
        <v>79</v>
      </c>
      <c r="B81" s="209"/>
      <c r="C81" s="37" t="s">
        <v>12133</v>
      </c>
      <c r="D81" s="6" t="s">
        <v>83</v>
      </c>
      <c r="E81" s="3">
        <v>4</v>
      </c>
    </row>
    <row r="82" spans="1:5" ht="49.5">
      <c r="A82" s="37">
        <v>80</v>
      </c>
      <c r="B82" s="210"/>
      <c r="C82" s="37" t="s">
        <v>12134</v>
      </c>
      <c r="D82" s="6" t="s">
        <v>84</v>
      </c>
      <c r="E82" s="3">
        <v>4</v>
      </c>
    </row>
    <row r="83" spans="1:5" ht="33">
      <c r="A83" s="37">
        <v>81</v>
      </c>
      <c r="B83" s="209"/>
      <c r="C83" s="37" t="s">
        <v>12135</v>
      </c>
      <c r="D83" s="6" t="s">
        <v>85</v>
      </c>
      <c r="E83" s="3">
        <v>4</v>
      </c>
    </row>
    <row r="84" spans="1:5" ht="33">
      <c r="A84" s="37">
        <v>82</v>
      </c>
      <c r="B84" s="210"/>
      <c r="C84" s="37" t="s">
        <v>12136</v>
      </c>
      <c r="D84" s="6" t="s">
        <v>86</v>
      </c>
      <c r="E84" s="3">
        <v>4</v>
      </c>
    </row>
    <row r="85" spans="1:5" ht="33">
      <c r="A85" s="37">
        <v>83</v>
      </c>
      <c r="B85" s="209"/>
      <c r="C85" s="37" t="s">
        <v>12137</v>
      </c>
      <c r="D85" s="6" t="s">
        <v>87</v>
      </c>
      <c r="E85" s="3">
        <v>4</v>
      </c>
    </row>
    <row r="86" spans="1:5" ht="33">
      <c r="A86" s="37">
        <v>84</v>
      </c>
      <c r="B86" s="210"/>
      <c r="C86" s="37" t="s">
        <v>12138</v>
      </c>
      <c r="D86" s="6" t="s">
        <v>88</v>
      </c>
      <c r="E86" s="3">
        <v>4</v>
      </c>
    </row>
    <row r="87" spans="1:5" ht="33">
      <c r="A87" s="37">
        <v>85</v>
      </c>
      <c r="B87" s="209"/>
      <c r="C87" s="37" t="s">
        <v>12139</v>
      </c>
      <c r="D87" s="6" t="s">
        <v>89</v>
      </c>
      <c r="E87" s="3">
        <v>4</v>
      </c>
    </row>
    <row r="88" spans="1:5" ht="33">
      <c r="A88" s="37">
        <v>86</v>
      </c>
      <c r="B88" s="210"/>
      <c r="C88" s="37" t="s">
        <v>12140</v>
      </c>
      <c r="D88" s="6" t="s">
        <v>90</v>
      </c>
      <c r="E88" s="3">
        <v>4</v>
      </c>
    </row>
    <row r="89" spans="1:5" ht="33">
      <c r="A89" s="37">
        <v>87</v>
      </c>
      <c r="B89" s="209"/>
      <c r="C89" s="37" t="s">
        <v>12141</v>
      </c>
      <c r="D89" s="6" t="s">
        <v>91</v>
      </c>
      <c r="E89" s="3">
        <v>4</v>
      </c>
    </row>
    <row r="90" spans="1:5" ht="49.5">
      <c r="A90" s="37">
        <v>88</v>
      </c>
      <c r="B90" s="210"/>
      <c r="C90" s="37" t="s">
        <v>12142</v>
      </c>
      <c r="D90" s="6" t="s">
        <v>92</v>
      </c>
      <c r="E90" s="3">
        <v>4</v>
      </c>
    </row>
    <row r="91" spans="1:5" ht="66">
      <c r="A91" s="37">
        <v>89</v>
      </c>
      <c r="B91" s="209"/>
      <c r="C91" s="37" t="s">
        <v>12143</v>
      </c>
      <c r="D91" s="6" t="s">
        <v>93</v>
      </c>
      <c r="E91" s="3">
        <v>4</v>
      </c>
    </row>
    <row r="92" spans="1:5" ht="33">
      <c r="A92" s="37">
        <v>90</v>
      </c>
      <c r="B92" s="210"/>
      <c r="C92" s="37" t="s">
        <v>12144</v>
      </c>
      <c r="D92" s="6" t="s">
        <v>94</v>
      </c>
      <c r="E92" s="3">
        <v>6</v>
      </c>
    </row>
    <row r="93" spans="1:5" ht="49.5">
      <c r="A93" s="37">
        <v>91</v>
      </c>
      <c r="B93" s="209"/>
      <c r="C93" s="37" t="s">
        <v>12145</v>
      </c>
      <c r="D93" s="6" t="s">
        <v>95</v>
      </c>
      <c r="E93" s="3">
        <v>4</v>
      </c>
    </row>
    <row r="94" spans="1:5" ht="49.5">
      <c r="A94" s="37">
        <v>92</v>
      </c>
      <c r="B94" s="210"/>
      <c r="C94" s="37" t="s">
        <v>12146</v>
      </c>
      <c r="D94" s="6" t="s">
        <v>96</v>
      </c>
      <c r="E94" s="3">
        <v>4</v>
      </c>
    </row>
    <row r="95" spans="1:5" ht="33">
      <c r="A95" s="37">
        <v>93</v>
      </c>
      <c r="B95" s="209"/>
      <c r="C95" s="37" t="s">
        <v>12147</v>
      </c>
      <c r="D95" s="6" t="s">
        <v>97</v>
      </c>
      <c r="E95" s="3">
        <v>4</v>
      </c>
    </row>
    <row r="96" spans="1:5" ht="33">
      <c r="A96" s="37">
        <v>94</v>
      </c>
      <c r="B96" s="210"/>
      <c r="C96" s="37" t="s">
        <v>12148</v>
      </c>
      <c r="D96" s="6" t="s">
        <v>98</v>
      </c>
      <c r="E96" s="3">
        <v>4</v>
      </c>
    </row>
    <row r="97" spans="1:5" ht="33">
      <c r="A97" s="37">
        <v>95</v>
      </c>
      <c r="B97" s="209"/>
      <c r="C97" s="37" t="s">
        <v>12149</v>
      </c>
      <c r="D97" s="6" t="s">
        <v>99</v>
      </c>
      <c r="E97" s="3">
        <v>2</v>
      </c>
    </row>
    <row r="98" spans="1:5" ht="33">
      <c r="A98" s="37">
        <v>96</v>
      </c>
      <c r="B98" s="210"/>
      <c r="C98" s="37" t="s">
        <v>12150</v>
      </c>
      <c r="D98" s="6" t="s">
        <v>100</v>
      </c>
      <c r="E98" s="3">
        <v>2</v>
      </c>
    </row>
    <row r="99" spans="1:5" ht="33">
      <c r="A99" s="37">
        <v>97</v>
      </c>
      <c r="B99" s="209"/>
      <c r="C99" s="37" t="s">
        <v>12151</v>
      </c>
      <c r="D99" s="6" t="s">
        <v>101</v>
      </c>
      <c r="E99" s="3">
        <v>2</v>
      </c>
    </row>
    <row r="100" spans="1:5" ht="49.5">
      <c r="A100" s="37">
        <v>98</v>
      </c>
      <c r="B100" s="210"/>
      <c r="C100" s="37" t="s">
        <v>12152</v>
      </c>
      <c r="D100" s="6" t="s">
        <v>102</v>
      </c>
      <c r="E100" s="3">
        <v>4</v>
      </c>
    </row>
    <row r="101" spans="1:5" ht="18.75">
      <c r="A101" s="37">
        <v>99</v>
      </c>
      <c r="B101" s="209"/>
      <c r="C101" s="37" t="s">
        <v>12153</v>
      </c>
      <c r="D101" s="6" t="s">
        <v>103</v>
      </c>
      <c r="E101" s="3">
        <v>4</v>
      </c>
    </row>
    <row r="102" spans="1:5" ht="18.75">
      <c r="A102" s="37">
        <v>100</v>
      </c>
      <c r="B102" s="210"/>
      <c r="C102" s="37" t="s">
        <v>12154</v>
      </c>
      <c r="D102" s="6" t="s">
        <v>104</v>
      </c>
      <c r="E102" s="3">
        <v>2</v>
      </c>
    </row>
    <row r="103" spans="1:5" ht="33">
      <c r="A103" s="37">
        <v>101</v>
      </c>
      <c r="B103" s="209"/>
      <c r="C103" s="37" t="s">
        <v>12155</v>
      </c>
      <c r="D103" s="6" t="s">
        <v>105</v>
      </c>
      <c r="E103" s="3">
        <v>4</v>
      </c>
    </row>
    <row r="104" spans="1:5" ht="33">
      <c r="A104" s="37">
        <v>102</v>
      </c>
      <c r="B104" s="210"/>
      <c r="C104" s="37" t="s">
        <v>12156</v>
      </c>
      <c r="D104" s="6" t="s">
        <v>106</v>
      </c>
      <c r="E104" s="3">
        <v>2</v>
      </c>
    </row>
    <row r="105" spans="1:5" ht="18.75">
      <c r="A105" s="37">
        <v>103</v>
      </c>
      <c r="B105" s="209"/>
      <c r="C105" s="37" t="s">
        <v>12157</v>
      </c>
      <c r="D105" s="6" t="s">
        <v>107</v>
      </c>
      <c r="E105" s="3">
        <v>4</v>
      </c>
    </row>
    <row r="106" spans="1:5" ht="18.75">
      <c r="A106" s="37">
        <v>104</v>
      </c>
      <c r="B106" s="210"/>
      <c r="C106" s="37" t="s">
        <v>12158</v>
      </c>
      <c r="D106" s="6" t="s">
        <v>108</v>
      </c>
      <c r="E106" s="3">
        <v>4</v>
      </c>
    </row>
    <row r="107" spans="1:5" ht="33">
      <c r="A107" s="37">
        <v>105</v>
      </c>
      <c r="B107" s="209"/>
      <c r="C107" s="37" t="s">
        <v>12159</v>
      </c>
      <c r="D107" s="6" t="s">
        <v>109</v>
      </c>
      <c r="E107" s="3">
        <v>4</v>
      </c>
    </row>
    <row r="108" spans="1:5" ht="18.75">
      <c r="A108" s="37">
        <v>106</v>
      </c>
      <c r="B108" s="210"/>
      <c r="C108" s="37" t="s">
        <v>12160</v>
      </c>
      <c r="D108" s="6" t="s">
        <v>110</v>
      </c>
      <c r="E108" s="3">
        <v>4</v>
      </c>
    </row>
    <row r="109" spans="1:5" ht="33">
      <c r="A109" s="37">
        <v>107</v>
      </c>
      <c r="B109" s="209"/>
      <c r="C109" s="37" t="s">
        <v>12161</v>
      </c>
      <c r="D109" s="6" t="s">
        <v>111</v>
      </c>
      <c r="E109" s="3">
        <v>4</v>
      </c>
    </row>
    <row r="110" spans="1:5" ht="33">
      <c r="A110" s="37">
        <v>108</v>
      </c>
      <c r="B110" s="210"/>
      <c r="C110" s="37" t="s">
        <v>12162</v>
      </c>
      <c r="D110" s="6" t="s">
        <v>112</v>
      </c>
      <c r="E110" s="3">
        <v>4</v>
      </c>
    </row>
    <row r="111" spans="1:5" ht="33">
      <c r="A111" s="37">
        <v>109</v>
      </c>
      <c r="B111" s="209"/>
      <c r="C111" s="37" t="s">
        <v>12163</v>
      </c>
      <c r="D111" s="6" t="s">
        <v>113</v>
      </c>
      <c r="E111" s="3">
        <v>4</v>
      </c>
    </row>
    <row r="112" spans="1:5" ht="33">
      <c r="A112" s="37">
        <v>110</v>
      </c>
      <c r="B112" s="210"/>
      <c r="C112" s="37" t="s">
        <v>12164</v>
      </c>
      <c r="D112" s="6" t="s">
        <v>114</v>
      </c>
      <c r="E112" s="3">
        <v>4</v>
      </c>
    </row>
    <row r="113" spans="1:5" ht="33">
      <c r="A113" s="37">
        <v>111</v>
      </c>
      <c r="B113" s="209"/>
      <c r="C113" s="37" t="s">
        <v>12165</v>
      </c>
      <c r="D113" s="6" t="s">
        <v>115</v>
      </c>
      <c r="E113" s="3">
        <v>4</v>
      </c>
    </row>
    <row r="114" spans="1:5" ht="33">
      <c r="A114" s="37">
        <v>112</v>
      </c>
      <c r="B114" s="210"/>
      <c r="C114" s="37" t="s">
        <v>12166</v>
      </c>
      <c r="D114" s="6" t="s">
        <v>116</v>
      </c>
      <c r="E114" s="3">
        <v>4</v>
      </c>
    </row>
    <row r="115" spans="1:5" ht="33">
      <c r="A115" s="37">
        <v>113</v>
      </c>
      <c r="B115" s="209"/>
      <c r="C115" s="37" t="s">
        <v>12167</v>
      </c>
      <c r="D115" s="6" t="s">
        <v>117</v>
      </c>
      <c r="E115" s="3">
        <v>4</v>
      </c>
    </row>
    <row r="116" spans="1:5" ht="49.5">
      <c r="A116" s="37">
        <v>114</v>
      </c>
      <c r="B116" s="210"/>
      <c r="C116" s="37" t="s">
        <v>12168</v>
      </c>
      <c r="D116" s="6" t="s">
        <v>118</v>
      </c>
      <c r="E116" s="3">
        <v>4</v>
      </c>
    </row>
    <row r="117" spans="1:5" ht="33">
      <c r="A117" s="37">
        <v>115</v>
      </c>
      <c r="B117" s="209"/>
      <c r="C117" s="37" t="s">
        <v>12169</v>
      </c>
      <c r="D117" s="6" t="s">
        <v>119</v>
      </c>
      <c r="E117" s="3">
        <v>4</v>
      </c>
    </row>
    <row r="118" spans="1:5" ht="33">
      <c r="A118" s="37">
        <v>116</v>
      </c>
      <c r="B118" s="210"/>
      <c r="C118" s="37" t="s">
        <v>12170</v>
      </c>
      <c r="D118" s="6" t="s">
        <v>120</v>
      </c>
      <c r="E118" s="3">
        <v>4</v>
      </c>
    </row>
    <row r="119" spans="1:5" ht="33">
      <c r="A119" s="37">
        <v>117</v>
      </c>
      <c r="B119" s="209"/>
      <c r="C119" s="37" t="s">
        <v>12171</v>
      </c>
      <c r="D119" s="6" t="s">
        <v>121</v>
      </c>
      <c r="E119" s="3">
        <v>4</v>
      </c>
    </row>
    <row r="120" spans="1:5" ht="33">
      <c r="A120" s="37">
        <v>118</v>
      </c>
      <c r="B120" s="210"/>
      <c r="C120" s="37" t="s">
        <v>12172</v>
      </c>
      <c r="D120" s="6" t="s">
        <v>122</v>
      </c>
      <c r="E120" s="3">
        <v>2</v>
      </c>
    </row>
    <row r="121" spans="1:5" ht="49.5">
      <c r="A121" s="37">
        <v>119</v>
      </c>
      <c r="B121" s="209"/>
      <c r="C121" s="37" t="s">
        <v>12173</v>
      </c>
      <c r="D121" s="6" t="s">
        <v>123</v>
      </c>
      <c r="E121" s="3">
        <v>4</v>
      </c>
    </row>
    <row r="122" spans="1:5" ht="33">
      <c r="A122" s="37">
        <v>120</v>
      </c>
      <c r="B122" s="210"/>
      <c r="C122" s="37" t="s">
        <v>12174</v>
      </c>
      <c r="D122" s="6" t="s">
        <v>124</v>
      </c>
      <c r="E122" s="3">
        <v>4</v>
      </c>
    </row>
    <row r="123" spans="1:5" ht="33">
      <c r="A123" s="37">
        <v>121</v>
      </c>
      <c r="B123" s="209"/>
      <c r="C123" s="37" t="s">
        <v>12175</v>
      </c>
      <c r="D123" s="6" t="s">
        <v>125</v>
      </c>
      <c r="E123" s="3">
        <v>4</v>
      </c>
    </row>
    <row r="124" spans="1:5" ht="33">
      <c r="A124" s="37">
        <v>122</v>
      </c>
      <c r="B124" s="210"/>
      <c r="C124" s="37" t="s">
        <v>12176</v>
      </c>
      <c r="D124" s="6" t="s">
        <v>126</v>
      </c>
      <c r="E124" s="3">
        <v>8</v>
      </c>
    </row>
    <row r="125" spans="1:5" ht="33">
      <c r="A125" s="37">
        <v>123</v>
      </c>
      <c r="B125" s="209"/>
      <c r="C125" s="37" t="s">
        <v>12177</v>
      </c>
      <c r="D125" s="6" t="s">
        <v>127</v>
      </c>
      <c r="E125" s="3">
        <v>4</v>
      </c>
    </row>
    <row r="126" spans="1:5" ht="33">
      <c r="A126" s="37">
        <v>124</v>
      </c>
      <c r="B126" s="210"/>
      <c r="C126" s="37" t="s">
        <v>12178</v>
      </c>
      <c r="D126" s="6" t="s">
        <v>128</v>
      </c>
      <c r="E126" s="3">
        <v>4</v>
      </c>
    </row>
    <row r="127" spans="1:5" ht="33">
      <c r="A127" s="37">
        <v>125</v>
      </c>
      <c r="B127" s="209"/>
      <c r="C127" s="37" t="s">
        <v>12179</v>
      </c>
      <c r="D127" s="6" t="s">
        <v>129</v>
      </c>
      <c r="E127" s="3">
        <v>4</v>
      </c>
    </row>
    <row r="128" spans="1:5" ht="33">
      <c r="A128" s="37">
        <v>126</v>
      </c>
      <c r="B128" s="210"/>
      <c r="C128" s="37" t="s">
        <v>12180</v>
      </c>
      <c r="D128" s="6" t="s">
        <v>130</v>
      </c>
      <c r="E128" s="3">
        <v>2</v>
      </c>
    </row>
    <row r="129" spans="1:5" ht="33">
      <c r="A129" s="37">
        <v>127</v>
      </c>
      <c r="B129" s="209"/>
      <c r="C129" s="37" t="s">
        <v>12181</v>
      </c>
      <c r="D129" s="6" t="s">
        <v>131</v>
      </c>
      <c r="E129" s="3">
        <v>2</v>
      </c>
    </row>
    <row r="130" spans="1:5" ht="33">
      <c r="A130" s="37">
        <v>128</v>
      </c>
      <c r="B130" s="210"/>
      <c r="C130" s="37" t="s">
        <v>12182</v>
      </c>
      <c r="D130" s="6" t="s">
        <v>132</v>
      </c>
      <c r="E130" s="3">
        <v>2</v>
      </c>
    </row>
    <row r="131" spans="1:5" ht="33">
      <c r="A131" s="37">
        <v>129</v>
      </c>
      <c r="B131" s="209"/>
      <c r="C131" s="37" t="s">
        <v>12183</v>
      </c>
      <c r="D131" s="6" t="s">
        <v>133</v>
      </c>
      <c r="E131" s="3">
        <v>2</v>
      </c>
    </row>
    <row r="132" spans="1:5" ht="33">
      <c r="A132" s="37">
        <v>130</v>
      </c>
      <c r="B132" s="210"/>
      <c r="C132" s="37" t="s">
        <v>12184</v>
      </c>
      <c r="D132" s="6" t="s">
        <v>134</v>
      </c>
      <c r="E132" s="3">
        <v>2</v>
      </c>
    </row>
    <row r="133" spans="1:5" ht="33">
      <c r="A133" s="37">
        <v>131</v>
      </c>
      <c r="B133" s="209"/>
      <c r="C133" s="37" t="s">
        <v>12185</v>
      </c>
      <c r="D133" s="6" t="s">
        <v>135</v>
      </c>
      <c r="E133" s="3">
        <v>4</v>
      </c>
    </row>
    <row r="134" spans="1:5" ht="33">
      <c r="A134" s="37">
        <v>132</v>
      </c>
      <c r="B134" s="210"/>
      <c r="C134" s="37" t="s">
        <v>12186</v>
      </c>
      <c r="D134" s="6" t="s">
        <v>136</v>
      </c>
      <c r="E134" s="3">
        <v>4</v>
      </c>
    </row>
    <row r="135" spans="1:5" ht="33">
      <c r="A135" s="37">
        <v>133</v>
      </c>
      <c r="B135" s="209"/>
      <c r="C135" s="37" t="s">
        <v>12187</v>
      </c>
      <c r="D135" s="6" t="s">
        <v>137</v>
      </c>
      <c r="E135" s="3">
        <v>4</v>
      </c>
    </row>
    <row r="136" spans="1:5" ht="49.5">
      <c r="A136" s="37">
        <v>134</v>
      </c>
      <c r="B136" s="210"/>
      <c r="C136" s="37" t="s">
        <v>12188</v>
      </c>
      <c r="D136" s="6" t="s">
        <v>138</v>
      </c>
      <c r="E136" s="3">
        <v>4</v>
      </c>
    </row>
    <row r="137" spans="1:5" ht="33">
      <c r="A137" s="37">
        <v>135</v>
      </c>
      <c r="B137" s="209"/>
      <c r="C137" s="37" t="s">
        <v>12189</v>
      </c>
      <c r="D137" s="6" t="s">
        <v>139</v>
      </c>
      <c r="E137" s="3">
        <v>4</v>
      </c>
    </row>
    <row r="138" spans="1:5" ht="33">
      <c r="A138" s="37">
        <v>136</v>
      </c>
      <c r="B138" s="210"/>
      <c r="C138" s="37" t="s">
        <v>12190</v>
      </c>
      <c r="D138" s="6" t="s">
        <v>140</v>
      </c>
      <c r="E138" s="3">
        <v>4</v>
      </c>
    </row>
    <row r="139" spans="1:5" ht="33">
      <c r="A139" s="37">
        <v>137</v>
      </c>
      <c r="B139" s="209"/>
      <c r="C139" s="37" t="s">
        <v>12191</v>
      </c>
      <c r="D139" s="6" t="s">
        <v>141</v>
      </c>
      <c r="E139" s="3">
        <v>4</v>
      </c>
    </row>
    <row r="140" spans="1:5" ht="33">
      <c r="A140" s="37">
        <v>138</v>
      </c>
      <c r="B140" s="210"/>
      <c r="C140" s="37" t="s">
        <v>12192</v>
      </c>
      <c r="D140" s="6" t="s">
        <v>142</v>
      </c>
      <c r="E140" s="3">
        <v>4</v>
      </c>
    </row>
    <row r="141" spans="1:5" ht="33">
      <c r="A141" s="37">
        <v>139</v>
      </c>
      <c r="B141" s="209"/>
      <c r="C141" s="37" t="s">
        <v>12193</v>
      </c>
      <c r="D141" s="6" t="s">
        <v>143</v>
      </c>
      <c r="E141" s="3">
        <v>4</v>
      </c>
    </row>
    <row r="142" spans="1:5" ht="49.5">
      <c r="A142" s="37">
        <v>140</v>
      </c>
      <c r="B142" s="210"/>
      <c r="C142" s="37" t="s">
        <v>12194</v>
      </c>
      <c r="D142" s="6" t="s">
        <v>144</v>
      </c>
      <c r="E142" s="3">
        <v>4</v>
      </c>
    </row>
    <row r="143" spans="1:5" ht="33">
      <c r="A143" s="37">
        <v>141</v>
      </c>
      <c r="B143" s="209"/>
      <c r="C143" s="37" t="s">
        <v>12195</v>
      </c>
      <c r="D143" s="6" t="s">
        <v>145</v>
      </c>
      <c r="E143" s="3">
        <v>4</v>
      </c>
    </row>
    <row r="144" spans="1:5" ht="18.75">
      <c r="A144" s="37">
        <v>142</v>
      </c>
      <c r="B144" s="210"/>
      <c r="C144" s="37" t="s">
        <v>12196</v>
      </c>
      <c r="D144" s="6" t="s">
        <v>146</v>
      </c>
      <c r="E144" s="3">
        <v>4</v>
      </c>
    </row>
    <row r="145" spans="1:5" ht="33">
      <c r="A145" s="37">
        <v>143</v>
      </c>
      <c r="B145" s="209"/>
      <c r="C145" s="37" t="s">
        <v>12197</v>
      </c>
      <c r="D145" s="6" t="s">
        <v>147</v>
      </c>
      <c r="E145" s="3">
        <v>4</v>
      </c>
    </row>
    <row r="146" spans="1:5" ht="33">
      <c r="A146" s="37">
        <v>144</v>
      </c>
      <c r="B146" s="210"/>
      <c r="C146" s="37" t="s">
        <v>12198</v>
      </c>
      <c r="D146" s="6" t="s">
        <v>148</v>
      </c>
      <c r="E146" s="3">
        <v>4</v>
      </c>
    </row>
    <row r="147" spans="1:5" ht="18.75">
      <c r="A147" s="37">
        <v>145</v>
      </c>
      <c r="B147" s="209"/>
      <c r="C147" s="37" t="s">
        <v>12199</v>
      </c>
      <c r="D147" s="6" t="s">
        <v>149</v>
      </c>
      <c r="E147" s="3">
        <v>4</v>
      </c>
    </row>
    <row r="148" spans="1:5" ht="33">
      <c r="A148" s="37">
        <v>146</v>
      </c>
      <c r="B148" s="210"/>
      <c r="C148" s="37" t="s">
        <v>12200</v>
      </c>
      <c r="D148" s="6" t="s">
        <v>150</v>
      </c>
      <c r="E148" s="3">
        <v>4</v>
      </c>
    </row>
    <row r="149" spans="1:5" ht="18.75">
      <c r="A149" s="37">
        <v>147</v>
      </c>
      <c r="B149" s="209"/>
      <c r="C149" s="37" t="s">
        <v>12201</v>
      </c>
      <c r="D149" s="6" t="s">
        <v>151</v>
      </c>
      <c r="E149" s="3">
        <v>4</v>
      </c>
    </row>
    <row r="150" spans="1:5" ht="33">
      <c r="A150" s="37">
        <v>148</v>
      </c>
      <c r="B150" s="210"/>
      <c r="C150" s="37" t="s">
        <v>12202</v>
      </c>
      <c r="D150" s="6" t="s">
        <v>152</v>
      </c>
      <c r="E150" s="3">
        <v>4</v>
      </c>
    </row>
    <row r="151" spans="1:5" ht="49.5">
      <c r="A151" s="37">
        <v>149</v>
      </c>
      <c r="B151" s="209"/>
      <c r="C151" s="37" t="s">
        <v>12203</v>
      </c>
      <c r="D151" s="6" t="s">
        <v>153</v>
      </c>
      <c r="E151" s="3">
        <v>4</v>
      </c>
    </row>
    <row r="152" spans="1:5" ht="33">
      <c r="A152" s="37">
        <v>150</v>
      </c>
      <c r="B152" s="210"/>
      <c r="C152" s="37" t="s">
        <v>12204</v>
      </c>
      <c r="D152" s="6" t="s">
        <v>154</v>
      </c>
      <c r="E152" s="3">
        <v>4</v>
      </c>
    </row>
    <row r="153" spans="1:5" ht="49.5">
      <c r="A153" s="37">
        <v>151</v>
      </c>
      <c r="B153" s="209"/>
      <c r="C153" s="37" t="s">
        <v>12205</v>
      </c>
      <c r="D153" s="6" t="s">
        <v>155</v>
      </c>
      <c r="E153" s="3">
        <v>4</v>
      </c>
    </row>
    <row r="154" spans="1:5" ht="33">
      <c r="A154" s="37">
        <v>152</v>
      </c>
      <c r="B154" s="210"/>
      <c r="C154" s="37" t="s">
        <v>12206</v>
      </c>
      <c r="D154" s="6" t="s">
        <v>156</v>
      </c>
      <c r="E154" s="3">
        <v>4</v>
      </c>
    </row>
    <row r="155" spans="1:5" ht="33">
      <c r="A155" s="37">
        <v>153</v>
      </c>
      <c r="B155" s="209"/>
      <c r="C155" s="37" t="s">
        <v>12207</v>
      </c>
      <c r="D155" s="6" t="s">
        <v>157</v>
      </c>
      <c r="E155" s="3">
        <v>4</v>
      </c>
    </row>
    <row r="156" spans="1:5" ht="33">
      <c r="A156" s="37">
        <v>154</v>
      </c>
      <c r="B156" s="210"/>
      <c r="C156" s="37" t="s">
        <v>12208</v>
      </c>
      <c r="D156" s="6" t="s">
        <v>158</v>
      </c>
      <c r="E156" s="3">
        <v>4</v>
      </c>
    </row>
    <row r="157" spans="1:5" ht="33">
      <c r="A157" s="37">
        <v>155</v>
      </c>
      <c r="B157" s="209"/>
      <c r="C157" s="37" t="s">
        <v>12209</v>
      </c>
      <c r="D157" s="6" t="s">
        <v>159</v>
      </c>
      <c r="E157" s="3">
        <v>4</v>
      </c>
    </row>
    <row r="158" spans="1:5" ht="33">
      <c r="A158" s="37">
        <v>156</v>
      </c>
      <c r="B158" s="210"/>
      <c r="C158" s="37" t="s">
        <v>12210</v>
      </c>
      <c r="D158" s="6" t="s">
        <v>160</v>
      </c>
      <c r="E158" s="3">
        <v>4</v>
      </c>
    </row>
    <row r="159" spans="1:5" ht="33">
      <c r="A159" s="37">
        <v>157</v>
      </c>
      <c r="B159" s="209"/>
      <c r="C159" s="37" t="s">
        <v>12211</v>
      </c>
      <c r="D159" s="6" t="s">
        <v>161</v>
      </c>
      <c r="E159" s="3">
        <v>4</v>
      </c>
    </row>
    <row r="160" spans="1:5" ht="49.5">
      <c r="A160" s="37">
        <v>158</v>
      </c>
      <c r="B160" s="210"/>
      <c r="C160" s="37" t="s">
        <v>12212</v>
      </c>
      <c r="D160" s="6" t="s">
        <v>162</v>
      </c>
      <c r="E160" s="3">
        <v>4</v>
      </c>
    </row>
    <row r="161" spans="1:5" ht="33">
      <c r="A161" s="37">
        <v>159</v>
      </c>
      <c r="B161" s="209"/>
      <c r="C161" s="37" t="s">
        <v>12213</v>
      </c>
      <c r="D161" s="6" t="s">
        <v>163</v>
      </c>
      <c r="E161" s="3">
        <v>4</v>
      </c>
    </row>
    <row r="162" spans="1:5" ht="33">
      <c r="A162" s="37">
        <v>160</v>
      </c>
      <c r="B162" s="210"/>
      <c r="C162" s="37" t="s">
        <v>12214</v>
      </c>
      <c r="D162" s="6" t="s">
        <v>164</v>
      </c>
      <c r="E162" s="3">
        <v>4</v>
      </c>
    </row>
    <row r="163" spans="1:5" ht="33">
      <c r="A163" s="37">
        <v>161</v>
      </c>
      <c r="B163" s="209"/>
      <c r="C163" s="37" t="s">
        <v>12215</v>
      </c>
      <c r="D163" s="6" t="s">
        <v>165</v>
      </c>
      <c r="E163" s="3">
        <v>4</v>
      </c>
    </row>
    <row r="164" spans="1:5" ht="33">
      <c r="A164" s="37">
        <v>162</v>
      </c>
      <c r="B164" s="210"/>
      <c r="C164" s="37" t="s">
        <v>12216</v>
      </c>
      <c r="D164" s="6" t="s">
        <v>166</v>
      </c>
      <c r="E164" s="3">
        <v>4</v>
      </c>
    </row>
    <row r="165" spans="1:5" ht="33">
      <c r="A165" s="37">
        <v>163</v>
      </c>
      <c r="B165" s="209"/>
      <c r="C165" s="37" t="s">
        <v>12217</v>
      </c>
      <c r="D165" s="6" t="s">
        <v>167</v>
      </c>
      <c r="E165" s="3">
        <v>4</v>
      </c>
    </row>
    <row r="166" spans="1:5" ht="33">
      <c r="A166" s="37">
        <v>164</v>
      </c>
      <c r="B166" s="210"/>
      <c r="C166" s="37" t="s">
        <v>12218</v>
      </c>
      <c r="D166" s="6" t="s">
        <v>168</v>
      </c>
      <c r="E166" s="3">
        <v>4</v>
      </c>
    </row>
    <row r="167" spans="1:5" ht="49.5">
      <c r="A167" s="37">
        <v>165</v>
      </c>
      <c r="B167" s="209"/>
      <c r="C167" s="37" t="s">
        <v>12219</v>
      </c>
      <c r="D167" s="6" t="s">
        <v>169</v>
      </c>
      <c r="E167" s="3">
        <v>4</v>
      </c>
    </row>
    <row r="168" spans="1:5" ht="33">
      <c r="A168" s="37">
        <v>166</v>
      </c>
      <c r="B168" s="210"/>
      <c r="C168" s="37" t="s">
        <v>12220</v>
      </c>
      <c r="D168" s="6" t="s">
        <v>170</v>
      </c>
      <c r="E168" s="3">
        <v>4</v>
      </c>
    </row>
    <row r="169" spans="1:5" ht="33">
      <c r="A169" s="37">
        <v>167</v>
      </c>
      <c r="B169" s="209"/>
      <c r="C169" s="37" t="s">
        <v>12221</v>
      </c>
      <c r="D169" s="6" t="s">
        <v>171</v>
      </c>
      <c r="E169" s="3">
        <v>4</v>
      </c>
    </row>
    <row r="170" spans="1:5" ht="18.75">
      <c r="A170" s="37">
        <v>168</v>
      </c>
      <c r="B170" s="210"/>
      <c r="C170" s="37" t="s">
        <v>12222</v>
      </c>
      <c r="D170" s="6" t="s">
        <v>172</v>
      </c>
      <c r="E170" s="3">
        <v>4</v>
      </c>
    </row>
    <row r="171" spans="1:5" ht="33">
      <c r="A171" s="37">
        <v>169</v>
      </c>
      <c r="B171" s="209"/>
      <c r="C171" s="37" t="s">
        <v>12223</v>
      </c>
      <c r="D171" s="6" t="s">
        <v>173</v>
      </c>
      <c r="E171" s="3">
        <v>4</v>
      </c>
    </row>
    <row r="172" spans="1:5" ht="49.5">
      <c r="A172" s="37">
        <v>170</v>
      </c>
      <c r="B172" s="210"/>
      <c r="C172" s="37" t="s">
        <v>12224</v>
      </c>
      <c r="D172" s="6" t="s">
        <v>174</v>
      </c>
      <c r="E172" s="3">
        <v>4</v>
      </c>
    </row>
    <row r="173" spans="1:5" ht="33">
      <c r="A173" s="37">
        <v>171</v>
      </c>
      <c r="B173" s="209"/>
      <c r="C173" s="37" t="s">
        <v>12225</v>
      </c>
      <c r="D173" s="6" t="s">
        <v>175</v>
      </c>
      <c r="E173" s="3">
        <v>4</v>
      </c>
    </row>
    <row r="174" spans="1:5" ht="33">
      <c r="A174" s="37">
        <v>172</v>
      </c>
      <c r="B174" s="210"/>
      <c r="C174" s="37" t="s">
        <v>12226</v>
      </c>
      <c r="D174" s="6" t="s">
        <v>176</v>
      </c>
      <c r="E174" s="3">
        <v>4</v>
      </c>
    </row>
    <row r="175" spans="1:5" ht="33">
      <c r="A175" s="37">
        <v>173</v>
      </c>
      <c r="B175" s="209"/>
      <c r="C175" s="37" t="s">
        <v>12227</v>
      </c>
      <c r="D175" s="6" t="s">
        <v>177</v>
      </c>
      <c r="E175" s="3">
        <v>4</v>
      </c>
    </row>
    <row r="176" spans="1:5" ht="33">
      <c r="A176" s="37">
        <v>174</v>
      </c>
      <c r="B176" s="210"/>
      <c r="C176" s="37" t="s">
        <v>12228</v>
      </c>
      <c r="D176" s="6" t="s">
        <v>178</v>
      </c>
      <c r="E176" s="3">
        <v>4</v>
      </c>
    </row>
    <row r="177" spans="1:5" ht="33">
      <c r="A177" s="37">
        <v>175</v>
      </c>
      <c r="B177" s="209"/>
      <c r="C177" s="37" t="s">
        <v>12229</v>
      </c>
      <c r="D177" s="6" t="s">
        <v>179</v>
      </c>
      <c r="E177" s="3">
        <v>4</v>
      </c>
    </row>
    <row r="178" spans="1:5" ht="33">
      <c r="A178" s="37">
        <v>176</v>
      </c>
      <c r="B178" s="210"/>
      <c r="C178" s="37" t="s">
        <v>12230</v>
      </c>
      <c r="D178" s="6" t="s">
        <v>180</v>
      </c>
      <c r="E178" s="3">
        <v>4</v>
      </c>
    </row>
    <row r="179" spans="1:5" ht="33">
      <c r="A179" s="37">
        <v>177</v>
      </c>
      <c r="B179" s="209"/>
      <c r="C179" s="37" t="s">
        <v>12231</v>
      </c>
      <c r="D179" s="6" t="s">
        <v>181</v>
      </c>
      <c r="E179" s="3">
        <v>4</v>
      </c>
    </row>
    <row r="180" spans="1:5" ht="33">
      <c r="A180" s="37">
        <v>178</v>
      </c>
      <c r="B180" s="210"/>
      <c r="C180" s="37" t="s">
        <v>12232</v>
      </c>
      <c r="D180" s="6" t="s">
        <v>182</v>
      </c>
      <c r="E180" s="3">
        <v>4</v>
      </c>
    </row>
    <row r="181" spans="1:5" ht="33">
      <c r="A181" s="37">
        <v>179</v>
      </c>
      <c r="B181" s="209"/>
      <c r="C181" s="37" t="s">
        <v>12233</v>
      </c>
      <c r="D181" s="6" t="s">
        <v>183</v>
      </c>
      <c r="E181" s="3">
        <v>4</v>
      </c>
    </row>
    <row r="182" spans="1:5" ht="33">
      <c r="A182" s="37">
        <v>180</v>
      </c>
      <c r="B182" s="210"/>
      <c r="C182" s="37" t="s">
        <v>12234</v>
      </c>
      <c r="D182" s="6" t="s">
        <v>184</v>
      </c>
      <c r="E182" s="3">
        <v>4</v>
      </c>
    </row>
    <row r="183" spans="1:5" ht="18.75">
      <c r="A183" s="37">
        <v>181</v>
      </c>
      <c r="B183" s="209"/>
      <c r="C183" s="37" t="s">
        <v>12235</v>
      </c>
      <c r="D183" s="6" t="s">
        <v>185</v>
      </c>
      <c r="E183" s="3">
        <v>4</v>
      </c>
    </row>
    <row r="184" spans="1:5" ht="33">
      <c r="A184" s="37">
        <v>182</v>
      </c>
      <c r="B184" s="210"/>
      <c r="C184" s="37" t="s">
        <v>12236</v>
      </c>
      <c r="D184" s="6" t="s">
        <v>186</v>
      </c>
      <c r="E184" s="3">
        <v>4</v>
      </c>
    </row>
    <row r="185" spans="1:5" ht="33">
      <c r="A185" s="37">
        <v>183</v>
      </c>
      <c r="B185" s="209"/>
      <c r="C185" s="37" t="s">
        <v>12237</v>
      </c>
      <c r="D185" s="6" t="s">
        <v>187</v>
      </c>
      <c r="E185" s="3">
        <v>4</v>
      </c>
    </row>
    <row r="186" spans="1:5" ht="33">
      <c r="A186" s="37">
        <v>184</v>
      </c>
      <c r="B186" s="210"/>
      <c r="C186" s="37" t="s">
        <v>12238</v>
      </c>
      <c r="D186" s="6" t="s">
        <v>188</v>
      </c>
      <c r="E186" s="3">
        <v>4</v>
      </c>
    </row>
    <row r="187" spans="1:5" ht="33">
      <c r="A187" s="37">
        <v>185</v>
      </c>
      <c r="B187" s="209"/>
      <c r="C187" s="37" t="s">
        <v>12239</v>
      </c>
      <c r="D187" s="6" t="s">
        <v>189</v>
      </c>
      <c r="E187" s="3">
        <v>4</v>
      </c>
    </row>
    <row r="188" spans="1:5" ht="33">
      <c r="A188" s="37">
        <v>186</v>
      </c>
      <c r="B188" s="210"/>
      <c r="C188" s="37" t="s">
        <v>12240</v>
      </c>
      <c r="D188" s="6" t="s">
        <v>190</v>
      </c>
      <c r="E188" s="3">
        <v>4</v>
      </c>
    </row>
    <row r="189" spans="1:5" ht="49.5">
      <c r="A189" s="37">
        <v>187</v>
      </c>
      <c r="B189" s="209"/>
      <c r="C189" s="37" t="s">
        <v>12241</v>
      </c>
      <c r="D189" s="6" t="s">
        <v>191</v>
      </c>
      <c r="E189" s="3">
        <v>4</v>
      </c>
    </row>
    <row r="190" spans="1:5" ht="49.5">
      <c r="A190" s="37">
        <v>188</v>
      </c>
      <c r="B190" s="210"/>
      <c r="C190" s="37" t="s">
        <v>12242</v>
      </c>
      <c r="D190" s="6" t="s">
        <v>192</v>
      </c>
      <c r="E190" s="3">
        <v>4</v>
      </c>
    </row>
    <row r="191" spans="1:5" ht="33">
      <c r="A191" s="37">
        <v>189</v>
      </c>
      <c r="B191" s="209"/>
      <c r="C191" s="37" t="s">
        <v>12243</v>
      </c>
      <c r="D191" s="6" t="s">
        <v>193</v>
      </c>
      <c r="E191" s="3">
        <v>4</v>
      </c>
    </row>
    <row r="192" spans="1:5" ht="33">
      <c r="A192" s="37">
        <v>190</v>
      </c>
      <c r="B192" s="210"/>
      <c r="C192" s="37" t="s">
        <v>12244</v>
      </c>
      <c r="D192" s="6" t="s">
        <v>194</v>
      </c>
      <c r="E192" s="3">
        <v>4</v>
      </c>
    </row>
    <row r="193" spans="1:5" ht="33">
      <c r="A193" s="37">
        <v>191</v>
      </c>
      <c r="B193" s="209"/>
      <c r="C193" s="37" t="s">
        <v>12245</v>
      </c>
      <c r="D193" s="6" t="s">
        <v>195</v>
      </c>
      <c r="E193" s="3">
        <v>4</v>
      </c>
    </row>
    <row r="194" spans="1:5" ht="33">
      <c r="A194" s="37">
        <v>192</v>
      </c>
      <c r="B194" s="210"/>
      <c r="C194" s="37" t="s">
        <v>12246</v>
      </c>
      <c r="D194" s="6" t="s">
        <v>196</v>
      </c>
      <c r="E194" s="3">
        <v>4</v>
      </c>
    </row>
    <row r="195" spans="1:5" ht="33">
      <c r="A195" s="37">
        <v>193</v>
      </c>
      <c r="B195" s="209"/>
      <c r="C195" s="37" t="s">
        <v>12247</v>
      </c>
      <c r="D195" s="6" t="s">
        <v>197</v>
      </c>
      <c r="E195" s="3">
        <v>4</v>
      </c>
    </row>
    <row r="196" spans="1:5" ht="33">
      <c r="A196" s="37">
        <v>194</v>
      </c>
      <c r="B196" s="210"/>
      <c r="C196" s="37" t="s">
        <v>12248</v>
      </c>
      <c r="D196" s="6" t="s">
        <v>198</v>
      </c>
      <c r="E196" s="3">
        <v>4</v>
      </c>
    </row>
    <row r="197" spans="1:5" ht="49.5">
      <c r="A197" s="37">
        <v>195</v>
      </c>
      <c r="B197" s="209"/>
      <c r="C197" s="37" t="s">
        <v>12249</v>
      </c>
      <c r="D197" s="6" t="s">
        <v>199</v>
      </c>
      <c r="E197" s="3">
        <v>4</v>
      </c>
    </row>
    <row r="198" spans="1:5" ht="33">
      <c r="A198" s="37">
        <v>196</v>
      </c>
      <c r="B198" s="210"/>
      <c r="C198" s="37" t="s">
        <v>12250</v>
      </c>
      <c r="D198" s="6" t="s">
        <v>200</v>
      </c>
      <c r="E198" s="3">
        <v>4</v>
      </c>
    </row>
    <row r="199" spans="1:5" ht="33">
      <c r="A199" s="37">
        <v>197</v>
      </c>
      <c r="B199" s="209"/>
      <c r="C199" s="37" t="s">
        <v>12251</v>
      </c>
      <c r="D199" s="6" t="s">
        <v>201</v>
      </c>
      <c r="E199" s="3">
        <v>4</v>
      </c>
    </row>
    <row r="200" spans="1:5" ht="33">
      <c r="A200" s="37">
        <v>198</v>
      </c>
      <c r="B200" s="210"/>
      <c r="C200" s="37" t="s">
        <v>12252</v>
      </c>
      <c r="D200" s="6" t="s">
        <v>202</v>
      </c>
      <c r="E200" s="3">
        <v>4</v>
      </c>
    </row>
    <row r="201" spans="1:5" ht="33">
      <c r="A201" s="37">
        <v>199</v>
      </c>
      <c r="B201" s="209"/>
      <c r="C201" s="37" t="s">
        <v>12253</v>
      </c>
      <c r="D201" s="6" t="s">
        <v>203</v>
      </c>
      <c r="E201" s="3">
        <v>4</v>
      </c>
    </row>
    <row r="202" spans="1:5" ht="33">
      <c r="A202" s="37">
        <v>200</v>
      </c>
      <c r="B202" s="210"/>
      <c r="C202" s="37" t="s">
        <v>12254</v>
      </c>
      <c r="D202" s="6" t="s">
        <v>204</v>
      </c>
      <c r="E202" s="3">
        <v>4</v>
      </c>
    </row>
    <row r="203" spans="1:5" ht="49.5">
      <c r="A203" s="37">
        <v>201</v>
      </c>
      <c r="B203" s="209"/>
      <c r="C203" s="37" t="s">
        <v>12255</v>
      </c>
      <c r="D203" s="6" t="s">
        <v>205</v>
      </c>
      <c r="E203" s="3">
        <v>4</v>
      </c>
    </row>
    <row r="204" spans="1:5" ht="49.5">
      <c r="A204" s="37">
        <v>202</v>
      </c>
      <c r="B204" s="210"/>
      <c r="C204" s="37" t="s">
        <v>12256</v>
      </c>
      <c r="D204" s="6" t="s">
        <v>206</v>
      </c>
      <c r="E204" s="3">
        <v>4</v>
      </c>
    </row>
    <row r="205" spans="1:5" ht="33">
      <c r="A205" s="37">
        <v>203</v>
      </c>
      <c r="B205" s="209"/>
      <c r="C205" s="37" t="s">
        <v>12257</v>
      </c>
      <c r="D205" s="6" t="s">
        <v>207</v>
      </c>
      <c r="E205" s="3">
        <v>4</v>
      </c>
    </row>
    <row r="206" spans="1:5" ht="18.75">
      <c r="A206" s="37">
        <v>204</v>
      </c>
      <c r="B206" s="210"/>
      <c r="C206" s="37" t="s">
        <v>12258</v>
      </c>
      <c r="D206" s="6" t="s">
        <v>208</v>
      </c>
      <c r="E206" s="3">
        <v>4</v>
      </c>
    </row>
    <row r="207" spans="1:5" ht="33">
      <c r="A207" s="37">
        <v>205</v>
      </c>
      <c r="B207" s="209"/>
      <c r="C207" s="37" t="s">
        <v>12259</v>
      </c>
      <c r="D207" s="6" t="s">
        <v>209</v>
      </c>
      <c r="E207" s="3">
        <v>4</v>
      </c>
    </row>
    <row r="208" spans="1:5" ht="33">
      <c r="A208" s="37">
        <v>206</v>
      </c>
      <c r="B208" s="210"/>
      <c r="C208" s="37" t="s">
        <v>12260</v>
      </c>
      <c r="D208" s="6" t="s">
        <v>210</v>
      </c>
      <c r="E208" s="3">
        <v>4</v>
      </c>
    </row>
    <row r="209" spans="1:5" ht="49.5">
      <c r="A209" s="37">
        <v>207</v>
      </c>
      <c r="B209" s="209"/>
      <c r="C209" s="37" t="s">
        <v>12261</v>
      </c>
      <c r="D209" s="6" t="s">
        <v>211</v>
      </c>
      <c r="E209" s="3">
        <v>4</v>
      </c>
    </row>
    <row r="210" spans="1:5" ht="33">
      <c r="A210" s="37">
        <v>208</v>
      </c>
      <c r="B210" s="210"/>
      <c r="C210" s="37" t="s">
        <v>12262</v>
      </c>
      <c r="D210" s="6" t="s">
        <v>212</v>
      </c>
      <c r="E210" s="3">
        <v>4</v>
      </c>
    </row>
    <row r="211" spans="1:5" ht="33">
      <c r="A211" s="37">
        <v>209</v>
      </c>
      <c r="B211" s="209"/>
      <c r="C211" s="37" t="s">
        <v>12263</v>
      </c>
      <c r="D211" s="6" t="s">
        <v>213</v>
      </c>
      <c r="E211" s="3">
        <v>4</v>
      </c>
    </row>
    <row r="212" spans="1:5" ht="18.75">
      <c r="A212" s="37">
        <v>210</v>
      </c>
      <c r="B212" s="210"/>
      <c r="C212" s="37" t="s">
        <v>12264</v>
      </c>
      <c r="D212" s="6" t="s">
        <v>214</v>
      </c>
      <c r="E212" s="3">
        <v>2</v>
      </c>
    </row>
    <row r="213" spans="1:5" ht="33">
      <c r="A213" s="37">
        <v>211</v>
      </c>
      <c r="B213" s="209"/>
      <c r="C213" s="37" t="s">
        <v>12265</v>
      </c>
      <c r="D213" s="6" t="s">
        <v>215</v>
      </c>
      <c r="E213" s="3">
        <v>4</v>
      </c>
    </row>
    <row r="214" spans="1:5" ht="33">
      <c r="A214" s="37">
        <v>212</v>
      </c>
      <c r="B214" s="210"/>
      <c r="C214" s="37" t="s">
        <v>12266</v>
      </c>
      <c r="D214" s="6" t="s">
        <v>216</v>
      </c>
      <c r="E214" s="3">
        <v>4</v>
      </c>
    </row>
    <row r="215" spans="1:5" ht="33">
      <c r="A215" s="37">
        <v>213</v>
      </c>
      <c r="B215" s="209"/>
      <c r="C215" s="37" t="s">
        <v>12267</v>
      </c>
      <c r="D215" s="6" t="s">
        <v>217</v>
      </c>
      <c r="E215" s="3">
        <v>2</v>
      </c>
    </row>
    <row r="216" spans="1:5" ht="33">
      <c r="A216" s="37">
        <v>214</v>
      </c>
      <c r="B216" s="210"/>
      <c r="C216" s="37" t="s">
        <v>12268</v>
      </c>
      <c r="D216" s="6" t="s">
        <v>218</v>
      </c>
      <c r="E216" s="3">
        <v>4</v>
      </c>
    </row>
    <row r="217" spans="1:5" ht="33">
      <c r="A217" s="37">
        <v>215</v>
      </c>
      <c r="B217" s="209"/>
      <c r="C217" s="37" t="s">
        <v>12269</v>
      </c>
      <c r="D217" s="6" t="s">
        <v>219</v>
      </c>
      <c r="E217" s="3">
        <v>4</v>
      </c>
    </row>
    <row r="218" spans="1:5" ht="33">
      <c r="A218" s="37">
        <v>216</v>
      </c>
      <c r="B218" s="210"/>
      <c r="C218" s="37" t="s">
        <v>12270</v>
      </c>
      <c r="D218" s="6" t="s">
        <v>220</v>
      </c>
      <c r="E218" s="3">
        <v>4</v>
      </c>
    </row>
    <row r="219" spans="1:5" ht="18.75">
      <c r="A219" s="37">
        <v>217</v>
      </c>
      <c r="B219" s="209"/>
      <c r="C219" s="37" t="s">
        <v>12271</v>
      </c>
      <c r="D219" s="6" t="s">
        <v>221</v>
      </c>
      <c r="E219" s="3">
        <v>4</v>
      </c>
    </row>
    <row r="220" spans="1:5" ht="33">
      <c r="A220" s="37">
        <v>218</v>
      </c>
      <c r="B220" s="210"/>
      <c r="C220" s="37" t="s">
        <v>12272</v>
      </c>
      <c r="D220" s="6" t="s">
        <v>222</v>
      </c>
      <c r="E220" s="3">
        <v>4</v>
      </c>
    </row>
    <row r="221" spans="1:5" ht="18.75">
      <c r="A221" s="37">
        <v>219</v>
      </c>
      <c r="B221" s="209"/>
      <c r="C221" s="37" t="s">
        <v>12273</v>
      </c>
      <c r="D221" s="6" t="s">
        <v>223</v>
      </c>
      <c r="E221" s="3">
        <v>4</v>
      </c>
    </row>
    <row r="222" spans="1:5" ht="33">
      <c r="A222" s="37">
        <v>220</v>
      </c>
      <c r="B222" s="210"/>
      <c r="C222" s="37" t="s">
        <v>12274</v>
      </c>
      <c r="D222" s="6" t="s">
        <v>224</v>
      </c>
      <c r="E222" s="3">
        <v>4</v>
      </c>
    </row>
    <row r="223" spans="1:5" ht="33">
      <c r="A223" s="37">
        <v>221</v>
      </c>
      <c r="B223" s="209"/>
      <c r="C223" s="37" t="s">
        <v>12275</v>
      </c>
      <c r="D223" s="6" t="s">
        <v>225</v>
      </c>
      <c r="E223" s="3">
        <v>2</v>
      </c>
    </row>
    <row r="224" spans="1:5" ht="33">
      <c r="A224" s="37">
        <v>222</v>
      </c>
      <c r="B224" s="210"/>
      <c r="C224" s="37" t="s">
        <v>12276</v>
      </c>
      <c r="D224" s="6" t="s">
        <v>226</v>
      </c>
      <c r="E224" s="3">
        <v>4</v>
      </c>
    </row>
    <row r="225" spans="1:5" ht="33">
      <c r="A225" s="37">
        <v>223</v>
      </c>
      <c r="B225" s="209"/>
      <c r="C225" s="37" t="s">
        <v>12277</v>
      </c>
      <c r="D225" s="6" t="s">
        <v>227</v>
      </c>
      <c r="E225" s="3">
        <v>4</v>
      </c>
    </row>
    <row r="226" spans="1:5" ht="33">
      <c r="A226" s="37">
        <v>224</v>
      </c>
      <c r="B226" s="210"/>
      <c r="C226" s="37" t="s">
        <v>12278</v>
      </c>
      <c r="D226" s="6" t="s">
        <v>228</v>
      </c>
      <c r="E226" s="3">
        <v>4</v>
      </c>
    </row>
    <row r="227" spans="1:5" ht="33">
      <c r="A227" s="37">
        <v>225</v>
      </c>
      <c r="B227" s="209"/>
      <c r="C227" s="37" t="s">
        <v>12279</v>
      </c>
      <c r="D227" s="6" t="s">
        <v>229</v>
      </c>
      <c r="E227" s="3">
        <v>4</v>
      </c>
    </row>
    <row r="228" spans="1:5" ht="18.75">
      <c r="A228" s="37">
        <v>226</v>
      </c>
      <c r="B228" s="210"/>
      <c r="C228" s="37" t="s">
        <v>12280</v>
      </c>
      <c r="D228" s="6" t="s">
        <v>230</v>
      </c>
      <c r="E228" s="3">
        <v>4</v>
      </c>
    </row>
    <row r="229" spans="1:5" ht="33">
      <c r="A229" s="37">
        <v>227</v>
      </c>
      <c r="B229" s="209"/>
      <c r="C229" s="37" t="s">
        <v>12281</v>
      </c>
      <c r="D229" s="6" t="s">
        <v>231</v>
      </c>
      <c r="E229" s="3">
        <v>4</v>
      </c>
    </row>
    <row r="230" spans="1:5" ht="33">
      <c r="A230" s="37">
        <v>228</v>
      </c>
      <c r="B230" s="210"/>
      <c r="C230" s="37" t="s">
        <v>12282</v>
      </c>
      <c r="D230" s="6" t="s">
        <v>232</v>
      </c>
      <c r="E230" s="3">
        <v>4</v>
      </c>
    </row>
    <row r="231" spans="1:5" ht="33">
      <c r="A231" s="37">
        <v>229</v>
      </c>
      <c r="B231" s="209"/>
      <c r="C231" s="37" t="s">
        <v>12283</v>
      </c>
      <c r="D231" s="6" t="s">
        <v>233</v>
      </c>
      <c r="E231" s="3">
        <v>4</v>
      </c>
    </row>
    <row r="232" spans="1:5" ht="33">
      <c r="A232" s="37">
        <v>230</v>
      </c>
      <c r="B232" s="210"/>
      <c r="C232" s="37" t="s">
        <v>12284</v>
      </c>
      <c r="D232" s="6" t="s">
        <v>234</v>
      </c>
      <c r="E232" s="3">
        <v>4</v>
      </c>
    </row>
    <row r="233" spans="1:5" ht="33">
      <c r="A233" s="37">
        <v>231</v>
      </c>
      <c r="B233" s="209"/>
      <c r="C233" s="37" t="s">
        <v>12285</v>
      </c>
      <c r="D233" s="6" t="s">
        <v>235</v>
      </c>
      <c r="E233" s="3">
        <v>4</v>
      </c>
    </row>
    <row r="234" spans="1:5" ht="49.5">
      <c r="A234" s="37">
        <v>232</v>
      </c>
      <c r="B234" s="210"/>
      <c r="C234" s="37" t="s">
        <v>12286</v>
      </c>
      <c r="D234" s="6" t="s">
        <v>236</v>
      </c>
      <c r="E234" s="3">
        <v>4</v>
      </c>
    </row>
    <row r="235" spans="1:5" ht="33">
      <c r="A235" s="37">
        <v>233</v>
      </c>
      <c r="B235" s="209"/>
      <c r="C235" s="37" t="s">
        <v>12287</v>
      </c>
      <c r="D235" s="6" t="s">
        <v>237</v>
      </c>
      <c r="E235" s="3">
        <v>4</v>
      </c>
    </row>
    <row r="236" spans="1:5" ht="33">
      <c r="A236" s="37">
        <v>234</v>
      </c>
      <c r="B236" s="210"/>
      <c r="C236" s="37" t="s">
        <v>12288</v>
      </c>
      <c r="D236" s="6" t="s">
        <v>238</v>
      </c>
      <c r="E236" s="3">
        <v>4</v>
      </c>
    </row>
    <row r="237" spans="1:5" ht="33">
      <c r="A237" s="37">
        <v>235</v>
      </c>
      <c r="B237" s="209"/>
      <c r="C237" s="37" t="s">
        <v>12289</v>
      </c>
      <c r="D237" s="6" t="s">
        <v>239</v>
      </c>
      <c r="E237" s="3">
        <v>4</v>
      </c>
    </row>
    <row r="238" spans="1:5" ht="18.75">
      <c r="A238" s="37">
        <v>236</v>
      </c>
      <c r="B238" s="210"/>
      <c r="C238" s="37" t="s">
        <v>12290</v>
      </c>
      <c r="D238" s="6" t="s">
        <v>240</v>
      </c>
      <c r="E238" s="3">
        <v>4</v>
      </c>
    </row>
    <row r="239" spans="1:5" ht="18.75">
      <c r="A239" s="37">
        <v>237</v>
      </c>
      <c r="B239" s="209"/>
      <c r="C239" s="37" t="s">
        <v>12291</v>
      </c>
      <c r="D239" s="6" t="s">
        <v>241</v>
      </c>
      <c r="E239" s="3">
        <v>4</v>
      </c>
    </row>
    <row r="240" spans="1:5" ht="33">
      <c r="A240" s="37">
        <v>238</v>
      </c>
      <c r="B240" s="210"/>
      <c r="C240" s="37" t="s">
        <v>12292</v>
      </c>
      <c r="D240" s="6" t="s">
        <v>242</v>
      </c>
      <c r="E240" s="3">
        <v>4</v>
      </c>
    </row>
    <row r="241" spans="1:5" ht="33">
      <c r="A241" s="37">
        <v>239</v>
      </c>
      <c r="B241" s="209"/>
      <c r="C241" s="37" t="s">
        <v>12293</v>
      </c>
      <c r="D241" s="6" t="s">
        <v>243</v>
      </c>
      <c r="E241" s="3">
        <v>4</v>
      </c>
    </row>
    <row r="242" spans="1:5" ht="33">
      <c r="A242" s="37">
        <v>240</v>
      </c>
      <c r="B242" s="210"/>
      <c r="C242" s="37" t="s">
        <v>12294</v>
      </c>
      <c r="D242" s="6" t="s">
        <v>244</v>
      </c>
      <c r="E242" s="3">
        <v>4</v>
      </c>
    </row>
    <row r="243" spans="1:5" ht="49.5">
      <c r="A243" s="37">
        <v>241</v>
      </c>
      <c r="B243" s="209"/>
      <c r="C243" s="37" t="s">
        <v>12295</v>
      </c>
      <c r="D243" s="6" t="s">
        <v>245</v>
      </c>
      <c r="E243" s="3">
        <v>4</v>
      </c>
    </row>
    <row r="244" spans="1:5" ht="18.75">
      <c r="A244" s="37">
        <v>242</v>
      </c>
      <c r="B244" s="210"/>
      <c r="C244" s="37" t="s">
        <v>12296</v>
      </c>
      <c r="D244" s="6" t="s">
        <v>246</v>
      </c>
      <c r="E244" s="3">
        <v>4</v>
      </c>
    </row>
    <row r="245" spans="1:5" ht="33">
      <c r="A245" s="37">
        <v>243</v>
      </c>
      <c r="B245" s="209"/>
      <c r="C245" s="37" t="s">
        <v>12297</v>
      </c>
      <c r="D245" s="6" t="s">
        <v>247</v>
      </c>
      <c r="E245" s="3">
        <v>4</v>
      </c>
    </row>
    <row r="246" spans="1:5" ht="33">
      <c r="A246" s="37">
        <v>244</v>
      </c>
      <c r="B246" s="210"/>
      <c r="C246" s="37" t="s">
        <v>12298</v>
      </c>
      <c r="D246" s="6" t="s">
        <v>248</v>
      </c>
      <c r="E246" s="3">
        <v>4</v>
      </c>
    </row>
    <row r="247" spans="1:5" ht="33">
      <c r="A247" s="37">
        <v>245</v>
      </c>
      <c r="B247" s="209"/>
      <c r="C247" s="37" t="s">
        <v>12299</v>
      </c>
      <c r="D247" s="6" t="s">
        <v>249</v>
      </c>
      <c r="E247" s="3">
        <v>4</v>
      </c>
    </row>
    <row r="248" spans="1:5" ht="33">
      <c r="A248" s="37">
        <v>246</v>
      </c>
      <c r="B248" s="210"/>
      <c r="C248" s="37" t="s">
        <v>12300</v>
      </c>
      <c r="D248" s="6" t="s">
        <v>250</v>
      </c>
      <c r="E248" s="3">
        <v>4</v>
      </c>
    </row>
    <row r="249" spans="1:5" ht="33">
      <c r="A249" s="37">
        <v>247</v>
      </c>
      <c r="B249" s="209"/>
      <c r="C249" s="37" t="s">
        <v>12301</v>
      </c>
      <c r="D249" s="6" t="s">
        <v>251</v>
      </c>
      <c r="E249" s="3">
        <v>4</v>
      </c>
    </row>
    <row r="250" spans="1:5" ht="18.75">
      <c r="A250" s="37">
        <v>248</v>
      </c>
      <c r="B250" s="210"/>
      <c r="C250" s="37" t="s">
        <v>12302</v>
      </c>
      <c r="D250" s="6" t="s">
        <v>252</v>
      </c>
      <c r="E250" s="3">
        <v>4</v>
      </c>
    </row>
    <row r="251" spans="1:5" ht="18.75">
      <c r="A251" s="37">
        <v>249</v>
      </c>
      <c r="B251" s="209"/>
      <c r="C251" s="37" t="s">
        <v>12303</v>
      </c>
      <c r="D251" s="6" t="s">
        <v>253</v>
      </c>
      <c r="E251" s="3">
        <v>4</v>
      </c>
    </row>
    <row r="252" spans="1:5" ht="33">
      <c r="A252" s="37">
        <v>250</v>
      </c>
      <c r="B252" s="210"/>
      <c r="C252" s="37" t="s">
        <v>12304</v>
      </c>
      <c r="D252" s="6" t="s">
        <v>254</v>
      </c>
      <c r="E252" s="3">
        <v>4</v>
      </c>
    </row>
    <row r="253" spans="1:5" ht="18.75">
      <c r="A253" s="37">
        <v>251</v>
      </c>
      <c r="B253" s="209"/>
      <c r="C253" s="37" t="s">
        <v>12305</v>
      </c>
      <c r="D253" s="6" t="s">
        <v>255</v>
      </c>
      <c r="E253" s="3">
        <v>4</v>
      </c>
    </row>
    <row r="254" spans="1:5" ht="33">
      <c r="A254" s="37">
        <v>252</v>
      </c>
      <c r="B254" s="210"/>
      <c r="C254" s="37" t="s">
        <v>12306</v>
      </c>
      <c r="D254" s="6" t="s">
        <v>256</v>
      </c>
      <c r="E254" s="3">
        <v>4</v>
      </c>
    </row>
    <row r="255" spans="1:5" ht="33">
      <c r="A255" s="37">
        <v>253</v>
      </c>
      <c r="B255" s="209"/>
      <c r="C255" s="37" t="s">
        <v>12307</v>
      </c>
      <c r="D255" s="6" t="s">
        <v>257</v>
      </c>
      <c r="E255" s="3">
        <v>4</v>
      </c>
    </row>
    <row r="256" spans="1:5" ht="33">
      <c r="A256" s="37">
        <v>254</v>
      </c>
      <c r="B256" s="210"/>
      <c r="C256" s="37" t="s">
        <v>12308</v>
      </c>
      <c r="D256" s="6" t="s">
        <v>258</v>
      </c>
      <c r="E256" s="3">
        <v>4</v>
      </c>
    </row>
    <row r="257" spans="1:5" ht="33">
      <c r="A257" s="37">
        <v>255</v>
      </c>
      <c r="B257" s="209"/>
      <c r="C257" s="37" t="s">
        <v>12309</v>
      </c>
      <c r="D257" s="6" t="s">
        <v>259</v>
      </c>
      <c r="E257" s="3">
        <v>4</v>
      </c>
    </row>
    <row r="258" spans="1:5" ht="33">
      <c r="A258" s="37">
        <v>256</v>
      </c>
      <c r="B258" s="210"/>
      <c r="C258" s="37" t="s">
        <v>12310</v>
      </c>
      <c r="D258" s="6" t="s">
        <v>260</v>
      </c>
      <c r="E258" s="3">
        <v>4</v>
      </c>
    </row>
    <row r="259" spans="1:5" ht="33">
      <c r="A259" s="37">
        <v>257</v>
      </c>
      <c r="B259" s="209"/>
      <c r="C259" s="37" t="s">
        <v>12311</v>
      </c>
      <c r="D259" s="6" t="s">
        <v>261</v>
      </c>
      <c r="E259" s="3">
        <v>4</v>
      </c>
    </row>
    <row r="260" spans="1:5" ht="33">
      <c r="A260" s="37">
        <v>258</v>
      </c>
      <c r="B260" s="210"/>
      <c r="C260" s="37" t="s">
        <v>12312</v>
      </c>
      <c r="D260" s="6" t="s">
        <v>262</v>
      </c>
      <c r="E260" s="3">
        <v>4</v>
      </c>
    </row>
    <row r="261" spans="1:5" ht="33">
      <c r="A261" s="37">
        <v>259</v>
      </c>
      <c r="B261" s="209"/>
      <c r="C261" s="37" t="s">
        <v>12313</v>
      </c>
      <c r="D261" s="6" t="s">
        <v>263</v>
      </c>
      <c r="E261" s="3">
        <v>4</v>
      </c>
    </row>
    <row r="262" spans="1:5" ht="33">
      <c r="A262" s="37">
        <v>260</v>
      </c>
      <c r="B262" s="210"/>
      <c r="C262" s="37" t="s">
        <v>12314</v>
      </c>
      <c r="D262" s="6" t="s">
        <v>264</v>
      </c>
      <c r="E262" s="3">
        <v>4</v>
      </c>
    </row>
    <row r="263" spans="1:5" ht="33">
      <c r="A263" s="37">
        <v>261</v>
      </c>
      <c r="B263" s="209"/>
      <c r="C263" s="37" t="s">
        <v>12315</v>
      </c>
      <c r="D263" s="6" t="s">
        <v>265</v>
      </c>
      <c r="E263" s="3">
        <v>4</v>
      </c>
    </row>
    <row r="264" spans="1:5" ht="33">
      <c r="A264" s="37">
        <v>262</v>
      </c>
      <c r="B264" s="210"/>
      <c r="C264" s="37" t="s">
        <v>12316</v>
      </c>
      <c r="D264" s="6" t="s">
        <v>266</v>
      </c>
      <c r="E264" s="3">
        <v>4</v>
      </c>
    </row>
    <row r="265" spans="1:5" ht="33">
      <c r="A265" s="37">
        <v>263</v>
      </c>
      <c r="B265" s="209"/>
      <c r="C265" s="37" t="s">
        <v>12317</v>
      </c>
      <c r="D265" s="6" t="s">
        <v>267</v>
      </c>
      <c r="E265" s="3">
        <v>4</v>
      </c>
    </row>
    <row r="266" spans="1:5" ht="18.75">
      <c r="A266" s="37">
        <v>264</v>
      </c>
      <c r="B266" s="210"/>
      <c r="C266" s="37" t="s">
        <v>12318</v>
      </c>
      <c r="D266" s="6" t="s">
        <v>268</v>
      </c>
      <c r="E266" s="3">
        <v>4</v>
      </c>
    </row>
    <row r="267" spans="1:5" ht="33">
      <c r="A267" s="37">
        <v>265</v>
      </c>
      <c r="B267" s="209"/>
      <c r="C267" s="37" t="s">
        <v>12319</v>
      </c>
      <c r="D267" s="6" t="s">
        <v>269</v>
      </c>
      <c r="E267" s="3">
        <v>4</v>
      </c>
    </row>
    <row r="268" spans="1:5" ht="33">
      <c r="A268" s="37">
        <v>266</v>
      </c>
      <c r="B268" s="210"/>
      <c r="C268" s="37" t="s">
        <v>12320</v>
      </c>
      <c r="D268" s="6" t="s">
        <v>270</v>
      </c>
      <c r="E268" s="3">
        <v>4</v>
      </c>
    </row>
    <row r="269" spans="1:5" ht="33">
      <c r="A269" s="37">
        <v>267</v>
      </c>
      <c r="B269" s="209"/>
      <c r="C269" s="37" t="s">
        <v>12321</v>
      </c>
      <c r="D269" s="6" t="s">
        <v>271</v>
      </c>
      <c r="E269" s="3">
        <v>4</v>
      </c>
    </row>
    <row r="270" spans="1:5" ht="33">
      <c r="A270" s="37">
        <v>268</v>
      </c>
      <c r="B270" s="210"/>
      <c r="C270" s="37" t="s">
        <v>12322</v>
      </c>
      <c r="D270" s="6" t="s">
        <v>272</v>
      </c>
      <c r="E270" s="3">
        <v>4</v>
      </c>
    </row>
    <row r="271" spans="1:5" ht="33">
      <c r="A271" s="37">
        <v>269</v>
      </c>
      <c r="B271" s="209"/>
      <c r="C271" s="37" t="s">
        <v>12323</v>
      </c>
      <c r="D271" s="6" t="s">
        <v>273</v>
      </c>
      <c r="E271" s="3">
        <v>4</v>
      </c>
    </row>
    <row r="272" spans="1:5" ht="18.75">
      <c r="A272" s="37">
        <v>270</v>
      </c>
      <c r="B272" s="210"/>
      <c r="C272" s="37" t="s">
        <v>12324</v>
      </c>
      <c r="D272" s="6" t="s">
        <v>274</v>
      </c>
      <c r="E272" s="3">
        <v>4</v>
      </c>
    </row>
    <row r="273" spans="1:5" ht="33">
      <c r="A273" s="37">
        <v>271</v>
      </c>
      <c r="B273" s="209"/>
      <c r="C273" s="37" t="s">
        <v>12325</v>
      </c>
      <c r="D273" s="6" t="s">
        <v>275</v>
      </c>
      <c r="E273" s="3">
        <v>4</v>
      </c>
    </row>
    <row r="274" spans="1:5" ht="18.75">
      <c r="A274" s="37">
        <v>272</v>
      </c>
      <c r="B274" s="210"/>
      <c r="C274" s="37" t="s">
        <v>12326</v>
      </c>
      <c r="D274" s="6" t="s">
        <v>276</v>
      </c>
      <c r="E274" s="3">
        <v>4</v>
      </c>
    </row>
    <row r="275" spans="1:5" ht="33">
      <c r="A275" s="37">
        <v>273</v>
      </c>
      <c r="B275" s="209"/>
      <c r="C275" s="37" t="s">
        <v>12327</v>
      </c>
      <c r="D275" s="6" t="s">
        <v>277</v>
      </c>
      <c r="E275" s="3">
        <v>4</v>
      </c>
    </row>
    <row r="276" spans="1:5" ht="33">
      <c r="A276" s="37">
        <v>274</v>
      </c>
      <c r="B276" s="210"/>
      <c r="C276" s="37" t="s">
        <v>12328</v>
      </c>
      <c r="D276" s="6" t="s">
        <v>278</v>
      </c>
      <c r="E276" s="3">
        <v>4</v>
      </c>
    </row>
    <row r="277" spans="1:5" ht="33">
      <c r="A277" s="37">
        <v>275</v>
      </c>
      <c r="B277" s="209"/>
      <c r="C277" s="37" t="s">
        <v>12329</v>
      </c>
      <c r="D277" s="6" t="s">
        <v>279</v>
      </c>
      <c r="E277" s="3">
        <v>4</v>
      </c>
    </row>
    <row r="278" spans="1:5" ht="18.75">
      <c r="A278" s="37">
        <v>276</v>
      </c>
      <c r="B278" s="210"/>
      <c r="C278" s="37" t="s">
        <v>12330</v>
      </c>
      <c r="D278" s="6" t="s">
        <v>280</v>
      </c>
      <c r="E278" s="3">
        <v>4</v>
      </c>
    </row>
    <row r="279" spans="1:5" ht="18.75">
      <c r="A279" s="37">
        <v>277</v>
      </c>
      <c r="B279" s="209"/>
      <c r="C279" s="37" t="s">
        <v>12331</v>
      </c>
      <c r="D279" s="6" t="s">
        <v>281</v>
      </c>
      <c r="E279" s="3">
        <v>4</v>
      </c>
    </row>
    <row r="280" spans="1:5" ht="33">
      <c r="A280" s="37">
        <v>278</v>
      </c>
      <c r="B280" s="210"/>
      <c r="C280" s="37" t="s">
        <v>12332</v>
      </c>
      <c r="D280" s="6" t="s">
        <v>282</v>
      </c>
      <c r="E280" s="3">
        <v>4</v>
      </c>
    </row>
    <row r="281" spans="1:5" ht="49.5">
      <c r="A281" s="37">
        <v>279</v>
      </c>
      <c r="B281" s="209"/>
      <c r="C281" s="37" t="s">
        <v>12333</v>
      </c>
      <c r="D281" s="6" t="s">
        <v>283</v>
      </c>
      <c r="E281" s="3">
        <v>4</v>
      </c>
    </row>
    <row r="282" spans="1:5" ht="33">
      <c r="A282" s="37">
        <v>280</v>
      </c>
      <c r="B282" s="210"/>
      <c r="C282" s="37" t="s">
        <v>12334</v>
      </c>
      <c r="D282" s="6" t="s">
        <v>284</v>
      </c>
      <c r="E282" s="3">
        <v>4</v>
      </c>
    </row>
    <row r="283" spans="1:5" ht="33">
      <c r="A283" s="37">
        <v>281</v>
      </c>
      <c r="B283" s="209"/>
      <c r="C283" s="37" t="s">
        <v>12335</v>
      </c>
      <c r="D283" s="6" t="s">
        <v>285</v>
      </c>
      <c r="E283" s="3">
        <v>4</v>
      </c>
    </row>
    <row r="284" spans="1:5" ht="33">
      <c r="A284" s="37">
        <v>282</v>
      </c>
      <c r="B284" s="210"/>
      <c r="C284" s="37" t="s">
        <v>12336</v>
      </c>
      <c r="D284" s="6" t="s">
        <v>286</v>
      </c>
      <c r="E284" s="3">
        <v>4</v>
      </c>
    </row>
    <row r="285" spans="1:5" ht="33">
      <c r="A285" s="37">
        <v>283</v>
      </c>
      <c r="B285" s="209"/>
      <c r="C285" s="37" t="s">
        <v>12337</v>
      </c>
      <c r="D285" s="6" t="s">
        <v>287</v>
      </c>
      <c r="E285" s="3">
        <v>4</v>
      </c>
    </row>
    <row r="286" spans="1:5" ht="33">
      <c r="A286" s="37">
        <v>284</v>
      </c>
      <c r="B286" s="210"/>
      <c r="C286" s="37" t="s">
        <v>12338</v>
      </c>
      <c r="D286" s="6" t="s">
        <v>288</v>
      </c>
      <c r="E286" s="3">
        <v>4</v>
      </c>
    </row>
    <row r="287" spans="1:5" ht="33">
      <c r="A287" s="37">
        <v>285</v>
      </c>
      <c r="B287" s="209"/>
      <c r="C287" s="37" t="s">
        <v>12339</v>
      </c>
      <c r="D287" s="6" t="s">
        <v>289</v>
      </c>
      <c r="E287" s="3">
        <v>4</v>
      </c>
    </row>
    <row r="288" spans="1:5" ht="33">
      <c r="A288" s="37">
        <v>286</v>
      </c>
      <c r="B288" s="210"/>
      <c r="C288" s="37" t="s">
        <v>12340</v>
      </c>
      <c r="D288" s="6" t="s">
        <v>290</v>
      </c>
      <c r="E288" s="3">
        <v>2</v>
      </c>
    </row>
    <row r="289" spans="1:5" ht="49.5">
      <c r="A289" s="37">
        <v>287</v>
      </c>
      <c r="B289" s="209"/>
      <c r="C289" s="37" t="s">
        <v>12341</v>
      </c>
      <c r="D289" s="6" t="s">
        <v>291</v>
      </c>
      <c r="E289" s="3">
        <v>4</v>
      </c>
    </row>
    <row r="290" spans="1:5" ht="49.5">
      <c r="A290" s="37">
        <v>288</v>
      </c>
      <c r="B290" s="210"/>
      <c r="C290" s="37" t="s">
        <v>12342</v>
      </c>
      <c r="D290" s="6" t="s">
        <v>292</v>
      </c>
      <c r="E290" s="3">
        <v>4</v>
      </c>
    </row>
    <row r="291" spans="1:5" ht="49.5">
      <c r="A291" s="37">
        <v>289</v>
      </c>
      <c r="B291" s="209"/>
      <c r="C291" s="37" t="s">
        <v>12343</v>
      </c>
      <c r="D291" s="6" t="s">
        <v>293</v>
      </c>
      <c r="E291" s="3">
        <v>4</v>
      </c>
    </row>
    <row r="292" spans="1:5" ht="33">
      <c r="A292" s="37">
        <v>290</v>
      </c>
      <c r="B292" s="210"/>
      <c r="C292" s="37" t="s">
        <v>12344</v>
      </c>
      <c r="D292" s="6" t="s">
        <v>294</v>
      </c>
      <c r="E292" s="3">
        <v>4</v>
      </c>
    </row>
    <row r="293" spans="1:5" ht="33">
      <c r="A293" s="37">
        <v>291</v>
      </c>
      <c r="B293" s="209"/>
      <c r="C293" s="37" t="s">
        <v>12345</v>
      </c>
      <c r="D293" s="6" t="s">
        <v>295</v>
      </c>
      <c r="E293" s="3">
        <v>4</v>
      </c>
    </row>
    <row r="294" spans="1:5" ht="18.75">
      <c r="A294" s="37">
        <v>292</v>
      </c>
      <c r="B294" s="210"/>
      <c r="C294" s="37" t="s">
        <v>12346</v>
      </c>
      <c r="D294" s="6" t="s">
        <v>296</v>
      </c>
      <c r="E294" s="3">
        <v>2</v>
      </c>
    </row>
    <row r="295" spans="1:5" ht="33">
      <c r="A295" s="37">
        <v>293</v>
      </c>
      <c r="B295" s="209"/>
      <c r="C295" s="37" t="s">
        <v>12347</v>
      </c>
      <c r="D295" s="6" t="s">
        <v>297</v>
      </c>
      <c r="E295" s="3">
        <v>4</v>
      </c>
    </row>
    <row r="296" spans="1:5" ht="18.75">
      <c r="A296" s="37">
        <v>294</v>
      </c>
      <c r="B296" s="210"/>
      <c r="C296" s="37" t="s">
        <v>12348</v>
      </c>
      <c r="D296" s="6" t="s">
        <v>298</v>
      </c>
      <c r="E296" s="3">
        <v>2</v>
      </c>
    </row>
    <row r="297" spans="1:5" ht="33">
      <c r="A297" s="37">
        <v>295</v>
      </c>
      <c r="B297" s="209"/>
      <c r="C297" s="37" t="s">
        <v>12349</v>
      </c>
      <c r="D297" s="6" t="s">
        <v>299</v>
      </c>
      <c r="E297" s="3">
        <v>4</v>
      </c>
    </row>
    <row r="298" spans="1:5" ht="33">
      <c r="A298" s="37">
        <v>296</v>
      </c>
      <c r="B298" s="210"/>
      <c r="C298" s="37" t="s">
        <v>12350</v>
      </c>
      <c r="D298" s="6" t="s">
        <v>300</v>
      </c>
      <c r="E298" s="3">
        <v>4</v>
      </c>
    </row>
    <row r="299" spans="1:5" ht="33">
      <c r="A299" s="37">
        <v>297</v>
      </c>
      <c r="B299" s="209"/>
      <c r="C299" s="37" t="s">
        <v>12351</v>
      </c>
      <c r="D299" s="6" t="s">
        <v>301</v>
      </c>
      <c r="E299" s="3">
        <v>4</v>
      </c>
    </row>
    <row r="300" spans="1:5" ht="33">
      <c r="A300" s="37">
        <v>298</v>
      </c>
      <c r="B300" s="210"/>
      <c r="C300" s="37" t="s">
        <v>12352</v>
      </c>
      <c r="D300" s="6" t="s">
        <v>302</v>
      </c>
      <c r="E300" s="3">
        <v>4</v>
      </c>
    </row>
    <row r="301" spans="1:5" ht="33">
      <c r="A301" s="37">
        <v>299</v>
      </c>
      <c r="B301" s="209"/>
      <c r="C301" s="37" t="s">
        <v>12353</v>
      </c>
      <c r="D301" s="6" t="s">
        <v>303</v>
      </c>
      <c r="E301" s="3">
        <v>4</v>
      </c>
    </row>
    <row r="302" spans="1:5" ht="33">
      <c r="A302" s="37">
        <v>300</v>
      </c>
      <c r="B302" s="210"/>
      <c r="C302" s="37" t="s">
        <v>12354</v>
      </c>
      <c r="D302" s="6" t="s">
        <v>304</v>
      </c>
      <c r="E302" s="3">
        <v>4</v>
      </c>
    </row>
    <row r="303" spans="1:5" ht="33">
      <c r="A303" s="37">
        <v>301</v>
      </c>
      <c r="B303" s="209"/>
      <c r="C303" s="37" t="s">
        <v>12355</v>
      </c>
      <c r="D303" s="6" t="s">
        <v>305</v>
      </c>
      <c r="E303" s="3">
        <v>4</v>
      </c>
    </row>
    <row r="304" spans="1:5" ht="33">
      <c r="A304" s="37">
        <v>302</v>
      </c>
      <c r="B304" s="210"/>
      <c r="C304" s="37" t="s">
        <v>12356</v>
      </c>
      <c r="D304" s="6" t="s">
        <v>306</v>
      </c>
      <c r="E304" s="3">
        <v>4</v>
      </c>
    </row>
    <row r="305" spans="1:5" ht="33">
      <c r="A305" s="37">
        <v>303</v>
      </c>
      <c r="B305" s="209"/>
      <c r="C305" s="37" t="s">
        <v>12357</v>
      </c>
      <c r="D305" s="6" t="s">
        <v>307</v>
      </c>
      <c r="E305" s="3">
        <v>4</v>
      </c>
    </row>
    <row r="306" spans="1:5" ht="33">
      <c r="A306" s="37">
        <v>304</v>
      </c>
      <c r="B306" s="210"/>
      <c r="C306" s="37" t="s">
        <v>12358</v>
      </c>
      <c r="D306" s="6" t="s">
        <v>308</v>
      </c>
      <c r="E306" s="3">
        <v>4</v>
      </c>
    </row>
    <row r="307" spans="1:5" ht="49.5">
      <c r="A307" s="37">
        <v>305</v>
      </c>
      <c r="B307" s="209"/>
      <c r="C307" s="37" t="s">
        <v>12359</v>
      </c>
      <c r="D307" s="6" t="s">
        <v>309</v>
      </c>
      <c r="E307" s="3">
        <v>4</v>
      </c>
    </row>
    <row r="308" spans="1:5" ht="33">
      <c r="A308" s="37">
        <v>306</v>
      </c>
      <c r="B308" s="210"/>
      <c r="C308" s="37" t="s">
        <v>12360</v>
      </c>
      <c r="D308" s="6" t="s">
        <v>310</v>
      </c>
      <c r="E308" s="3">
        <v>4</v>
      </c>
    </row>
    <row r="309" spans="1:5" ht="49.5">
      <c r="A309" s="37">
        <v>307</v>
      </c>
      <c r="B309" s="209"/>
      <c r="C309" s="37" t="s">
        <v>12361</v>
      </c>
      <c r="D309" s="6" t="s">
        <v>311</v>
      </c>
      <c r="E309" s="3">
        <v>4</v>
      </c>
    </row>
    <row r="310" spans="1:5" ht="49.5">
      <c r="A310" s="37">
        <v>308</v>
      </c>
      <c r="B310" s="210"/>
      <c r="C310" s="37" t="s">
        <v>12362</v>
      </c>
      <c r="D310" s="6" t="s">
        <v>312</v>
      </c>
      <c r="E310" s="3">
        <v>4</v>
      </c>
    </row>
    <row r="311" spans="1:5" ht="33">
      <c r="A311" s="37">
        <v>309</v>
      </c>
      <c r="B311" s="209"/>
      <c r="C311" s="37" t="s">
        <v>12363</v>
      </c>
      <c r="D311" s="6" t="s">
        <v>313</v>
      </c>
      <c r="E311" s="3">
        <v>4</v>
      </c>
    </row>
    <row r="312" spans="1:5" ht="33">
      <c r="A312" s="37">
        <v>310</v>
      </c>
      <c r="B312" s="210"/>
      <c r="C312" s="37" t="s">
        <v>12364</v>
      </c>
      <c r="D312" s="6" t="s">
        <v>314</v>
      </c>
      <c r="E312" s="3">
        <v>4</v>
      </c>
    </row>
    <row r="313" spans="1:5" ht="18.75">
      <c r="A313" s="37">
        <v>311</v>
      </c>
      <c r="B313" s="209"/>
      <c r="C313" s="37" t="s">
        <v>12365</v>
      </c>
      <c r="D313" s="6" t="s">
        <v>315</v>
      </c>
      <c r="E313" s="3">
        <v>4</v>
      </c>
    </row>
    <row r="314" spans="1:5" ht="33">
      <c r="A314" s="37">
        <v>312</v>
      </c>
      <c r="B314" s="210"/>
      <c r="C314" s="37" t="s">
        <v>12366</v>
      </c>
      <c r="D314" s="6" t="s">
        <v>316</v>
      </c>
      <c r="E314" s="3">
        <v>4</v>
      </c>
    </row>
    <row r="315" spans="1:5" ht="33">
      <c r="A315" s="37">
        <v>313</v>
      </c>
      <c r="B315" s="209"/>
      <c r="C315" s="37" t="s">
        <v>12367</v>
      </c>
      <c r="D315" s="6" t="s">
        <v>317</v>
      </c>
      <c r="E315" s="3">
        <v>4</v>
      </c>
    </row>
    <row r="316" spans="1:5" ht="33">
      <c r="A316" s="37">
        <v>314</v>
      </c>
      <c r="B316" s="210"/>
      <c r="C316" s="37" t="s">
        <v>12368</v>
      </c>
      <c r="D316" s="6" t="s">
        <v>318</v>
      </c>
      <c r="E316" s="3">
        <v>4</v>
      </c>
    </row>
    <row r="317" spans="1:5" ht="33">
      <c r="A317" s="37">
        <v>315</v>
      </c>
      <c r="B317" s="209"/>
      <c r="C317" s="37" t="s">
        <v>12369</v>
      </c>
      <c r="D317" s="6" t="s">
        <v>319</v>
      </c>
      <c r="E317" s="3">
        <v>4</v>
      </c>
    </row>
    <row r="318" spans="1:5" ht="33">
      <c r="A318" s="37">
        <v>316</v>
      </c>
      <c r="B318" s="210"/>
      <c r="C318" s="37" t="s">
        <v>12370</v>
      </c>
      <c r="D318" s="6" t="s">
        <v>320</v>
      </c>
      <c r="E318" s="3">
        <v>4</v>
      </c>
    </row>
    <row r="319" spans="1:5" ht="33">
      <c r="A319" s="37">
        <v>317</v>
      </c>
      <c r="B319" s="209"/>
      <c r="C319" s="37" t="s">
        <v>12371</v>
      </c>
      <c r="D319" s="6" t="s">
        <v>321</v>
      </c>
      <c r="E319" s="3">
        <v>4</v>
      </c>
    </row>
    <row r="320" spans="1:5" ht="33">
      <c r="A320" s="37">
        <v>318</v>
      </c>
      <c r="B320" s="210"/>
      <c r="C320" s="37" t="s">
        <v>12372</v>
      </c>
      <c r="D320" s="6" t="s">
        <v>322</v>
      </c>
      <c r="E320" s="3">
        <v>4</v>
      </c>
    </row>
    <row r="321" spans="1:5" ht="33">
      <c r="A321" s="37">
        <v>319</v>
      </c>
      <c r="B321" s="209"/>
      <c r="C321" s="37" t="s">
        <v>12373</v>
      </c>
      <c r="D321" s="6" t="s">
        <v>323</v>
      </c>
      <c r="E321" s="3">
        <v>4</v>
      </c>
    </row>
    <row r="322" spans="1:5" ht="33">
      <c r="A322" s="37">
        <v>320</v>
      </c>
      <c r="B322" s="210"/>
      <c r="C322" s="37" t="s">
        <v>12374</v>
      </c>
      <c r="D322" s="6" t="s">
        <v>324</v>
      </c>
      <c r="E322" s="3">
        <v>4</v>
      </c>
    </row>
    <row r="323" spans="1:5" ht="18.75">
      <c r="A323" s="37">
        <v>321</v>
      </c>
      <c r="B323" s="209"/>
      <c r="C323" s="37" t="s">
        <v>12375</v>
      </c>
      <c r="D323" s="6" t="s">
        <v>325</v>
      </c>
      <c r="E323" s="3">
        <v>4</v>
      </c>
    </row>
    <row r="324" spans="1:5" ht="33">
      <c r="A324" s="37">
        <v>322</v>
      </c>
      <c r="B324" s="210"/>
      <c r="C324" s="37" t="s">
        <v>12376</v>
      </c>
      <c r="D324" s="6" t="s">
        <v>326</v>
      </c>
      <c r="E324" s="3">
        <v>4</v>
      </c>
    </row>
    <row r="325" spans="1:5" ht="18.75">
      <c r="A325" s="37">
        <v>323</v>
      </c>
      <c r="B325" s="209"/>
      <c r="C325" s="37" t="s">
        <v>12377</v>
      </c>
      <c r="D325" s="6" t="s">
        <v>327</v>
      </c>
      <c r="E325" s="3">
        <v>4</v>
      </c>
    </row>
    <row r="326" spans="1:5" ht="33">
      <c r="A326" s="37">
        <v>324</v>
      </c>
      <c r="B326" s="210"/>
      <c r="C326" s="37" t="s">
        <v>12378</v>
      </c>
      <c r="D326" s="6" t="s">
        <v>328</v>
      </c>
      <c r="E326" s="3">
        <v>4</v>
      </c>
    </row>
    <row r="327" spans="1:5" ht="33">
      <c r="A327" s="37">
        <v>325</v>
      </c>
      <c r="B327" s="209"/>
      <c r="C327" s="37" t="s">
        <v>12379</v>
      </c>
      <c r="D327" s="6" t="s">
        <v>329</v>
      </c>
      <c r="E327" s="3">
        <v>4</v>
      </c>
    </row>
    <row r="328" spans="1:5" ht="33">
      <c r="A328" s="37">
        <v>326</v>
      </c>
      <c r="B328" s="210"/>
      <c r="C328" s="37" t="s">
        <v>12380</v>
      </c>
      <c r="D328" s="6" t="s">
        <v>330</v>
      </c>
      <c r="E328" s="3">
        <v>4</v>
      </c>
    </row>
    <row r="329" spans="1:5" ht="33">
      <c r="A329" s="37">
        <v>327</v>
      </c>
      <c r="B329" s="209"/>
      <c r="C329" s="37" t="s">
        <v>12381</v>
      </c>
      <c r="D329" s="6" t="s">
        <v>331</v>
      </c>
      <c r="E329" s="3">
        <v>4</v>
      </c>
    </row>
    <row r="330" spans="1:5" ht="33">
      <c r="A330" s="37">
        <v>328</v>
      </c>
      <c r="B330" s="210"/>
      <c r="C330" s="37" t="s">
        <v>12382</v>
      </c>
      <c r="D330" s="6" t="s">
        <v>332</v>
      </c>
      <c r="E330" s="3">
        <v>4</v>
      </c>
    </row>
    <row r="331" spans="1:5" ht="33">
      <c r="A331" s="37">
        <v>329</v>
      </c>
      <c r="B331" s="209"/>
      <c r="C331" s="37" t="s">
        <v>12383</v>
      </c>
      <c r="D331" s="6" t="s">
        <v>333</v>
      </c>
      <c r="E331" s="3">
        <v>4</v>
      </c>
    </row>
    <row r="332" spans="1:5" ht="33">
      <c r="A332" s="37">
        <v>330</v>
      </c>
      <c r="B332" s="210"/>
      <c r="C332" s="37" t="s">
        <v>12384</v>
      </c>
      <c r="D332" s="6" t="s">
        <v>334</v>
      </c>
      <c r="E332" s="3">
        <v>4</v>
      </c>
    </row>
    <row r="333" spans="1:5" ht="33">
      <c r="A333" s="37">
        <v>331</v>
      </c>
      <c r="B333" s="209"/>
      <c r="C333" s="37" t="s">
        <v>12385</v>
      </c>
      <c r="D333" s="6" t="s">
        <v>335</v>
      </c>
      <c r="E333" s="3">
        <v>2</v>
      </c>
    </row>
    <row r="334" spans="1:5" ht="33">
      <c r="A334" s="37">
        <v>332</v>
      </c>
      <c r="B334" s="210"/>
      <c r="C334" s="37" t="s">
        <v>12386</v>
      </c>
      <c r="D334" s="6" t="s">
        <v>336</v>
      </c>
      <c r="E334" s="3">
        <v>4</v>
      </c>
    </row>
    <row r="335" spans="1:5" ht="33">
      <c r="A335" s="37">
        <v>333</v>
      </c>
      <c r="B335" s="209"/>
      <c r="C335" s="37" t="s">
        <v>12387</v>
      </c>
      <c r="D335" s="6" t="s">
        <v>337</v>
      </c>
      <c r="E335" s="3">
        <v>2</v>
      </c>
    </row>
    <row r="336" spans="1:5" ht="33">
      <c r="A336" s="37">
        <v>334</v>
      </c>
      <c r="B336" s="210"/>
      <c r="C336" s="37" t="s">
        <v>12388</v>
      </c>
      <c r="D336" s="6" t="s">
        <v>338</v>
      </c>
      <c r="E336" s="3">
        <v>4</v>
      </c>
    </row>
    <row r="337" spans="1:5" ht="49.5">
      <c r="A337" s="37">
        <v>335</v>
      </c>
      <c r="B337" s="209"/>
      <c r="C337" s="37" t="s">
        <v>12389</v>
      </c>
      <c r="D337" s="6" t="s">
        <v>339</v>
      </c>
      <c r="E337" s="3">
        <v>4</v>
      </c>
    </row>
    <row r="338" spans="1:5" ht="33">
      <c r="A338" s="37">
        <v>336</v>
      </c>
      <c r="B338" s="210"/>
      <c r="C338" s="37" t="s">
        <v>12390</v>
      </c>
      <c r="D338" s="6" t="s">
        <v>340</v>
      </c>
      <c r="E338" s="3">
        <v>4</v>
      </c>
    </row>
    <row r="339" spans="1:5" ht="33">
      <c r="A339" s="37">
        <v>337</v>
      </c>
      <c r="B339" s="209"/>
      <c r="C339" s="37" t="s">
        <v>12391</v>
      </c>
      <c r="D339" s="6" t="s">
        <v>341</v>
      </c>
      <c r="E339" s="3">
        <v>4</v>
      </c>
    </row>
    <row r="340" spans="1:5" ht="33">
      <c r="A340" s="37">
        <v>338</v>
      </c>
      <c r="B340" s="210"/>
      <c r="C340" s="37" t="s">
        <v>12392</v>
      </c>
      <c r="D340" s="6" t="s">
        <v>342</v>
      </c>
      <c r="E340" s="3">
        <v>4</v>
      </c>
    </row>
    <row r="341" spans="1:5" ht="33">
      <c r="A341" s="37">
        <v>339</v>
      </c>
      <c r="B341" s="209"/>
      <c r="C341" s="37" t="s">
        <v>12393</v>
      </c>
      <c r="D341" s="6" t="s">
        <v>343</v>
      </c>
      <c r="E341" s="3">
        <v>4</v>
      </c>
    </row>
    <row r="342" spans="1:5" ht="33">
      <c r="A342" s="37">
        <v>340</v>
      </c>
      <c r="B342" s="210"/>
      <c r="C342" s="37" t="s">
        <v>12394</v>
      </c>
      <c r="D342" s="6" t="s">
        <v>344</v>
      </c>
      <c r="E342" s="3">
        <v>4</v>
      </c>
    </row>
    <row r="343" spans="1:5" ht="49.5">
      <c r="A343" s="37">
        <v>341</v>
      </c>
      <c r="B343" s="209"/>
      <c r="C343" s="37" t="s">
        <v>12395</v>
      </c>
      <c r="D343" s="6" t="s">
        <v>345</v>
      </c>
      <c r="E343" s="3">
        <v>4</v>
      </c>
    </row>
    <row r="344" spans="1:5" ht="33">
      <c r="A344" s="37">
        <v>342</v>
      </c>
      <c r="B344" s="210"/>
      <c r="C344" s="37" t="s">
        <v>12396</v>
      </c>
      <c r="D344" s="6" t="s">
        <v>346</v>
      </c>
      <c r="E344" s="3">
        <v>4</v>
      </c>
    </row>
    <row r="345" spans="1:5" ht="33">
      <c r="A345" s="37">
        <v>343</v>
      </c>
      <c r="B345" s="209"/>
      <c r="C345" s="37" t="s">
        <v>12397</v>
      </c>
      <c r="D345" s="6" t="s">
        <v>347</v>
      </c>
      <c r="E345" s="3">
        <v>4</v>
      </c>
    </row>
    <row r="346" spans="1:5" ht="33">
      <c r="A346" s="37">
        <v>344</v>
      </c>
      <c r="B346" s="210"/>
      <c r="C346" s="37" t="s">
        <v>12398</v>
      </c>
      <c r="D346" s="6" t="s">
        <v>348</v>
      </c>
      <c r="E346" s="3">
        <v>4</v>
      </c>
    </row>
    <row r="347" spans="1:5" ht="33">
      <c r="A347" s="37">
        <v>345</v>
      </c>
      <c r="B347" s="209"/>
      <c r="C347" s="37" t="s">
        <v>12399</v>
      </c>
      <c r="D347" s="6" t="s">
        <v>349</v>
      </c>
      <c r="E347" s="3">
        <v>4</v>
      </c>
    </row>
    <row r="348" spans="1:5" ht="33">
      <c r="A348" s="37">
        <v>346</v>
      </c>
      <c r="B348" s="210"/>
      <c r="C348" s="37" t="s">
        <v>12400</v>
      </c>
      <c r="D348" s="6" t="s">
        <v>350</v>
      </c>
      <c r="E348" s="3">
        <v>4</v>
      </c>
    </row>
    <row r="349" spans="1:5" ht="33">
      <c r="A349" s="37">
        <v>347</v>
      </c>
      <c r="B349" s="209"/>
      <c r="C349" s="37" t="s">
        <v>12401</v>
      </c>
      <c r="D349" s="6" t="s">
        <v>351</v>
      </c>
      <c r="E349" s="3">
        <v>4</v>
      </c>
    </row>
    <row r="350" spans="1:5" ht="49.5">
      <c r="A350" s="37">
        <v>348</v>
      </c>
      <c r="B350" s="210"/>
      <c r="C350" s="37" t="s">
        <v>12402</v>
      </c>
      <c r="D350" s="6" t="s">
        <v>352</v>
      </c>
      <c r="E350" s="3">
        <v>4</v>
      </c>
    </row>
    <row r="351" spans="1:5" ht="33">
      <c r="A351" s="37">
        <v>349</v>
      </c>
      <c r="B351" s="209"/>
      <c r="C351" s="37" t="s">
        <v>12403</v>
      </c>
      <c r="D351" s="6" t="s">
        <v>353</v>
      </c>
      <c r="E351" s="3">
        <v>4</v>
      </c>
    </row>
    <row r="352" spans="1:5" ht="33">
      <c r="A352" s="37">
        <v>350</v>
      </c>
      <c r="B352" s="210"/>
      <c r="C352" s="37" t="s">
        <v>12404</v>
      </c>
      <c r="D352" s="6" t="s">
        <v>354</v>
      </c>
      <c r="E352" s="3">
        <v>4</v>
      </c>
    </row>
    <row r="353" spans="1:5" ht="33">
      <c r="A353" s="37">
        <v>351</v>
      </c>
      <c r="B353" s="209"/>
      <c r="C353" s="37" t="s">
        <v>12405</v>
      </c>
      <c r="D353" s="6" t="s">
        <v>355</v>
      </c>
      <c r="E353" s="3">
        <v>4</v>
      </c>
    </row>
    <row r="354" spans="1:5" ht="33">
      <c r="A354" s="37">
        <v>352</v>
      </c>
      <c r="B354" s="210"/>
      <c r="C354" s="37" t="s">
        <v>12406</v>
      </c>
      <c r="D354" s="6" t="s">
        <v>356</v>
      </c>
      <c r="E354" s="3">
        <v>4</v>
      </c>
    </row>
    <row r="355" spans="1:5" ht="33">
      <c r="A355" s="37">
        <v>353</v>
      </c>
      <c r="B355" s="209"/>
      <c r="C355" s="37" t="s">
        <v>12407</v>
      </c>
      <c r="D355" s="6" t="s">
        <v>357</v>
      </c>
      <c r="E355" s="3">
        <v>4</v>
      </c>
    </row>
    <row r="356" spans="1:5" ht="33">
      <c r="A356" s="37">
        <v>354</v>
      </c>
      <c r="B356" s="210"/>
      <c r="C356" s="37" t="s">
        <v>12408</v>
      </c>
      <c r="D356" s="6" t="s">
        <v>358</v>
      </c>
      <c r="E356" s="3">
        <v>4</v>
      </c>
    </row>
    <row r="357" spans="1:5" ht="33">
      <c r="A357" s="37">
        <v>355</v>
      </c>
      <c r="B357" s="209"/>
      <c r="C357" s="37" t="s">
        <v>12409</v>
      </c>
      <c r="D357" s="6" t="s">
        <v>359</v>
      </c>
      <c r="E357" s="3">
        <v>4</v>
      </c>
    </row>
    <row r="358" spans="1:5" ht="33">
      <c r="A358" s="37">
        <v>356</v>
      </c>
      <c r="B358" s="210"/>
      <c r="C358" s="37" t="s">
        <v>12410</v>
      </c>
      <c r="D358" s="6" t="s">
        <v>360</v>
      </c>
      <c r="E358" s="3">
        <v>4</v>
      </c>
    </row>
    <row r="359" spans="1:5" ht="33">
      <c r="A359" s="37">
        <v>357</v>
      </c>
      <c r="B359" s="209"/>
      <c r="C359" s="37" t="s">
        <v>12411</v>
      </c>
      <c r="D359" s="6" t="s">
        <v>361</v>
      </c>
      <c r="E359" s="3">
        <v>4</v>
      </c>
    </row>
    <row r="360" spans="1:5" ht="33">
      <c r="A360" s="37">
        <v>358</v>
      </c>
      <c r="B360" s="210"/>
      <c r="C360" s="37" t="s">
        <v>12412</v>
      </c>
      <c r="D360" s="6" t="s">
        <v>362</v>
      </c>
      <c r="E360" s="3">
        <v>4</v>
      </c>
    </row>
    <row r="361" spans="1:5" ht="18.75">
      <c r="A361" s="37">
        <v>359</v>
      </c>
      <c r="B361" s="209"/>
      <c r="C361" s="37" t="s">
        <v>12413</v>
      </c>
      <c r="D361" s="6" t="s">
        <v>363</v>
      </c>
      <c r="E361" s="3">
        <v>4</v>
      </c>
    </row>
    <row r="362" spans="1:5" ht="49.5">
      <c r="A362" s="37">
        <v>360</v>
      </c>
      <c r="B362" s="210"/>
      <c r="C362" s="37" t="s">
        <v>12414</v>
      </c>
      <c r="D362" s="6" t="s">
        <v>364</v>
      </c>
      <c r="E362" s="3">
        <v>4</v>
      </c>
    </row>
    <row r="363" spans="1:5" ht="33">
      <c r="A363" s="37">
        <v>361</v>
      </c>
      <c r="B363" s="209"/>
      <c r="C363" s="37" t="s">
        <v>12415</v>
      </c>
      <c r="D363" s="6" t="s">
        <v>365</v>
      </c>
      <c r="E363" s="3">
        <v>4</v>
      </c>
    </row>
    <row r="364" spans="1:5" ht="33">
      <c r="A364" s="37">
        <v>362</v>
      </c>
      <c r="B364" s="210"/>
      <c r="C364" s="37" t="s">
        <v>12416</v>
      </c>
      <c r="D364" s="6" t="s">
        <v>366</v>
      </c>
      <c r="E364" s="3">
        <v>4</v>
      </c>
    </row>
    <row r="365" spans="1:5" ht="33">
      <c r="A365" s="37">
        <v>363</v>
      </c>
      <c r="B365" s="209"/>
      <c r="C365" s="37" t="s">
        <v>12417</v>
      </c>
      <c r="D365" s="6" t="s">
        <v>367</v>
      </c>
      <c r="E365" s="3">
        <v>4</v>
      </c>
    </row>
    <row r="366" spans="1:5" ht="33">
      <c r="A366" s="37">
        <v>364</v>
      </c>
      <c r="B366" s="210"/>
      <c r="C366" s="37" t="s">
        <v>12418</v>
      </c>
      <c r="D366" s="6" t="s">
        <v>368</v>
      </c>
      <c r="E366" s="3">
        <v>4</v>
      </c>
    </row>
    <row r="367" spans="1:5" ht="33">
      <c r="A367" s="37">
        <v>365</v>
      </c>
      <c r="B367" s="209"/>
      <c r="C367" s="37" t="s">
        <v>12419</v>
      </c>
      <c r="D367" s="6" t="s">
        <v>369</v>
      </c>
      <c r="E367" s="3">
        <v>4</v>
      </c>
    </row>
    <row r="368" spans="1:5" ht="18.75">
      <c r="A368" s="37">
        <v>366</v>
      </c>
      <c r="B368" s="210"/>
      <c r="C368" s="37" t="s">
        <v>12420</v>
      </c>
      <c r="D368" s="6" t="s">
        <v>370</v>
      </c>
      <c r="E368" s="3">
        <v>4</v>
      </c>
    </row>
    <row r="369" spans="1:5" ht="66">
      <c r="A369" s="37">
        <v>367</v>
      </c>
      <c r="B369" s="209"/>
      <c r="C369" s="37" t="s">
        <v>12421</v>
      </c>
      <c r="D369" s="6" t="s">
        <v>371</v>
      </c>
      <c r="E369" s="3">
        <v>4</v>
      </c>
    </row>
    <row r="370" spans="1:5" ht="18.75">
      <c r="A370" s="37">
        <v>368</v>
      </c>
      <c r="B370" s="210"/>
      <c r="C370" s="37" t="s">
        <v>12422</v>
      </c>
      <c r="D370" s="6" t="s">
        <v>372</v>
      </c>
      <c r="E370" s="3">
        <v>4</v>
      </c>
    </row>
    <row r="371" spans="1:5" ht="33">
      <c r="A371" s="37">
        <v>369</v>
      </c>
      <c r="B371" s="209"/>
      <c r="C371" s="37" t="s">
        <v>12423</v>
      </c>
      <c r="D371" s="6" t="s">
        <v>373</v>
      </c>
      <c r="E371" s="3">
        <v>4</v>
      </c>
    </row>
    <row r="372" spans="1:5" ht="33">
      <c r="A372" s="37">
        <v>370</v>
      </c>
      <c r="B372" s="210"/>
      <c r="C372" s="37" t="s">
        <v>12424</v>
      </c>
      <c r="D372" s="6" t="s">
        <v>374</v>
      </c>
      <c r="E372" s="3">
        <v>4</v>
      </c>
    </row>
    <row r="373" spans="1:5" ht="18.75">
      <c r="A373" s="37">
        <v>371</v>
      </c>
      <c r="B373" s="209"/>
      <c r="C373" s="37" t="s">
        <v>12425</v>
      </c>
      <c r="D373" s="6" t="s">
        <v>375</v>
      </c>
      <c r="E373" s="3">
        <v>6</v>
      </c>
    </row>
    <row r="374" spans="1:5" ht="49.5">
      <c r="A374" s="37">
        <v>372</v>
      </c>
      <c r="B374" s="210"/>
      <c r="C374" s="37" t="s">
        <v>12426</v>
      </c>
      <c r="D374" s="6" t="s">
        <v>376</v>
      </c>
      <c r="E374" s="3">
        <v>4</v>
      </c>
    </row>
    <row r="375" spans="1:5" ht="33">
      <c r="A375" s="37">
        <v>373</v>
      </c>
      <c r="B375" s="209"/>
      <c r="C375" s="37" t="s">
        <v>12427</v>
      </c>
      <c r="D375" s="6" t="s">
        <v>377</v>
      </c>
      <c r="E375" s="3">
        <v>4</v>
      </c>
    </row>
    <row r="376" spans="1:5" ht="33">
      <c r="A376" s="37">
        <v>374</v>
      </c>
      <c r="B376" s="210"/>
      <c r="C376" s="37" t="s">
        <v>12428</v>
      </c>
      <c r="D376" s="6" t="s">
        <v>378</v>
      </c>
      <c r="E376" s="3">
        <v>4</v>
      </c>
    </row>
    <row r="377" spans="1:5" ht="33">
      <c r="A377" s="37">
        <v>375</v>
      </c>
      <c r="B377" s="209"/>
      <c r="C377" s="37" t="s">
        <v>12429</v>
      </c>
      <c r="D377" s="6" t="s">
        <v>379</v>
      </c>
      <c r="E377" s="3">
        <v>4</v>
      </c>
    </row>
    <row r="378" spans="1:5" ht="18.75">
      <c r="A378" s="37">
        <v>376</v>
      </c>
      <c r="B378" s="210"/>
      <c r="C378" s="37" t="s">
        <v>12430</v>
      </c>
      <c r="D378" s="6" t="s">
        <v>380</v>
      </c>
      <c r="E378" s="3">
        <v>4</v>
      </c>
    </row>
    <row r="379" spans="1:5" ht="18.75">
      <c r="A379" s="37">
        <v>377</v>
      </c>
      <c r="B379" s="209"/>
      <c r="C379" s="37" t="s">
        <v>12431</v>
      </c>
      <c r="D379" s="6" t="s">
        <v>381</v>
      </c>
      <c r="E379" s="3">
        <v>4</v>
      </c>
    </row>
    <row r="380" spans="1:5" ht="33">
      <c r="A380" s="37">
        <v>378</v>
      </c>
      <c r="B380" s="210"/>
      <c r="C380" s="37" t="s">
        <v>12432</v>
      </c>
      <c r="D380" s="6" t="s">
        <v>382</v>
      </c>
      <c r="E380" s="3">
        <v>4</v>
      </c>
    </row>
    <row r="381" spans="1:5" ht="33">
      <c r="A381" s="37">
        <v>379</v>
      </c>
      <c r="B381" s="209"/>
      <c r="C381" s="37" t="s">
        <v>12433</v>
      </c>
      <c r="D381" s="6" t="s">
        <v>383</v>
      </c>
      <c r="E381" s="3">
        <v>4</v>
      </c>
    </row>
    <row r="382" spans="1:5" ht="33">
      <c r="A382" s="37">
        <v>380</v>
      </c>
      <c r="B382" s="210"/>
      <c r="C382" s="37" t="s">
        <v>12434</v>
      </c>
      <c r="D382" s="6" t="s">
        <v>384</v>
      </c>
      <c r="E382" s="3">
        <v>4</v>
      </c>
    </row>
    <row r="383" spans="1:5" ht="33">
      <c r="A383" s="37">
        <v>381</v>
      </c>
      <c r="B383" s="209"/>
      <c r="C383" s="37" t="s">
        <v>12435</v>
      </c>
      <c r="D383" s="6" t="s">
        <v>385</v>
      </c>
      <c r="E383" s="3">
        <v>4</v>
      </c>
    </row>
    <row r="384" spans="1:5" ht="33">
      <c r="A384" s="37">
        <v>382</v>
      </c>
      <c r="B384" s="210"/>
      <c r="C384" s="37" t="s">
        <v>12436</v>
      </c>
      <c r="D384" s="6" t="s">
        <v>386</v>
      </c>
      <c r="E384" s="3">
        <v>4</v>
      </c>
    </row>
    <row r="385" spans="1:5" ht="33">
      <c r="A385" s="37">
        <v>383</v>
      </c>
      <c r="B385" s="209"/>
      <c r="C385" s="37" t="s">
        <v>12437</v>
      </c>
      <c r="D385" s="6" t="s">
        <v>387</v>
      </c>
      <c r="E385" s="3">
        <v>4</v>
      </c>
    </row>
    <row r="386" spans="1:5" ht="33">
      <c r="A386" s="37">
        <v>384</v>
      </c>
      <c r="B386" s="210"/>
      <c r="C386" s="37" t="s">
        <v>12438</v>
      </c>
      <c r="D386" s="6" t="s">
        <v>388</v>
      </c>
      <c r="E386" s="3">
        <v>4</v>
      </c>
    </row>
    <row r="387" spans="1:5" ht="33">
      <c r="A387" s="37">
        <v>385</v>
      </c>
      <c r="B387" s="209"/>
      <c r="C387" s="37" t="s">
        <v>12439</v>
      </c>
      <c r="D387" s="6" t="s">
        <v>389</v>
      </c>
      <c r="E387" s="3">
        <v>4</v>
      </c>
    </row>
    <row r="388" spans="1:5" ht="33">
      <c r="A388" s="37">
        <v>386</v>
      </c>
      <c r="B388" s="210"/>
      <c r="C388" s="37" t="s">
        <v>12440</v>
      </c>
      <c r="D388" s="6" t="s">
        <v>390</v>
      </c>
      <c r="E388" s="3">
        <v>4</v>
      </c>
    </row>
    <row r="389" spans="1:5" ht="18.75">
      <c r="A389" s="37">
        <v>387</v>
      </c>
      <c r="B389" s="209"/>
      <c r="C389" s="37" t="s">
        <v>12441</v>
      </c>
      <c r="D389" s="6" t="s">
        <v>391</v>
      </c>
      <c r="E389" s="3">
        <v>4</v>
      </c>
    </row>
    <row r="390" spans="1:5" ht="33">
      <c r="A390" s="37">
        <v>388</v>
      </c>
      <c r="B390" s="210"/>
      <c r="C390" s="37" t="s">
        <v>12442</v>
      </c>
      <c r="D390" s="6" t="s">
        <v>392</v>
      </c>
      <c r="E390" s="3">
        <v>4</v>
      </c>
    </row>
    <row r="391" spans="1:5" ht="18.75">
      <c r="A391" s="37">
        <v>389</v>
      </c>
      <c r="B391" s="209"/>
      <c r="C391" s="37" t="s">
        <v>12443</v>
      </c>
      <c r="D391" s="6" t="s">
        <v>393</v>
      </c>
      <c r="E391" s="3">
        <v>4</v>
      </c>
    </row>
    <row r="392" spans="1:5" ht="33">
      <c r="A392" s="37">
        <v>390</v>
      </c>
      <c r="B392" s="210"/>
      <c r="C392" s="37" t="s">
        <v>12444</v>
      </c>
      <c r="D392" s="6" t="s">
        <v>394</v>
      </c>
      <c r="E392" s="3">
        <v>4</v>
      </c>
    </row>
    <row r="393" spans="1:5" ht="33">
      <c r="A393" s="37">
        <v>391</v>
      </c>
      <c r="B393" s="209"/>
      <c r="C393" s="37" t="s">
        <v>12445</v>
      </c>
      <c r="D393" s="6" t="s">
        <v>395</v>
      </c>
      <c r="E393" s="3">
        <v>4</v>
      </c>
    </row>
    <row r="394" spans="1:5" ht="33">
      <c r="A394" s="37">
        <v>392</v>
      </c>
      <c r="B394" s="210"/>
      <c r="C394" s="37" t="s">
        <v>12446</v>
      </c>
      <c r="D394" s="6" t="s">
        <v>396</v>
      </c>
      <c r="E394" s="3">
        <v>4</v>
      </c>
    </row>
    <row r="395" spans="1:5" ht="33">
      <c r="A395" s="37">
        <v>393</v>
      </c>
      <c r="B395" s="209"/>
      <c r="C395" s="37" t="s">
        <v>12447</v>
      </c>
      <c r="D395" s="6" t="s">
        <v>397</v>
      </c>
      <c r="E395" s="3">
        <v>4</v>
      </c>
    </row>
    <row r="396" spans="1:5" ht="33">
      <c r="A396" s="37">
        <v>394</v>
      </c>
      <c r="B396" s="210"/>
      <c r="C396" s="37" t="s">
        <v>12448</v>
      </c>
      <c r="D396" s="6" t="s">
        <v>398</v>
      </c>
      <c r="E396" s="3">
        <v>4</v>
      </c>
    </row>
    <row r="397" spans="1:5" ht="33">
      <c r="A397" s="37">
        <v>395</v>
      </c>
      <c r="B397" s="209"/>
      <c r="C397" s="37" t="s">
        <v>12449</v>
      </c>
      <c r="D397" s="6" t="s">
        <v>399</v>
      </c>
      <c r="E397" s="3">
        <v>4</v>
      </c>
    </row>
    <row r="398" spans="1:5" ht="49.5">
      <c r="A398" s="37">
        <v>396</v>
      </c>
      <c r="B398" s="210"/>
      <c r="C398" s="37" t="s">
        <v>12450</v>
      </c>
      <c r="D398" s="6" t="s">
        <v>400</v>
      </c>
      <c r="E398" s="3">
        <v>4</v>
      </c>
    </row>
    <row r="399" spans="1:5" ht="18.75">
      <c r="A399" s="37">
        <v>397</v>
      </c>
      <c r="B399" s="209"/>
      <c r="C399" s="37" t="s">
        <v>12451</v>
      </c>
      <c r="D399" s="6" t="s">
        <v>401</v>
      </c>
      <c r="E399" s="3">
        <v>4</v>
      </c>
    </row>
    <row r="400" spans="1:5" ht="49.5">
      <c r="A400" s="37">
        <v>398</v>
      </c>
      <c r="B400" s="210"/>
      <c r="C400" s="37" t="s">
        <v>12452</v>
      </c>
      <c r="D400" s="6" t="s">
        <v>402</v>
      </c>
      <c r="E400" s="3">
        <v>4</v>
      </c>
    </row>
    <row r="401" spans="1:5" ht="33">
      <c r="A401" s="37">
        <v>399</v>
      </c>
      <c r="B401" s="209"/>
      <c r="C401" s="37" t="s">
        <v>12453</v>
      </c>
      <c r="D401" s="6" t="s">
        <v>403</v>
      </c>
      <c r="E401" s="3">
        <v>4</v>
      </c>
    </row>
    <row r="402" spans="1:5" ht="18.75">
      <c r="A402" s="37">
        <v>400</v>
      </c>
      <c r="B402" s="210"/>
      <c r="C402" s="37" t="s">
        <v>12454</v>
      </c>
      <c r="D402" s="6" t="s">
        <v>404</v>
      </c>
      <c r="E402" s="3">
        <v>4</v>
      </c>
    </row>
    <row r="403" spans="1:5" ht="33">
      <c r="A403" s="37">
        <v>401</v>
      </c>
      <c r="B403" s="209"/>
      <c r="C403" s="37" t="s">
        <v>12455</v>
      </c>
      <c r="D403" s="6" t="s">
        <v>405</v>
      </c>
      <c r="E403" s="3">
        <v>4</v>
      </c>
    </row>
    <row r="404" spans="1:5" ht="33">
      <c r="A404" s="37">
        <v>402</v>
      </c>
      <c r="B404" s="210"/>
      <c r="C404" s="37" t="s">
        <v>12456</v>
      </c>
      <c r="D404" s="6" t="s">
        <v>406</v>
      </c>
      <c r="E404" s="3">
        <v>4</v>
      </c>
    </row>
    <row r="405" spans="1:5" ht="18.75">
      <c r="A405" s="37">
        <v>403</v>
      </c>
      <c r="B405" s="209"/>
      <c r="C405" s="37" t="s">
        <v>12457</v>
      </c>
      <c r="D405" s="6" t="s">
        <v>407</v>
      </c>
      <c r="E405" s="3">
        <v>4</v>
      </c>
    </row>
    <row r="406" spans="1:5" ht="18.75">
      <c r="A406" s="37">
        <v>404</v>
      </c>
      <c r="B406" s="210"/>
      <c r="C406" s="37" t="s">
        <v>12458</v>
      </c>
      <c r="D406" s="6" t="s">
        <v>408</v>
      </c>
      <c r="E406" s="3">
        <v>4</v>
      </c>
    </row>
    <row r="407" spans="1:5" ht="33">
      <c r="A407" s="37">
        <v>405</v>
      </c>
      <c r="B407" s="209"/>
      <c r="C407" s="37" t="s">
        <v>12459</v>
      </c>
      <c r="D407" s="6" t="s">
        <v>409</v>
      </c>
      <c r="E407" s="3">
        <v>4</v>
      </c>
    </row>
    <row r="408" spans="1:5" ht="18.75">
      <c r="A408" s="37">
        <v>406</v>
      </c>
      <c r="B408" s="210"/>
      <c r="C408" s="37" t="s">
        <v>12460</v>
      </c>
      <c r="D408" s="6" t="s">
        <v>410</v>
      </c>
      <c r="E408" s="3">
        <v>4</v>
      </c>
    </row>
    <row r="409" spans="1:5" ht="33">
      <c r="A409" s="37">
        <v>407</v>
      </c>
      <c r="B409" s="209"/>
      <c r="C409" s="37" t="s">
        <v>12461</v>
      </c>
      <c r="D409" s="6" t="s">
        <v>411</v>
      </c>
      <c r="E409" s="3">
        <v>4</v>
      </c>
    </row>
    <row r="410" spans="1:5" ht="33">
      <c r="A410" s="37">
        <v>408</v>
      </c>
      <c r="B410" s="210"/>
      <c r="C410" s="37" t="s">
        <v>12462</v>
      </c>
      <c r="D410" s="6" t="s">
        <v>412</v>
      </c>
      <c r="E410" s="3">
        <v>4</v>
      </c>
    </row>
    <row r="411" spans="1:5" ht="33">
      <c r="A411" s="37">
        <v>409</v>
      </c>
      <c r="B411" s="209"/>
      <c r="C411" s="37" t="s">
        <v>12463</v>
      </c>
      <c r="D411" s="6" t="s">
        <v>413</v>
      </c>
      <c r="E411" s="3">
        <v>4</v>
      </c>
    </row>
    <row r="412" spans="1:5" ht="33">
      <c r="A412" s="37">
        <v>410</v>
      </c>
      <c r="B412" s="210"/>
      <c r="C412" s="37" t="s">
        <v>12464</v>
      </c>
      <c r="D412" s="6" t="s">
        <v>414</v>
      </c>
      <c r="E412" s="3">
        <v>4</v>
      </c>
    </row>
    <row r="413" spans="1:5" ht="33">
      <c r="A413" s="37">
        <v>411</v>
      </c>
      <c r="B413" s="209"/>
      <c r="C413" s="37" t="s">
        <v>12465</v>
      </c>
      <c r="D413" s="6" t="s">
        <v>415</v>
      </c>
      <c r="E413" s="3">
        <v>4</v>
      </c>
    </row>
    <row r="414" spans="1:5" ht="33">
      <c r="A414" s="37">
        <v>412</v>
      </c>
      <c r="B414" s="210"/>
      <c r="C414" s="37" t="s">
        <v>12466</v>
      </c>
      <c r="D414" s="6" t="s">
        <v>416</v>
      </c>
      <c r="E414" s="3">
        <v>4</v>
      </c>
    </row>
    <row r="415" spans="1:5" ht="33">
      <c r="A415" s="37">
        <v>413</v>
      </c>
      <c r="B415" s="209"/>
      <c r="C415" s="37" t="s">
        <v>12467</v>
      </c>
      <c r="D415" s="6" t="s">
        <v>417</v>
      </c>
      <c r="E415" s="3">
        <v>4</v>
      </c>
    </row>
    <row r="416" spans="1:5" ht="33">
      <c r="A416" s="37">
        <v>414</v>
      </c>
      <c r="B416" s="210"/>
      <c r="C416" s="37" t="s">
        <v>12468</v>
      </c>
      <c r="D416" s="6" t="s">
        <v>418</v>
      </c>
      <c r="E416" s="3">
        <v>4</v>
      </c>
    </row>
    <row r="417" spans="1:5" ht="33">
      <c r="A417" s="37">
        <v>415</v>
      </c>
      <c r="B417" s="209"/>
      <c r="C417" s="37" t="s">
        <v>12469</v>
      </c>
      <c r="D417" s="6" t="s">
        <v>419</v>
      </c>
      <c r="E417" s="3">
        <v>4</v>
      </c>
    </row>
    <row r="418" spans="1:5" ht="33">
      <c r="A418" s="37">
        <v>416</v>
      </c>
      <c r="B418" s="210"/>
      <c r="C418" s="37" t="s">
        <v>12470</v>
      </c>
      <c r="D418" s="6" t="s">
        <v>420</v>
      </c>
      <c r="E418" s="3">
        <v>4</v>
      </c>
    </row>
    <row r="419" spans="1:5" ht="33">
      <c r="A419" s="37">
        <v>417</v>
      </c>
      <c r="B419" s="209"/>
      <c r="C419" s="37" t="s">
        <v>12471</v>
      </c>
      <c r="D419" s="6" t="s">
        <v>421</v>
      </c>
      <c r="E419" s="3">
        <v>4</v>
      </c>
    </row>
    <row r="420" spans="1:5" ht="18.75">
      <c r="A420" s="37">
        <v>418</v>
      </c>
      <c r="B420" s="210"/>
      <c r="C420" s="37" t="s">
        <v>12472</v>
      </c>
      <c r="D420" s="6" t="s">
        <v>422</v>
      </c>
      <c r="E420" s="3">
        <v>4</v>
      </c>
    </row>
    <row r="421" spans="1:5" ht="18.75">
      <c r="A421" s="37">
        <v>419</v>
      </c>
      <c r="B421" s="209"/>
      <c r="C421" s="37" t="s">
        <v>12473</v>
      </c>
      <c r="D421" s="6" t="s">
        <v>423</v>
      </c>
      <c r="E421" s="3">
        <v>4</v>
      </c>
    </row>
    <row r="422" spans="1:5" ht="33">
      <c r="A422" s="37">
        <v>420</v>
      </c>
      <c r="B422" s="210"/>
      <c r="C422" s="37" t="s">
        <v>12474</v>
      </c>
      <c r="D422" s="6" t="s">
        <v>424</v>
      </c>
      <c r="E422" s="3">
        <v>4</v>
      </c>
    </row>
    <row r="423" spans="1:5" ht="33">
      <c r="A423" s="37">
        <v>421</v>
      </c>
      <c r="B423" s="209"/>
      <c r="C423" s="37" t="s">
        <v>12475</v>
      </c>
      <c r="D423" s="6" t="s">
        <v>425</v>
      </c>
      <c r="E423" s="3">
        <v>4</v>
      </c>
    </row>
    <row r="424" spans="1:5" ht="33">
      <c r="A424" s="37">
        <v>422</v>
      </c>
      <c r="B424" s="210"/>
      <c r="C424" s="37" t="s">
        <v>12476</v>
      </c>
      <c r="D424" s="6" t="s">
        <v>426</v>
      </c>
      <c r="E424" s="3">
        <v>4</v>
      </c>
    </row>
    <row r="425" spans="1:5" ht="33">
      <c r="A425" s="37">
        <v>423</v>
      </c>
      <c r="B425" s="209"/>
      <c r="C425" s="37" t="s">
        <v>12477</v>
      </c>
      <c r="D425" s="6" t="s">
        <v>427</v>
      </c>
      <c r="E425" s="3">
        <v>4</v>
      </c>
    </row>
    <row r="426" spans="1:5" ht="18.75">
      <c r="A426" s="37">
        <v>424</v>
      </c>
      <c r="B426" s="210"/>
      <c r="C426" s="37" t="s">
        <v>12478</v>
      </c>
      <c r="D426" s="6" t="s">
        <v>428</v>
      </c>
      <c r="E426" s="3">
        <v>4</v>
      </c>
    </row>
    <row r="427" spans="1:5" ht="33">
      <c r="A427" s="37">
        <v>425</v>
      </c>
      <c r="B427" s="209"/>
      <c r="C427" s="37" t="s">
        <v>12479</v>
      </c>
      <c r="D427" s="6" t="s">
        <v>429</v>
      </c>
      <c r="E427" s="3">
        <v>4</v>
      </c>
    </row>
    <row r="428" spans="1:5" ht="18.75">
      <c r="A428" s="37">
        <v>426</v>
      </c>
      <c r="B428" s="210"/>
      <c r="C428" s="37" t="s">
        <v>12480</v>
      </c>
      <c r="D428" s="6" t="s">
        <v>430</v>
      </c>
      <c r="E428" s="3">
        <v>4</v>
      </c>
    </row>
    <row r="429" spans="1:5" ht="18.75">
      <c r="A429" s="37">
        <v>427</v>
      </c>
      <c r="B429" s="209"/>
      <c r="C429" s="37" t="s">
        <v>12481</v>
      </c>
      <c r="D429" s="6" t="s">
        <v>431</v>
      </c>
      <c r="E429" s="3">
        <v>4</v>
      </c>
    </row>
    <row r="430" spans="1:5" ht="33">
      <c r="A430" s="37">
        <v>428</v>
      </c>
      <c r="B430" s="210"/>
      <c r="C430" s="37" t="s">
        <v>12482</v>
      </c>
      <c r="D430" s="6" t="s">
        <v>432</v>
      </c>
      <c r="E430" s="3">
        <v>4</v>
      </c>
    </row>
    <row r="431" spans="1:5" ht="18.75">
      <c r="A431" s="37">
        <v>429</v>
      </c>
      <c r="B431" s="209"/>
      <c r="C431" s="37" t="s">
        <v>12483</v>
      </c>
      <c r="D431" s="6" t="s">
        <v>433</v>
      </c>
      <c r="E431" s="3">
        <v>4</v>
      </c>
    </row>
    <row r="432" spans="1:5" ht="33">
      <c r="A432" s="37">
        <v>430</v>
      </c>
      <c r="B432" s="210"/>
      <c r="C432" s="37" t="s">
        <v>12484</v>
      </c>
      <c r="D432" s="6" t="s">
        <v>434</v>
      </c>
      <c r="E432" s="3">
        <v>4</v>
      </c>
    </row>
    <row r="433" spans="1:5" ht="33">
      <c r="A433" s="37">
        <v>431</v>
      </c>
      <c r="B433" s="209"/>
      <c r="C433" s="37" t="s">
        <v>12485</v>
      </c>
      <c r="D433" s="6" t="s">
        <v>435</v>
      </c>
      <c r="E433" s="3">
        <v>4</v>
      </c>
    </row>
    <row r="434" spans="1:5" ht="33">
      <c r="A434" s="37">
        <v>432</v>
      </c>
      <c r="B434" s="210"/>
      <c r="C434" s="37" t="s">
        <v>12486</v>
      </c>
      <c r="D434" s="6" t="s">
        <v>436</v>
      </c>
      <c r="E434" s="3">
        <v>4</v>
      </c>
    </row>
    <row r="435" spans="1:5" ht="18.75">
      <c r="A435" s="37">
        <v>433</v>
      </c>
      <c r="B435" s="209"/>
      <c r="C435" s="37" t="s">
        <v>12487</v>
      </c>
      <c r="D435" s="6" t="s">
        <v>437</v>
      </c>
      <c r="E435" s="3">
        <v>4</v>
      </c>
    </row>
    <row r="436" spans="1:5" ht="18.75">
      <c r="A436" s="37">
        <v>434</v>
      </c>
      <c r="B436" s="210"/>
      <c r="C436" s="37" t="s">
        <v>12488</v>
      </c>
      <c r="D436" s="6" t="s">
        <v>438</v>
      </c>
      <c r="E436" s="3">
        <v>4</v>
      </c>
    </row>
    <row r="437" spans="1:5" ht="18.75">
      <c r="A437" s="37">
        <v>435</v>
      </c>
      <c r="B437" s="209"/>
      <c r="C437" s="37" t="s">
        <v>12489</v>
      </c>
      <c r="D437" s="6" t="s">
        <v>439</v>
      </c>
      <c r="E437" s="3">
        <v>4</v>
      </c>
    </row>
    <row r="438" spans="1:5" ht="33">
      <c r="A438" s="37">
        <v>436</v>
      </c>
      <c r="B438" s="210"/>
      <c r="C438" s="37" t="s">
        <v>12490</v>
      </c>
      <c r="D438" s="6" t="s">
        <v>440</v>
      </c>
      <c r="E438" s="3">
        <v>4</v>
      </c>
    </row>
    <row r="439" spans="1:5" ht="33">
      <c r="A439" s="37">
        <v>437</v>
      </c>
      <c r="B439" s="209"/>
      <c r="C439" s="37" t="s">
        <v>12491</v>
      </c>
      <c r="D439" s="6" t="s">
        <v>441</v>
      </c>
      <c r="E439" s="3">
        <v>4</v>
      </c>
    </row>
    <row r="440" spans="1:5" ht="33">
      <c r="A440" s="37">
        <v>438</v>
      </c>
      <c r="B440" s="210"/>
      <c r="C440" s="37" t="s">
        <v>12492</v>
      </c>
      <c r="D440" s="6" t="s">
        <v>442</v>
      </c>
      <c r="E440" s="3">
        <v>4</v>
      </c>
    </row>
    <row r="441" spans="1:5" ht="33">
      <c r="A441" s="37">
        <v>439</v>
      </c>
      <c r="B441" s="209"/>
      <c r="C441" s="37" t="s">
        <v>12493</v>
      </c>
      <c r="D441" s="6" t="s">
        <v>443</v>
      </c>
      <c r="E441" s="3">
        <v>4</v>
      </c>
    </row>
    <row r="442" spans="1:5" ht="33">
      <c r="A442" s="37">
        <v>440</v>
      </c>
      <c r="B442" s="210"/>
      <c r="C442" s="37" t="s">
        <v>12494</v>
      </c>
      <c r="D442" s="6" t="s">
        <v>444</v>
      </c>
      <c r="E442" s="3">
        <v>4</v>
      </c>
    </row>
    <row r="443" spans="1:5" ht="33">
      <c r="A443" s="37">
        <v>441</v>
      </c>
      <c r="B443" s="209"/>
      <c r="C443" s="37" t="s">
        <v>12495</v>
      </c>
      <c r="D443" s="6" t="s">
        <v>445</v>
      </c>
      <c r="E443" s="3">
        <v>4</v>
      </c>
    </row>
    <row r="444" spans="1:5" ht="18.75">
      <c r="A444" s="37">
        <v>442</v>
      </c>
      <c r="B444" s="210"/>
      <c r="C444" s="37" t="s">
        <v>12496</v>
      </c>
      <c r="D444" s="6" t="s">
        <v>446</v>
      </c>
      <c r="E444" s="3">
        <v>4</v>
      </c>
    </row>
    <row r="445" spans="1:5" ht="33">
      <c r="A445" s="37">
        <v>443</v>
      </c>
      <c r="B445" s="209"/>
      <c r="C445" s="37" t="s">
        <v>12497</v>
      </c>
      <c r="D445" s="6" t="s">
        <v>447</v>
      </c>
      <c r="E445" s="3">
        <v>4</v>
      </c>
    </row>
    <row r="446" spans="1:5" ht="33">
      <c r="A446" s="37">
        <v>444</v>
      </c>
      <c r="B446" s="210"/>
      <c r="C446" s="37" t="s">
        <v>12498</v>
      </c>
      <c r="D446" s="6" t="s">
        <v>448</v>
      </c>
      <c r="E446" s="3">
        <v>4</v>
      </c>
    </row>
    <row r="447" spans="1:5" ht="33">
      <c r="A447" s="37">
        <v>445</v>
      </c>
      <c r="B447" s="209"/>
      <c r="C447" s="37" t="s">
        <v>12499</v>
      </c>
      <c r="D447" s="6" t="s">
        <v>449</v>
      </c>
      <c r="E447" s="3">
        <v>4</v>
      </c>
    </row>
    <row r="448" spans="1:5" ht="33">
      <c r="A448" s="37">
        <v>446</v>
      </c>
      <c r="B448" s="210"/>
      <c r="C448" s="37" t="s">
        <v>12500</v>
      </c>
      <c r="D448" s="6" t="s">
        <v>450</v>
      </c>
      <c r="E448" s="3">
        <v>4</v>
      </c>
    </row>
    <row r="449" spans="1:5" ht="33">
      <c r="A449" s="37">
        <v>447</v>
      </c>
      <c r="B449" s="209"/>
      <c r="C449" s="37" t="s">
        <v>12501</v>
      </c>
      <c r="D449" s="6" t="s">
        <v>451</v>
      </c>
      <c r="E449" s="3">
        <v>4</v>
      </c>
    </row>
    <row r="450" spans="1:5" ht="18.75">
      <c r="A450" s="37">
        <v>448</v>
      </c>
      <c r="B450" s="210"/>
      <c r="C450" s="37" t="s">
        <v>12502</v>
      </c>
      <c r="D450" s="6" t="s">
        <v>452</v>
      </c>
      <c r="E450" s="3">
        <v>4</v>
      </c>
    </row>
    <row r="451" spans="1:5" ht="18.75">
      <c r="A451" s="37">
        <v>449</v>
      </c>
      <c r="B451" s="209"/>
      <c r="C451" s="37" t="s">
        <v>12503</v>
      </c>
      <c r="D451" s="6" t="s">
        <v>453</v>
      </c>
      <c r="E451" s="3">
        <v>4</v>
      </c>
    </row>
    <row r="452" spans="1:5" ht="18.75">
      <c r="A452" s="37">
        <v>450</v>
      </c>
      <c r="B452" s="210"/>
      <c r="C452" s="37" t="s">
        <v>12504</v>
      </c>
      <c r="D452" s="6" t="s">
        <v>454</v>
      </c>
      <c r="E452" s="3">
        <v>4</v>
      </c>
    </row>
    <row r="453" spans="1:5" ht="33">
      <c r="A453" s="37">
        <v>451</v>
      </c>
      <c r="B453" s="209"/>
      <c r="C453" s="37" t="s">
        <v>12505</v>
      </c>
      <c r="D453" s="6" t="s">
        <v>455</v>
      </c>
      <c r="E453" s="3">
        <v>4</v>
      </c>
    </row>
    <row r="454" spans="1:5" ht="33">
      <c r="A454" s="37">
        <v>452</v>
      </c>
      <c r="B454" s="210"/>
      <c r="C454" s="37" t="s">
        <v>12506</v>
      </c>
      <c r="D454" s="6" t="s">
        <v>456</v>
      </c>
      <c r="E454" s="3">
        <v>4</v>
      </c>
    </row>
    <row r="455" spans="1:5" ht="18.75">
      <c r="A455" s="37">
        <v>453</v>
      </c>
      <c r="B455" s="209"/>
      <c r="C455" s="37" t="s">
        <v>12507</v>
      </c>
      <c r="D455" s="6" t="s">
        <v>457</v>
      </c>
      <c r="E455" s="3">
        <v>4</v>
      </c>
    </row>
    <row r="456" spans="1:5" ht="18.75">
      <c r="A456" s="37">
        <v>454</v>
      </c>
      <c r="B456" s="210"/>
      <c r="C456" s="37" t="s">
        <v>12508</v>
      </c>
      <c r="D456" s="6" t="s">
        <v>458</v>
      </c>
      <c r="E456" s="3">
        <v>4</v>
      </c>
    </row>
    <row r="457" spans="1:5" ht="33">
      <c r="A457" s="37">
        <v>455</v>
      </c>
      <c r="B457" s="209"/>
      <c r="C457" s="37" t="s">
        <v>12509</v>
      </c>
      <c r="D457" s="6" t="s">
        <v>459</v>
      </c>
      <c r="E457" s="3">
        <v>4</v>
      </c>
    </row>
    <row r="458" spans="1:5" ht="18.75">
      <c r="A458" s="37">
        <v>456</v>
      </c>
      <c r="B458" s="210"/>
      <c r="C458" s="37" t="s">
        <v>12510</v>
      </c>
      <c r="D458" s="6" t="s">
        <v>460</v>
      </c>
      <c r="E458" s="3">
        <v>4</v>
      </c>
    </row>
    <row r="459" spans="1:5" ht="33">
      <c r="A459" s="37">
        <v>457</v>
      </c>
      <c r="B459" s="209"/>
      <c r="C459" s="37" t="s">
        <v>12511</v>
      </c>
      <c r="D459" s="6" t="s">
        <v>461</v>
      </c>
      <c r="E459" s="3">
        <v>4</v>
      </c>
    </row>
    <row r="460" spans="1:5" ht="18.75">
      <c r="A460" s="37">
        <v>458</v>
      </c>
      <c r="B460" s="210"/>
      <c r="C460" s="37" t="s">
        <v>12512</v>
      </c>
      <c r="D460" s="6" t="s">
        <v>462</v>
      </c>
      <c r="E460" s="3">
        <v>4</v>
      </c>
    </row>
    <row r="461" spans="1:5" ht="33">
      <c r="A461" s="37">
        <v>459</v>
      </c>
      <c r="B461" s="209"/>
      <c r="C461" s="37" t="s">
        <v>12513</v>
      </c>
      <c r="D461" s="6" t="s">
        <v>463</v>
      </c>
      <c r="E461" s="3">
        <v>4</v>
      </c>
    </row>
    <row r="462" spans="1:5" ht="33">
      <c r="A462" s="37">
        <v>460</v>
      </c>
      <c r="B462" s="210"/>
      <c r="C462" s="37" t="s">
        <v>12514</v>
      </c>
      <c r="D462" s="6" t="s">
        <v>464</v>
      </c>
      <c r="E462" s="3">
        <v>4</v>
      </c>
    </row>
    <row r="463" spans="1:5" ht="33">
      <c r="A463" s="37">
        <v>461</v>
      </c>
      <c r="B463" s="209"/>
      <c r="C463" s="37" t="s">
        <v>12515</v>
      </c>
      <c r="D463" s="6" t="s">
        <v>465</v>
      </c>
      <c r="E463" s="3">
        <v>8</v>
      </c>
    </row>
    <row r="464" spans="1:5" ht="33">
      <c r="A464" s="37">
        <v>462</v>
      </c>
      <c r="B464" s="210"/>
      <c r="C464" s="37" t="s">
        <v>12516</v>
      </c>
      <c r="D464" s="6" t="s">
        <v>466</v>
      </c>
      <c r="E464" s="3">
        <v>8</v>
      </c>
    </row>
    <row r="465" spans="1:5" ht="18.75">
      <c r="A465" s="37">
        <v>463</v>
      </c>
      <c r="B465" s="209"/>
      <c r="C465" s="37" t="s">
        <v>12517</v>
      </c>
      <c r="D465" s="6" t="s">
        <v>467</v>
      </c>
      <c r="E465" s="3">
        <v>8</v>
      </c>
    </row>
    <row r="466" spans="1:5" ht="33">
      <c r="A466" s="37">
        <v>464</v>
      </c>
      <c r="B466" s="210"/>
      <c r="C466" s="37" t="s">
        <v>12518</v>
      </c>
      <c r="D466" s="6" t="s">
        <v>468</v>
      </c>
      <c r="E466" s="3">
        <v>4</v>
      </c>
    </row>
    <row r="467" spans="1:5" ht="18.75">
      <c r="A467" s="37">
        <v>465</v>
      </c>
      <c r="B467" s="209"/>
      <c r="C467" s="37" t="s">
        <v>12519</v>
      </c>
      <c r="D467" s="6" t="s">
        <v>469</v>
      </c>
      <c r="E467" s="3">
        <v>6</v>
      </c>
    </row>
    <row r="468" spans="1:5" ht="33">
      <c r="A468" s="37">
        <v>466</v>
      </c>
      <c r="B468" s="210"/>
      <c r="C468" s="37" t="s">
        <v>12520</v>
      </c>
      <c r="D468" s="6" t="s">
        <v>470</v>
      </c>
      <c r="E468" s="3">
        <v>6</v>
      </c>
    </row>
    <row r="469" spans="1:5" ht="33">
      <c r="A469" s="37">
        <v>467</v>
      </c>
      <c r="B469" s="209"/>
      <c r="C469" s="37" t="s">
        <v>12521</v>
      </c>
      <c r="D469" s="6" t="s">
        <v>471</v>
      </c>
      <c r="E469" s="3">
        <v>6</v>
      </c>
    </row>
    <row r="470" spans="1:5" ht="33">
      <c r="A470" s="37">
        <v>468</v>
      </c>
      <c r="B470" s="210"/>
      <c r="C470" s="37" t="s">
        <v>12522</v>
      </c>
      <c r="D470" s="6" t="s">
        <v>472</v>
      </c>
      <c r="E470" s="3">
        <v>4</v>
      </c>
    </row>
    <row r="471" spans="1:5" ht="33">
      <c r="A471" s="37">
        <v>469</v>
      </c>
      <c r="B471" s="209"/>
      <c r="C471" s="37" t="s">
        <v>12523</v>
      </c>
      <c r="D471" s="6" t="s">
        <v>473</v>
      </c>
      <c r="E471" s="3">
        <v>4</v>
      </c>
    </row>
    <row r="472" spans="1:5" ht="18.75">
      <c r="A472" s="37">
        <v>470</v>
      </c>
      <c r="B472" s="210"/>
      <c r="C472" s="37" t="s">
        <v>12524</v>
      </c>
      <c r="D472" s="6" t="s">
        <v>474</v>
      </c>
      <c r="E472" s="3">
        <v>6</v>
      </c>
    </row>
    <row r="473" spans="1:5" ht="18.75">
      <c r="A473" s="37">
        <v>471</v>
      </c>
      <c r="B473" s="209"/>
      <c r="C473" s="37" t="s">
        <v>12525</v>
      </c>
      <c r="D473" s="6" t="s">
        <v>475</v>
      </c>
      <c r="E473" s="3">
        <v>6</v>
      </c>
    </row>
    <row r="474" spans="1:5" ht="33">
      <c r="A474" s="37">
        <v>472</v>
      </c>
      <c r="B474" s="210"/>
      <c r="C474" s="37" t="s">
        <v>12526</v>
      </c>
      <c r="D474" s="6" t="s">
        <v>476</v>
      </c>
      <c r="E474" s="3">
        <v>6</v>
      </c>
    </row>
    <row r="475" spans="1:5" ht="33">
      <c r="A475" s="37">
        <v>473</v>
      </c>
      <c r="B475" s="209"/>
      <c r="C475" s="37" t="s">
        <v>12527</v>
      </c>
      <c r="D475" s="6" t="s">
        <v>477</v>
      </c>
      <c r="E475" s="3">
        <v>6</v>
      </c>
    </row>
    <row r="476" spans="1:5" ht="33">
      <c r="A476" s="37">
        <v>474</v>
      </c>
      <c r="B476" s="210"/>
      <c r="C476" s="37" t="s">
        <v>12528</v>
      </c>
      <c r="D476" s="6" t="s">
        <v>478</v>
      </c>
      <c r="E476" s="3">
        <v>6</v>
      </c>
    </row>
    <row r="477" spans="1:5" ht="49.5">
      <c r="A477" s="37">
        <v>475</v>
      </c>
      <c r="B477" s="209"/>
      <c r="C477" s="37" t="s">
        <v>12529</v>
      </c>
      <c r="D477" s="6" t="s">
        <v>479</v>
      </c>
      <c r="E477" s="3">
        <v>6</v>
      </c>
    </row>
    <row r="478" spans="1:5" ht="33">
      <c r="A478" s="37">
        <v>476</v>
      </c>
      <c r="B478" s="210"/>
      <c r="C478" s="37" t="s">
        <v>12530</v>
      </c>
      <c r="D478" s="6" t="s">
        <v>480</v>
      </c>
      <c r="E478" s="3">
        <v>4</v>
      </c>
    </row>
    <row r="479" spans="1:5" ht="33">
      <c r="A479" s="37">
        <v>477</v>
      </c>
      <c r="B479" s="209"/>
      <c r="C479" s="37" t="s">
        <v>12531</v>
      </c>
      <c r="D479" s="6" t="s">
        <v>481</v>
      </c>
      <c r="E479" s="3">
        <v>4</v>
      </c>
    </row>
    <row r="480" spans="1:5" ht="33">
      <c r="A480" s="37">
        <v>478</v>
      </c>
      <c r="B480" s="210"/>
      <c r="C480" s="37" t="s">
        <v>12532</v>
      </c>
      <c r="D480" s="6" t="s">
        <v>482</v>
      </c>
      <c r="E480" s="3">
        <v>4</v>
      </c>
    </row>
    <row r="481" spans="1:5" ht="33">
      <c r="A481" s="37">
        <v>479</v>
      </c>
      <c r="B481" s="209"/>
      <c r="C481" s="37" t="s">
        <v>12533</v>
      </c>
      <c r="D481" s="6" t="s">
        <v>483</v>
      </c>
      <c r="E481" s="3">
        <v>4</v>
      </c>
    </row>
    <row r="482" spans="1:5" ht="33">
      <c r="A482" s="37">
        <v>480</v>
      </c>
      <c r="B482" s="210"/>
      <c r="C482" s="37" t="s">
        <v>12534</v>
      </c>
      <c r="D482" s="6" t="s">
        <v>484</v>
      </c>
      <c r="E482" s="3">
        <v>4</v>
      </c>
    </row>
    <row r="483" spans="1:5" ht="33">
      <c r="A483" s="37">
        <v>481</v>
      </c>
      <c r="B483" s="209"/>
      <c r="C483" s="37" t="s">
        <v>12535</v>
      </c>
      <c r="D483" s="6" t="s">
        <v>485</v>
      </c>
      <c r="E483" s="3">
        <v>4</v>
      </c>
    </row>
    <row r="484" spans="1:5" ht="33">
      <c r="A484" s="37">
        <v>482</v>
      </c>
      <c r="B484" s="210"/>
      <c r="C484" s="37" t="s">
        <v>12536</v>
      </c>
      <c r="D484" s="6" t="s">
        <v>486</v>
      </c>
      <c r="E484" s="3">
        <v>2</v>
      </c>
    </row>
    <row r="485" spans="1:5" ht="33">
      <c r="A485" s="37">
        <v>483</v>
      </c>
      <c r="B485" s="209"/>
      <c r="C485" s="37" t="s">
        <v>12537</v>
      </c>
      <c r="D485" s="6" t="s">
        <v>487</v>
      </c>
      <c r="E485" s="3">
        <v>4</v>
      </c>
    </row>
    <row r="486" spans="1:5" ht="33">
      <c r="A486" s="37">
        <v>484</v>
      </c>
      <c r="B486" s="210"/>
      <c r="C486" s="37" t="s">
        <v>12538</v>
      </c>
      <c r="D486" s="6" t="s">
        <v>488</v>
      </c>
      <c r="E486" s="3">
        <v>6</v>
      </c>
    </row>
    <row r="487" spans="1:5" ht="33">
      <c r="A487" s="37">
        <v>485</v>
      </c>
      <c r="B487" s="209"/>
      <c r="C487" s="37" t="s">
        <v>12539</v>
      </c>
      <c r="D487" s="6" t="s">
        <v>489</v>
      </c>
      <c r="E487" s="3">
        <v>6</v>
      </c>
    </row>
    <row r="488" spans="1:5" ht="33">
      <c r="A488" s="37">
        <v>486</v>
      </c>
      <c r="B488" s="210"/>
      <c r="C488" s="37" t="s">
        <v>12540</v>
      </c>
      <c r="D488" s="6" t="s">
        <v>490</v>
      </c>
      <c r="E488" s="3">
        <v>4</v>
      </c>
    </row>
    <row r="489" spans="1:5" ht="33">
      <c r="A489" s="37">
        <v>487</v>
      </c>
      <c r="B489" s="209"/>
      <c r="C489" s="37" t="s">
        <v>12541</v>
      </c>
      <c r="D489" s="6" t="s">
        <v>491</v>
      </c>
      <c r="E489" s="3">
        <v>4</v>
      </c>
    </row>
    <row r="490" spans="1:5" ht="33">
      <c r="A490" s="37">
        <v>488</v>
      </c>
      <c r="B490" s="210"/>
      <c r="C490" s="37" t="s">
        <v>12542</v>
      </c>
      <c r="D490" s="6" t="s">
        <v>492</v>
      </c>
      <c r="E490" s="3">
        <v>2</v>
      </c>
    </row>
    <row r="491" spans="1:5" ht="33">
      <c r="A491" s="37">
        <v>489</v>
      </c>
      <c r="B491" s="209"/>
      <c r="C491" s="37" t="s">
        <v>12543</v>
      </c>
      <c r="D491" s="6" t="s">
        <v>493</v>
      </c>
      <c r="E491" s="3">
        <v>4</v>
      </c>
    </row>
    <row r="492" spans="1:5" ht="33">
      <c r="A492" s="37">
        <v>490</v>
      </c>
      <c r="B492" s="210"/>
      <c r="C492" s="37" t="s">
        <v>12544</v>
      </c>
      <c r="D492" s="6" t="s">
        <v>494</v>
      </c>
      <c r="E492" s="3">
        <v>6</v>
      </c>
    </row>
    <row r="493" spans="1:5" ht="33">
      <c r="A493" s="37">
        <v>491</v>
      </c>
      <c r="B493" s="209"/>
      <c r="C493" s="37" t="s">
        <v>12545</v>
      </c>
      <c r="D493" s="6" t="s">
        <v>495</v>
      </c>
      <c r="E493" s="3">
        <v>4</v>
      </c>
    </row>
    <row r="494" spans="1:5" ht="33">
      <c r="A494" s="37">
        <v>492</v>
      </c>
      <c r="B494" s="210"/>
      <c r="C494" s="37" t="s">
        <v>12546</v>
      </c>
      <c r="D494" s="6" t="s">
        <v>496</v>
      </c>
      <c r="E494" s="3">
        <v>4</v>
      </c>
    </row>
    <row r="495" spans="1:5" ht="33">
      <c r="A495" s="37">
        <v>493</v>
      </c>
      <c r="B495" s="209"/>
      <c r="C495" s="37" t="s">
        <v>12547</v>
      </c>
      <c r="D495" s="6" t="s">
        <v>497</v>
      </c>
      <c r="E495" s="3">
        <v>4</v>
      </c>
    </row>
    <row r="496" spans="1:5" ht="33">
      <c r="A496" s="37">
        <v>494</v>
      </c>
      <c r="B496" s="210"/>
      <c r="C496" s="37" t="s">
        <v>12548</v>
      </c>
      <c r="D496" s="6" t="s">
        <v>498</v>
      </c>
      <c r="E496" s="3">
        <v>4</v>
      </c>
    </row>
    <row r="497" spans="1:5" ht="33">
      <c r="A497" s="37">
        <v>495</v>
      </c>
      <c r="B497" s="209"/>
      <c r="C497" s="37" t="s">
        <v>12549</v>
      </c>
      <c r="D497" s="6" t="s">
        <v>499</v>
      </c>
      <c r="E497" s="3">
        <v>4</v>
      </c>
    </row>
    <row r="498" spans="1:5" ht="18.75">
      <c r="A498" s="37">
        <v>496</v>
      </c>
      <c r="B498" s="210"/>
      <c r="C498" s="37" t="s">
        <v>12550</v>
      </c>
      <c r="D498" s="6" t="s">
        <v>500</v>
      </c>
      <c r="E498" s="3">
        <v>4</v>
      </c>
    </row>
    <row r="499" spans="1:5" ht="18.75">
      <c r="A499" s="37">
        <v>497</v>
      </c>
      <c r="B499" s="209"/>
      <c r="C499" s="37" t="s">
        <v>12551</v>
      </c>
      <c r="D499" s="6" t="s">
        <v>501</v>
      </c>
      <c r="E499" s="3">
        <v>4</v>
      </c>
    </row>
    <row r="500" spans="1:5" ht="33">
      <c r="A500" s="37">
        <v>498</v>
      </c>
      <c r="B500" s="210"/>
      <c r="C500" s="37" t="s">
        <v>12552</v>
      </c>
      <c r="D500" s="6" t="s">
        <v>502</v>
      </c>
      <c r="E500" s="3">
        <v>4</v>
      </c>
    </row>
    <row r="501" spans="1:5" ht="18.75">
      <c r="A501" s="37">
        <v>499</v>
      </c>
      <c r="B501" s="209"/>
      <c r="C501" s="37" t="s">
        <v>12553</v>
      </c>
      <c r="D501" s="6" t="s">
        <v>503</v>
      </c>
      <c r="E501" s="3">
        <v>6</v>
      </c>
    </row>
    <row r="502" spans="1:5" ht="33">
      <c r="A502" s="37">
        <v>500</v>
      </c>
      <c r="B502" s="210"/>
      <c r="C502" s="37" t="s">
        <v>12554</v>
      </c>
      <c r="D502" s="6" t="s">
        <v>504</v>
      </c>
      <c r="E502" s="3">
        <v>6</v>
      </c>
    </row>
    <row r="503" spans="1:5" ht="18.75">
      <c r="A503" s="37">
        <v>501</v>
      </c>
      <c r="B503" s="209"/>
      <c r="C503" s="37" t="s">
        <v>12555</v>
      </c>
      <c r="D503" s="6" t="s">
        <v>505</v>
      </c>
      <c r="E503" s="3">
        <v>6</v>
      </c>
    </row>
    <row r="504" spans="1:5" ht="18.75">
      <c r="A504" s="37">
        <v>502</v>
      </c>
      <c r="B504" s="210"/>
      <c r="C504" s="37" t="s">
        <v>12556</v>
      </c>
      <c r="D504" s="6" t="s">
        <v>506</v>
      </c>
      <c r="E504" s="3">
        <v>6</v>
      </c>
    </row>
    <row r="505" spans="1:5" ht="33">
      <c r="A505" s="37">
        <v>503</v>
      </c>
      <c r="B505" s="209"/>
      <c r="C505" s="37" t="s">
        <v>12557</v>
      </c>
      <c r="D505" s="6" t="s">
        <v>507</v>
      </c>
      <c r="E505" s="3">
        <v>6</v>
      </c>
    </row>
    <row r="506" spans="1:5" ht="18.75">
      <c r="A506" s="37">
        <v>504</v>
      </c>
      <c r="B506" s="210"/>
      <c r="C506" s="37" t="s">
        <v>12558</v>
      </c>
      <c r="D506" s="6" t="s">
        <v>508</v>
      </c>
      <c r="E506" s="3">
        <v>0</v>
      </c>
    </row>
    <row r="507" spans="1:5" ht="33">
      <c r="A507" s="37">
        <v>505</v>
      </c>
      <c r="B507" s="209"/>
      <c r="C507" s="37" t="s">
        <v>12559</v>
      </c>
      <c r="D507" s="6" t="s">
        <v>509</v>
      </c>
      <c r="E507" s="3">
        <v>4</v>
      </c>
    </row>
    <row r="508" spans="1:5" ht="18.75">
      <c r="A508" s="37">
        <v>506</v>
      </c>
      <c r="B508" s="210"/>
      <c r="C508" s="37" t="s">
        <v>12560</v>
      </c>
      <c r="D508" s="6" t="s">
        <v>510</v>
      </c>
      <c r="E508" s="3">
        <v>4</v>
      </c>
    </row>
    <row r="509" spans="1:5" ht="33">
      <c r="A509" s="37">
        <v>507</v>
      </c>
      <c r="B509" s="209"/>
      <c r="C509" s="37" t="s">
        <v>12561</v>
      </c>
      <c r="D509" s="6" t="s">
        <v>511</v>
      </c>
      <c r="E509" s="3">
        <v>4</v>
      </c>
    </row>
    <row r="510" spans="1:5" ht="18.75">
      <c r="A510" s="37">
        <v>508</v>
      </c>
      <c r="B510" s="210"/>
      <c r="C510" s="37" t="s">
        <v>12562</v>
      </c>
      <c r="D510" s="6" t="s">
        <v>512</v>
      </c>
      <c r="E510" s="3">
        <v>6</v>
      </c>
    </row>
    <row r="511" spans="1:5" ht="33">
      <c r="A511" s="37">
        <v>509</v>
      </c>
      <c r="B511" s="209"/>
      <c r="C511" s="37" t="s">
        <v>12563</v>
      </c>
      <c r="D511" s="6" t="s">
        <v>513</v>
      </c>
      <c r="E511" s="3">
        <v>6</v>
      </c>
    </row>
    <row r="512" spans="1:5" ht="18.75">
      <c r="A512" s="37">
        <v>510</v>
      </c>
      <c r="B512" s="210"/>
      <c r="C512" s="37" t="s">
        <v>12564</v>
      </c>
      <c r="D512" s="6" t="s">
        <v>514</v>
      </c>
      <c r="E512" s="3">
        <v>6</v>
      </c>
    </row>
    <row r="513" spans="1:5" ht="33">
      <c r="A513" s="37">
        <v>511</v>
      </c>
      <c r="B513" s="209"/>
      <c r="C513" s="37" t="s">
        <v>12565</v>
      </c>
      <c r="D513" s="6" t="s">
        <v>515</v>
      </c>
      <c r="E513" s="3">
        <v>6</v>
      </c>
    </row>
    <row r="514" spans="1:5" ht="33">
      <c r="A514" s="37">
        <v>512</v>
      </c>
      <c r="B514" s="210"/>
      <c r="C514" s="37" t="s">
        <v>12566</v>
      </c>
      <c r="D514" s="6" t="s">
        <v>516</v>
      </c>
      <c r="E514" s="3">
        <v>6</v>
      </c>
    </row>
    <row r="515" spans="1:5" ht="18.75">
      <c r="A515" s="37">
        <v>513</v>
      </c>
      <c r="B515" s="209"/>
      <c r="C515" s="37" t="s">
        <v>12567</v>
      </c>
      <c r="D515" s="6" t="s">
        <v>517</v>
      </c>
      <c r="E515" s="3">
        <v>6</v>
      </c>
    </row>
    <row r="516" spans="1:5" ht="33">
      <c r="A516" s="37">
        <v>514</v>
      </c>
      <c r="B516" s="210"/>
      <c r="C516" s="37" t="s">
        <v>12568</v>
      </c>
      <c r="D516" s="6" t="s">
        <v>518</v>
      </c>
      <c r="E516" s="3">
        <v>4</v>
      </c>
    </row>
    <row r="517" spans="1:5" ht="18.75">
      <c r="A517" s="37">
        <v>515</v>
      </c>
      <c r="B517" s="209"/>
      <c r="C517" s="37" t="s">
        <v>12569</v>
      </c>
      <c r="D517" s="6" t="s">
        <v>519</v>
      </c>
      <c r="E517" s="3">
        <v>4</v>
      </c>
    </row>
    <row r="518" spans="1:5" ht="33">
      <c r="A518" s="37">
        <v>516</v>
      </c>
      <c r="B518" s="210"/>
      <c r="C518" s="37" t="s">
        <v>12570</v>
      </c>
      <c r="D518" s="6" t="s">
        <v>520</v>
      </c>
      <c r="E518" s="3">
        <v>6</v>
      </c>
    </row>
    <row r="519" spans="1:5" ht="33">
      <c r="A519" s="37">
        <v>517</v>
      </c>
      <c r="B519" s="209"/>
      <c r="C519" s="37" t="s">
        <v>12571</v>
      </c>
      <c r="D519" s="6" t="s">
        <v>521</v>
      </c>
      <c r="E519" s="3">
        <v>4</v>
      </c>
    </row>
    <row r="520" spans="1:5" ht="33">
      <c r="A520" s="37">
        <v>518</v>
      </c>
      <c r="B520" s="210"/>
      <c r="C520" s="37" t="s">
        <v>12572</v>
      </c>
      <c r="D520" s="6" t="s">
        <v>522</v>
      </c>
      <c r="E520" s="3">
        <v>4</v>
      </c>
    </row>
    <row r="521" spans="1:5" ht="33">
      <c r="A521" s="37">
        <v>519</v>
      </c>
      <c r="B521" s="209"/>
      <c r="C521" s="37" t="s">
        <v>12573</v>
      </c>
      <c r="D521" s="6" t="s">
        <v>523</v>
      </c>
      <c r="E521" s="3">
        <v>4</v>
      </c>
    </row>
    <row r="522" spans="1:5" ht="33">
      <c r="A522" s="37">
        <v>520</v>
      </c>
      <c r="B522" s="210"/>
      <c r="C522" s="37" t="s">
        <v>12574</v>
      </c>
      <c r="D522" s="6" t="s">
        <v>524</v>
      </c>
      <c r="E522" s="3">
        <v>4</v>
      </c>
    </row>
    <row r="523" spans="1:5" ht="33">
      <c r="A523" s="37">
        <v>521</v>
      </c>
      <c r="B523" s="209"/>
      <c r="C523" s="37" t="s">
        <v>12575</v>
      </c>
      <c r="D523" s="6" t="s">
        <v>525</v>
      </c>
      <c r="E523" s="3">
        <v>4</v>
      </c>
    </row>
    <row r="524" spans="1:5" ht="33">
      <c r="A524" s="37">
        <v>522</v>
      </c>
      <c r="B524" s="210"/>
      <c r="C524" s="37" t="s">
        <v>12576</v>
      </c>
      <c r="D524" s="6" t="s">
        <v>526</v>
      </c>
      <c r="E524" s="3">
        <v>4</v>
      </c>
    </row>
    <row r="525" spans="1:5" ht="18.75">
      <c r="A525" s="37">
        <v>523</v>
      </c>
      <c r="B525" s="209"/>
      <c r="C525" s="37" t="s">
        <v>12577</v>
      </c>
      <c r="D525" s="6" t="s">
        <v>527</v>
      </c>
      <c r="E525" s="3">
        <v>4</v>
      </c>
    </row>
    <row r="526" spans="1:5" ht="49.5">
      <c r="A526" s="37">
        <v>524</v>
      </c>
      <c r="B526" s="210"/>
      <c r="C526" s="37" t="s">
        <v>12578</v>
      </c>
      <c r="D526" s="6" t="s">
        <v>528</v>
      </c>
      <c r="E526" s="3">
        <v>4</v>
      </c>
    </row>
    <row r="527" spans="1:5" ht="33">
      <c r="A527" s="37">
        <v>525</v>
      </c>
      <c r="B527" s="209"/>
      <c r="C527" s="37" t="s">
        <v>12579</v>
      </c>
      <c r="D527" s="6" t="s">
        <v>529</v>
      </c>
      <c r="E527" s="3">
        <v>4</v>
      </c>
    </row>
    <row r="528" spans="1:5" ht="33">
      <c r="A528" s="37">
        <v>526</v>
      </c>
      <c r="B528" s="210"/>
      <c r="C528" s="37" t="s">
        <v>12580</v>
      </c>
      <c r="D528" s="6" t="s">
        <v>530</v>
      </c>
      <c r="E528" s="3">
        <v>4</v>
      </c>
    </row>
    <row r="529" spans="1:5" ht="33">
      <c r="A529" s="37">
        <v>527</v>
      </c>
      <c r="B529" s="209"/>
      <c r="C529" s="37" t="s">
        <v>12581</v>
      </c>
      <c r="D529" s="6" t="s">
        <v>531</v>
      </c>
      <c r="E529" s="3">
        <v>4</v>
      </c>
    </row>
    <row r="530" spans="1:5" ht="33">
      <c r="A530" s="37">
        <v>528</v>
      </c>
      <c r="B530" s="210"/>
      <c r="C530" s="37" t="s">
        <v>12582</v>
      </c>
      <c r="D530" s="6" t="s">
        <v>532</v>
      </c>
      <c r="E530" s="3">
        <v>4</v>
      </c>
    </row>
    <row r="531" spans="1:5" ht="18.75">
      <c r="A531" s="37">
        <v>529</v>
      </c>
      <c r="B531" s="209"/>
      <c r="C531" s="37" t="s">
        <v>12583</v>
      </c>
      <c r="D531" s="6" t="s">
        <v>533</v>
      </c>
      <c r="E531" s="3">
        <v>4</v>
      </c>
    </row>
    <row r="532" spans="1:5" ht="33">
      <c r="A532" s="37">
        <v>530</v>
      </c>
      <c r="B532" s="210"/>
      <c r="C532" s="37" t="s">
        <v>12584</v>
      </c>
      <c r="D532" s="6" t="s">
        <v>534</v>
      </c>
      <c r="E532" s="3">
        <v>4</v>
      </c>
    </row>
    <row r="533" spans="1:5" ht="33">
      <c r="A533" s="37">
        <v>531</v>
      </c>
      <c r="B533" s="209"/>
      <c r="C533" s="37" t="s">
        <v>12585</v>
      </c>
      <c r="D533" s="6" t="s">
        <v>535</v>
      </c>
      <c r="E533" s="3">
        <v>4</v>
      </c>
    </row>
    <row r="534" spans="1:5" ht="33">
      <c r="A534" s="37">
        <v>532</v>
      </c>
      <c r="B534" s="210"/>
      <c r="C534" s="37" t="s">
        <v>12586</v>
      </c>
      <c r="D534" s="6" t="s">
        <v>536</v>
      </c>
      <c r="E534" s="3">
        <v>4</v>
      </c>
    </row>
    <row r="535" spans="1:5" ht="18.75">
      <c r="A535" s="37">
        <v>533</v>
      </c>
      <c r="B535" s="209"/>
      <c r="C535" s="37" t="s">
        <v>12587</v>
      </c>
      <c r="D535" s="6" t="s">
        <v>537</v>
      </c>
      <c r="E535" s="3">
        <v>4</v>
      </c>
    </row>
    <row r="536" spans="1:5" ht="18.75">
      <c r="A536" s="37">
        <v>534</v>
      </c>
      <c r="B536" s="210"/>
      <c r="C536" s="37" t="s">
        <v>12588</v>
      </c>
      <c r="D536" s="6" t="s">
        <v>538</v>
      </c>
      <c r="E536" s="3">
        <v>4</v>
      </c>
    </row>
    <row r="537" spans="1:5" ht="33">
      <c r="A537" s="37">
        <v>535</v>
      </c>
      <c r="B537" s="209"/>
      <c r="C537" s="37" t="s">
        <v>12589</v>
      </c>
      <c r="D537" s="6" t="s">
        <v>539</v>
      </c>
      <c r="E537" s="3">
        <v>4</v>
      </c>
    </row>
    <row r="538" spans="1:5" ht="33">
      <c r="A538" s="37">
        <v>536</v>
      </c>
      <c r="B538" s="210"/>
      <c r="C538" s="37" t="s">
        <v>12590</v>
      </c>
      <c r="D538" s="6" t="s">
        <v>540</v>
      </c>
      <c r="E538" s="3">
        <v>4</v>
      </c>
    </row>
    <row r="539" spans="1:5" ht="33">
      <c r="A539" s="37">
        <v>537</v>
      </c>
      <c r="B539" s="209"/>
      <c r="C539" s="37" t="s">
        <v>12591</v>
      </c>
      <c r="D539" s="6" t="s">
        <v>541</v>
      </c>
      <c r="E539" s="3">
        <v>4</v>
      </c>
    </row>
    <row r="540" spans="1:5" ht="33">
      <c r="A540" s="37">
        <v>538</v>
      </c>
      <c r="B540" s="210"/>
      <c r="C540" s="37" t="s">
        <v>12592</v>
      </c>
      <c r="D540" s="6" t="s">
        <v>542</v>
      </c>
      <c r="E540" s="3">
        <v>4</v>
      </c>
    </row>
    <row r="541" spans="1:5" ht="33">
      <c r="A541" s="37">
        <v>539</v>
      </c>
      <c r="B541" s="209"/>
      <c r="C541" s="37" t="s">
        <v>12593</v>
      </c>
      <c r="D541" s="6" t="s">
        <v>543</v>
      </c>
      <c r="E541" s="3">
        <v>4</v>
      </c>
    </row>
    <row r="542" spans="1:5" ht="33">
      <c r="A542" s="37">
        <v>540</v>
      </c>
      <c r="B542" s="210"/>
      <c r="C542" s="37" t="s">
        <v>12594</v>
      </c>
      <c r="D542" s="6" t="s">
        <v>544</v>
      </c>
      <c r="E542" s="3">
        <v>4</v>
      </c>
    </row>
    <row r="543" spans="1:5" ht="33">
      <c r="A543" s="37">
        <v>541</v>
      </c>
      <c r="B543" s="209"/>
      <c r="C543" s="37" t="s">
        <v>12595</v>
      </c>
      <c r="D543" s="6" t="s">
        <v>545</v>
      </c>
      <c r="E543" s="3">
        <v>4</v>
      </c>
    </row>
    <row r="544" spans="1:5" ht="33">
      <c r="A544" s="37">
        <v>542</v>
      </c>
      <c r="B544" s="210"/>
      <c r="C544" s="37" t="s">
        <v>12596</v>
      </c>
      <c r="D544" s="6" t="s">
        <v>546</v>
      </c>
      <c r="E544" s="3">
        <v>4</v>
      </c>
    </row>
    <row r="545" spans="1:5" ht="33">
      <c r="A545" s="37">
        <v>543</v>
      </c>
      <c r="B545" s="209"/>
      <c r="C545" s="37" t="s">
        <v>12597</v>
      </c>
      <c r="D545" s="6" t="s">
        <v>547</v>
      </c>
      <c r="E545" s="3">
        <v>4</v>
      </c>
    </row>
    <row r="546" spans="1:5" ht="33">
      <c r="A546" s="37">
        <v>544</v>
      </c>
      <c r="B546" s="210"/>
      <c r="C546" s="37" t="s">
        <v>12598</v>
      </c>
      <c r="D546" s="6" t="s">
        <v>548</v>
      </c>
      <c r="E546" s="3">
        <v>4</v>
      </c>
    </row>
    <row r="547" spans="1:5" ht="33">
      <c r="A547" s="37">
        <v>545</v>
      </c>
      <c r="B547" s="209"/>
      <c r="C547" s="37" t="s">
        <v>12599</v>
      </c>
      <c r="D547" s="6" t="s">
        <v>549</v>
      </c>
      <c r="E547" s="3">
        <v>4</v>
      </c>
    </row>
    <row r="548" spans="1:5" ht="33">
      <c r="A548" s="37">
        <v>546</v>
      </c>
      <c r="B548" s="210"/>
      <c r="C548" s="37" t="s">
        <v>12600</v>
      </c>
      <c r="D548" s="6" t="s">
        <v>550</v>
      </c>
      <c r="E548" s="3">
        <v>4</v>
      </c>
    </row>
    <row r="549" spans="1:5" ht="33">
      <c r="A549" s="37">
        <v>547</v>
      </c>
      <c r="B549" s="209"/>
      <c r="C549" s="37" t="s">
        <v>12601</v>
      </c>
      <c r="D549" s="6" t="s">
        <v>551</v>
      </c>
      <c r="E549" s="3">
        <v>4</v>
      </c>
    </row>
    <row r="550" spans="1:5" ht="18.75">
      <c r="A550" s="37">
        <v>548</v>
      </c>
      <c r="B550" s="210"/>
      <c r="C550" s="37" t="s">
        <v>12602</v>
      </c>
      <c r="D550" s="6" t="s">
        <v>552</v>
      </c>
      <c r="E550" s="3">
        <v>4</v>
      </c>
    </row>
    <row r="551" spans="1:5" ht="33">
      <c r="A551" s="37">
        <v>549</v>
      </c>
      <c r="B551" s="209"/>
      <c r="C551" s="37" t="s">
        <v>12603</v>
      </c>
      <c r="D551" s="6" t="s">
        <v>553</v>
      </c>
      <c r="E551" s="3">
        <v>4</v>
      </c>
    </row>
    <row r="552" spans="1:5" ht="18.75">
      <c r="A552" s="37">
        <v>550</v>
      </c>
      <c r="B552" s="210"/>
      <c r="C552" s="37" t="s">
        <v>12604</v>
      </c>
      <c r="D552" s="6" t="s">
        <v>554</v>
      </c>
      <c r="E552" s="3">
        <v>4</v>
      </c>
    </row>
    <row r="553" spans="1:5" ht="33">
      <c r="A553" s="37">
        <v>551</v>
      </c>
      <c r="B553" s="209"/>
      <c r="C553" s="37" t="s">
        <v>12605</v>
      </c>
      <c r="D553" s="6" t="s">
        <v>555</v>
      </c>
      <c r="E553" s="3">
        <v>4</v>
      </c>
    </row>
    <row r="554" spans="1:5" ht="33">
      <c r="A554" s="37">
        <v>552</v>
      </c>
      <c r="B554" s="210"/>
      <c r="C554" s="37" t="s">
        <v>12606</v>
      </c>
      <c r="D554" s="6" t="s">
        <v>556</v>
      </c>
      <c r="E554" s="3">
        <v>4</v>
      </c>
    </row>
    <row r="555" spans="1:5" ht="33">
      <c r="A555" s="37">
        <v>553</v>
      </c>
      <c r="B555" s="209"/>
      <c r="C555" s="37" t="s">
        <v>12607</v>
      </c>
      <c r="D555" s="6" t="s">
        <v>557</v>
      </c>
      <c r="E555" s="3">
        <v>4</v>
      </c>
    </row>
    <row r="556" spans="1:5" ht="33">
      <c r="A556" s="37">
        <v>554</v>
      </c>
      <c r="B556" s="210"/>
      <c r="C556" s="37" t="s">
        <v>12608</v>
      </c>
      <c r="D556" s="6" t="s">
        <v>558</v>
      </c>
      <c r="E556" s="3">
        <v>4</v>
      </c>
    </row>
    <row r="557" spans="1:5" ht="33">
      <c r="A557" s="37">
        <v>555</v>
      </c>
      <c r="B557" s="209"/>
      <c r="C557" s="37" t="s">
        <v>12609</v>
      </c>
      <c r="D557" s="6" t="s">
        <v>559</v>
      </c>
      <c r="E557" s="3">
        <v>4</v>
      </c>
    </row>
    <row r="558" spans="1:5" ht="18.75">
      <c r="A558" s="37">
        <v>556</v>
      </c>
      <c r="B558" s="210"/>
      <c r="C558" s="37" t="s">
        <v>12610</v>
      </c>
      <c r="D558" s="6" t="s">
        <v>560</v>
      </c>
      <c r="E558" s="3">
        <v>4</v>
      </c>
    </row>
    <row r="559" spans="1:5" ht="33">
      <c r="A559" s="37">
        <v>557</v>
      </c>
      <c r="B559" s="209"/>
      <c r="C559" s="37" t="s">
        <v>12611</v>
      </c>
      <c r="D559" s="6" t="s">
        <v>561</v>
      </c>
      <c r="E559" s="3">
        <v>4</v>
      </c>
    </row>
    <row r="560" spans="1:5" ht="18.75">
      <c r="A560" s="37">
        <v>558</v>
      </c>
      <c r="B560" s="210"/>
      <c r="C560" s="37" t="s">
        <v>12612</v>
      </c>
      <c r="D560" s="6" t="s">
        <v>562</v>
      </c>
      <c r="E560" s="3">
        <v>4</v>
      </c>
    </row>
    <row r="561" spans="1:5" ht="33">
      <c r="A561" s="37">
        <v>559</v>
      </c>
      <c r="B561" s="209"/>
      <c r="C561" s="37" t="s">
        <v>12613</v>
      </c>
      <c r="D561" s="6" t="s">
        <v>563</v>
      </c>
      <c r="E561" s="3">
        <v>4</v>
      </c>
    </row>
    <row r="562" spans="1:5" ht="33">
      <c r="A562" s="37">
        <v>560</v>
      </c>
      <c r="B562" s="210"/>
      <c r="C562" s="37" t="s">
        <v>12614</v>
      </c>
      <c r="D562" s="6" t="s">
        <v>564</v>
      </c>
      <c r="E562" s="3">
        <v>4</v>
      </c>
    </row>
    <row r="563" spans="1:5" ht="33">
      <c r="A563" s="37">
        <v>561</v>
      </c>
      <c r="B563" s="209"/>
      <c r="C563" s="37" t="s">
        <v>12615</v>
      </c>
      <c r="D563" s="6" t="s">
        <v>565</v>
      </c>
      <c r="E563" s="3">
        <v>4</v>
      </c>
    </row>
    <row r="564" spans="1:5" ht="18.75">
      <c r="A564" s="37">
        <v>562</v>
      </c>
      <c r="B564" s="210"/>
      <c r="C564" s="37" t="s">
        <v>12616</v>
      </c>
      <c r="D564" s="6" t="s">
        <v>566</v>
      </c>
      <c r="E564" s="3">
        <v>4</v>
      </c>
    </row>
    <row r="565" spans="1:5" ht="18.75">
      <c r="A565" s="37">
        <v>563</v>
      </c>
      <c r="B565" s="209"/>
      <c r="C565" s="37" t="s">
        <v>12617</v>
      </c>
      <c r="D565" s="6" t="s">
        <v>567</v>
      </c>
      <c r="E565" s="3">
        <v>4</v>
      </c>
    </row>
    <row r="566" spans="1:5" ht="33">
      <c r="A566" s="37">
        <v>564</v>
      </c>
      <c r="B566" s="210"/>
      <c r="C566" s="37" t="s">
        <v>12618</v>
      </c>
      <c r="D566" s="6" t="s">
        <v>568</v>
      </c>
      <c r="E566" s="3">
        <v>4</v>
      </c>
    </row>
    <row r="567" spans="1:5" ht="49.5">
      <c r="A567" s="37">
        <v>565</v>
      </c>
      <c r="B567" s="209"/>
      <c r="C567" s="37" t="s">
        <v>12619</v>
      </c>
      <c r="D567" s="6" t="s">
        <v>569</v>
      </c>
      <c r="E567" s="3">
        <v>4</v>
      </c>
    </row>
    <row r="568" spans="1:5" ht="18.75">
      <c r="A568" s="37">
        <v>566</v>
      </c>
      <c r="B568" s="210"/>
      <c r="C568" s="37" t="s">
        <v>12620</v>
      </c>
      <c r="D568" s="6" t="s">
        <v>570</v>
      </c>
      <c r="E568" s="3">
        <v>4</v>
      </c>
    </row>
    <row r="569" spans="1:5" ht="18.75">
      <c r="A569" s="37">
        <v>567</v>
      </c>
      <c r="B569" s="209"/>
      <c r="C569" s="37" t="s">
        <v>12621</v>
      </c>
      <c r="D569" s="6" t="s">
        <v>571</v>
      </c>
      <c r="E569" s="3">
        <v>4</v>
      </c>
    </row>
    <row r="570" spans="1:5" ht="18.75">
      <c r="A570" s="37">
        <v>568</v>
      </c>
      <c r="B570" s="210"/>
      <c r="C570" s="37" t="s">
        <v>12622</v>
      </c>
      <c r="D570" s="6" t="s">
        <v>572</v>
      </c>
      <c r="E570" s="3">
        <v>4</v>
      </c>
    </row>
    <row r="571" spans="1:5" ht="33">
      <c r="A571" s="37">
        <v>569</v>
      </c>
      <c r="B571" s="209"/>
      <c r="C571" s="37" t="s">
        <v>12623</v>
      </c>
      <c r="D571" s="6" t="s">
        <v>573</v>
      </c>
      <c r="E571" s="3">
        <v>4</v>
      </c>
    </row>
    <row r="572" spans="1:5" ht="33">
      <c r="A572" s="37">
        <v>570</v>
      </c>
      <c r="B572" s="210"/>
      <c r="C572" s="37" t="s">
        <v>12624</v>
      </c>
      <c r="D572" s="6" t="s">
        <v>574</v>
      </c>
      <c r="E572" s="3">
        <v>4</v>
      </c>
    </row>
    <row r="573" spans="1:5" ht="33">
      <c r="A573" s="37">
        <v>571</v>
      </c>
      <c r="B573" s="209"/>
      <c r="C573" s="37" t="s">
        <v>12625</v>
      </c>
      <c r="D573" s="6" t="s">
        <v>575</v>
      </c>
      <c r="E573" s="3">
        <v>4</v>
      </c>
    </row>
    <row r="574" spans="1:5" ht="18.75">
      <c r="A574" s="37">
        <v>572</v>
      </c>
      <c r="B574" s="210"/>
      <c r="C574" s="37" t="s">
        <v>12626</v>
      </c>
      <c r="D574" s="6" t="s">
        <v>576</v>
      </c>
      <c r="E574" s="3">
        <v>4</v>
      </c>
    </row>
    <row r="575" spans="1:5" ht="18.75">
      <c r="A575" s="37">
        <v>573</v>
      </c>
      <c r="B575" s="209"/>
      <c r="C575" s="37" t="s">
        <v>12627</v>
      </c>
      <c r="D575" s="6" t="s">
        <v>577</v>
      </c>
      <c r="E575" s="3">
        <v>4</v>
      </c>
    </row>
    <row r="576" spans="1:5" ht="33">
      <c r="A576" s="37">
        <v>574</v>
      </c>
      <c r="B576" s="210"/>
      <c r="C576" s="37" t="s">
        <v>12628</v>
      </c>
      <c r="D576" s="6" t="s">
        <v>578</v>
      </c>
      <c r="E576" s="3">
        <v>4</v>
      </c>
    </row>
    <row r="577" spans="1:5" ht="33">
      <c r="A577" s="37">
        <v>575</v>
      </c>
      <c r="B577" s="209"/>
      <c r="C577" s="37" t="s">
        <v>12629</v>
      </c>
      <c r="D577" s="6" t="s">
        <v>579</v>
      </c>
      <c r="E577" s="3">
        <v>4</v>
      </c>
    </row>
    <row r="578" spans="1:5" ht="33">
      <c r="A578" s="37">
        <v>576</v>
      </c>
      <c r="B578" s="210"/>
      <c r="C578" s="37" t="s">
        <v>12630</v>
      </c>
      <c r="D578" s="6" t="s">
        <v>580</v>
      </c>
      <c r="E578" s="3">
        <v>4</v>
      </c>
    </row>
    <row r="579" spans="1:5" ht="18.75">
      <c r="A579" s="37">
        <v>577</v>
      </c>
      <c r="B579" s="209"/>
      <c r="C579" s="37" t="s">
        <v>12631</v>
      </c>
      <c r="D579" s="6" t="s">
        <v>581</v>
      </c>
      <c r="E579" s="3">
        <v>4</v>
      </c>
    </row>
    <row r="580" spans="1:5" ht="33">
      <c r="A580" s="37">
        <v>578</v>
      </c>
      <c r="B580" s="210"/>
      <c r="C580" s="37" t="s">
        <v>12632</v>
      </c>
      <c r="D580" s="6" t="s">
        <v>582</v>
      </c>
      <c r="E580" s="3">
        <v>4</v>
      </c>
    </row>
    <row r="581" spans="1:5" ht="33">
      <c r="A581" s="37">
        <v>579</v>
      </c>
      <c r="B581" s="209"/>
      <c r="C581" s="37" t="s">
        <v>12633</v>
      </c>
      <c r="D581" s="6" t="s">
        <v>583</v>
      </c>
      <c r="E581" s="3">
        <v>4</v>
      </c>
    </row>
    <row r="582" spans="1:5" ht="18.75">
      <c r="A582" s="37">
        <v>580</v>
      </c>
      <c r="B582" s="210"/>
      <c r="C582" s="37" t="s">
        <v>12634</v>
      </c>
      <c r="D582" s="6" t="s">
        <v>584</v>
      </c>
      <c r="E582" s="3">
        <v>4</v>
      </c>
    </row>
    <row r="583" spans="1:5" ht="33">
      <c r="A583" s="37">
        <v>581</v>
      </c>
      <c r="B583" s="209"/>
      <c r="C583" s="37" t="s">
        <v>12635</v>
      </c>
      <c r="D583" s="6" t="s">
        <v>585</v>
      </c>
      <c r="E583" s="3">
        <v>4</v>
      </c>
    </row>
    <row r="584" spans="1:5" ht="18.75">
      <c r="A584" s="37">
        <v>582</v>
      </c>
      <c r="B584" s="210"/>
      <c r="C584" s="37" t="s">
        <v>12636</v>
      </c>
      <c r="D584" s="6" t="s">
        <v>586</v>
      </c>
      <c r="E584" s="3">
        <v>4</v>
      </c>
    </row>
    <row r="585" spans="1:5" ht="18.75">
      <c r="A585" s="37">
        <v>583</v>
      </c>
      <c r="B585" s="209"/>
      <c r="C585" s="37" t="s">
        <v>12637</v>
      </c>
      <c r="D585" s="6" t="s">
        <v>587</v>
      </c>
      <c r="E585" s="3">
        <v>4</v>
      </c>
    </row>
    <row r="586" spans="1:5" ht="33">
      <c r="A586" s="37">
        <v>584</v>
      </c>
      <c r="B586" s="210"/>
      <c r="C586" s="37" t="s">
        <v>12638</v>
      </c>
      <c r="D586" s="6" t="s">
        <v>588</v>
      </c>
      <c r="E586" s="3">
        <v>4</v>
      </c>
    </row>
    <row r="587" spans="1:5" ht="33">
      <c r="A587" s="37">
        <v>585</v>
      </c>
      <c r="B587" s="209"/>
      <c r="C587" s="37" t="s">
        <v>12639</v>
      </c>
      <c r="D587" s="6" t="s">
        <v>589</v>
      </c>
      <c r="E587" s="3">
        <v>4</v>
      </c>
    </row>
    <row r="588" spans="1:5" ht="33">
      <c r="A588" s="37">
        <v>586</v>
      </c>
      <c r="B588" s="210"/>
      <c r="C588" s="37" t="s">
        <v>12640</v>
      </c>
      <c r="D588" s="6" t="s">
        <v>590</v>
      </c>
      <c r="E588" s="3">
        <v>4</v>
      </c>
    </row>
    <row r="589" spans="1:5" ht="33">
      <c r="A589" s="37">
        <v>587</v>
      </c>
      <c r="B589" s="209"/>
      <c r="C589" s="37" t="s">
        <v>12641</v>
      </c>
      <c r="D589" s="6" t="s">
        <v>591</v>
      </c>
      <c r="E589" s="3">
        <v>4</v>
      </c>
    </row>
    <row r="590" spans="1:5" ht="33">
      <c r="A590" s="37">
        <v>588</v>
      </c>
      <c r="B590" s="210"/>
      <c r="C590" s="37" t="s">
        <v>12642</v>
      </c>
      <c r="D590" s="6" t="s">
        <v>592</v>
      </c>
      <c r="E590" s="3">
        <v>4</v>
      </c>
    </row>
    <row r="591" spans="1:5" ht="33">
      <c r="A591" s="37">
        <v>589</v>
      </c>
      <c r="B591" s="209"/>
      <c r="C591" s="37" t="s">
        <v>12643</v>
      </c>
      <c r="D591" s="6" t="s">
        <v>593</v>
      </c>
      <c r="E591" s="3">
        <v>4</v>
      </c>
    </row>
    <row r="592" spans="1:5" ht="33">
      <c r="A592" s="37">
        <v>590</v>
      </c>
      <c r="B592" s="210"/>
      <c r="C592" s="37" t="s">
        <v>12644</v>
      </c>
      <c r="D592" s="6" t="s">
        <v>594</v>
      </c>
      <c r="E592" s="3">
        <v>4</v>
      </c>
    </row>
    <row r="593" spans="1:5" ht="33">
      <c r="A593" s="37">
        <v>591</v>
      </c>
      <c r="B593" s="209"/>
      <c r="C593" s="37" t="s">
        <v>12645</v>
      </c>
      <c r="D593" s="6" t="s">
        <v>595</v>
      </c>
      <c r="E593" s="3">
        <v>4</v>
      </c>
    </row>
    <row r="594" spans="1:5" ht="18.75">
      <c r="A594" s="37">
        <v>592</v>
      </c>
      <c r="B594" s="210"/>
      <c r="C594" s="37" t="s">
        <v>12646</v>
      </c>
      <c r="D594" s="6" t="s">
        <v>596</v>
      </c>
      <c r="E594" s="3">
        <v>4</v>
      </c>
    </row>
    <row r="595" spans="1:5" ht="18.75">
      <c r="A595" s="37">
        <v>593</v>
      </c>
      <c r="B595" s="209"/>
      <c r="C595" s="37" t="s">
        <v>12647</v>
      </c>
      <c r="D595" s="6" t="s">
        <v>597</v>
      </c>
      <c r="E595" s="3">
        <v>4</v>
      </c>
    </row>
    <row r="596" spans="1:5" ht="33">
      <c r="A596" s="37">
        <v>594</v>
      </c>
      <c r="B596" s="210"/>
      <c r="C596" s="37" t="s">
        <v>12648</v>
      </c>
      <c r="D596" s="6" t="s">
        <v>598</v>
      </c>
      <c r="E596" s="3">
        <v>4</v>
      </c>
    </row>
    <row r="597" spans="1:5" ht="18.75">
      <c r="A597" s="37">
        <v>595</v>
      </c>
      <c r="B597" s="209"/>
      <c r="C597" s="37" t="s">
        <v>12649</v>
      </c>
      <c r="D597" s="6" t="s">
        <v>599</v>
      </c>
      <c r="E597" s="3">
        <v>4</v>
      </c>
    </row>
    <row r="598" spans="1:5" ht="33">
      <c r="A598" s="37">
        <v>596</v>
      </c>
      <c r="B598" s="210"/>
      <c r="C598" s="37" t="s">
        <v>12650</v>
      </c>
      <c r="D598" s="6" t="s">
        <v>600</v>
      </c>
      <c r="E598" s="3">
        <v>4</v>
      </c>
    </row>
    <row r="599" spans="1:5" ht="33">
      <c r="A599" s="37">
        <v>597</v>
      </c>
      <c r="B599" s="209"/>
      <c r="C599" s="37" t="s">
        <v>12651</v>
      </c>
      <c r="D599" s="6" t="s">
        <v>601</v>
      </c>
      <c r="E599" s="3">
        <v>2</v>
      </c>
    </row>
    <row r="600" spans="1:5" ht="33">
      <c r="A600" s="37">
        <v>598</v>
      </c>
      <c r="B600" s="210"/>
      <c r="C600" s="37" t="s">
        <v>12652</v>
      </c>
      <c r="D600" s="6" t="s">
        <v>602</v>
      </c>
      <c r="E600" s="3">
        <v>4</v>
      </c>
    </row>
    <row r="601" spans="1:5" ht="18.75">
      <c r="A601" s="37">
        <v>599</v>
      </c>
      <c r="B601" s="209"/>
      <c r="C601" s="37" t="s">
        <v>12653</v>
      </c>
      <c r="D601" s="6" t="s">
        <v>603</v>
      </c>
      <c r="E601" s="3">
        <v>4</v>
      </c>
    </row>
    <row r="602" spans="1:5" ht="33">
      <c r="A602" s="37">
        <v>600</v>
      </c>
      <c r="B602" s="210"/>
      <c r="C602" s="37" t="s">
        <v>12654</v>
      </c>
      <c r="D602" s="6" t="s">
        <v>604</v>
      </c>
      <c r="E602" s="3">
        <v>4</v>
      </c>
    </row>
    <row r="603" spans="1:5" ht="49.5">
      <c r="A603" s="37">
        <v>601</v>
      </c>
      <c r="B603" s="209"/>
      <c r="C603" s="37" t="s">
        <v>12655</v>
      </c>
      <c r="D603" s="6" t="s">
        <v>605</v>
      </c>
      <c r="E603" s="3">
        <v>6</v>
      </c>
    </row>
    <row r="604" spans="1:5" ht="33">
      <c r="A604" s="37">
        <v>602</v>
      </c>
      <c r="B604" s="210"/>
      <c r="C604" s="37" t="s">
        <v>12656</v>
      </c>
      <c r="D604" s="6" t="s">
        <v>606</v>
      </c>
      <c r="E604" s="3">
        <v>6</v>
      </c>
    </row>
    <row r="605" spans="1:5" ht="18.75">
      <c r="A605" s="37">
        <v>603</v>
      </c>
      <c r="B605" s="209"/>
      <c r="C605" s="37" t="s">
        <v>12657</v>
      </c>
      <c r="D605" s="6" t="s">
        <v>607</v>
      </c>
      <c r="E605" s="3">
        <v>6</v>
      </c>
    </row>
    <row r="606" spans="1:5" ht="33">
      <c r="A606" s="37">
        <v>604</v>
      </c>
      <c r="B606" s="210"/>
      <c r="C606" s="37" t="s">
        <v>12658</v>
      </c>
      <c r="D606" s="6" t="s">
        <v>608</v>
      </c>
      <c r="E606" s="3">
        <v>6</v>
      </c>
    </row>
    <row r="607" spans="1:5" ht="33">
      <c r="A607" s="37">
        <v>605</v>
      </c>
      <c r="B607" s="209"/>
      <c r="C607" s="37" t="s">
        <v>12659</v>
      </c>
      <c r="D607" s="6" t="s">
        <v>609</v>
      </c>
      <c r="E607" s="3">
        <v>6</v>
      </c>
    </row>
    <row r="608" spans="1:5" ht="18.75">
      <c r="A608" s="37">
        <v>606</v>
      </c>
      <c r="B608" s="210"/>
      <c r="C608" s="37" t="s">
        <v>12660</v>
      </c>
      <c r="D608" s="6" t="s">
        <v>610</v>
      </c>
      <c r="E608" s="3">
        <v>6</v>
      </c>
    </row>
    <row r="609" spans="1:5" ht="33">
      <c r="A609" s="37">
        <v>607</v>
      </c>
      <c r="B609" s="209"/>
      <c r="C609" s="37" t="s">
        <v>12661</v>
      </c>
      <c r="D609" s="6" t="s">
        <v>611</v>
      </c>
      <c r="E609" s="3">
        <v>6</v>
      </c>
    </row>
    <row r="610" spans="1:5" ht="33">
      <c r="A610" s="37">
        <v>608</v>
      </c>
      <c r="B610" s="210"/>
      <c r="C610" s="37" t="s">
        <v>12662</v>
      </c>
      <c r="D610" s="6" t="s">
        <v>612</v>
      </c>
      <c r="E610" s="3">
        <v>6</v>
      </c>
    </row>
    <row r="611" spans="1:5" ht="33">
      <c r="A611" s="37">
        <v>609</v>
      </c>
      <c r="B611" s="209"/>
      <c r="C611" s="37" t="s">
        <v>12663</v>
      </c>
      <c r="D611" s="6" t="s">
        <v>613</v>
      </c>
      <c r="E611" s="3">
        <v>6</v>
      </c>
    </row>
    <row r="612" spans="1:5" ht="18.75">
      <c r="A612" s="37">
        <v>610</v>
      </c>
      <c r="B612" s="210"/>
      <c r="C612" s="37" t="s">
        <v>12664</v>
      </c>
      <c r="D612" s="6" t="s">
        <v>614</v>
      </c>
      <c r="E612" s="3">
        <v>6</v>
      </c>
    </row>
    <row r="613" spans="1:5" ht="18.75">
      <c r="A613" s="37">
        <v>611</v>
      </c>
      <c r="B613" s="209"/>
      <c r="C613" s="37" t="s">
        <v>12665</v>
      </c>
      <c r="D613" s="6" t="s">
        <v>615</v>
      </c>
      <c r="E613" s="3">
        <v>6</v>
      </c>
    </row>
    <row r="614" spans="1:5" ht="18.75">
      <c r="A614" s="37">
        <v>612</v>
      </c>
      <c r="B614" s="210"/>
      <c r="C614" s="37" t="s">
        <v>12666</v>
      </c>
      <c r="D614" s="6" t="s">
        <v>616</v>
      </c>
      <c r="E614" s="3">
        <v>6</v>
      </c>
    </row>
    <row r="615" spans="1:5" ht="33">
      <c r="A615" s="37">
        <v>613</v>
      </c>
      <c r="B615" s="209"/>
      <c r="C615" s="37" t="s">
        <v>12667</v>
      </c>
      <c r="D615" s="6" t="s">
        <v>617</v>
      </c>
      <c r="E615" s="3">
        <v>6</v>
      </c>
    </row>
    <row r="616" spans="1:5" ht="18.75">
      <c r="A616" s="37">
        <v>614</v>
      </c>
      <c r="B616" s="210"/>
      <c r="C616" s="37" t="s">
        <v>12668</v>
      </c>
      <c r="D616" s="6" t="s">
        <v>618</v>
      </c>
      <c r="E616" s="3">
        <v>6</v>
      </c>
    </row>
    <row r="617" spans="1:5" ht="33">
      <c r="A617" s="37">
        <v>615</v>
      </c>
      <c r="B617" s="209"/>
      <c r="C617" s="37" t="s">
        <v>12669</v>
      </c>
      <c r="D617" s="6" t="s">
        <v>619</v>
      </c>
      <c r="E617" s="3">
        <v>6</v>
      </c>
    </row>
    <row r="618" spans="1:5" ht="33">
      <c r="A618" s="37">
        <v>616</v>
      </c>
      <c r="B618" s="210"/>
      <c r="C618" s="37" t="s">
        <v>12670</v>
      </c>
      <c r="D618" s="6" t="s">
        <v>620</v>
      </c>
      <c r="E618" s="3">
        <v>6</v>
      </c>
    </row>
    <row r="619" spans="1:5" ht="33">
      <c r="A619" s="37">
        <v>617</v>
      </c>
      <c r="B619" s="209"/>
      <c r="C619" s="37" t="s">
        <v>12671</v>
      </c>
      <c r="D619" s="6" t="s">
        <v>621</v>
      </c>
      <c r="E619" s="3">
        <v>6</v>
      </c>
    </row>
    <row r="620" spans="1:5" ht="18.75">
      <c r="A620" s="37">
        <v>618</v>
      </c>
      <c r="B620" s="210"/>
      <c r="C620" s="37" t="s">
        <v>12672</v>
      </c>
      <c r="D620" s="6" t="s">
        <v>622</v>
      </c>
      <c r="E620" s="3">
        <v>6</v>
      </c>
    </row>
    <row r="621" spans="1:5" ht="18.75">
      <c r="A621" s="37">
        <v>619</v>
      </c>
      <c r="B621" s="209"/>
      <c r="C621" s="37" t="s">
        <v>12673</v>
      </c>
      <c r="D621" s="6" t="s">
        <v>623</v>
      </c>
      <c r="E621" s="3">
        <v>6</v>
      </c>
    </row>
    <row r="622" spans="1:5" ht="18.75">
      <c r="A622" s="37">
        <v>620</v>
      </c>
      <c r="B622" s="210"/>
      <c r="C622" s="37" t="s">
        <v>12674</v>
      </c>
      <c r="D622" s="6" t="s">
        <v>624</v>
      </c>
      <c r="E622" s="3">
        <v>6</v>
      </c>
    </row>
    <row r="623" spans="1:5" ht="33">
      <c r="A623" s="37">
        <v>621</v>
      </c>
      <c r="B623" s="209"/>
      <c r="C623" s="37" t="s">
        <v>12675</v>
      </c>
      <c r="D623" s="6" t="s">
        <v>625</v>
      </c>
      <c r="E623" s="3">
        <v>6</v>
      </c>
    </row>
    <row r="624" spans="1:5" ht="33">
      <c r="A624" s="37">
        <v>622</v>
      </c>
      <c r="B624" s="210"/>
      <c r="C624" s="37" t="s">
        <v>12676</v>
      </c>
      <c r="D624" s="6" t="s">
        <v>626</v>
      </c>
      <c r="E624" s="3">
        <v>6</v>
      </c>
    </row>
    <row r="625" spans="1:5" ht="33">
      <c r="A625" s="37">
        <v>623</v>
      </c>
      <c r="B625" s="209"/>
      <c r="C625" s="37" t="s">
        <v>12677</v>
      </c>
      <c r="D625" s="6" t="s">
        <v>627</v>
      </c>
      <c r="E625" s="3">
        <v>4</v>
      </c>
    </row>
    <row r="626" spans="1:5" ht="18.75">
      <c r="A626" s="37">
        <v>624</v>
      </c>
      <c r="B626" s="210"/>
      <c r="C626" s="37" t="s">
        <v>12678</v>
      </c>
      <c r="D626" s="6" t="s">
        <v>628</v>
      </c>
      <c r="E626" s="3">
        <v>6</v>
      </c>
    </row>
    <row r="627" spans="1:5" ht="33">
      <c r="A627" s="37">
        <v>625</v>
      </c>
      <c r="B627" s="209"/>
      <c r="C627" s="37" t="s">
        <v>12679</v>
      </c>
      <c r="D627" s="6" t="s">
        <v>629</v>
      </c>
      <c r="E627" s="3">
        <v>6</v>
      </c>
    </row>
    <row r="628" spans="1:5" ht="33">
      <c r="A628" s="37">
        <v>626</v>
      </c>
      <c r="B628" s="210"/>
      <c r="C628" s="37" t="s">
        <v>12680</v>
      </c>
      <c r="D628" s="6" t="s">
        <v>630</v>
      </c>
      <c r="E628" s="3">
        <v>6</v>
      </c>
    </row>
    <row r="629" spans="1:5" ht="18.75">
      <c r="A629" s="37">
        <v>627</v>
      </c>
      <c r="B629" s="209"/>
      <c r="C629" s="37" t="s">
        <v>12681</v>
      </c>
      <c r="D629" s="6" t="s">
        <v>631</v>
      </c>
      <c r="E629" s="3">
        <v>6</v>
      </c>
    </row>
    <row r="630" spans="1:5" ht="33">
      <c r="A630" s="37">
        <v>628</v>
      </c>
      <c r="B630" s="210"/>
      <c r="C630" s="37" t="s">
        <v>12682</v>
      </c>
      <c r="D630" s="6" t="s">
        <v>632</v>
      </c>
      <c r="E630" s="3">
        <v>6</v>
      </c>
    </row>
    <row r="631" spans="1:5" ht="33">
      <c r="A631" s="37">
        <v>629</v>
      </c>
      <c r="B631" s="209"/>
      <c r="C631" s="37" t="s">
        <v>12683</v>
      </c>
      <c r="D631" s="6" t="s">
        <v>633</v>
      </c>
      <c r="E631" s="3">
        <v>6</v>
      </c>
    </row>
    <row r="632" spans="1:5" ht="33">
      <c r="A632" s="37">
        <v>630</v>
      </c>
      <c r="B632" s="210"/>
      <c r="C632" s="37" t="s">
        <v>12684</v>
      </c>
      <c r="D632" s="6" t="s">
        <v>634</v>
      </c>
      <c r="E632" s="3">
        <v>6</v>
      </c>
    </row>
    <row r="633" spans="1:5" ht="33">
      <c r="A633" s="37">
        <v>631</v>
      </c>
      <c r="B633" s="209"/>
      <c r="C633" s="37" t="s">
        <v>12685</v>
      </c>
      <c r="D633" s="6" t="s">
        <v>635</v>
      </c>
      <c r="E633" s="3">
        <v>6</v>
      </c>
    </row>
    <row r="634" spans="1:5" ht="33">
      <c r="A634" s="37">
        <v>632</v>
      </c>
      <c r="B634" s="210"/>
      <c r="C634" s="37" t="s">
        <v>12686</v>
      </c>
      <c r="D634" s="6" t="s">
        <v>636</v>
      </c>
      <c r="E634" s="3">
        <v>6</v>
      </c>
    </row>
    <row r="635" spans="1:5" ht="33">
      <c r="A635" s="37">
        <v>633</v>
      </c>
      <c r="B635" s="209"/>
      <c r="C635" s="37" t="s">
        <v>12687</v>
      </c>
      <c r="D635" s="6" t="s">
        <v>637</v>
      </c>
      <c r="E635" s="3">
        <v>6</v>
      </c>
    </row>
    <row r="636" spans="1:5" ht="33">
      <c r="A636" s="37">
        <v>634</v>
      </c>
      <c r="B636" s="210"/>
      <c r="C636" s="37" t="s">
        <v>12688</v>
      </c>
      <c r="D636" s="6" t="s">
        <v>638</v>
      </c>
      <c r="E636" s="3">
        <v>6</v>
      </c>
    </row>
    <row r="637" spans="1:5" ht="33">
      <c r="A637" s="37">
        <v>635</v>
      </c>
      <c r="B637" s="209"/>
      <c r="C637" s="37" t="s">
        <v>12689</v>
      </c>
      <c r="D637" s="6" t="s">
        <v>639</v>
      </c>
      <c r="E637" s="3">
        <v>6</v>
      </c>
    </row>
    <row r="638" spans="1:5" ht="18.75">
      <c r="A638" s="37">
        <v>636</v>
      </c>
      <c r="B638" s="210"/>
      <c r="C638" s="37" t="s">
        <v>12690</v>
      </c>
      <c r="D638" s="6" t="s">
        <v>640</v>
      </c>
      <c r="E638" s="3">
        <v>6</v>
      </c>
    </row>
    <row r="639" spans="1:5" ht="33">
      <c r="A639" s="37">
        <v>637</v>
      </c>
      <c r="B639" s="209"/>
      <c r="C639" s="37" t="s">
        <v>12691</v>
      </c>
      <c r="D639" s="6" t="s">
        <v>641</v>
      </c>
      <c r="E639" s="3">
        <v>6</v>
      </c>
    </row>
    <row r="640" spans="1:5" ht="33">
      <c r="A640" s="37">
        <v>638</v>
      </c>
      <c r="B640" s="210"/>
      <c r="C640" s="37" t="s">
        <v>12692</v>
      </c>
      <c r="D640" s="6" t="s">
        <v>642</v>
      </c>
      <c r="E640" s="3">
        <v>6</v>
      </c>
    </row>
    <row r="641" spans="1:5" ht="18.75">
      <c r="A641" s="37">
        <v>639</v>
      </c>
      <c r="B641" s="209"/>
      <c r="C641" s="37" t="s">
        <v>12693</v>
      </c>
      <c r="D641" s="6" t="s">
        <v>643</v>
      </c>
      <c r="E641" s="3">
        <v>6</v>
      </c>
    </row>
    <row r="642" spans="1:5" ht="33">
      <c r="A642" s="37">
        <v>640</v>
      </c>
      <c r="B642" s="210"/>
      <c r="C642" s="37" t="s">
        <v>12694</v>
      </c>
      <c r="D642" s="6" t="s">
        <v>644</v>
      </c>
      <c r="E642" s="3">
        <v>6</v>
      </c>
    </row>
    <row r="643" spans="1:5" ht="33">
      <c r="A643" s="37">
        <v>641</v>
      </c>
      <c r="B643" s="209"/>
      <c r="C643" s="37" t="s">
        <v>12695</v>
      </c>
      <c r="D643" s="6" t="s">
        <v>645</v>
      </c>
      <c r="E643" s="3">
        <v>6</v>
      </c>
    </row>
    <row r="644" spans="1:5" ht="33">
      <c r="A644" s="37">
        <v>642</v>
      </c>
      <c r="B644" s="210"/>
      <c r="C644" s="37" t="s">
        <v>12696</v>
      </c>
      <c r="D644" s="6" t="s">
        <v>646</v>
      </c>
      <c r="E644" s="3">
        <v>6</v>
      </c>
    </row>
    <row r="645" spans="1:5" ht="33">
      <c r="A645" s="37">
        <v>643</v>
      </c>
      <c r="B645" s="209"/>
      <c r="C645" s="37" t="s">
        <v>12697</v>
      </c>
      <c r="D645" s="6" t="s">
        <v>647</v>
      </c>
      <c r="E645" s="3">
        <v>6</v>
      </c>
    </row>
    <row r="646" spans="1:5" ht="49.5">
      <c r="A646" s="37">
        <v>644</v>
      </c>
      <c r="B646" s="210"/>
      <c r="C646" s="37" t="s">
        <v>12698</v>
      </c>
      <c r="D646" s="6" t="s">
        <v>648</v>
      </c>
      <c r="E646" s="3">
        <v>6</v>
      </c>
    </row>
    <row r="647" spans="1:5" ht="33">
      <c r="A647" s="37">
        <v>645</v>
      </c>
      <c r="B647" s="209"/>
      <c r="C647" s="37" t="s">
        <v>12699</v>
      </c>
      <c r="D647" s="6" t="s">
        <v>649</v>
      </c>
      <c r="E647" s="3">
        <v>6</v>
      </c>
    </row>
    <row r="648" spans="1:5" ht="33">
      <c r="A648" s="37">
        <v>646</v>
      </c>
      <c r="B648" s="210"/>
      <c r="C648" s="37" t="s">
        <v>12700</v>
      </c>
      <c r="D648" s="6" t="s">
        <v>650</v>
      </c>
      <c r="E648" s="3">
        <v>6</v>
      </c>
    </row>
    <row r="649" spans="1:5" ht="33">
      <c r="A649" s="37">
        <v>647</v>
      </c>
      <c r="B649" s="209"/>
      <c r="C649" s="37" t="s">
        <v>12701</v>
      </c>
      <c r="D649" s="6" t="s">
        <v>651</v>
      </c>
      <c r="E649" s="3">
        <v>6</v>
      </c>
    </row>
    <row r="650" spans="1:5" ht="33">
      <c r="A650" s="37">
        <v>648</v>
      </c>
      <c r="B650" s="210"/>
      <c r="C650" s="37" t="s">
        <v>12702</v>
      </c>
      <c r="D650" s="6" t="s">
        <v>652</v>
      </c>
      <c r="E650" s="3">
        <v>6</v>
      </c>
    </row>
    <row r="651" spans="1:5" ht="33">
      <c r="A651" s="37">
        <v>649</v>
      </c>
      <c r="B651" s="209"/>
      <c r="C651" s="37" t="s">
        <v>12703</v>
      </c>
      <c r="D651" s="6" t="s">
        <v>653</v>
      </c>
      <c r="E651" s="3">
        <v>6</v>
      </c>
    </row>
    <row r="652" spans="1:5" ht="33">
      <c r="A652" s="37">
        <v>650</v>
      </c>
      <c r="B652" s="210"/>
      <c r="C652" s="37" t="s">
        <v>12704</v>
      </c>
      <c r="D652" s="6" t="s">
        <v>654</v>
      </c>
      <c r="E652" s="3">
        <v>6</v>
      </c>
    </row>
    <row r="653" spans="1:5" ht="33">
      <c r="A653" s="37">
        <v>651</v>
      </c>
      <c r="B653" s="209"/>
      <c r="C653" s="37" t="s">
        <v>12705</v>
      </c>
      <c r="D653" s="6" t="s">
        <v>655</v>
      </c>
      <c r="E653" s="3">
        <v>6</v>
      </c>
    </row>
    <row r="654" spans="1:5" ht="33">
      <c r="A654" s="37">
        <v>652</v>
      </c>
      <c r="B654" s="210"/>
      <c r="C654" s="37" t="s">
        <v>12706</v>
      </c>
      <c r="D654" s="6" t="s">
        <v>656</v>
      </c>
      <c r="E654" s="3">
        <v>6</v>
      </c>
    </row>
    <row r="655" spans="1:5" ht="18.75">
      <c r="A655" s="37">
        <v>653</v>
      </c>
      <c r="B655" s="209"/>
      <c r="C655" s="37" t="s">
        <v>12707</v>
      </c>
      <c r="D655" s="6" t="s">
        <v>657</v>
      </c>
      <c r="E655" s="3">
        <v>6</v>
      </c>
    </row>
    <row r="656" spans="1:5" ht="33">
      <c r="A656" s="37">
        <v>654</v>
      </c>
      <c r="B656" s="210"/>
      <c r="C656" s="37" t="s">
        <v>12708</v>
      </c>
      <c r="D656" s="6" t="s">
        <v>658</v>
      </c>
      <c r="E656" s="3">
        <v>6</v>
      </c>
    </row>
    <row r="657" spans="1:5" ht="33">
      <c r="A657" s="37">
        <v>655</v>
      </c>
      <c r="B657" s="209"/>
      <c r="C657" s="37" t="s">
        <v>12709</v>
      </c>
      <c r="D657" s="6" t="s">
        <v>659</v>
      </c>
      <c r="E657" s="3">
        <v>6</v>
      </c>
    </row>
    <row r="658" spans="1:5" ht="33">
      <c r="A658" s="37">
        <v>656</v>
      </c>
      <c r="B658" s="210"/>
      <c r="C658" s="37" t="s">
        <v>12710</v>
      </c>
      <c r="D658" s="6" t="s">
        <v>660</v>
      </c>
      <c r="E658" s="3">
        <v>6</v>
      </c>
    </row>
    <row r="659" spans="1:5" ht="33">
      <c r="A659" s="37">
        <v>657</v>
      </c>
      <c r="B659" s="209"/>
      <c r="C659" s="37" t="s">
        <v>12711</v>
      </c>
      <c r="D659" s="6" t="s">
        <v>661</v>
      </c>
      <c r="E659" s="3">
        <v>6</v>
      </c>
    </row>
    <row r="660" spans="1:5" ht="33">
      <c r="A660" s="37">
        <v>658</v>
      </c>
      <c r="B660" s="210"/>
      <c r="C660" s="37" t="s">
        <v>12712</v>
      </c>
      <c r="D660" s="6" t="s">
        <v>662</v>
      </c>
      <c r="E660" s="3">
        <v>6</v>
      </c>
    </row>
    <row r="661" spans="1:5" ht="18.75">
      <c r="A661" s="37">
        <v>659</v>
      </c>
      <c r="B661" s="209"/>
      <c r="C661" s="37" t="s">
        <v>12713</v>
      </c>
      <c r="D661" s="6" t="s">
        <v>663</v>
      </c>
      <c r="E661" s="3">
        <v>6</v>
      </c>
    </row>
    <row r="662" spans="1:5" ht="33">
      <c r="A662" s="37">
        <v>660</v>
      </c>
      <c r="B662" s="210"/>
      <c r="C662" s="37" t="s">
        <v>12714</v>
      </c>
      <c r="D662" s="6" t="s">
        <v>664</v>
      </c>
      <c r="E662" s="3">
        <v>6</v>
      </c>
    </row>
    <row r="663" spans="1:5" ht="33">
      <c r="A663" s="37">
        <v>661</v>
      </c>
      <c r="B663" s="209"/>
      <c r="C663" s="37" t="s">
        <v>12715</v>
      </c>
      <c r="D663" s="6" t="s">
        <v>665</v>
      </c>
      <c r="E663" s="3">
        <v>6</v>
      </c>
    </row>
    <row r="664" spans="1:5" ht="33">
      <c r="A664" s="37">
        <v>662</v>
      </c>
      <c r="B664" s="210"/>
      <c r="C664" s="37" t="s">
        <v>12716</v>
      </c>
      <c r="D664" s="6" t="s">
        <v>666</v>
      </c>
      <c r="E664" s="3">
        <v>6</v>
      </c>
    </row>
    <row r="665" spans="1:5" ht="33">
      <c r="A665" s="37">
        <v>663</v>
      </c>
      <c r="B665" s="209"/>
      <c r="C665" s="37" t="s">
        <v>12717</v>
      </c>
      <c r="D665" s="6" t="s">
        <v>667</v>
      </c>
      <c r="E665" s="3">
        <v>6</v>
      </c>
    </row>
    <row r="666" spans="1:5" ht="33">
      <c r="A666" s="37">
        <v>664</v>
      </c>
      <c r="B666" s="210"/>
      <c r="C666" s="37" t="s">
        <v>12718</v>
      </c>
      <c r="D666" s="6" t="s">
        <v>668</v>
      </c>
      <c r="E666" s="3">
        <v>6</v>
      </c>
    </row>
    <row r="667" spans="1:5" ht="18.75">
      <c r="A667" s="37">
        <v>665</v>
      </c>
      <c r="B667" s="209"/>
      <c r="C667" s="37" t="s">
        <v>12719</v>
      </c>
      <c r="D667" s="6" t="s">
        <v>669</v>
      </c>
      <c r="E667" s="3">
        <v>6</v>
      </c>
    </row>
    <row r="668" spans="1:5" ht="33">
      <c r="A668" s="37">
        <v>666</v>
      </c>
      <c r="B668" s="210"/>
      <c r="C668" s="37" t="s">
        <v>12720</v>
      </c>
      <c r="D668" s="6" t="s">
        <v>670</v>
      </c>
      <c r="E668" s="3">
        <v>6</v>
      </c>
    </row>
    <row r="669" spans="1:5" ht="33">
      <c r="A669" s="37">
        <v>667</v>
      </c>
      <c r="B669" s="209"/>
      <c r="C669" s="37" t="s">
        <v>12721</v>
      </c>
      <c r="D669" s="6" t="s">
        <v>671</v>
      </c>
      <c r="E669" s="3">
        <v>6</v>
      </c>
    </row>
    <row r="670" spans="1:5" ht="33">
      <c r="A670" s="37">
        <v>668</v>
      </c>
      <c r="B670" s="210"/>
      <c r="C670" s="37" t="s">
        <v>12722</v>
      </c>
      <c r="D670" s="6" t="s">
        <v>672</v>
      </c>
      <c r="E670" s="3">
        <v>6</v>
      </c>
    </row>
    <row r="671" spans="1:5" ht="33">
      <c r="A671" s="37">
        <v>669</v>
      </c>
      <c r="B671" s="209"/>
      <c r="C671" s="37" t="s">
        <v>12723</v>
      </c>
      <c r="D671" s="6" t="s">
        <v>673</v>
      </c>
      <c r="E671" s="3">
        <v>6</v>
      </c>
    </row>
    <row r="672" spans="1:5" ht="33">
      <c r="A672" s="37">
        <v>670</v>
      </c>
      <c r="B672" s="210"/>
      <c r="C672" s="37" t="s">
        <v>12724</v>
      </c>
      <c r="D672" s="6" t="s">
        <v>674</v>
      </c>
      <c r="E672" s="3">
        <v>6</v>
      </c>
    </row>
    <row r="673" spans="1:5" ht="33">
      <c r="A673" s="37">
        <v>671</v>
      </c>
      <c r="B673" s="209"/>
      <c r="C673" s="37" t="s">
        <v>12725</v>
      </c>
      <c r="D673" s="6" t="s">
        <v>675</v>
      </c>
      <c r="E673" s="3">
        <v>6</v>
      </c>
    </row>
    <row r="674" spans="1:5" ht="33">
      <c r="A674" s="37">
        <v>672</v>
      </c>
      <c r="B674" s="210"/>
      <c r="C674" s="37" t="s">
        <v>12726</v>
      </c>
      <c r="D674" s="6" t="s">
        <v>676</v>
      </c>
      <c r="E674" s="3">
        <v>6</v>
      </c>
    </row>
    <row r="675" spans="1:5" ht="18.75">
      <c r="A675" s="37">
        <v>673</v>
      </c>
      <c r="B675" s="209"/>
      <c r="C675" s="37" t="s">
        <v>12727</v>
      </c>
      <c r="D675" s="6" t="s">
        <v>677</v>
      </c>
      <c r="E675" s="3">
        <v>6</v>
      </c>
    </row>
    <row r="676" spans="1:5" ht="18.75">
      <c r="A676" s="37">
        <v>674</v>
      </c>
      <c r="B676" s="210"/>
      <c r="C676" s="37" t="s">
        <v>12728</v>
      </c>
      <c r="D676" s="6" t="s">
        <v>678</v>
      </c>
      <c r="E676" s="3">
        <v>6</v>
      </c>
    </row>
    <row r="677" spans="1:5" ht="18.75">
      <c r="A677" s="37">
        <v>675</v>
      </c>
      <c r="B677" s="209"/>
      <c r="C677" s="37" t="s">
        <v>12729</v>
      </c>
      <c r="D677" s="6" t="s">
        <v>679</v>
      </c>
      <c r="E677" s="3">
        <v>6</v>
      </c>
    </row>
    <row r="678" spans="1:5" ht="18.75">
      <c r="A678" s="37">
        <v>676</v>
      </c>
      <c r="B678" s="210"/>
      <c r="C678" s="37" t="s">
        <v>12730</v>
      </c>
      <c r="D678" s="6" t="s">
        <v>680</v>
      </c>
      <c r="E678" s="3">
        <v>6</v>
      </c>
    </row>
    <row r="679" spans="1:5" ht="18.75">
      <c r="A679" s="37">
        <v>677</v>
      </c>
      <c r="B679" s="209"/>
      <c r="C679" s="37" t="s">
        <v>12731</v>
      </c>
      <c r="D679" s="6" t="s">
        <v>681</v>
      </c>
      <c r="E679" s="3">
        <v>6</v>
      </c>
    </row>
    <row r="680" spans="1:5" ht="33">
      <c r="A680" s="37">
        <v>678</v>
      </c>
      <c r="B680" s="210"/>
      <c r="C680" s="37" t="s">
        <v>12732</v>
      </c>
      <c r="D680" s="6" t="s">
        <v>682</v>
      </c>
      <c r="E680" s="3">
        <v>6</v>
      </c>
    </row>
    <row r="681" spans="1:5" ht="33">
      <c r="A681" s="37">
        <v>679</v>
      </c>
      <c r="B681" s="209"/>
      <c r="C681" s="37" t="s">
        <v>12733</v>
      </c>
      <c r="D681" s="6" t="s">
        <v>683</v>
      </c>
      <c r="E681" s="3">
        <v>6</v>
      </c>
    </row>
    <row r="682" spans="1:5" ht="18.75">
      <c r="A682" s="37">
        <v>680</v>
      </c>
      <c r="B682" s="210"/>
      <c r="C682" s="37" t="s">
        <v>12734</v>
      </c>
      <c r="D682" s="6" t="s">
        <v>684</v>
      </c>
      <c r="E682" s="3">
        <v>6</v>
      </c>
    </row>
    <row r="683" spans="1:5" ht="18.75">
      <c r="A683" s="37">
        <v>681</v>
      </c>
      <c r="B683" s="209"/>
      <c r="C683" s="37" t="s">
        <v>12735</v>
      </c>
      <c r="D683" s="6" t="s">
        <v>685</v>
      </c>
      <c r="E683" s="3">
        <v>6</v>
      </c>
    </row>
    <row r="684" spans="1:5" ht="33">
      <c r="A684" s="37">
        <v>682</v>
      </c>
      <c r="B684" s="210"/>
      <c r="C684" s="37" t="s">
        <v>12736</v>
      </c>
      <c r="D684" s="6" t="s">
        <v>686</v>
      </c>
      <c r="E684" s="3">
        <v>6</v>
      </c>
    </row>
    <row r="685" spans="1:5" ht="33">
      <c r="A685" s="37">
        <v>683</v>
      </c>
      <c r="B685" s="209"/>
      <c r="C685" s="37" t="s">
        <v>12737</v>
      </c>
      <c r="D685" s="6" t="s">
        <v>687</v>
      </c>
      <c r="E685" s="3">
        <v>6</v>
      </c>
    </row>
    <row r="686" spans="1:5" ht="33">
      <c r="A686" s="37">
        <v>684</v>
      </c>
      <c r="B686" s="210"/>
      <c r="C686" s="37" t="s">
        <v>12738</v>
      </c>
      <c r="D686" s="6" t="s">
        <v>688</v>
      </c>
      <c r="E686" s="3">
        <v>6</v>
      </c>
    </row>
    <row r="687" spans="1:5" ht="18.75">
      <c r="A687" s="37">
        <v>685</v>
      </c>
      <c r="B687" s="209"/>
      <c r="C687" s="37" t="s">
        <v>12739</v>
      </c>
      <c r="D687" s="6" t="s">
        <v>689</v>
      </c>
      <c r="E687" s="3">
        <v>6</v>
      </c>
    </row>
    <row r="688" spans="1:5" ht="49.5">
      <c r="A688" s="37">
        <v>686</v>
      </c>
      <c r="B688" s="210"/>
      <c r="C688" s="37" t="s">
        <v>12740</v>
      </c>
      <c r="D688" s="6" t="s">
        <v>690</v>
      </c>
      <c r="E688" s="3">
        <v>6</v>
      </c>
    </row>
    <row r="689" spans="1:5" ht="33">
      <c r="A689" s="37">
        <v>687</v>
      </c>
      <c r="B689" s="209"/>
      <c r="C689" s="37" t="s">
        <v>12741</v>
      </c>
      <c r="D689" s="6" t="s">
        <v>691</v>
      </c>
      <c r="E689" s="3">
        <v>6</v>
      </c>
    </row>
    <row r="690" spans="1:5" ht="33">
      <c r="A690" s="37">
        <v>688</v>
      </c>
      <c r="B690" s="210"/>
      <c r="C690" s="37" t="s">
        <v>12742</v>
      </c>
      <c r="D690" s="6" t="s">
        <v>692</v>
      </c>
      <c r="E690" s="3">
        <v>6</v>
      </c>
    </row>
    <row r="691" spans="1:5" ht="18.75">
      <c r="A691" s="37">
        <v>689</v>
      </c>
      <c r="B691" s="209"/>
      <c r="C691" s="37" t="s">
        <v>12743</v>
      </c>
      <c r="D691" s="6" t="s">
        <v>693</v>
      </c>
      <c r="E691" s="3">
        <v>6</v>
      </c>
    </row>
    <row r="692" spans="1:5" ht="33">
      <c r="A692" s="37">
        <v>690</v>
      </c>
      <c r="B692" s="210"/>
      <c r="C692" s="37" t="s">
        <v>12744</v>
      </c>
      <c r="D692" s="6" t="s">
        <v>694</v>
      </c>
      <c r="E692" s="3">
        <v>6</v>
      </c>
    </row>
    <row r="693" spans="1:5" ht="33">
      <c r="A693" s="37">
        <v>691</v>
      </c>
      <c r="B693" s="209"/>
      <c r="C693" s="37" t="s">
        <v>12745</v>
      </c>
      <c r="D693" s="6" t="s">
        <v>695</v>
      </c>
      <c r="E693" s="3">
        <v>6</v>
      </c>
    </row>
    <row r="694" spans="1:5" ht="18.75">
      <c r="A694" s="37">
        <v>692</v>
      </c>
      <c r="B694" s="210"/>
      <c r="C694" s="37" t="s">
        <v>12746</v>
      </c>
      <c r="D694" s="6" t="s">
        <v>696</v>
      </c>
      <c r="E694" s="3">
        <v>6</v>
      </c>
    </row>
    <row r="695" spans="1:5" ht="18.75">
      <c r="A695" s="37">
        <v>693</v>
      </c>
      <c r="B695" s="209"/>
      <c r="C695" s="37" t="s">
        <v>12747</v>
      </c>
      <c r="D695" s="6" t="s">
        <v>697</v>
      </c>
      <c r="E695" s="3">
        <v>0</v>
      </c>
    </row>
    <row r="696" spans="1:5" ht="33">
      <c r="A696" s="37">
        <v>694</v>
      </c>
      <c r="B696" s="210"/>
      <c r="C696" s="37" t="s">
        <v>12748</v>
      </c>
      <c r="D696" s="6" t="s">
        <v>698</v>
      </c>
      <c r="E696" s="3">
        <v>6</v>
      </c>
    </row>
    <row r="697" spans="1:5" ht="33">
      <c r="A697" s="37">
        <v>695</v>
      </c>
      <c r="B697" s="209"/>
      <c r="C697" s="37" t="s">
        <v>12749</v>
      </c>
      <c r="D697" s="6" t="s">
        <v>699</v>
      </c>
      <c r="E697" s="3">
        <v>6</v>
      </c>
    </row>
    <row r="698" spans="1:5" ht="18.75">
      <c r="A698" s="37">
        <v>696</v>
      </c>
      <c r="B698" s="210"/>
      <c r="C698" s="37" t="s">
        <v>12750</v>
      </c>
      <c r="D698" s="6" t="s">
        <v>700</v>
      </c>
      <c r="E698" s="3">
        <v>6</v>
      </c>
    </row>
    <row r="699" spans="1:5" ht="18.75">
      <c r="A699" s="37">
        <v>697</v>
      </c>
      <c r="B699" s="209"/>
      <c r="C699" s="37" t="s">
        <v>12751</v>
      </c>
      <c r="D699" s="6" t="s">
        <v>701</v>
      </c>
      <c r="E699" s="3">
        <v>6</v>
      </c>
    </row>
    <row r="700" spans="1:5" ht="49.5">
      <c r="A700" s="37">
        <v>698</v>
      </c>
      <c r="B700" s="210"/>
      <c r="C700" s="37" t="s">
        <v>12752</v>
      </c>
      <c r="D700" s="6" t="s">
        <v>702</v>
      </c>
      <c r="E700" s="3">
        <v>6</v>
      </c>
    </row>
    <row r="701" spans="1:5" ht="18.75">
      <c r="A701" s="37">
        <v>699</v>
      </c>
      <c r="B701" s="209"/>
      <c r="C701" s="37" t="s">
        <v>12753</v>
      </c>
      <c r="D701" s="6" t="s">
        <v>703</v>
      </c>
      <c r="E701" s="3">
        <v>6</v>
      </c>
    </row>
    <row r="702" spans="1:5" ht="33">
      <c r="A702" s="37">
        <v>700</v>
      </c>
      <c r="B702" s="210"/>
      <c r="C702" s="37" t="s">
        <v>12754</v>
      </c>
      <c r="D702" s="6" t="s">
        <v>704</v>
      </c>
      <c r="E702" s="3">
        <v>6</v>
      </c>
    </row>
    <row r="703" spans="1:5" ht="33">
      <c r="A703" s="37">
        <v>701</v>
      </c>
      <c r="B703" s="209"/>
      <c r="C703" s="37" t="s">
        <v>12755</v>
      </c>
      <c r="D703" s="6" t="s">
        <v>705</v>
      </c>
      <c r="E703" s="3">
        <v>6</v>
      </c>
    </row>
    <row r="704" spans="1:5" ht="33">
      <c r="A704" s="37">
        <v>702</v>
      </c>
      <c r="B704" s="210"/>
      <c r="C704" s="37" t="s">
        <v>12756</v>
      </c>
      <c r="D704" s="6" t="s">
        <v>706</v>
      </c>
      <c r="E704" s="3">
        <v>4</v>
      </c>
    </row>
    <row r="705" spans="1:5" ht="33">
      <c r="A705" s="37">
        <v>703</v>
      </c>
      <c r="B705" s="209"/>
      <c r="C705" s="37" t="s">
        <v>12757</v>
      </c>
      <c r="D705" s="6" t="s">
        <v>707</v>
      </c>
      <c r="E705" s="3">
        <v>6</v>
      </c>
    </row>
    <row r="706" spans="1:5" ht="18.75">
      <c r="A706" s="37">
        <v>704</v>
      </c>
      <c r="B706" s="210"/>
      <c r="C706" s="37" t="s">
        <v>12758</v>
      </c>
      <c r="D706" s="6" t="s">
        <v>708</v>
      </c>
      <c r="E706" s="3">
        <v>6</v>
      </c>
    </row>
    <row r="707" spans="1:5" ht="33">
      <c r="A707" s="37">
        <v>705</v>
      </c>
      <c r="B707" s="209"/>
      <c r="C707" s="37" t="s">
        <v>12759</v>
      </c>
      <c r="D707" s="6" t="s">
        <v>709</v>
      </c>
      <c r="E707" s="3">
        <v>6</v>
      </c>
    </row>
    <row r="708" spans="1:5" ht="33">
      <c r="A708" s="37">
        <v>706</v>
      </c>
      <c r="B708" s="210"/>
      <c r="C708" s="37" t="s">
        <v>12760</v>
      </c>
      <c r="D708" s="6" t="s">
        <v>710</v>
      </c>
      <c r="E708" s="3">
        <v>6</v>
      </c>
    </row>
    <row r="709" spans="1:5" ht="33">
      <c r="A709" s="37">
        <v>707</v>
      </c>
      <c r="B709" s="209"/>
      <c r="C709" s="37" t="s">
        <v>12761</v>
      </c>
      <c r="D709" s="6" t="s">
        <v>711</v>
      </c>
      <c r="E709" s="3">
        <v>6</v>
      </c>
    </row>
    <row r="710" spans="1:5" ht="33">
      <c r="A710" s="37">
        <v>708</v>
      </c>
      <c r="B710" s="210"/>
      <c r="C710" s="37" t="s">
        <v>12762</v>
      </c>
      <c r="D710" s="6" t="s">
        <v>712</v>
      </c>
      <c r="E710" s="3">
        <v>6</v>
      </c>
    </row>
    <row r="711" spans="1:5" ht="33">
      <c r="A711" s="37">
        <v>709</v>
      </c>
      <c r="B711" s="209"/>
      <c r="C711" s="37" t="s">
        <v>12763</v>
      </c>
      <c r="D711" s="6" t="s">
        <v>713</v>
      </c>
      <c r="E711" s="3">
        <v>6</v>
      </c>
    </row>
    <row r="712" spans="1:5" ht="33">
      <c r="A712" s="37">
        <v>710</v>
      </c>
      <c r="B712" s="210"/>
      <c r="C712" s="37" t="s">
        <v>12764</v>
      </c>
      <c r="D712" s="6" t="s">
        <v>714</v>
      </c>
      <c r="E712" s="3">
        <v>6</v>
      </c>
    </row>
    <row r="713" spans="1:5" ht="33">
      <c r="A713" s="37">
        <v>711</v>
      </c>
      <c r="B713" s="209"/>
      <c r="C713" s="37" t="s">
        <v>12765</v>
      </c>
      <c r="D713" s="6" t="s">
        <v>715</v>
      </c>
      <c r="E713" s="3">
        <v>6</v>
      </c>
    </row>
    <row r="714" spans="1:5" ht="33">
      <c r="A714" s="37">
        <v>712</v>
      </c>
      <c r="B714" s="210"/>
      <c r="C714" s="37" t="s">
        <v>12766</v>
      </c>
      <c r="D714" s="6" t="s">
        <v>716</v>
      </c>
      <c r="E714" s="3">
        <v>6</v>
      </c>
    </row>
    <row r="715" spans="1:5" ht="33">
      <c r="A715" s="37">
        <v>713</v>
      </c>
      <c r="B715" s="209"/>
      <c r="C715" s="37" t="s">
        <v>12767</v>
      </c>
      <c r="D715" s="6" t="s">
        <v>717</v>
      </c>
      <c r="E715" s="3">
        <v>6</v>
      </c>
    </row>
    <row r="716" spans="1:5" ht="49.5">
      <c r="A716" s="37">
        <v>714</v>
      </c>
      <c r="B716" s="210"/>
      <c r="C716" s="37" t="s">
        <v>12768</v>
      </c>
      <c r="D716" s="6" t="s">
        <v>718</v>
      </c>
      <c r="E716" s="3">
        <v>6</v>
      </c>
    </row>
    <row r="717" spans="1:5" ht="33">
      <c r="A717" s="37">
        <v>715</v>
      </c>
      <c r="B717" s="209"/>
      <c r="C717" s="37" t="s">
        <v>12769</v>
      </c>
      <c r="D717" s="6" t="s">
        <v>719</v>
      </c>
      <c r="E717" s="3">
        <v>6</v>
      </c>
    </row>
    <row r="718" spans="1:5" ht="33">
      <c r="A718" s="37">
        <v>716</v>
      </c>
      <c r="B718" s="210"/>
      <c r="C718" s="37" t="s">
        <v>12770</v>
      </c>
      <c r="D718" s="6" t="s">
        <v>720</v>
      </c>
      <c r="E718" s="3">
        <v>6</v>
      </c>
    </row>
    <row r="719" spans="1:5" ht="18.75">
      <c r="A719" s="37">
        <v>717</v>
      </c>
      <c r="B719" s="209"/>
      <c r="C719" s="37" t="s">
        <v>12771</v>
      </c>
      <c r="D719" s="6" t="s">
        <v>721</v>
      </c>
      <c r="E719" s="3">
        <v>6</v>
      </c>
    </row>
    <row r="720" spans="1:5" ht="18.75">
      <c r="A720" s="37">
        <v>718</v>
      </c>
      <c r="B720" s="210"/>
      <c r="C720" s="37" t="s">
        <v>12772</v>
      </c>
      <c r="D720" s="6" t="s">
        <v>722</v>
      </c>
      <c r="E720" s="3">
        <v>6</v>
      </c>
    </row>
    <row r="721" spans="1:5" ht="33">
      <c r="A721" s="37">
        <v>719</v>
      </c>
      <c r="B721" s="209"/>
      <c r="C721" s="37" t="s">
        <v>12773</v>
      </c>
      <c r="D721" s="6" t="s">
        <v>723</v>
      </c>
      <c r="E721" s="3">
        <v>6</v>
      </c>
    </row>
    <row r="722" spans="1:5" ht="18.75">
      <c r="A722" s="37">
        <v>720</v>
      </c>
      <c r="B722" s="210"/>
      <c r="C722" s="37" t="s">
        <v>12774</v>
      </c>
      <c r="D722" s="6" t="s">
        <v>724</v>
      </c>
      <c r="E722" s="3">
        <v>6</v>
      </c>
    </row>
    <row r="723" spans="1:5" ht="33">
      <c r="A723" s="37">
        <v>721</v>
      </c>
      <c r="B723" s="209"/>
      <c r="C723" s="37" t="s">
        <v>12775</v>
      </c>
      <c r="D723" s="6" t="s">
        <v>725</v>
      </c>
      <c r="E723" s="3">
        <v>6</v>
      </c>
    </row>
    <row r="724" spans="1:5" ht="33">
      <c r="A724" s="37">
        <v>722</v>
      </c>
      <c r="B724" s="210"/>
      <c r="C724" s="37" t="s">
        <v>12776</v>
      </c>
      <c r="D724" s="6" t="s">
        <v>726</v>
      </c>
      <c r="E724" s="3">
        <v>6</v>
      </c>
    </row>
    <row r="725" spans="1:5" ht="33">
      <c r="A725" s="37">
        <v>723</v>
      </c>
      <c r="B725" s="209"/>
      <c r="C725" s="37" t="s">
        <v>12777</v>
      </c>
      <c r="D725" s="6" t="s">
        <v>727</v>
      </c>
      <c r="E725" s="3">
        <v>6</v>
      </c>
    </row>
    <row r="726" spans="1:5" ht="18.75">
      <c r="A726" s="37">
        <v>724</v>
      </c>
      <c r="B726" s="210"/>
      <c r="C726" s="37" t="s">
        <v>12778</v>
      </c>
      <c r="D726" s="6" t="s">
        <v>728</v>
      </c>
      <c r="E726" s="3">
        <v>6</v>
      </c>
    </row>
    <row r="727" spans="1:5" ht="33">
      <c r="A727" s="37">
        <v>725</v>
      </c>
      <c r="B727" s="209"/>
      <c r="C727" s="37" t="s">
        <v>12779</v>
      </c>
      <c r="D727" s="6" t="s">
        <v>729</v>
      </c>
      <c r="E727" s="3">
        <v>6</v>
      </c>
    </row>
    <row r="728" spans="1:5" ht="33">
      <c r="A728" s="37">
        <v>726</v>
      </c>
      <c r="B728" s="210"/>
      <c r="C728" s="37" t="s">
        <v>12780</v>
      </c>
      <c r="D728" s="6" t="s">
        <v>730</v>
      </c>
      <c r="E728" s="3">
        <v>6</v>
      </c>
    </row>
    <row r="729" spans="1:5" ht="33">
      <c r="A729" s="37">
        <v>727</v>
      </c>
      <c r="B729" s="209"/>
      <c r="C729" s="37" t="s">
        <v>12781</v>
      </c>
      <c r="D729" s="6" t="s">
        <v>731</v>
      </c>
      <c r="E729" s="3">
        <v>6</v>
      </c>
    </row>
    <row r="730" spans="1:5" ht="33">
      <c r="A730" s="37">
        <v>728</v>
      </c>
      <c r="B730" s="210"/>
      <c r="C730" s="37" t="s">
        <v>12782</v>
      </c>
      <c r="D730" s="6" t="s">
        <v>732</v>
      </c>
      <c r="E730" s="3">
        <v>6</v>
      </c>
    </row>
    <row r="731" spans="1:5" ht="33">
      <c r="A731" s="37">
        <v>729</v>
      </c>
      <c r="B731" s="209"/>
      <c r="C731" s="37" t="s">
        <v>12783</v>
      </c>
      <c r="D731" s="6" t="s">
        <v>733</v>
      </c>
      <c r="E731" s="3">
        <v>6</v>
      </c>
    </row>
    <row r="732" spans="1:5" ht="18.75">
      <c r="A732" s="37">
        <v>730</v>
      </c>
      <c r="B732" s="210"/>
      <c r="C732" s="37" t="s">
        <v>12784</v>
      </c>
      <c r="D732" s="6" t="s">
        <v>734</v>
      </c>
      <c r="E732" s="3">
        <v>6</v>
      </c>
    </row>
    <row r="733" spans="1:5" ht="33">
      <c r="A733" s="37">
        <v>731</v>
      </c>
      <c r="B733" s="209"/>
      <c r="C733" s="37" t="s">
        <v>12785</v>
      </c>
      <c r="D733" s="6" t="s">
        <v>735</v>
      </c>
      <c r="E733" s="3">
        <v>6</v>
      </c>
    </row>
    <row r="734" spans="1:5" ht="33">
      <c r="A734" s="37">
        <v>732</v>
      </c>
      <c r="B734" s="210"/>
      <c r="C734" s="37" t="s">
        <v>12786</v>
      </c>
      <c r="D734" s="6" t="s">
        <v>736</v>
      </c>
      <c r="E734" s="3">
        <v>6</v>
      </c>
    </row>
    <row r="735" spans="1:5" ht="33">
      <c r="A735" s="37">
        <v>733</v>
      </c>
      <c r="B735" s="209"/>
      <c r="C735" s="37" t="s">
        <v>12787</v>
      </c>
      <c r="D735" s="6" t="s">
        <v>737</v>
      </c>
      <c r="E735" s="3">
        <v>6</v>
      </c>
    </row>
    <row r="736" spans="1:5" ht="33">
      <c r="A736" s="37">
        <v>734</v>
      </c>
      <c r="B736" s="210"/>
      <c r="C736" s="37" t="s">
        <v>12788</v>
      </c>
      <c r="D736" s="6" t="s">
        <v>738</v>
      </c>
      <c r="E736" s="3">
        <v>6</v>
      </c>
    </row>
    <row r="737" spans="1:5" ht="33">
      <c r="A737" s="37">
        <v>735</v>
      </c>
      <c r="B737" s="209"/>
      <c r="C737" s="37" t="s">
        <v>12789</v>
      </c>
      <c r="D737" s="6" t="s">
        <v>739</v>
      </c>
      <c r="E737" s="3">
        <v>6</v>
      </c>
    </row>
    <row r="738" spans="1:5" ht="33">
      <c r="A738" s="37">
        <v>736</v>
      </c>
      <c r="B738" s="210"/>
      <c r="C738" s="37" t="s">
        <v>12790</v>
      </c>
      <c r="D738" s="6" t="s">
        <v>740</v>
      </c>
      <c r="E738" s="3">
        <v>6</v>
      </c>
    </row>
    <row r="739" spans="1:5" ht="18.75">
      <c r="A739" s="37">
        <v>737</v>
      </c>
      <c r="B739" s="209"/>
      <c r="C739" s="37" t="s">
        <v>12791</v>
      </c>
      <c r="D739" s="6" t="s">
        <v>741</v>
      </c>
      <c r="E739" s="3">
        <v>6</v>
      </c>
    </row>
    <row r="740" spans="1:5" ht="49.5">
      <c r="A740" s="37">
        <v>738</v>
      </c>
      <c r="B740" s="210"/>
      <c r="C740" s="37" t="s">
        <v>12792</v>
      </c>
      <c r="D740" s="6" t="s">
        <v>742</v>
      </c>
      <c r="E740" s="3">
        <v>6</v>
      </c>
    </row>
    <row r="741" spans="1:5" ht="33">
      <c r="A741" s="37">
        <v>739</v>
      </c>
      <c r="B741" s="209"/>
      <c r="C741" s="37" t="s">
        <v>12793</v>
      </c>
      <c r="D741" s="6" t="s">
        <v>743</v>
      </c>
      <c r="E741" s="3">
        <v>6</v>
      </c>
    </row>
    <row r="742" spans="1:5" ht="33">
      <c r="A742" s="37">
        <v>740</v>
      </c>
      <c r="B742" s="210"/>
      <c r="C742" s="37" t="s">
        <v>12794</v>
      </c>
      <c r="D742" s="6" t="s">
        <v>744</v>
      </c>
      <c r="E742" s="3">
        <v>6</v>
      </c>
    </row>
    <row r="743" spans="1:5" ht="33">
      <c r="A743" s="37">
        <v>741</v>
      </c>
      <c r="B743" s="209"/>
      <c r="C743" s="37" t="s">
        <v>12795</v>
      </c>
      <c r="D743" s="6" t="s">
        <v>745</v>
      </c>
      <c r="E743" s="3">
        <v>6</v>
      </c>
    </row>
    <row r="744" spans="1:5" ht="49.5">
      <c r="A744" s="37">
        <v>742</v>
      </c>
      <c r="B744" s="210"/>
      <c r="C744" s="37" t="s">
        <v>12796</v>
      </c>
      <c r="D744" s="6" t="s">
        <v>746</v>
      </c>
      <c r="E744" s="3">
        <v>6</v>
      </c>
    </row>
    <row r="745" spans="1:5" ht="33">
      <c r="A745" s="37">
        <v>743</v>
      </c>
      <c r="B745" s="209"/>
      <c r="C745" s="37" t="s">
        <v>12797</v>
      </c>
      <c r="D745" s="6" t="s">
        <v>747</v>
      </c>
      <c r="E745" s="3">
        <v>6</v>
      </c>
    </row>
    <row r="746" spans="1:5" ht="33">
      <c r="A746" s="37">
        <v>744</v>
      </c>
      <c r="B746" s="210"/>
      <c r="C746" s="37" t="s">
        <v>12798</v>
      </c>
      <c r="D746" s="6" t="s">
        <v>748</v>
      </c>
      <c r="E746" s="3">
        <v>6</v>
      </c>
    </row>
    <row r="747" spans="1:5" ht="33">
      <c r="A747" s="37">
        <v>745</v>
      </c>
      <c r="B747" s="209"/>
      <c r="C747" s="37" t="s">
        <v>12799</v>
      </c>
      <c r="D747" s="6" t="s">
        <v>749</v>
      </c>
      <c r="E747" s="3">
        <v>6</v>
      </c>
    </row>
    <row r="748" spans="1:5" ht="33">
      <c r="A748" s="37">
        <v>746</v>
      </c>
      <c r="B748" s="210"/>
      <c r="C748" s="37" t="s">
        <v>12800</v>
      </c>
      <c r="D748" s="6" t="s">
        <v>750</v>
      </c>
      <c r="E748" s="3">
        <v>6</v>
      </c>
    </row>
    <row r="749" spans="1:5" ht="33">
      <c r="A749" s="37">
        <v>747</v>
      </c>
      <c r="B749" s="209"/>
      <c r="C749" s="37" t="s">
        <v>12801</v>
      </c>
      <c r="D749" s="6" t="s">
        <v>751</v>
      </c>
      <c r="E749" s="3">
        <v>6</v>
      </c>
    </row>
    <row r="750" spans="1:5" ht="33">
      <c r="A750" s="37">
        <v>748</v>
      </c>
      <c r="B750" s="210"/>
      <c r="C750" s="37" t="s">
        <v>12802</v>
      </c>
      <c r="D750" s="6" t="s">
        <v>752</v>
      </c>
      <c r="E750" s="3">
        <v>6</v>
      </c>
    </row>
    <row r="751" spans="1:5" ht="33">
      <c r="A751" s="37">
        <v>749</v>
      </c>
      <c r="B751" s="209"/>
      <c r="C751" s="37" t="s">
        <v>12803</v>
      </c>
      <c r="D751" s="6" t="s">
        <v>753</v>
      </c>
      <c r="E751" s="3">
        <v>6</v>
      </c>
    </row>
    <row r="752" spans="1:5" ht="33">
      <c r="A752" s="37">
        <v>750</v>
      </c>
      <c r="B752" s="210"/>
      <c r="C752" s="37" t="s">
        <v>12804</v>
      </c>
      <c r="D752" s="6" t="s">
        <v>754</v>
      </c>
      <c r="E752" s="3">
        <v>6</v>
      </c>
    </row>
    <row r="753" spans="1:5" ht="33">
      <c r="A753" s="37">
        <v>751</v>
      </c>
      <c r="B753" s="209"/>
      <c r="C753" s="37" t="s">
        <v>12805</v>
      </c>
      <c r="D753" s="6" t="s">
        <v>755</v>
      </c>
      <c r="E753" s="3">
        <v>6</v>
      </c>
    </row>
    <row r="754" spans="1:5" ht="33">
      <c r="A754" s="37">
        <v>752</v>
      </c>
      <c r="B754" s="210"/>
      <c r="C754" s="37" t="s">
        <v>12806</v>
      </c>
      <c r="D754" s="6" t="s">
        <v>756</v>
      </c>
      <c r="E754" s="3">
        <v>6</v>
      </c>
    </row>
    <row r="755" spans="1:5" ht="33">
      <c r="A755" s="37">
        <v>753</v>
      </c>
      <c r="B755" s="209"/>
      <c r="C755" s="37" t="s">
        <v>12807</v>
      </c>
      <c r="D755" s="6" t="s">
        <v>757</v>
      </c>
      <c r="E755" s="3">
        <v>6</v>
      </c>
    </row>
    <row r="756" spans="1:5" ht="33">
      <c r="A756" s="37">
        <v>754</v>
      </c>
      <c r="B756" s="210"/>
      <c r="C756" s="37" t="s">
        <v>12808</v>
      </c>
      <c r="D756" s="6" t="s">
        <v>758</v>
      </c>
      <c r="E756" s="3">
        <v>6</v>
      </c>
    </row>
    <row r="757" spans="1:5" ht="33">
      <c r="A757" s="37">
        <v>755</v>
      </c>
      <c r="B757" s="209"/>
      <c r="C757" s="37" t="s">
        <v>12809</v>
      </c>
      <c r="D757" s="6" t="s">
        <v>759</v>
      </c>
      <c r="E757" s="3">
        <v>6</v>
      </c>
    </row>
    <row r="758" spans="1:5" ht="33">
      <c r="A758" s="37">
        <v>756</v>
      </c>
      <c r="B758" s="210"/>
      <c r="C758" s="37" t="s">
        <v>12810</v>
      </c>
      <c r="D758" s="6" t="s">
        <v>760</v>
      </c>
      <c r="E758" s="3">
        <v>6</v>
      </c>
    </row>
    <row r="759" spans="1:5" ht="33">
      <c r="A759" s="37">
        <v>757</v>
      </c>
      <c r="B759" s="209"/>
      <c r="C759" s="37" t="s">
        <v>12811</v>
      </c>
      <c r="D759" s="6" t="s">
        <v>761</v>
      </c>
      <c r="E759" s="3">
        <v>6</v>
      </c>
    </row>
    <row r="760" spans="1:5" ht="33">
      <c r="A760" s="37">
        <v>758</v>
      </c>
      <c r="B760" s="210"/>
      <c r="C760" s="37" t="s">
        <v>12812</v>
      </c>
      <c r="D760" s="6" t="s">
        <v>762</v>
      </c>
      <c r="E760" s="3">
        <v>6</v>
      </c>
    </row>
    <row r="761" spans="1:5" ht="33">
      <c r="A761" s="37">
        <v>759</v>
      </c>
      <c r="B761" s="209"/>
      <c r="C761" s="37" t="s">
        <v>12813</v>
      </c>
      <c r="D761" s="6" t="s">
        <v>763</v>
      </c>
      <c r="E761" s="3">
        <v>6</v>
      </c>
    </row>
    <row r="762" spans="1:5" ht="33">
      <c r="A762" s="37">
        <v>760</v>
      </c>
      <c r="B762" s="210"/>
      <c r="C762" s="37" t="s">
        <v>12814</v>
      </c>
      <c r="D762" s="6" t="s">
        <v>764</v>
      </c>
      <c r="E762" s="3">
        <v>6</v>
      </c>
    </row>
    <row r="763" spans="1:5" ht="18.75">
      <c r="A763" s="37">
        <v>761</v>
      </c>
      <c r="B763" s="209"/>
      <c r="C763" s="37" t="s">
        <v>12815</v>
      </c>
      <c r="D763" s="6" t="s">
        <v>765</v>
      </c>
      <c r="E763" s="3">
        <v>0</v>
      </c>
    </row>
    <row r="764" spans="1:5" ht="33">
      <c r="A764" s="37">
        <v>762</v>
      </c>
      <c r="B764" s="210"/>
      <c r="C764" s="37" t="s">
        <v>12816</v>
      </c>
      <c r="D764" s="6" t="s">
        <v>766</v>
      </c>
      <c r="E764" s="3">
        <v>6</v>
      </c>
    </row>
    <row r="765" spans="1:5" ht="49.5">
      <c r="A765" s="37">
        <v>763</v>
      </c>
      <c r="B765" s="209"/>
      <c r="C765" s="37" t="s">
        <v>12817</v>
      </c>
      <c r="D765" s="6" t="s">
        <v>767</v>
      </c>
      <c r="E765" s="3">
        <v>4</v>
      </c>
    </row>
    <row r="766" spans="1:5" ht="33">
      <c r="A766" s="37">
        <v>764</v>
      </c>
      <c r="B766" s="210"/>
      <c r="C766" s="37" t="s">
        <v>12818</v>
      </c>
      <c r="D766" s="6" t="s">
        <v>768</v>
      </c>
      <c r="E766" s="3">
        <v>4</v>
      </c>
    </row>
    <row r="767" spans="1:5" ht="49.5">
      <c r="A767" s="37">
        <v>765</v>
      </c>
      <c r="B767" s="209"/>
      <c r="C767" s="37" t="s">
        <v>12819</v>
      </c>
      <c r="D767" s="6" t="s">
        <v>769</v>
      </c>
      <c r="E767" s="3">
        <v>4</v>
      </c>
    </row>
    <row r="768" spans="1:5" ht="33">
      <c r="A768" s="37">
        <v>766</v>
      </c>
      <c r="B768" s="210"/>
      <c r="C768" s="37" t="s">
        <v>12820</v>
      </c>
      <c r="D768" s="6" t="s">
        <v>644</v>
      </c>
      <c r="E768" s="3">
        <v>6</v>
      </c>
    </row>
    <row r="769" spans="1:5" ht="18.75">
      <c r="A769" s="37">
        <v>767</v>
      </c>
      <c r="B769" s="209"/>
      <c r="C769" s="37" t="s">
        <v>12821</v>
      </c>
      <c r="D769" s="6" t="s">
        <v>770</v>
      </c>
      <c r="E769" s="3">
        <v>4</v>
      </c>
    </row>
    <row r="770" spans="1:5" ht="33">
      <c r="A770" s="37">
        <v>768</v>
      </c>
      <c r="B770" s="210"/>
      <c r="C770" s="37" t="s">
        <v>12822</v>
      </c>
      <c r="D770" s="6" t="s">
        <v>771</v>
      </c>
      <c r="E770" s="3">
        <v>4</v>
      </c>
    </row>
    <row r="771" spans="1:5" ht="33">
      <c r="A771" s="37">
        <v>769</v>
      </c>
      <c r="B771" s="209"/>
      <c r="C771" s="37" t="s">
        <v>12823</v>
      </c>
      <c r="D771" s="6" t="s">
        <v>772</v>
      </c>
      <c r="E771" s="3">
        <v>4</v>
      </c>
    </row>
    <row r="772" spans="1:5" ht="33">
      <c r="A772" s="37">
        <v>770</v>
      </c>
      <c r="B772" s="210"/>
      <c r="C772" s="37" t="s">
        <v>12824</v>
      </c>
      <c r="D772" s="6" t="s">
        <v>773</v>
      </c>
      <c r="E772" s="3">
        <v>4</v>
      </c>
    </row>
    <row r="773" spans="1:5" ht="33">
      <c r="A773" s="37">
        <v>771</v>
      </c>
      <c r="B773" s="209"/>
      <c r="C773" s="37" t="s">
        <v>12825</v>
      </c>
      <c r="D773" s="6" t="s">
        <v>774</v>
      </c>
      <c r="E773" s="3">
        <v>4</v>
      </c>
    </row>
    <row r="774" spans="1:5" ht="33">
      <c r="A774" s="37">
        <v>772</v>
      </c>
      <c r="B774" s="210"/>
      <c r="C774" s="37" t="s">
        <v>12826</v>
      </c>
      <c r="D774" s="6" t="s">
        <v>775</v>
      </c>
      <c r="E774" s="3">
        <v>4</v>
      </c>
    </row>
    <row r="775" spans="1:5" ht="33">
      <c r="A775" s="37">
        <v>773</v>
      </c>
      <c r="B775" s="209"/>
      <c r="C775" s="37" t="s">
        <v>12827</v>
      </c>
      <c r="D775" s="6" t="s">
        <v>776</v>
      </c>
      <c r="E775" s="3">
        <v>4</v>
      </c>
    </row>
    <row r="776" spans="1:5" ht="18.75">
      <c r="A776" s="37">
        <v>774</v>
      </c>
      <c r="B776" s="210"/>
      <c r="C776" s="37" t="s">
        <v>12828</v>
      </c>
      <c r="D776" s="6" t="s">
        <v>777</v>
      </c>
      <c r="E776" s="3">
        <v>4</v>
      </c>
    </row>
    <row r="777" spans="1:5" ht="49.5">
      <c r="A777" s="37">
        <v>775</v>
      </c>
      <c r="B777" s="209"/>
      <c r="C777" s="37" t="s">
        <v>12829</v>
      </c>
      <c r="D777" s="6" t="s">
        <v>778</v>
      </c>
      <c r="E777" s="3">
        <v>4</v>
      </c>
    </row>
    <row r="778" spans="1:5" ht="49.5">
      <c r="A778" s="37">
        <v>776</v>
      </c>
      <c r="B778" s="210"/>
      <c r="C778" s="37" t="s">
        <v>12830</v>
      </c>
      <c r="D778" s="6" t="s">
        <v>779</v>
      </c>
      <c r="E778" s="3">
        <v>4</v>
      </c>
    </row>
    <row r="779" spans="1:5" ht="33">
      <c r="A779" s="37">
        <v>777</v>
      </c>
      <c r="B779" s="209"/>
      <c r="C779" s="37" t="s">
        <v>12831</v>
      </c>
      <c r="D779" s="6" t="s">
        <v>780</v>
      </c>
      <c r="E779" s="3">
        <v>4</v>
      </c>
    </row>
    <row r="780" spans="1:5" ht="33">
      <c r="A780" s="37">
        <v>778</v>
      </c>
      <c r="B780" s="210"/>
      <c r="C780" s="37" t="s">
        <v>12832</v>
      </c>
      <c r="D780" s="6" t="s">
        <v>781</v>
      </c>
      <c r="E780" s="3">
        <v>4</v>
      </c>
    </row>
    <row r="781" spans="1:5" ht="33">
      <c r="A781" s="37">
        <v>779</v>
      </c>
      <c r="B781" s="209"/>
      <c r="C781" s="37" t="s">
        <v>12833</v>
      </c>
      <c r="D781" s="6" t="s">
        <v>782</v>
      </c>
      <c r="E781" s="3">
        <v>4</v>
      </c>
    </row>
    <row r="782" spans="1:5" ht="33">
      <c r="A782" s="37">
        <v>780</v>
      </c>
      <c r="B782" s="210"/>
      <c r="C782" s="37" t="s">
        <v>12834</v>
      </c>
      <c r="D782" s="6" t="s">
        <v>783</v>
      </c>
      <c r="E782" s="3">
        <v>4</v>
      </c>
    </row>
    <row r="783" spans="1:5" ht="33">
      <c r="A783" s="37">
        <v>781</v>
      </c>
      <c r="B783" s="209"/>
      <c r="C783" s="37" t="s">
        <v>12835</v>
      </c>
      <c r="D783" s="6" t="s">
        <v>784</v>
      </c>
      <c r="E783" s="3">
        <v>4</v>
      </c>
    </row>
    <row r="784" spans="1:5" ht="33">
      <c r="A784" s="37">
        <v>782</v>
      </c>
      <c r="B784" s="210"/>
      <c r="C784" s="37" t="s">
        <v>12836</v>
      </c>
      <c r="D784" s="6" t="s">
        <v>785</v>
      </c>
      <c r="E784" s="3">
        <v>6</v>
      </c>
    </row>
    <row r="785" spans="1:5" ht="33">
      <c r="A785" s="37">
        <v>783</v>
      </c>
      <c r="B785" s="209"/>
      <c r="C785" s="37" t="s">
        <v>12837</v>
      </c>
      <c r="D785" s="6" t="s">
        <v>786</v>
      </c>
      <c r="E785" s="3">
        <v>4</v>
      </c>
    </row>
    <row r="786" spans="1:5" ht="33">
      <c r="A786" s="37">
        <v>784</v>
      </c>
      <c r="B786" s="210"/>
      <c r="C786" s="37" t="s">
        <v>12838</v>
      </c>
      <c r="D786" s="6" t="s">
        <v>787</v>
      </c>
      <c r="E786" s="3">
        <v>6</v>
      </c>
    </row>
    <row r="787" spans="1:5" ht="33">
      <c r="A787" s="37">
        <v>785</v>
      </c>
      <c r="B787" s="209"/>
      <c r="C787" s="37" t="s">
        <v>12839</v>
      </c>
      <c r="D787" s="6" t="s">
        <v>788</v>
      </c>
      <c r="E787" s="3">
        <v>6</v>
      </c>
    </row>
    <row r="788" spans="1:5" ht="33">
      <c r="A788" s="37">
        <v>786</v>
      </c>
      <c r="B788" s="210"/>
      <c r="C788" s="37" t="s">
        <v>12840</v>
      </c>
      <c r="D788" s="6" t="s">
        <v>789</v>
      </c>
      <c r="E788" s="3">
        <v>6</v>
      </c>
    </row>
    <row r="789" spans="1:5" ht="33">
      <c r="A789" s="37">
        <v>787</v>
      </c>
      <c r="B789" s="209"/>
      <c r="C789" s="37" t="s">
        <v>12841</v>
      </c>
      <c r="D789" s="6" t="s">
        <v>790</v>
      </c>
      <c r="E789" s="3">
        <v>6</v>
      </c>
    </row>
    <row r="790" spans="1:5" ht="49.5">
      <c r="A790" s="37">
        <v>788</v>
      </c>
      <c r="B790" s="210"/>
      <c r="C790" s="37" t="s">
        <v>12842</v>
      </c>
      <c r="D790" s="6" t="s">
        <v>791</v>
      </c>
      <c r="E790" s="3">
        <v>6</v>
      </c>
    </row>
    <row r="791" spans="1:5" ht="33">
      <c r="A791" s="37">
        <v>789</v>
      </c>
      <c r="B791" s="209"/>
      <c r="C791" s="37" t="s">
        <v>12843</v>
      </c>
      <c r="D791" s="6" t="s">
        <v>792</v>
      </c>
      <c r="E791" s="3">
        <v>6</v>
      </c>
    </row>
    <row r="792" spans="1:5" ht="33">
      <c r="A792" s="37">
        <v>790</v>
      </c>
      <c r="B792" s="210"/>
      <c r="C792" s="37" t="s">
        <v>12844</v>
      </c>
      <c r="D792" s="6" t="s">
        <v>793</v>
      </c>
      <c r="E792" s="3">
        <v>6</v>
      </c>
    </row>
    <row r="793" spans="1:5" ht="33">
      <c r="A793" s="37">
        <v>791</v>
      </c>
      <c r="B793" s="209"/>
      <c r="C793" s="37" t="s">
        <v>12845</v>
      </c>
      <c r="D793" s="6" t="s">
        <v>794</v>
      </c>
      <c r="E793" s="3">
        <v>4</v>
      </c>
    </row>
    <row r="794" spans="1:5" ht="18.75">
      <c r="A794" s="37">
        <v>792</v>
      </c>
      <c r="B794" s="210"/>
      <c r="C794" s="37" t="s">
        <v>12846</v>
      </c>
      <c r="D794" s="6" t="s">
        <v>795</v>
      </c>
      <c r="E794" s="3">
        <v>4</v>
      </c>
    </row>
    <row r="795" spans="1:5" ht="33">
      <c r="A795" s="37">
        <v>793</v>
      </c>
      <c r="B795" s="209"/>
      <c r="C795" s="37" t="s">
        <v>12847</v>
      </c>
      <c r="D795" s="6" t="s">
        <v>796</v>
      </c>
      <c r="E795" s="3">
        <v>4</v>
      </c>
    </row>
    <row r="796" spans="1:5" ht="18.75">
      <c r="A796" s="37">
        <v>794</v>
      </c>
      <c r="B796" s="210"/>
      <c r="C796" s="37" t="s">
        <v>12848</v>
      </c>
      <c r="D796" s="6" t="s">
        <v>797</v>
      </c>
      <c r="E796" s="3">
        <v>4</v>
      </c>
    </row>
    <row r="797" spans="1:5" ht="18.75">
      <c r="A797" s="37">
        <v>795</v>
      </c>
      <c r="B797" s="209"/>
      <c r="C797" s="37" t="s">
        <v>12849</v>
      </c>
      <c r="D797" s="6" t="s">
        <v>798</v>
      </c>
      <c r="E797" s="3">
        <v>4</v>
      </c>
    </row>
    <row r="798" spans="1:5" ht="33">
      <c r="A798" s="37">
        <v>796</v>
      </c>
      <c r="B798" s="210"/>
      <c r="C798" s="37" t="s">
        <v>12850</v>
      </c>
      <c r="D798" s="6" t="s">
        <v>799</v>
      </c>
      <c r="E798" s="3">
        <v>4</v>
      </c>
    </row>
    <row r="799" spans="1:5" ht="33">
      <c r="A799" s="37">
        <v>797</v>
      </c>
      <c r="B799" s="209"/>
      <c r="C799" s="37" t="s">
        <v>12851</v>
      </c>
      <c r="D799" s="6" t="s">
        <v>800</v>
      </c>
      <c r="E799" s="3">
        <v>4</v>
      </c>
    </row>
    <row r="800" spans="1:5" ht="33">
      <c r="A800" s="37">
        <v>798</v>
      </c>
      <c r="B800" s="210"/>
      <c r="C800" s="37" t="s">
        <v>12852</v>
      </c>
      <c r="D800" s="6" t="s">
        <v>801</v>
      </c>
      <c r="E800" s="3">
        <v>4</v>
      </c>
    </row>
    <row r="801" spans="1:5" ht="18.75">
      <c r="A801" s="37">
        <v>799</v>
      </c>
      <c r="B801" s="209"/>
      <c r="C801" s="37" t="s">
        <v>12853</v>
      </c>
      <c r="D801" s="6" t="s">
        <v>802</v>
      </c>
      <c r="E801" s="3">
        <v>4</v>
      </c>
    </row>
    <row r="802" spans="1:5" ht="33">
      <c r="A802" s="37">
        <v>800</v>
      </c>
      <c r="B802" s="210"/>
      <c r="C802" s="37" t="s">
        <v>12854</v>
      </c>
      <c r="D802" s="6" t="s">
        <v>803</v>
      </c>
      <c r="E802" s="3">
        <v>4</v>
      </c>
    </row>
    <row r="803" spans="1:5" ht="33">
      <c r="A803" s="37">
        <v>801</v>
      </c>
      <c r="B803" s="209"/>
      <c r="C803" s="37" t="s">
        <v>12855</v>
      </c>
      <c r="D803" s="6" t="s">
        <v>804</v>
      </c>
      <c r="E803" s="3">
        <v>4</v>
      </c>
    </row>
    <row r="804" spans="1:5" ht="33">
      <c r="A804" s="37">
        <v>802</v>
      </c>
      <c r="B804" s="210"/>
      <c r="C804" s="37" t="s">
        <v>12856</v>
      </c>
      <c r="D804" s="6" t="s">
        <v>805</v>
      </c>
      <c r="E804" s="3">
        <v>4</v>
      </c>
    </row>
    <row r="805" spans="1:5" ht="49.5">
      <c r="A805" s="37">
        <v>803</v>
      </c>
      <c r="B805" s="209"/>
      <c r="C805" s="37" t="s">
        <v>12857</v>
      </c>
      <c r="D805" s="6" t="s">
        <v>806</v>
      </c>
      <c r="E805" s="3">
        <v>4</v>
      </c>
    </row>
    <row r="806" spans="1:5" ht="49.5">
      <c r="A806" s="37">
        <v>804</v>
      </c>
      <c r="B806" s="210"/>
      <c r="C806" s="37" t="s">
        <v>12858</v>
      </c>
      <c r="D806" s="6" t="s">
        <v>807</v>
      </c>
      <c r="E806" s="3">
        <v>4</v>
      </c>
    </row>
    <row r="807" spans="1:5" ht="33">
      <c r="A807" s="37">
        <v>805</v>
      </c>
      <c r="B807" s="209"/>
      <c r="C807" s="37" t="s">
        <v>12859</v>
      </c>
      <c r="D807" s="6" t="s">
        <v>808</v>
      </c>
      <c r="E807" s="3">
        <v>4</v>
      </c>
    </row>
    <row r="808" spans="1:5" ht="33">
      <c r="A808" s="37">
        <v>806</v>
      </c>
      <c r="B808" s="210"/>
      <c r="C808" s="37" t="s">
        <v>12860</v>
      </c>
      <c r="D808" s="6" t="s">
        <v>809</v>
      </c>
      <c r="E808" s="3">
        <v>4</v>
      </c>
    </row>
    <row r="809" spans="1:5" ht="49.5">
      <c r="A809" s="37">
        <v>807</v>
      </c>
      <c r="B809" s="209"/>
      <c r="C809" s="37" t="s">
        <v>12861</v>
      </c>
      <c r="D809" s="6" t="s">
        <v>810</v>
      </c>
      <c r="E809" s="3">
        <v>4</v>
      </c>
    </row>
    <row r="810" spans="1:5" ht="49.5">
      <c r="A810" s="37">
        <v>808</v>
      </c>
      <c r="B810" s="210"/>
      <c r="C810" s="37" t="s">
        <v>12862</v>
      </c>
      <c r="D810" s="6" t="s">
        <v>811</v>
      </c>
      <c r="E810" s="3">
        <v>4</v>
      </c>
    </row>
    <row r="811" spans="1:5" ht="49.5">
      <c r="A811" s="37">
        <v>809</v>
      </c>
      <c r="B811" s="209"/>
      <c r="C811" s="37" t="s">
        <v>12863</v>
      </c>
      <c r="D811" s="6" t="s">
        <v>812</v>
      </c>
      <c r="E811" s="3">
        <v>4</v>
      </c>
    </row>
    <row r="812" spans="1:5" ht="33">
      <c r="A812" s="37">
        <v>810</v>
      </c>
      <c r="B812" s="210"/>
      <c r="C812" s="37" t="s">
        <v>12864</v>
      </c>
      <c r="D812" s="6" t="s">
        <v>813</v>
      </c>
      <c r="E812" s="3">
        <v>4</v>
      </c>
    </row>
    <row r="813" spans="1:5" ht="33">
      <c r="A813" s="37">
        <v>811</v>
      </c>
      <c r="B813" s="209"/>
      <c r="C813" s="37" t="s">
        <v>12865</v>
      </c>
      <c r="D813" s="6" t="s">
        <v>814</v>
      </c>
      <c r="E813" s="3">
        <v>4</v>
      </c>
    </row>
    <row r="814" spans="1:5" ht="49.5">
      <c r="A814" s="37">
        <v>812</v>
      </c>
      <c r="B814" s="210"/>
      <c r="C814" s="37" t="s">
        <v>12866</v>
      </c>
      <c r="D814" s="6" t="s">
        <v>815</v>
      </c>
      <c r="E814" s="3">
        <v>4</v>
      </c>
    </row>
    <row r="815" spans="1:5" ht="33">
      <c r="A815" s="37">
        <v>813</v>
      </c>
      <c r="B815" s="209"/>
      <c r="C815" s="37" t="s">
        <v>12867</v>
      </c>
      <c r="D815" s="6" t="s">
        <v>816</v>
      </c>
      <c r="E815" s="3">
        <v>4</v>
      </c>
    </row>
    <row r="816" spans="1:5" ht="33">
      <c r="A816" s="37">
        <v>814</v>
      </c>
      <c r="B816" s="210"/>
      <c r="C816" s="37" t="s">
        <v>12868</v>
      </c>
      <c r="D816" s="6" t="s">
        <v>817</v>
      </c>
      <c r="E816" s="3">
        <v>4</v>
      </c>
    </row>
    <row r="817" spans="1:5" ht="33">
      <c r="A817" s="37">
        <v>815</v>
      </c>
      <c r="B817" s="209"/>
      <c r="C817" s="37" t="s">
        <v>12869</v>
      </c>
      <c r="D817" s="6" t="s">
        <v>818</v>
      </c>
      <c r="E817" s="3">
        <v>4</v>
      </c>
    </row>
    <row r="818" spans="1:5" ht="33">
      <c r="A818" s="37">
        <v>816</v>
      </c>
      <c r="B818" s="210"/>
      <c r="C818" s="37" t="s">
        <v>12870</v>
      </c>
      <c r="D818" s="6" t="s">
        <v>819</v>
      </c>
      <c r="E818" s="3">
        <v>4</v>
      </c>
    </row>
    <row r="819" spans="1:5" ht="33">
      <c r="A819" s="37">
        <v>817</v>
      </c>
      <c r="B819" s="209"/>
      <c r="C819" s="37" t="s">
        <v>12871</v>
      </c>
      <c r="D819" s="6" t="s">
        <v>820</v>
      </c>
      <c r="E819" s="3">
        <v>4</v>
      </c>
    </row>
    <row r="820" spans="1:5" ht="49.5">
      <c r="A820" s="37">
        <v>818</v>
      </c>
      <c r="B820" s="210"/>
      <c r="C820" s="37" t="s">
        <v>12872</v>
      </c>
      <c r="D820" s="6" t="s">
        <v>821</v>
      </c>
      <c r="E820" s="3">
        <v>4</v>
      </c>
    </row>
    <row r="821" spans="1:5" ht="49.5">
      <c r="A821" s="37">
        <v>819</v>
      </c>
      <c r="B821" s="209"/>
      <c r="C821" s="37" t="s">
        <v>12873</v>
      </c>
      <c r="D821" s="6" t="s">
        <v>822</v>
      </c>
      <c r="E821" s="3">
        <v>4</v>
      </c>
    </row>
    <row r="822" spans="1:5" ht="49.5">
      <c r="A822" s="37">
        <v>820</v>
      </c>
      <c r="B822" s="210"/>
      <c r="C822" s="37" t="s">
        <v>12874</v>
      </c>
      <c r="D822" s="6" t="s">
        <v>823</v>
      </c>
      <c r="E822" s="3">
        <v>4</v>
      </c>
    </row>
    <row r="823" spans="1:5" ht="33">
      <c r="A823" s="37">
        <v>821</v>
      </c>
      <c r="B823" s="209"/>
      <c r="C823" s="37" t="s">
        <v>12875</v>
      </c>
      <c r="D823" s="6" t="s">
        <v>824</v>
      </c>
      <c r="E823" s="3">
        <v>4</v>
      </c>
    </row>
    <row r="824" spans="1:5" ht="49.5">
      <c r="A824" s="37">
        <v>822</v>
      </c>
      <c r="B824" s="210"/>
      <c r="C824" s="37" t="s">
        <v>12876</v>
      </c>
      <c r="D824" s="6" t="s">
        <v>825</v>
      </c>
      <c r="E824" s="3">
        <v>4</v>
      </c>
    </row>
    <row r="825" spans="1:5" ht="33">
      <c r="A825" s="37">
        <v>823</v>
      </c>
      <c r="B825" s="209"/>
      <c r="C825" s="37" t="s">
        <v>12877</v>
      </c>
      <c r="D825" s="6" t="s">
        <v>826</v>
      </c>
      <c r="E825" s="3">
        <v>4</v>
      </c>
    </row>
    <row r="826" spans="1:5" ht="18.75">
      <c r="A826" s="37">
        <v>824</v>
      </c>
      <c r="B826" s="210"/>
      <c r="C826" s="37" t="s">
        <v>12878</v>
      </c>
      <c r="D826" s="6" t="s">
        <v>827</v>
      </c>
      <c r="E826" s="3">
        <v>4</v>
      </c>
    </row>
    <row r="827" spans="1:5" ht="18.75">
      <c r="A827" s="37">
        <v>825</v>
      </c>
      <c r="B827" s="209"/>
      <c r="C827" s="37" t="s">
        <v>12879</v>
      </c>
      <c r="D827" s="6" t="s">
        <v>828</v>
      </c>
      <c r="E827" s="3">
        <v>4</v>
      </c>
    </row>
    <row r="828" spans="1:5" ht="18.75">
      <c r="A828" s="37">
        <v>826</v>
      </c>
      <c r="B828" s="210"/>
      <c r="C828" s="37" t="s">
        <v>12880</v>
      </c>
      <c r="D828" s="6" t="s">
        <v>829</v>
      </c>
      <c r="E828" s="3">
        <v>4</v>
      </c>
    </row>
    <row r="829" spans="1:5" ht="18.75">
      <c r="A829" s="37">
        <v>827</v>
      </c>
      <c r="B829" s="209"/>
      <c r="C829" s="37" t="s">
        <v>12881</v>
      </c>
      <c r="D829" s="6" t="s">
        <v>830</v>
      </c>
      <c r="E829" s="3">
        <v>4</v>
      </c>
    </row>
    <row r="830" spans="1:5" ht="18.75">
      <c r="A830" s="37">
        <v>828</v>
      </c>
      <c r="B830" s="210"/>
      <c r="C830" s="37" t="s">
        <v>12882</v>
      </c>
      <c r="D830" s="6" t="s">
        <v>831</v>
      </c>
      <c r="E830" s="3">
        <v>4</v>
      </c>
    </row>
    <row r="831" spans="1:5" ht="33">
      <c r="A831" s="37">
        <v>829</v>
      </c>
      <c r="B831" s="209"/>
      <c r="C831" s="37" t="s">
        <v>12883</v>
      </c>
      <c r="D831" s="6" t="s">
        <v>832</v>
      </c>
      <c r="E831" s="3">
        <v>4</v>
      </c>
    </row>
    <row r="832" spans="1:5" ht="49.5">
      <c r="A832" s="37">
        <v>830</v>
      </c>
      <c r="B832" s="210"/>
      <c r="C832" s="37" t="s">
        <v>12884</v>
      </c>
      <c r="D832" s="6" t="s">
        <v>833</v>
      </c>
      <c r="E832" s="3">
        <v>4</v>
      </c>
    </row>
    <row r="833" spans="1:5" ht="33">
      <c r="A833" s="37">
        <v>831</v>
      </c>
      <c r="B833" s="209"/>
      <c r="C833" s="37" t="s">
        <v>12885</v>
      </c>
      <c r="D833" s="6" t="s">
        <v>834</v>
      </c>
      <c r="E833" s="3">
        <v>4</v>
      </c>
    </row>
    <row r="834" spans="1:5" ht="49.5">
      <c r="A834" s="37">
        <v>832</v>
      </c>
      <c r="B834" s="210"/>
      <c r="C834" s="37" t="s">
        <v>12886</v>
      </c>
      <c r="D834" s="6" t="s">
        <v>835</v>
      </c>
      <c r="E834" s="3">
        <v>4</v>
      </c>
    </row>
    <row r="835" spans="1:5" ht="33">
      <c r="A835" s="37">
        <v>833</v>
      </c>
      <c r="B835" s="209"/>
      <c r="C835" s="37" t="s">
        <v>12887</v>
      </c>
      <c r="D835" s="6" t="s">
        <v>836</v>
      </c>
      <c r="E835" s="3">
        <v>4</v>
      </c>
    </row>
    <row r="836" spans="1:5" ht="49.5">
      <c r="A836" s="37">
        <v>834</v>
      </c>
      <c r="B836" s="210"/>
      <c r="C836" s="37" t="s">
        <v>12888</v>
      </c>
      <c r="D836" s="6" t="s">
        <v>837</v>
      </c>
      <c r="E836" s="3">
        <v>4</v>
      </c>
    </row>
    <row r="837" spans="1:5" ht="49.5">
      <c r="A837" s="37">
        <v>835</v>
      </c>
      <c r="B837" s="209"/>
      <c r="C837" s="37" t="s">
        <v>12889</v>
      </c>
      <c r="D837" s="6" t="s">
        <v>838</v>
      </c>
      <c r="E837" s="3">
        <v>4</v>
      </c>
    </row>
    <row r="838" spans="1:5" ht="49.5">
      <c r="A838" s="37">
        <v>836</v>
      </c>
      <c r="B838" s="210"/>
      <c r="C838" s="37" t="s">
        <v>12890</v>
      </c>
      <c r="D838" s="6" t="s">
        <v>839</v>
      </c>
      <c r="E838" s="3">
        <v>4</v>
      </c>
    </row>
    <row r="839" spans="1:5" ht="33">
      <c r="A839" s="37">
        <v>837</v>
      </c>
      <c r="B839" s="209"/>
      <c r="C839" s="37" t="s">
        <v>12891</v>
      </c>
      <c r="D839" s="6" t="s">
        <v>840</v>
      </c>
      <c r="E839" s="3">
        <v>4</v>
      </c>
    </row>
    <row r="840" spans="1:5" ht="33">
      <c r="A840" s="37">
        <v>838</v>
      </c>
      <c r="B840" s="210"/>
      <c r="C840" s="37" t="s">
        <v>12892</v>
      </c>
      <c r="D840" s="6" t="s">
        <v>841</v>
      </c>
      <c r="E840" s="3">
        <v>4</v>
      </c>
    </row>
    <row r="841" spans="1:5" ht="18.75">
      <c r="A841" s="37">
        <v>839</v>
      </c>
      <c r="B841" s="209"/>
      <c r="C841" s="37" t="s">
        <v>12893</v>
      </c>
      <c r="D841" s="6" t="s">
        <v>842</v>
      </c>
      <c r="E841" s="3">
        <v>4</v>
      </c>
    </row>
    <row r="842" spans="1:5" ht="18.75">
      <c r="A842" s="37">
        <v>840</v>
      </c>
      <c r="B842" s="210"/>
      <c r="C842" s="37" t="s">
        <v>12894</v>
      </c>
      <c r="D842" s="6" t="s">
        <v>843</v>
      </c>
      <c r="E842" s="3">
        <v>4</v>
      </c>
    </row>
    <row r="843" spans="1:5" ht="18.75">
      <c r="A843" s="37">
        <v>841</v>
      </c>
      <c r="B843" s="209"/>
      <c r="C843" s="37" t="s">
        <v>12895</v>
      </c>
      <c r="D843" s="6" t="s">
        <v>844</v>
      </c>
      <c r="E843" s="3">
        <v>4</v>
      </c>
    </row>
    <row r="844" spans="1:5" ht="18.75">
      <c r="A844" s="37">
        <v>842</v>
      </c>
      <c r="B844" s="210"/>
      <c r="C844" s="37" t="s">
        <v>12896</v>
      </c>
      <c r="D844" s="6" t="s">
        <v>845</v>
      </c>
      <c r="E844" s="3">
        <v>4</v>
      </c>
    </row>
    <row r="845" spans="1:5" ht="33">
      <c r="A845" s="37">
        <v>843</v>
      </c>
      <c r="B845" s="209"/>
      <c r="C845" s="37" t="s">
        <v>12897</v>
      </c>
      <c r="D845" s="6" t="s">
        <v>846</v>
      </c>
      <c r="E845" s="3">
        <v>4</v>
      </c>
    </row>
    <row r="846" spans="1:5" ht="18.75">
      <c r="A846" s="37">
        <v>844</v>
      </c>
      <c r="B846" s="210"/>
      <c r="C846" s="37" t="s">
        <v>12898</v>
      </c>
      <c r="D846" s="6" t="s">
        <v>847</v>
      </c>
      <c r="E846" s="3">
        <v>4</v>
      </c>
    </row>
    <row r="847" spans="1:5" ht="18.75">
      <c r="A847" s="37">
        <v>845</v>
      </c>
      <c r="B847" s="209"/>
      <c r="C847" s="37" t="s">
        <v>12899</v>
      </c>
      <c r="D847" s="6" t="s">
        <v>848</v>
      </c>
      <c r="E847" s="3">
        <v>4</v>
      </c>
    </row>
    <row r="848" spans="1:5" ht="33">
      <c r="A848" s="37">
        <v>846</v>
      </c>
      <c r="B848" s="210"/>
      <c r="C848" s="37" t="s">
        <v>12900</v>
      </c>
      <c r="D848" s="6" t="s">
        <v>849</v>
      </c>
      <c r="E848" s="3">
        <v>4</v>
      </c>
    </row>
    <row r="849" spans="1:5" ht="49.5">
      <c r="A849" s="37">
        <v>847</v>
      </c>
      <c r="B849" s="209"/>
      <c r="C849" s="37" t="s">
        <v>12901</v>
      </c>
      <c r="D849" s="6" t="s">
        <v>850</v>
      </c>
      <c r="E849" s="3">
        <v>4</v>
      </c>
    </row>
    <row r="850" spans="1:5" ht="33">
      <c r="A850" s="37">
        <v>848</v>
      </c>
      <c r="B850" s="210"/>
      <c r="C850" s="37" t="s">
        <v>12902</v>
      </c>
      <c r="D850" s="6" t="s">
        <v>851</v>
      </c>
      <c r="E850" s="3">
        <v>4</v>
      </c>
    </row>
    <row r="851" spans="1:5" ht="33">
      <c r="A851" s="37">
        <v>849</v>
      </c>
      <c r="B851" s="209"/>
      <c r="C851" s="37" t="s">
        <v>12903</v>
      </c>
      <c r="D851" s="6" t="s">
        <v>852</v>
      </c>
      <c r="E851" s="3">
        <v>4</v>
      </c>
    </row>
    <row r="852" spans="1:5" ht="33">
      <c r="A852" s="37">
        <v>850</v>
      </c>
      <c r="B852" s="210"/>
      <c r="C852" s="37" t="s">
        <v>12904</v>
      </c>
      <c r="D852" s="6" t="s">
        <v>853</v>
      </c>
      <c r="E852" s="3">
        <v>4</v>
      </c>
    </row>
    <row r="853" spans="1:5" ht="33">
      <c r="A853" s="37">
        <v>851</v>
      </c>
      <c r="B853" s="209"/>
      <c r="C853" s="37" t="s">
        <v>12905</v>
      </c>
      <c r="D853" s="6" t="s">
        <v>854</v>
      </c>
      <c r="E853" s="3">
        <v>4</v>
      </c>
    </row>
    <row r="854" spans="1:5" ht="49.5">
      <c r="A854" s="37">
        <v>852</v>
      </c>
      <c r="B854" s="210"/>
      <c r="C854" s="37" t="s">
        <v>12906</v>
      </c>
      <c r="D854" s="6" t="s">
        <v>855</v>
      </c>
      <c r="E854" s="3">
        <v>4</v>
      </c>
    </row>
    <row r="855" spans="1:5" ht="49.5">
      <c r="A855" s="37">
        <v>853</v>
      </c>
      <c r="B855" s="209"/>
      <c r="C855" s="37" t="s">
        <v>12907</v>
      </c>
      <c r="D855" s="6" t="s">
        <v>856</v>
      </c>
      <c r="E855" s="3">
        <v>4</v>
      </c>
    </row>
    <row r="856" spans="1:5" ht="49.5">
      <c r="A856" s="37">
        <v>854</v>
      </c>
      <c r="B856" s="210"/>
      <c r="C856" s="37" t="s">
        <v>12908</v>
      </c>
      <c r="D856" s="6" t="s">
        <v>857</v>
      </c>
      <c r="E856" s="3">
        <v>4</v>
      </c>
    </row>
    <row r="857" spans="1:5" ht="33">
      <c r="A857" s="37">
        <v>855</v>
      </c>
      <c r="B857" s="209"/>
      <c r="C857" s="37" t="s">
        <v>12909</v>
      </c>
      <c r="D857" s="6" t="s">
        <v>858</v>
      </c>
      <c r="E857" s="3">
        <v>4</v>
      </c>
    </row>
    <row r="858" spans="1:5" ht="49.5">
      <c r="A858" s="37">
        <v>856</v>
      </c>
      <c r="B858" s="210"/>
      <c r="C858" s="37" t="s">
        <v>12910</v>
      </c>
      <c r="D858" s="6" t="s">
        <v>859</v>
      </c>
      <c r="E858" s="3">
        <v>4</v>
      </c>
    </row>
    <row r="859" spans="1:5" ht="18.75">
      <c r="A859" s="37">
        <v>857</v>
      </c>
      <c r="B859" s="209"/>
      <c r="C859" s="37" t="s">
        <v>12911</v>
      </c>
      <c r="D859" s="6" t="s">
        <v>860</v>
      </c>
      <c r="E859" s="3">
        <v>4</v>
      </c>
    </row>
    <row r="860" spans="1:5" ht="33">
      <c r="A860" s="37">
        <v>858</v>
      </c>
      <c r="B860" s="210"/>
      <c r="C860" s="37" t="s">
        <v>12912</v>
      </c>
      <c r="D860" s="6" t="s">
        <v>861</v>
      </c>
      <c r="E860" s="3">
        <v>4</v>
      </c>
    </row>
    <row r="861" spans="1:5" ht="49.5">
      <c r="A861" s="37">
        <v>859</v>
      </c>
      <c r="B861" s="209"/>
      <c r="C861" s="37" t="s">
        <v>12913</v>
      </c>
      <c r="D861" s="6" t="s">
        <v>862</v>
      </c>
      <c r="E861" s="3">
        <v>4</v>
      </c>
    </row>
    <row r="862" spans="1:5" ht="49.5">
      <c r="A862" s="37">
        <v>860</v>
      </c>
      <c r="B862" s="210"/>
      <c r="C862" s="37" t="s">
        <v>12914</v>
      </c>
      <c r="D862" s="6" t="s">
        <v>863</v>
      </c>
      <c r="E862" s="3">
        <v>4</v>
      </c>
    </row>
    <row r="863" spans="1:5" ht="33">
      <c r="A863" s="37">
        <v>861</v>
      </c>
      <c r="B863" s="209"/>
      <c r="C863" s="37" t="s">
        <v>12915</v>
      </c>
      <c r="D863" s="6" t="s">
        <v>864</v>
      </c>
      <c r="E863" s="3">
        <v>4</v>
      </c>
    </row>
    <row r="864" spans="1:5" ht="49.5">
      <c r="A864" s="37">
        <v>862</v>
      </c>
      <c r="B864" s="210"/>
      <c r="C864" s="37" t="s">
        <v>12916</v>
      </c>
      <c r="D864" s="6" t="s">
        <v>865</v>
      </c>
      <c r="E864" s="3">
        <v>4</v>
      </c>
    </row>
    <row r="865" spans="1:5" ht="49.5">
      <c r="A865" s="37">
        <v>863</v>
      </c>
      <c r="B865" s="209"/>
      <c r="C865" s="37" t="s">
        <v>12917</v>
      </c>
      <c r="D865" s="6" t="s">
        <v>866</v>
      </c>
      <c r="E865" s="3">
        <v>4</v>
      </c>
    </row>
    <row r="866" spans="1:5" ht="49.5">
      <c r="A866" s="37">
        <v>864</v>
      </c>
      <c r="B866" s="210"/>
      <c r="C866" s="37" t="s">
        <v>12918</v>
      </c>
      <c r="D866" s="6" t="s">
        <v>867</v>
      </c>
      <c r="E866" s="3">
        <v>4</v>
      </c>
    </row>
    <row r="867" spans="1:5" ht="49.5">
      <c r="A867" s="37">
        <v>865</v>
      </c>
      <c r="B867" s="209"/>
      <c r="C867" s="37" t="s">
        <v>12919</v>
      </c>
      <c r="D867" s="6" t="s">
        <v>868</v>
      </c>
      <c r="E867" s="3">
        <v>4</v>
      </c>
    </row>
    <row r="868" spans="1:5" ht="33">
      <c r="A868" s="37">
        <v>866</v>
      </c>
      <c r="B868" s="210"/>
      <c r="C868" s="37" t="s">
        <v>12920</v>
      </c>
      <c r="D868" s="6" t="s">
        <v>869</v>
      </c>
      <c r="E868" s="3">
        <v>4</v>
      </c>
    </row>
    <row r="869" spans="1:5" ht="33">
      <c r="A869" s="37">
        <v>867</v>
      </c>
      <c r="B869" s="209"/>
      <c r="C869" s="37" t="s">
        <v>12921</v>
      </c>
      <c r="D869" s="6" t="s">
        <v>870</v>
      </c>
      <c r="E869" s="3">
        <v>4</v>
      </c>
    </row>
    <row r="870" spans="1:5" ht="49.5">
      <c r="A870" s="37">
        <v>868</v>
      </c>
      <c r="B870" s="210"/>
      <c r="C870" s="37" t="s">
        <v>12922</v>
      </c>
      <c r="D870" s="6" t="s">
        <v>871</v>
      </c>
      <c r="E870" s="3">
        <v>4</v>
      </c>
    </row>
    <row r="871" spans="1:5" ht="33">
      <c r="A871" s="37">
        <v>869</v>
      </c>
      <c r="B871" s="209"/>
      <c r="C871" s="37" t="s">
        <v>12923</v>
      </c>
      <c r="D871" s="6" t="s">
        <v>872</v>
      </c>
      <c r="E871" s="3">
        <v>4</v>
      </c>
    </row>
    <row r="872" spans="1:5" ht="33">
      <c r="A872" s="37">
        <v>870</v>
      </c>
      <c r="B872" s="210"/>
      <c r="C872" s="37" t="s">
        <v>12923</v>
      </c>
      <c r="D872" s="6" t="s">
        <v>873</v>
      </c>
      <c r="E872" s="3">
        <v>4</v>
      </c>
    </row>
    <row r="873" spans="1:5" ht="33">
      <c r="A873" s="37">
        <v>871</v>
      </c>
      <c r="B873" s="209"/>
      <c r="C873" s="37" t="s">
        <v>12924</v>
      </c>
      <c r="D873" s="6" t="s">
        <v>874</v>
      </c>
      <c r="E873" s="3">
        <v>4</v>
      </c>
    </row>
    <row r="874" spans="1:5" ht="33">
      <c r="A874" s="37">
        <v>872</v>
      </c>
      <c r="B874" s="210"/>
      <c r="C874" s="37" t="s">
        <v>12925</v>
      </c>
      <c r="D874" s="6" t="s">
        <v>875</v>
      </c>
      <c r="E874" s="3">
        <v>4</v>
      </c>
    </row>
    <row r="875" spans="1:5" ht="33">
      <c r="A875" s="37">
        <v>873</v>
      </c>
      <c r="B875" s="209"/>
      <c r="C875" s="37" t="s">
        <v>12926</v>
      </c>
      <c r="D875" s="6" t="s">
        <v>876</v>
      </c>
      <c r="E875" s="3">
        <v>4</v>
      </c>
    </row>
    <row r="876" spans="1:5" ht="33">
      <c r="A876" s="37">
        <v>874</v>
      </c>
      <c r="B876" s="210"/>
      <c r="C876" s="37" t="s">
        <v>12927</v>
      </c>
      <c r="D876" s="6" t="s">
        <v>877</v>
      </c>
      <c r="E876" s="3">
        <v>4</v>
      </c>
    </row>
    <row r="877" spans="1:5" ht="33">
      <c r="A877" s="37">
        <v>875</v>
      </c>
      <c r="B877" s="209"/>
      <c r="C877" s="37" t="s">
        <v>12928</v>
      </c>
      <c r="D877" s="6" t="s">
        <v>878</v>
      </c>
      <c r="E877" s="3">
        <v>4</v>
      </c>
    </row>
    <row r="878" spans="1:5" ht="33">
      <c r="A878" s="37">
        <v>876</v>
      </c>
      <c r="B878" s="210"/>
      <c r="C878" s="37" t="s">
        <v>12929</v>
      </c>
      <c r="D878" s="6" t="s">
        <v>879</v>
      </c>
      <c r="E878" s="3">
        <v>4</v>
      </c>
    </row>
    <row r="879" spans="1:5" ht="33">
      <c r="A879" s="37">
        <v>877</v>
      </c>
      <c r="B879" s="209"/>
      <c r="C879" s="37" t="s">
        <v>12930</v>
      </c>
      <c r="D879" s="6" t="s">
        <v>880</v>
      </c>
      <c r="E879" s="3">
        <v>4</v>
      </c>
    </row>
    <row r="880" spans="1:5" ht="33">
      <c r="A880" s="37">
        <v>878</v>
      </c>
      <c r="B880" s="210"/>
      <c r="C880" s="37" t="s">
        <v>12931</v>
      </c>
      <c r="D880" s="6" t="s">
        <v>881</v>
      </c>
      <c r="E880" s="3">
        <v>4</v>
      </c>
    </row>
    <row r="881" spans="1:5" ht="18.75">
      <c r="A881" s="37">
        <v>879</v>
      </c>
      <c r="B881" s="209"/>
      <c r="C881" s="37" t="s">
        <v>12932</v>
      </c>
      <c r="D881" s="6" t="s">
        <v>882</v>
      </c>
      <c r="E881" s="3">
        <v>4</v>
      </c>
    </row>
    <row r="882" spans="1:5" ht="18.75">
      <c r="A882" s="37">
        <v>880</v>
      </c>
      <c r="B882" s="210"/>
      <c r="C882" s="37" t="s">
        <v>12933</v>
      </c>
      <c r="D882" s="6" t="s">
        <v>883</v>
      </c>
      <c r="E882" s="3">
        <v>4</v>
      </c>
    </row>
    <row r="883" spans="1:5" ht="18.75">
      <c r="A883" s="37">
        <v>881</v>
      </c>
      <c r="B883" s="209"/>
      <c r="C883" s="37" t="s">
        <v>12934</v>
      </c>
      <c r="D883" s="6" t="s">
        <v>884</v>
      </c>
      <c r="E883" s="3">
        <v>4</v>
      </c>
    </row>
    <row r="884" spans="1:5" ht="33">
      <c r="A884" s="37">
        <v>882</v>
      </c>
      <c r="B884" s="210"/>
      <c r="C884" s="37" t="s">
        <v>12935</v>
      </c>
      <c r="D884" s="6" t="s">
        <v>885</v>
      </c>
      <c r="E884" s="3">
        <v>4</v>
      </c>
    </row>
    <row r="885" spans="1:5" ht="33">
      <c r="A885" s="37">
        <v>883</v>
      </c>
      <c r="B885" s="209"/>
      <c r="C885" s="37" t="s">
        <v>12936</v>
      </c>
      <c r="D885" s="6" t="s">
        <v>886</v>
      </c>
      <c r="E885" s="3">
        <v>4</v>
      </c>
    </row>
    <row r="886" spans="1:5" ht="49.5">
      <c r="A886" s="37">
        <v>884</v>
      </c>
      <c r="B886" s="210"/>
      <c r="C886" s="37" t="s">
        <v>12937</v>
      </c>
      <c r="D886" s="6" t="s">
        <v>887</v>
      </c>
      <c r="E886" s="3">
        <v>4</v>
      </c>
    </row>
    <row r="887" spans="1:5" ht="33">
      <c r="A887" s="37">
        <v>885</v>
      </c>
      <c r="B887" s="209"/>
      <c r="C887" s="37" t="s">
        <v>12938</v>
      </c>
      <c r="D887" s="6" t="s">
        <v>888</v>
      </c>
      <c r="E887" s="3">
        <v>4</v>
      </c>
    </row>
    <row r="888" spans="1:5" ht="33">
      <c r="A888" s="37">
        <v>886</v>
      </c>
      <c r="B888" s="210"/>
      <c r="C888" s="37" t="s">
        <v>12939</v>
      </c>
      <c r="D888" s="6" t="s">
        <v>889</v>
      </c>
      <c r="E888" s="3">
        <v>4</v>
      </c>
    </row>
    <row r="889" spans="1:5" ht="33">
      <c r="A889" s="37">
        <v>887</v>
      </c>
      <c r="B889" s="209"/>
      <c r="C889" s="37" t="s">
        <v>12940</v>
      </c>
      <c r="D889" s="6" t="s">
        <v>890</v>
      </c>
      <c r="E889" s="3">
        <v>4</v>
      </c>
    </row>
    <row r="890" spans="1:5" ht="49.5">
      <c r="A890" s="37">
        <v>888</v>
      </c>
      <c r="B890" s="210"/>
      <c r="C890" s="37" t="s">
        <v>12941</v>
      </c>
      <c r="D890" s="6" t="s">
        <v>891</v>
      </c>
      <c r="E890" s="3">
        <v>4</v>
      </c>
    </row>
    <row r="891" spans="1:5" ht="33">
      <c r="A891" s="37">
        <v>889</v>
      </c>
      <c r="B891" s="209"/>
      <c r="C891" s="37" t="s">
        <v>12942</v>
      </c>
      <c r="D891" s="6" t="s">
        <v>892</v>
      </c>
      <c r="E891" s="3">
        <v>4</v>
      </c>
    </row>
    <row r="892" spans="1:5" ht="49.5">
      <c r="A892" s="37">
        <v>890</v>
      </c>
      <c r="B892" s="210"/>
      <c r="C892" s="37" t="s">
        <v>12943</v>
      </c>
      <c r="D892" s="6" t="s">
        <v>893</v>
      </c>
      <c r="E892" s="3">
        <v>4</v>
      </c>
    </row>
    <row r="893" spans="1:5" ht="33">
      <c r="A893" s="37">
        <v>891</v>
      </c>
      <c r="B893" s="209"/>
      <c r="C893" s="37" t="s">
        <v>12944</v>
      </c>
      <c r="D893" s="6" t="s">
        <v>894</v>
      </c>
      <c r="E893" s="3">
        <v>4</v>
      </c>
    </row>
    <row r="894" spans="1:5" ht="49.5">
      <c r="A894" s="37">
        <v>892</v>
      </c>
      <c r="B894" s="210"/>
      <c r="C894" s="37" t="s">
        <v>12945</v>
      </c>
      <c r="D894" s="6" t="s">
        <v>895</v>
      </c>
      <c r="E894" s="3">
        <v>4</v>
      </c>
    </row>
    <row r="895" spans="1:5" ht="33">
      <c r="A895" s="37">
        <v>893</v>
      </c>
      <c r="B895" s="209"/>
      <c r="C895" s="37" t="s">
        <v>12946</v>
      </c>
      <c r="D895" s="6" t="s">
        <v>896</v>
      </c>
      <c r="E895" s="3">
        <v>4</v>
      </c>
    </row>
    <row r="896" spans="1:5" ht="49.5">
      <c r="A896" s="37">
        <v>894</v>
      </c>
      <c r="B896" s="210"/>
      <c r="C896" s="37" t="s">
        <v>12947</v>
      </c>
      <c r="D896" s="6" t="s">
        <v>897</v>
      </c>
      <c r="E896" s="3">
        <v>4</v>
      </c>
    </row>
    <row r="897" spans="1:5" ht="49.5">
      <c r="A897" s="37">
        <v>895</v>
      </c>
      <c r="B897" s="209"/>
      <c r="C897" s="37" t="s">
        <v>12948</v>
      </c>
      <c r="D897" s="6" t="s">
        <v>898</v>
      </c>
      <c r="E897" s="3">
        <v>4</v>
      </c>
    </row>
    <row r="898" spans="1:5" ht="49.5">
      <c r="A898" s="37">
        <v>896</v>
      </c>
      <c r="B898" s="210"/>
      <c r="C898" s="37" t="s">
        <v>12949</v>
      </c>
      <c r="D898" s="6" t="s">
        <v>899</v>
      </c>
      <c r="E898" s="3">
        <v>4</v>
      </c>
    </row>
    <row r="899" spans="1:5" ht="33">
      <c r="A899" s="37">
        <v>897</v>
      </c>
      <c r="B899" s="209"/>
      <c r="C899" s="37" t="s">
        <v>12950</v>
      </c>
      <c r="D899" s="6" t="s">
        <v>900</v>
      </c>
      <c r="E899" s="3">
        <v>4</v>
      </c>
    </row>
    <row r="900" spans="1:5" ht="33">
      <c r="A900" s="37">
        <v>898</v>
      </c>
      <c r="B900" s="210"/>
      <c r="C900" s="37" t="s">
        <v>12951</v>
      </c>
      <c r="D900" s="6" t="s">
        <v>901</v>
      </c>
      <c r="E900" s="3">
        <v>4</v>
      </c>
    </row>
    <row r="901" spans="1:5" ht="33">
      <c r="A901" s="37">
        <v>899</v>
      </c>
      <c r="B901" s="209"/>
      <c r="C901" s="37" t="s">
        <v>12952</v>
      </c>
      <c r="D901" s="6" t="s">
        <v>902</v>
      </c>
      <c r="E901" s="3">
        <v>4</v>
      </c>
    </row>
    <row r="902" spans="1:5" ht="49.5">
      <c r="A902" s="37">
        <v>900</v>
      </c>
      <c r="B902" s="210"/>
      <c r="C902" s="37" t="s">
        <v>12953</v>
      </c>
      <c r="D902" s="6" t="s">
        <v>903</v>
      </c>
      <c r="E902" s="3">
        <v>4</v>
      </c>
    </row>
    <row r="903" spans="1:5" ht="33">
      <c r="A903" s="37">
        <v>901</v>
      </c>
      <c r="B903" s="209"/>
      <c r="C903" s="37" t="s">
        <v>12954</v>
      </c>
      <c r="D903" s="6" t="s">
        <v>904</v>
      </c>
      <c r="E903" s="3">
        <v>6</v>
      </c>
    </row>
    <row r="904" spans="1:5" ht="49.5">
      <c r="A904" s="37">
        <v>902</v>
      </c>
      <c r="B904" s="210"/>
      <c r="C904" s="37" t="s">
        <v>12955</v>
      </c>
      <c r="D904" s="6" t="s">
        <v>905</v>
      </c>
      <c r="E904" s="3">
        <v>6</v>
      </c>
    </row>
    <row r="905" spans="1:5" ht="33">
      <c r="A905" s="37">
        <v>903</v>
      </c>
      <c r="B905" s="209"/>
      <c r="C905" s="37" t="s">
        <v>12956</v>
      </c>
      <c r="D905" s="6" t="s">
        <v>906</v>
      </c>
      <c r="E905" s="3">
        <v>6</v>
      </c>
    </row>
    <row r="906" spans="1:5" ht="33">
      <c r="A906" s="37">
        <v>904</v>
      </c>
      <c r="B906" s="210"/>
      <c r="C906" s="37" t="s">
        <v>12957</v>
      </c>
      <c r="D906" s="6" t="s">
        <v>907</v>
      </c>
      <c r="E906" s="3">
        <v>6</v>
      </c>
    </row>
    <row r="907" spans="1:5" ht="33">
      <c r="A907" s="37">
        <v>905</v>
      </c>
      <c r="B907" s="209"/>
      <c r="C907" s="37" t="s">
        <v>12958</v>
      </c>
      <c r="D907" s="6" t="s">
        <v>908</v>
      </c>
      <c r="E907" s="3">
        <v>6</v>
      </c>
    </row>
    <row r="908" spans="1:5" ht="33">
      <c r="A908" s="37">
        <v>906</v>
      </c>
      <c r="B908" s="210"/>
      <c r="C908" s="37" t="s">
        <v>12959</v>
      </c>
      <c r="D908" s="6" t="s">
        <v>909</v>
      </c>
      <c r="E908" s="3">
        <v>6</v>
      </c>
    </row>
    <row r="909" spans="1:5" ht="33">
      <c r="A909" s="37">
        <v>907</v>
      </c>
      <c r="B909" s="209"/>
      <c r="C909" s="37" t="s">
        <v>12960</v>
      </c>
      <c r="D909" s="6" t="s">
        <v>910</v>
      </c>
      <c r="E909" s="3">
        <v>6</v>
      </c>
    </row>
    <row r="910" spans="1:5" ht="18.75">
      <c r="A910" s="37">
        <v>908</v>
      </c>
      <c r="B910" s="210"/>
      <c r="C910" s="37" t="s">
        <v>12961</v>
      </c>
      <c r="D910" s="6" t="s">
        <v>911</v>
      </c>
      <c r="E910" s="3">
        <v>6</v>
      </c>
    </row>
    <row r="911" spans="1:5" ht="33">
      <c r="A911" s="37">
        <v>909</v>
      </c>
      <c r="B911" s="209"/>
      <c r="C911" s="37" t="s">
        <v>12962</v>
      </c>
      <c r="D911" s="6" t="s">
        <v>912</v>
      </c>
      <c r="E911" s="3">
        <v>6</v>
      </c>
    </row>
    <row r="912" spans="1:5" ht="33">
      <c r="A912" s="37">
        <v>910</v>
      </c>
      <c r="B912" s="210"/>
      <c r="C912" s="37" t="s">
        <v>12963</v>
      </c>
      <c r="D912" s="6" t="s">
        <v>913</v>
      </c>
      <c r="E912" s="3">
        <v>6</v>
      </c>
    </row>
    <row r="913" spans="1:5" ht="18.75">
      <c r="A913" s="37">
        <v>911</v>
      </c>
      <c r="B913" s="209"/>
      <c r="C913" s="37" t="s">
        <v>12964</v>
      </c>
      <c r="D913" s="6" t="s">
        <v>914</v>
      </c>
      <c r="E913" s="3">
        <v>6</v>
      </c>
    </row>
    <row r="914" spans="1:5" ht="18.75">
      <c r="A914" s="37">
        <v>912</v>
      </c>
      <c r="B914" s="210"/>
      <c r="C914" s="37" t="s">
        <v>12965</v>
      </c>
      <c r="D914" s="6" t="s">
        <v>915</v>
      </c>
      <c r="E914" s="3">
        <v>6</v>
      </c>
    </row>
    <row r="915" spans="1:5" ht="33">
      <c r="A915" s="37">
        <v>913</v>
      </c>
      <c r="B915" s="209"/>
      <c r="C915" s="37" t="s">
        <v>12966</v>
      </c>
      <c r="D915" s="6" t="s">
        <v>916</v>
      </c>
      <c r="E915" s="3">
        <v>6</v>
      </c>
    </row>
    <row r="916" spans="1:5" ht="33">
      <c r="A916" s="37">
        <v>914</v>
      </c>
      <c r="B916" s="210"/>
      <c r="C916" s="37" t="s">
        <v>12967</v>
      </c>
      <c r="D916" s="6" t="s">
        <v>917</v>
      </c>
      <c r="E916" s="3">
        <v>6</v>
      </c>
    </row>
    <row r="917" spans="1:5" ht="33">
      <c r="A917" s="37">
        <v>915</v>
      </c>
      <c r="B917" s="209"/>
      <c r="C917" s="37" t="s">
        <v>12968</v>
      </c>
      <c r="D917" s="6" t="s">
        <v>918</v>
      </c>
      <c r="E917" s="3">
        <v>6</v>
      </c>
    </row>
    <row r="918" spans="1:5" ht="18.75">
      <c r="A918" s="37">
        <v>916</v>
      </c>
      <c r="B918" s="210"/>
      <c r="C918" s="37" t="s">
        <v>12969</v>
      </c>
      <c r="D918" s="6" t="s">
        <v>919</v>
      </c>
      <c r="E918" s="3">
        <v>6</v>
      </c>
    </row>
    <row r="919" spans="1:5" ht="18.75">
      <c r="A919" s="37">
        <v>917</v>
      </c>
      <c r="B919" s="209"/>
      <c r="C919" s="37" t="s">
        <v>12970</v>
      </c>
      <c r="D919" s="6" t="s">
        <v>920</v>
      </c>
      <c r="E919" s="3">
        <v>6</v>
      </c>
    </row>
    <row r="920" spans="1:5" ht="33">
      <c r="A920" s="37">
        <v>918</v>
      </c>
      <c r="B920" s="210"/>
      <c r="C920" s="37" t="s">
        <v>12971</v>
      </c>
      <c r="D920" s="6" t="s">
        <v>921</v>
      </c>
      <c r="E920" s="3">
        <v>0</v>
      </c>
    </row>
    <row r="921" spans="1:5" ht="33">
      <c r="A921" s="37">
        <v>919</v>
      </c>
      <c r="B921" s="209"/>
      <c r="C921" s="37" t="s">
        <v>12972</v>
      </c>
      <c r="D921" s="6" t="s">
        <v>922</v>
      </c>
      <c r="E921" s="3">
        <v>6</v>
      </c>
    </row>
    <row r="922" spans="1:5" ht="33">
      <c r="A922" s="37">
        <v>920</v>
      </c>
      <c r="B922" s="210"/>
      <c r="C922" s="37" t="s">
        <v>12973</v>
      </c>
      <c r="D922" s="6" t="s">
        <v>923</v>
      </c>
      <c r="E922" s="3">
        <v>6</v>
      </c>
    </row>
    <row r="923" spans="1:5" ht="33">
      <c r="A923" s="37">
        <v>921</v>
      </c>
      <c r="B923" s="209"/>
      <c r="C923" s="37" t="s">
        <v>12974</v>
      </c>
      <c r="D923" s="6" t="s">
        <v>924</v>
      </c>
      <c r="E923" s="3">
        <v>6</v>
      </c>
    </row>
    <row r="924" spans="1:5" ht="33">
      <c r="A924" s="37">
        <v>922</v>
      </c>
      <c r="B924" s="210"/>
      <c r="C924" s="37" t="s">
        <v>12975</v>
      </c>
      <c r="D924" s="6" t="s">
        <v>925</v>
      </c>
      <c r="E924" s="3">
        <v>6</v>
      </c>
    </row>
    <row r="925" spans="1:5" ht="18.75">
      <c r="A925" s="37">
        <v>923</v>
      </c>
      <c r="B925" s="209"/>
      <c r="C925" s="37" t="s">
        <v>12976</v>
      </c>
      <c r="D925" s="6" t="s">
        <v>926</v>
      </c>
      <c r="E925" s="3">
        <v>4</v>
      </c>
    </row>
    <row r="926" spans="1:5" ht="33">
      <c r="A926" s="37">
        <v>924</v>
      </c>
      <c r="B926" s="210"/>
      <c r="C926" s="37" t="s">
        <v>12977</v>
      </c>
      <c r="D926" s="6" t="s">
        <v>927</v>
      </c>
      <c r="E926" s="3">
        <v>6</v>
      </c>
    </row>
    <row r="927" spans="1:5" ht="33">
      <c r="A927" s="37">
        <v>925</v>
      </c>
      <c r="B927" s="209"/>
      <c r="C927" s="37" t="s">
        <v>12978</v>
      </c>
      <c r="D927" s="6" t="s">
        <v>928</v>
      </c>
      <c r="E927" s="3">
        <v>6</v>
      </c>
    </row>
    <row r="928" spans="1:5" ht="33">
      <c r="A928" s="37">
        <v>926</v>
      </c>
      <c r="B928" s="210"/>
      <c r="C928" s="37" t="s">
        <v>12979</v>
      </c>
      <c r="D928" s="6" t="s">
        <v>929</v>
      </c>
      <c r="E928" s="3">
        <v>6</v>
      </c>
    </row>
    <row r="929" spans="1:5" ht="33">
      <c r="A929" s="37">
        <v>927</v>
      </c>
      <c r="B929" s="209"/>
      <c r="C929" s="37" t="s">
        <v>12980</v>
      </c>
      <c r="D929" s="6" t="s">
        <v>930</v>
      </c>
      <c r="E929" s="3">
        <v>6</v>
      </c>
    </row>
    <row r="930" spans="1:5" ht="33">
      <c r="A930" s="37">
        <v>928</v>
      </c>
      <c r="B930" s="210"/>
      <c r="C930" s="37" t="s">
        <v>12981</v>
      </c>
      <c r="D930" s="6" t="s">
        <v>931</v>
      </c>
      <c r="E930" s="3">
        <v>6</v>
      </c>
    </row>
    <row r="931" spans="1:5" ht="33">
      <c r="A931" s="37">
        <v>929</v>
      </c>
      <c r="B931" s="209"/>
      <c r="C931" s="37" t="s">
        <v>12982</v>
      </c>
      <c r="D931" s="6" t="s">
        <v>932</v>
      </c>
      <c r="E931" s="3">
        <v>6</v>
      </c>
    </row>
    <row r="932" spans="1:5" ht="33">
      <c r="A932" s="37">
        <v>930</v>
      </c>
      <c r="B932" s="210"/>
      <c r="C932" s="37" t="s">
        <v>12983</v>
      </c>
      <c r="D932" s="6" t="s">
        <v>933</v>
      </c>
      <c r="E932" s="3">
        <v>6</v>
      </c>
    </row>
    <row r="933" spans="1:5" ht="18.75">
      <c r="A933" s="37">
        <v>931</v>
      </c>
      <c r="B933" s="209"/>
      <c r="C933" s="37" t="s">
        <v>12984</v>
      </c>
      <c r="D933" s="6" t="s">
        <v>934</v>
      </c>
      <c r="E933" s="3">
        <v>6</v>
      </c>
    </row>
    <row r="934" spans="1:5" ht="33">
      <c r="A934" s="37">
        <v>932</v>
      </c>
      <c r="B934" s="210"/>
      <c r="C934" s="37" t="s">
        <v>12985</v>
      </c>
      <c r="D934" s="6" t="s">
        <v>935</v>
      </c>
      <c r="E934" s="3">
        <v>6</v>
      </c>
    </row>
    <row r="935" spans="1:5" ht="33">
      <c r="A935" s="37">
        <v>933</v>
      </c>
      <c r="B935" s="209"/>
      <c r="C935" s="37" t="s">
        <v>12986</v>
      </c>
      <c r="D935" s="6" t="s">
        <v>936</v>
      </c>
      <c r="E935" s="3">
        <v>6</v>
      </c>
    </row>
    <row r="936" spans="1:5" ht="33">
      <c r="A936" s="37">
        <v>934</v>
      </c>
      <c r="B936" s="210"/>
      <c r="C936" s="37" t="s">
        <v>12987</v>
      </c>
      <c r="D936" s="6" t="s">
        <v>937</v>
      </c>
      <c r="E936" s="3">
        <v>4</v>
      </c>
    </row>
    <row r="937" spans="1:5" ht="33">
      <c r="A937" s="37">
        <v>935</v>
      </c>
      <c r="B937" s="209"/>
      <c r="C937" s="37" t="s">
        <v>12988</v>
      </c>
      <c r="D937" s="6" t="s">
        <v>938</v>
      </c>
      <c r="E937" s="3">
        <v>0</v>
      </c>
    </row>
    <row r="938" spans="1:5" ht="33">
      <c r="A938" s="37">
        <v>936</v>
      </c>
      <c r="B938" s="210"/>
      <c r="C938" s="37" t="s">
        <v>12989</v>
      </c>
      <c r="D938" s="6" t="s">
        <v>939</v>
      </c>
      <c r="E938" s="3">
        <v>6</v>
      </c>
    </row>
    <row r="939" spans="1:5" ht="33">
      <c r="A939" s="37">
        <v>937</v>
      </c>
      <c r="B939" s="209"/>
      <c r="C939" s="37" t="s">
        <v>12990</v>
      </c>
      <c r="D939" s="6" t="s">
        <v>940</v>
      </c>
      <c r="E939" s="3">
        <v>6</v>
      </c>
    </row>
    <row r="940" spans="1:5" ht="33">
      <c r="A940" s="37">
        <v>938</v>
      </c>
      <c r="B940" s="210"/>
      <c r="C940" s="37" t="s">
        <v>12991</v>
      </c>
      <c r="D940" s="6" t="s">
        <v>941</v>
      </c>
      <c r="E940" s="3">
        <v>6</v>
      </c>
    </row>
    <row r="941" spans="1:5" ht="33">
      <c r="A941" s="37">
        <v>939</v>
      </c>
      <c r="B941" s="209"/>
      <c r="C941" s="37" t="s">
        <v>12992</v>
      </c>
      <c r="D941" s="6" t="s">
        <v>942</v>
      </c>
      <c r="E941" s="3">
        <v>6</v>
      </c>
    </row>
    <row r="942" spans="1:5" ht="18.75">
      <c r="A942" s="37">
        <v>940</v>
      </c>
      <c r="B942" s="210"/>
      <c r="C942" s="37" t="s">
        <v>12993</v>
      </c>
      <c r="D942" s="6" t="s">
        <v>943</v>
      </c>
      <c r="E942" s="3">
        <v>6</v>
      </c>
    </row>
    <row r="943" spans="1:5" ht="33">
      <c r="A943" s="37">
        <v>941</v>
      </c>
      <c r="B943" s="209"/>
      <c r="C943" s="37" t="s">
        <v>12994</v>
      </c>
      <c r="D943" s="6" t="s">
        <v>944</v>
      </c>
      <c r="E943" s="3">
        <v>6</v>
      </c>
    </row>
    <row r="944" spans="1:5" ht="18.75">
      <c r="A944" s="37">
        <v>942</v>
      </c>
      <c r="B944" s="210"/>
      <c r="C944" s="37" t="s">
        <v>12995</v>
      </c>
      <c r="D944" s="6" t="s">
        <v>945</v>
      </c>
      <c r="E944" s="3">
        <v>6</v>
      </c>
    </row>
    <row r="945" spans="1:5" ht="18.75">
      <c r="A945" s="37">
        <v>943</v>
      </c>
      <c r="B945" s="209"/>
      <c r="C945" s="37" t="s">
        <v>12996</v>
      </c>
      <c r="D945" s="6" t="s">
        <v>946</v>
      </c>
      <c r="E945" s="3">
        <v>6</v>
      </c>
    </row>
    <row r="946" spans="1:5" ht="33">
      <c r="A946" s="37">
        <v>944</v>
      </c>
      <c r="B946" s="210"/>
      <c r="C946" s="37" t="s">
        <v>12997</v>
      </c>
      <c r="D946" s="6" t="s">
        <v>947</v>
      </c>
      <c r="E946" s="3">
        <v>6</v>
      </c>
    </row>
    <row r="947" spans="1:5" ht="33">
      <c r="A947" s="37">
        <v>945</v>
      </c>
      <c r="B947" s="209"/>
      <c r="C947" s="37" t="s">
        <v>12998</v>
      </c>
      <c r="D947" s="6" t="s">
        <v>948</v>
      </c>
      <c r="E947" s="3">
        <v>6</v>
      </c>
    </row>
    <row r="948" spans="1:5" ht="33">
      <c r="A948" s="37">
        <v>946</v>
      </c>
      <c r="B948" s="210"/>
      <c r="C948" s="37" t="s">
        <v>12999</v>
      </c>
      <c r="D948" s="6" t="s">
        <v>949</v>
      </c>
      <c r="E948" s="3">
        <v>6</v>
      </c>
    </row>
    <row r="949" spans="1:5" ht="33">
      <c r="A949" s="37">
        <v>947</v>
      </c>
      <c r="B949" s="209"/>
      <c r="C949" s="37" t="s">
        <v>13000</v>
      </c>
      <c r="D949" s="6" t="s">
        <v>950</v>
      </c>
      <c r="E949" s="3">
        <v>6</v>
      </c>
    </row>
    <row r="950" spans="1:5" ht="18.75">
      <c r="A950" s="37">
        <v>948</v>
      </c>
      <c r="B950" s="210"/>
      <c r="C950" s="37" t="s">
        <v>13001</v>
      </c>
      <c r="D950" s="6" t="s">
        <v>951</v>
      </c>
      <c r="E950" s="3">
        <v>6</v>
      </c>
    </row>
    <row r="951" spans="1:5" ht="33">
      <c r="A951" s="37">
        <v>949</v>
      </c>
      <c r="B951" s="209"/>
      <c r="C951" s="37" t="s">
        <v>13002</v>
      </c>
      <c r="D951" s="6" t="s">
        <v>952</v>
      </c>
      <c r="E951" s="3">
        <v>6</v>
      </c>
    </row>
    <row r="952" spans="1:5" ht="18.75">
      <c r="A952" s="37">
        <v>950</v>
      </c>
      <c r="B952" s="210"/>
      <c r="C952" s="37" t="s">
        <v>13003</v>
      </c>
      <c r="D952" s="6" t="s">
        <v>953</v>
      </c>
      <c r="E952" s="3">
        <v>6</v>
      </c>
    </row>
    <row r="953" spans="1:5" ht="33">
      <c r="A953" s="37">
        <v>951</v>
      </c>
      <c r="B953" s="209"/>
      <c r="C953" s="37" t="s">
        <v>13004</v>
      </c>
      <c r="D953" s="6" t="s">
        <v>954</v>
      </c>
      <c r="E953" s="3">
        <v>6</v>
      </c>
    </row>
    <row r="954" spans="1:5" ht="18.75">
      <c r="A954" s="37">
        <v>952</v>
      </c>
      <c r="B954" s="210"/>
      <c r="C954" s="37" t="s">
        <v>13005</v>
      </c>
      <c r="D954" s="6" t="s">
        <v>955</v>
      </c>
      <c r="E954" s="3">
        <v>6</v>
      </c>
    </row>
    <row r="955" spans="1:5" ht="33">
      <c r="A955" s="37">
        <v>953</v>
      </c>
      <c r="B955" s="209"/>
      <c r="C955" s="37" t="s">
        <v>13006</v>
      </c>
      <c r="D955" s="6" t="s">
        <v>956</v>
      </c>
      <c r="E955" s="3">
        <v>6</v>
      </c>
    </row>
    <row r="956" spans="1:5" ht="33">
      <c r="A956" s="37">
        <v>954</v>
      </c>
      <c r="B956" s="210"/>
      <c r="C956" s="37" t="s">
        <v>13007</v>
      </c>
      <c r="D956" s="6" t="s">
        <v>957</v>
      </c>
      <c r="E956" s="3">
        <v>6</v>
      </c>
    </row>
    <row r="957" spans="1:5" ht="18.75">
      <c r="A957" s="37">
        <v>955</v>
      </c>
      <c r="B957" s="209"/>
      <c r="C957" s="37" t="s">
        <v>13008</v>
      </c>
      <c r="D957" s="6" t="s">
        <v>958</v>
      </c>
      <c r="E957" s="3">
        <v>6</v>
      </c>
    </row>
    <row r="958" spans="1:5" ht="18.75">
      <c r="A958" s="37">
        <v>956</v>
      </c>
      <c r="B958" s="210"/>
      <c r="C958" s="37" t="s">
        <v>13009</v>
      </c>
      <c r="D958" s="6" t="s">
        <v>959</v>
      </c>
      <c r="E958" s="3">
        <v>6</v>
      </c>
    </row>
    <row r="959" spans="1:5" ht="33">
      <c r="A959" s="37">
        <v>957</v>
      </c>
      <c r="B959" s="209"/>
      <c r="C959" s="37" t="s">
        <v>13010</v>
      </c>
      <c r="D959" s="6" t="s">
        <v>960</v>
      </c>
      <c r="E959" s="3">
        <v>6</v>
      </c>
    </row>
    <row r="960" spans="1:5" ht="33">
      <c r="A960" s="37">
        <v>958</v>
      </c>
      <c r="B960" s="210"/>
      <c r="C960" s="37" t="s">
        <v>13011</v>
      </c>
      <c r="D960" s="6" t="s">
        <v>961</v>
      </c>
      <c r="E960" s="3">
        <v>6</v>
      </c>
    </row>
    <row r="961" spans="1:5" ht="18.75">
      <c r="A961" s="37">
        <v>959</v>
      </c>
      <c r="B961" s="209"/>
      <c r="C961" s="37" t="s">
        <v>13012</v>
      </c>
      <c r="D961" s="6" t="s">
        <v>962</v>
      </c>
      <c r="E961" s="3">
        <v>6</v>
      </c>
    </row>
    <row r="962" spans="1:5" ht="33">
      <c r="A962" s="37">
        <v>960</v>
      </c>
      <c r="B962" s="210"/>
      <c r="C962" s="37" t="s">
        <v>13013</v>
      </c>
      <c r="D962" s="6" t="s">
        <v>963</v>
      </c>
      <c r="E962" s="3">
        <v>6</v>
      </c>
    </row>
    <row r="963" spans="1:5" ht="33">
      <c r="A963" s="37">
        <v>961</v>
      </c>
      <c r="B963" s="209"/>
      <c r="C963" s="37" t="s">
        <v>13014</v>
      </c>
      <c r="D963" s="6" t="s">
        <v>964</v>
      </c>
      <c r="E963" s="3">
        <v>6</v>
      </c>
    </row>
    <row r="964" spans="1:5" ht="33">
      <c r="A964" s="37">
        <v>962</v>
      </c>
      <c r="B964" s="210"/>
      <c r="C964" s="37" t="s">
        <v>13015</v>
      </c>
      <c r="D964" s="6" t="s">
        <v>965</v>
      </c>
      <c r="E964" s="3">
        <v>6</v>
      </c>
    </row>
    <row r="965" spans="1:5" ht="33">
      <c r="A965" s="37">
        <v>963</v>
      </c>
      <c r="B965" s="209"/>
      <c r="C965" s="37" t="s">
        <v>13016</v>
      </c>
      <c r="D965" s="6" t="s">
        <v>966</v>
      </c>
      <c r="E965" s="3">
        <v>6</v>
      </c>
    </row>
    <row r="966" spans="1:5" ht="18.75">
      <c r="A966" s="37">
        <v>964</v>
      </c>
      <c r="B966" s="210"/>
      <c r="C966" s="37" t="s">
        <v>13017</v>
      </c>
      <c r="D966" s="6" t="s">
        <v>967</v>
      </c>
      <c r="E966" s="3">
        <v>6</v>
      </c>
    </row>
    <row r="967" spans="1:5" ht="18.75">
      <c r="A967" s="37">
        <v>965</v>
      </c>
      <c r="B967" s="209"/>
      <c r="C967" s="37" t="s">
        <v>13018</v>
      </c>
      <c r="D967" s="6" t="s">
        <v>968</v>
      </c>
      <c r="E967" s="3">
        <v>6</v>
      </c>
    </row>
    <row r="968" spans="1:5" ht="18.75">
      <c r="A968" s="37">
        <v>966</v>
      </c>
      <c r="B968" s="210"/>
      <c r="C968" s="37" t="s">
        <v>13019</v>
      </c>
      <c r="D968" s="6" t="s">
        <v>969</v>
      </c>
      <c r="E968" s="3">
        <v>6</v>
      </c>
    </row>
    <row r="969" spans="1:5" ht="18.75">
      <c r="A969" s="37">
        <v>967</v>
      </c>
      <c r="B969" s="209"/>
      <c r="C969" s="37" t="s">
        <v>13020</v>
      </c>
      <c r="D969" s="6" t="s">
        <v>970</v>
      </c>
      <c r="E969" s="3">
        <v>6</v>
      </c>
    </row>
    <row r="970" spans="1:5" ht="33">
      <c r="A970" s="37">
        <v>968</v>
      </c>
      <c r="B970" s="210"/>
      <c r="C970" s="37" t="s">
        <v>13021</v>
      </c>
      <c r="D970" s="6" t="s">
        <v>971</v>
      </c>
      <c r="E970" s="3">
        <v>6</v>
      </c>
    </row>
    <row r="971" spans="1:5" ht="49.5">
      <c r="A971" s="37">
        <v>969</v>
      </c>
      <c r="B971" s="209"/>
      <c r="C971" s="37" t="s">
        <v>13022</v>
      </c>
      <c r="D971" s="6" t="s">
        <v>972</v>
      </c>
      <c r="E971" s="3">
        <v>6</v>
      </c>
    </row>
    <row r="972" spans="1:5" ht="18.75">
      <c r="A972" s="37">
        <v>970</v>
      </c>
      <c r="B972" s="210"/>
      <c r="C972" s="37" t="s">
        <v>13023</v>
      </c>
      <c r="D972" s="6" t="s">
        <v>973</v>
      </c>
      <c r="E972" s="3">
        <v>6</v>
      </c>
    </row>
    <row r="973" spans="1:5" ht="33">
      <c r="A973" s="37">
        <v>971</v>
      </c>
      <c r="B973" s="209"/>
      <c r="C973" s="37" t="s">
        <v>13024</v>
      </c>
      <c r="D973" s="6" t="s">
        <v>974</v>
      </c>
      <c r="E973" s="3">
        <v>6</v>
      </c>
    </row>
    <row r="974" spans="1:5" ht="33">
      <c r="A974" s="37">
        <v>972</v>
      </c>
      <c r="B974" s="210"/>
      <c r="C974" s="37" t="s">
        <v>13025</v>
      </c>
      <c r="D974" s="6" t="s">
        <v>975</v>
      </c>
      <c r="E974" s="3">
        <v>6</v>
      </c>
    </row>
    <row r="975" spans="1:5" ht="33">
      <c r="A975" s="37">
        <v>973</v>
      </c>
      <c r="B975" s="209"/>
      <c r="C975" s="37" t="s">
        <v>13026</v>
      </c>
      <c r="D975" s="6" t="s">
        <v>976</v>
      </c>
      <c r="E975" s="3">
        <v>6</v>
      </c>
    </row>
    <row r="976" spans="1:5" ht="33">
      <c r="A976" s="37">
        <v>974</v>
      </c>
      <c r="B976" s="210"/>
      <c r="C976" s="37" t="s">
        <v>13027</v>
      </c>
      <c r="D976" s="6" t="s">
        <v>977</v>
      </c>
      <c r="E976" s="3">
        <v>2</v>
      </c>
    </row>
    <row r="977" spans="1:5" ht="33">
      <c r="A977" s="37">
        <v>975</v>
      </c>
      <c r="B977" s="209"/>
      <c r="C977" s="37" t="s">
        <v>13028</v>
      </c>
      <c r="D977" s="6" t="s">
        <v>978</v>
      </c>
      <c r="E977" s="3">
        <v>6</v>
      </c>
    </row>
    <row r="978" spans="1:5" ht="33">
      <c r="A978" s="37">
        <v>976</v>
      </c>
      <c r="B978" s="210"/>
      <c r="C978" s="37" t="s">
        <v>13029</v>
      </c>
      <c r="D978" s="6" t="s">
        <v>979</v>
      </c>
      <c r="E978" s="3">
        <v>6</v>
      </c>
    </row>
    <row r="979" spans="1:5" ht="18.75">
      <c r="A979" s="37">
        <v>977</v>
      </c>
      <c r="B979" s="209"/>
      <c r="C979" s="37" t="s">
        <v>13030</v>
      </c>
      <c r="D979" s="6" t="s">
        <v>980</v>
      </c>
      <c r="E979" s="3">
        <v>6</v>
      </c>
    </row>
    <row r="980" spans="1:5" ht="33">
      <c r="A980" s="37">
        <v>978</v>
      </c>
      <c r="B980" s="210"/>
      <c r="C980" s="37" t="s">
        <v>13031</v>
      </c>
      <c r="D980" s="6" t="s">
        <v>981</v>
      </c>
      <c r="E980" s="3">
        <v>6</v>
      </c>
    </row>
    <row r="981" spans="1:5" ht="18.75">
      <c r="A981" s="37">
        <v>979</v>
      </c>
      <c r="B981" s="209"/>
      <c r="C981" s="37" t="s">
        <v>13032</v>
      </c>
      <c r="D981" s="6" t="s">
        <v>982</v>
      </c>
      <c r="E981" s="3">
        <v>0</v>
      </c>
    </row>
    <row r="982" spans="1:5" ht="33">
      <c r="A982" s="37">
        <v>980</v>
      </c>
      <c r="B982" s="210"/>
      <c r="C982" s="37" t="s">
        <v>13033</v>
      </c>
      <c r="D982" s="6" t="s">
        <v>983</v>
      </c>
      <c r="E982" s="3">
        <v>6</v>
      </c>
    </row>
    <row r="983" spans="1:5" ht="33">
      <c r="A983" s="37">
        <v>981</v>
      </c>
      <c r="B983" s="209"/>
      <c r="C983" s="37" t="s">
        <v>13034</v>
      </c>
      <c r="D983" s="6" t="s">
        <v>984</v>
      </c>
      <c r="E983" s="3">
        <v>6</v>
      </c>
    </row>
    <row r="984" spans="1:5" ht="33">
      <c r="A984" s="37">
        <v>982</v>
      </c>
      <c r="B984" s="210"/>
      <c r="C984" s="37" t="s">
        <v>13035</v>
      </c>
      <c r="D984" s="6" t="s">
        <v>985</v>
      </c>
      <c r="E984" s="3">
        <v>6</v>
      </c>
    </row>
    <row r="985" spans="1:5" ht="33">
      <c r="A985" s="37">
        <v>983</v>
      </c>
      <c r="B985" s="209"/>
      <c r="C985" s="37" t="s">
        <v>13036</v>
      </c>
      <c r="D985" s="6" t="s">
        <v>986</v>
      </c>
      <c r="E985" s="3">
        <v>6</v>
      </c>
    </row>
    <row r="986" spans="1:5" ht="33">
      <c r="A986" s="37">
        <v>984</v>
      </c>
      <c r="B986" s="210"/>
      <c r="C986" s="37" t="s">
        <v>13037</v>
      </c>
      <c r="D986" s="6" t="s">
        <v>987</v>
      </c>
      <c r="E986" s="3">
        <v>6</v>
      </c>
    </row>
    <row r="987" spans="1:5" ht="33">
      <c r="A987" s="37">
        <v>985</v>
      </c>
      <c r="B987" s="209"/>
      <c r="C987" s="37" t="s">
        <v>13038</v>
      </c>
      <c r="D987" s="6" t="s">
        <v>988</v>
      </c>
      <c r="E987" s="3">
        <v>6</v>
      </c>
    </row>
    <row r="988" spans="1:5" ht="33">
      <c r="A988" s="37">
        <v>986</v>
      </c>
      <c r="B988" s="210"/>
      <c r="C988" s="37" t="s">
        <v>13039</v>
      </c>
      <c r="D988" s="6" t="s">
        <v>989</v>
      </c>
      <c r="E988" s="3">
        <v>6</v>
      </c>
    </row>
    <row r="989" spans="1:5" ht="33">
      <c r="A989" s="37">
        <v>987</v>
      </c>
      <c r="B989" s="209"/>
      <c r="C989" s="37" t="s">
        <v>13040</v>
      </c>
      <c r="D989" s="6" t="s">
        <v>990</v>
      </c>
      <c r="E989" s="3">
        <v>6</v>
      </c>
    </row>
    <row r="990" spans="1:5" ht="49.5">
      <c r="A990" s="37">
        <v>988</v>
      </c>
      <c r="B990" s="210"/>
      <c r="C990" s="37" t="s">
        <v>13041</v>
      </c>
      <c r="D990" s="6" t="s">
        <v>991</v>
      </c>
      <c r="E990" s="3">
        <v>6</v>
      </c>
    </row>
    <row r="991" spans="1:5" ht="33">
      <c r="A991" s="37">
        <v>989</v>
      </c>
      <c r="B991" s="209"/>
      <c r="C991" s="37" t="s">
        <v>13042</v>
      </c>
      <c r="D991" s="6" t="s">
        <v>992</v>
      </c>
      <c r="E991" s="3">
        <v>6</v>
      </c>
    </row>
    <row r="992" spans="1:5" ht="18.75">
      <c r="A992" s="37">
        <v>990</v>
      </c>
      <c r="B992" s="210"/>
      <c r="C992" s="37" t="s">
        <v>13043</v>
      </c>
      <c r="D992" s="6" t="s">
        <v>993</v>
      </c>
      <c r="E992" s="3">
        <v>6</v>
      </c>
    </row>
    <row r="993" spans="1:5" ht="18.75">
      <c r="A993" s="37">
        <v>991</v>
      </c>
      <c r="B993" s="209"/>
      <c r="C993" s="37" t="s">
        <v>13044</v>
      </c>
      <c r="D993" s="6" t="s">
        <v>994</v>
      </c>
      <c r="E993" s="3">
        <v>6</v>
      </c>
    </row>
    <row r="994" spans="1:5" ht="33">
      <c r="A994" s="37">
        <v>992</v>
      </c>
      <c r="B994" s="210"/>
      <c r="C994" s="37" t="s">
        <v>13045</v>
      </c>
      <c r="D994" s="6" t="s">
        <v>995</v>
      </c>
      <c r="E994" s="3">
        <v>6</v>
      </c>
    </row>
    <row r="995" spans="1:5" ht="33">
      <c r="A995" s="37">
        <v>993</v>
      </c>
      <c r="B995" s="209"/>
      <c r="C995" s="37" t="s">
        <v>13046</v>
      </c>
      <c r="D995" s="6" t="s">
        <v>996</v>
      </c>
      <c r="E995" s="3">
        <v>6</v>
      </c>
    </row>
    <row r="996" spans="1:5" ht="18.75">
      <c r="A996" s="37">
        <v>994</v>
      </c>
      <c r="B996" s="210"/>
      <c r="C996" s="37" t="s">
        <v>13047</v>
      </c>
      <c r="D996" s="6" t="s">
        <v>997</v>
      </c>
      <c r="E996" s="3">
        <v>6</v>
      </c>
    </row>
    <row r="997" spans="1:5" ht="33">
      <c r="A997" s="37">
        <v>995</v>
      </c>
      <c r="B997" s="209"/>
      <c r="C997" s="37" t="s">
        <v>13048</v>
      </c>
      <c r="D997" s="6" t="s">
        <v>998</v>
      </c>
      <c r="E997" s="3">
        <v>6</v>
      </c>
    </row>
    <row r="998" spans="1:5" ht="33">
      <c r="A998" s="37">
        <v>996</v>
      </c>
      <c r="B998" s="210"/>
      <c r="C998" s="37" t="s">
        <v>13049</v>
      </c>
      <c r="D998" s="6" t="s">
        <v>999</v>
      </c>
      <c r="E998" s="3">
        <v>6</v>
      </c>
    </row>
    <row r="999" spans="1:5" ht="33">
      <c r="A999" s="37">
        <v>997</v>
      </c>
      <c r="B999" s="209"/>
      <c r="C999" s="37" t="s">
        <v>13050</v>
      </c>
      <c r="D999" s="6" t="s">
        <v>1000</v>
      </c>
      <c r="E999" s="3">
        <v>6</v>
      </c>
    </row>
    <row r="1000" spans="1:5" ht="33">
      <c r="A1000" s="37">
        <v>998</v>
      </c>
      <c r="B1000" s="210"/>
      <c r="C1000" s="37" t="s">
        <v>13051</v>
      </c>
      <c r="D1000" s="6" t="s">
        <v>1001</v>
      </c>
      <c r="E1000" s="3">
        <v>6</v>
      </c>
    </row>
    <row r="1001" spans="1:5" ht="33">
      <c r="A1001" s="37">
        <v>999</v>
      </c>
      <c r="B1001" s="209"/>
      <c r="C1001" s="37" t="s">
        <v>13052</v>
      </c>
      <c r="D1001" s="6" t="s">
        <v>1002</v>
      </c>
      <c r="E1001" s="3">
        <v>6</v>
      </c>
    </row>
    <row r="1002" spans="1:5" ht="33">
      <c r="A1002" s="37">
        <v>1000</v>
      </c>
      <c r="B1002" s="210"/>
      <c r="C1002" s="37" t="s">
        <v>13053</v>
      </c>
      <c r="D1002" s="6" t="s">
        <v>1003</v>
      </c>
      <c r="E1002" s="3">
        <v>6</v>
      </c>
    </row>
    <row r="1003" spans="1:5" ht="33">
      <c r="A1003" s="37">
        <v>1001</v>
      </c>
      <c r="B1003" s="209"/>
      <c r="C1003" s="37" t="s">
        <v>13054</v>
      </c>
      <c r="D1003" s="6" t="s">
        <v>1004</v>
      </c>
      <c r="E1003" s="3">
        <v>6</v>
      </c>
    </row>
    <row r="1004" spans="1:5" ht="18.75">
      <c r="A1004" s="37">
        <v>1002</v>
      </c>
      <c r="B1004" s="210"/>
      <c r="C1004" s="37" t="s">
        <v>13055</v>
      </c>
      <c r="D1004" s="6" t="s">
        <v>1005</v>
      </c>
      <c r="E1004" s="3">
        <v>6</v>
      </c>
    </row>
    <row r="1005" spans="1:5" ht="33">
      <c r="A1005" s="37">
        <v>1003</v>
      </c>
      <c r="B1005" s="209"/>
      <c r="C1005" s="37" t="s">
        <v>13056</v>
      </c>
      <c r="D1005" s="6" t="s">
        <v>1006</v>
      </c>
      <c r="E1005" s="3">
        <v>6</v>
      </c>
    </row>
    <row r="1006" spans="1:5" ht="18.75">
      <c r="A1006" s="37">
        <v>1004</v>
      </c>
      <c r="B1006" s="210"/>
      <c r="C1006" s="37" t="s">
        <v>13057</v>
      </c>
      <c r="D1006" s="6" t="s">
        <v>1007</v>
      </c>
      <c r="E1006" s="3">
        <v>6</v>
      </c>
    </row>
    <row r="1007" spans="1:5" ht="33">
      <c r="A1007" s="37">
        <v>1005</v>
      </c>
      <c r="B1007" s="209"/>
      <c r="C1007" s="37" t="s">
        <v>13058</v>
      </c>
      <c r="D1007" s="6" t="s">
        <v>1008</v>
      </c>
      <c r="E1007" s="3">
        <v>6</v>
      </c>
    </row>
    <row r="1008" spans="1:5" ht="33">
      <c r="A1008" s="37">
        <v>1006</v>
      </c>
      <c r="B1008" s="210"/>
      <c r="C1008" s="37" t="s">
        <v>13059</v>
      </c>
      <c r="D1008" s="6" t="s">
        <v>1009</v>
      </c>
      <c r="E1008" s="3">
        <v>6</v>
      </c>
    </row>
    <row r="1009" spans="1:5" ht="33">
      <c r="A1009" s="37">
        <v>1007</v>
      </c>
      <c r="B1009" s="209"/>
      <c r="C1009" s="37" t="s">
        <v>13060</v>
      </c>
      <c r="D1009" s="6" t="s">
        <v>1010</v>
      </c>
      <c r="E1009" s="3">
        <v>6</v>
      </c>
    </row>
    <row r="1010" spans="1:5" ht="33">
      <c r="A1010" s="37">
        <v>1008</v>
      </c>
      <c r="B1010" s="210"/>
      <c r="C1010" s="37" t="s">
        <v>13061</v>
      </c>
      <c r="D1010" s="6" t="s">
        <v>1011</v>
      </c>
      <c r="E1010" s="3">
        <v>6</v>
      </c>
    </row>
    <row r="1011" spans="1:5" ht="33">
      <c r="A1011" s="37">
        <v>1009</v>
      </c>
      <c r="B1011" s="209"/>
      <c r="C1011" s="37" t="s">
        <v>13062</v>
      </c>
      <c r="D1011" s="6" t="s">
        <v>1012</v>
      </c>
      <c r="E1011" s="3">
        <v>6</v>
      </c>
    </row>
    <row r="1012" spans="1:5" ht="33">
      <c r="A1012" s="37">
        <v>1010</v>
      </c>
      <c r="B1012" s="210"/>
      <c r="C1012" s="37" t="s">
        <v>13063</v>
      </c>
      <c r="D1012" s="6" t="s">
        <v>1013</v>
      </c>
      <c r="E1012" s="3">
        <v>6</v>
      </c>
    </row>
    <row r="1013" spans="1:5" ht="33">
      <c r="A1013" s="37">
        <v>1011</v>
      </c>
      <c r="B1013" s="209"/>
      <c r="C1013" s="37" t="s">
        <v>13064</v>
      </c>
      <c r="D1013" s="6" t="s">
        <v>1014</v>
      </c>
      <c r="E1013" s="3">
        <v>6</v>
      </c>
    </row>
    <row r="1014" spans="1:5" ht="18.75">
      <c r="A1014" s="37">
        <v>1012</v>
      </c>
      <c r="B1014" s="210"/>
      <c r="C1014" s="37" t="s">
        <v>13065</v>
      </c>
      <c r="D1014" s="6" t="s">
        <v>1015</v>
      </c>
      <c r="E1014" s="3">
        <v>6</v>
      </c>
    </row>
    <row r="1015" spans="1:5" ht="33">
      <c r="A1015" s="37">
        <v>1013</v>
      </c>
      <c r="B1015" s="209"/>
      <c r="C1015" s="37" t="s">
        <v>13066</v>
      </c>
      <c r="D1015" s="6" t="s">
        <v>1016</v>
      </c>
      <c r="E1015" s="3">
        <v>6</v>
      </c>
    </row>
    <row r="1016" spans="1:5" ht="33">
      <c r="A1016" s="37">
        <v>1014</v>
      </c>
      <c r="B1016" s="210"/>
      <c r="C1016" s="37" t="s">
        <v>13067</v>
      </c>
      <c r="D1016" s="6" t="s">
        <v>1017</v>
      </c>
      <c r="E1016" s="3">
        <v>6</v>
      </c>
    </row>
    <row r="1017" spans="1:5" ht="18.75">
      <c r="A1017" s="37">
        <v>1015</v>
      </c>
      <c r="B1017" s="209"/>
      <c r="C1017" s="37" t="s">
        <v>13068</v>
      </c>
      <c r="D1017" s="6" t="s">
        <v>1018</v>
      </c>
      <c r="E1017" s="3">
        <v>6</v>
      </c>
    </row>
    <row r="1018" spans="1:5" ht="33">
      <c r="A1018" s="37">
        <v>1016</v>
      </c>
      <c r="B1018" s="210"/>
      <c r="C1018" s="37" t="s">
        <v>13069</v>
      </c>
      <c r="D1018" s="6" t="s">
        <v>1019</v>
      </c>
      <c r="E1018" s="3">
        <v>6</v>
      </c>
    </row>
    <row r="1019" spans="1:5" ht="33">
      <c r="A1019" s="37">
        <v>1017</v>
      </c>
      <c r="B1019" s="209"/>
      <c r="C1019" s="37" t="s">
        <v>13070</v>
      </c>
      <c r="D1019" s="6" t="s">
        <v>1020</v>
      </c>
      <c r="E1019" s="3">
        <v>4</v>
      </c>
    </row>
    <row r="1020" spans="1:5" ht="18.75">
      <c r="A1020" s="37">
        <v>1018</v>
      </c>
      <c r="B1020" s="210"/>
      <c r="C1020" s="37" t="s">
        <v>13071</v>
      </c>
      <c r="D1020" s="6" t="s">
        <v>1021</v>
      </c>
      <c r="E1020" s="3">
        <v>4</v>
      </c>
    </row>
    <row r="1021" spans="1:5" ht="33">
      <c r="A1021" s="37">
        <v>1019</v>
      </c>
      <c r="B1021" s="209"/>
      <c r="C1021" s="37" t="s">
        <v>13072</v>
      </c>
      <c r="D1021" s="6" t="s">
        <v>1022</v>
      </c>
      <c r="E1021" s="3">
        <v>4</v>
      </c>
    </row>
    <row r="1022" spans="1:5" ht="33">
      <c r="A1022" s="37">
        <v>1020</v>
      </c>
      <c r="B1022" s="210"/>
      <c r="C1022" s="37" t="s">
        <v>13073</v>
      </c>
      <c r="D1022" s="6" t="s">
        <v>1023</v>
      </c>
      <c r="E1022" s="3">
        <v>4</v>
      </c>
    </row>
    <row r="1023" spans="1:5" ht="18.75">
      <c r="A1023" s="37">
        <v>1021</v>
      </c>
      <c r="B1023" s="209"/>
      <c r="C1023" s="37" t="s">
        <v>13074</v>
      </c>
      <c r="D1023" s="6" t="s">
        <v>1024</v>
      </c>
      <c r="E1023" s="3">
        <v>4</v>
      </c>
    </row>
    <row r="1024" spans="1:5" ht="18.75">
      <c r="A1024" s="37">
        <v>1022</v>
      </c>
      <c r="B1024" s="210"/>
      <c r="C1024" s="37" t="s">
        <v>13075</v>
      </c>
      <c r="D1024" s="6" t="s">
        <v>1025</v>
      </c>
      <c r="E1024" s="3">
        <v>4</v>
      </c>
    </row>
    <row r="1025" spans="1:5" ht="33">
      <c r="A1025" s="37">
        <v>1023</v>
      </c>
      <c r="B1025" s="209"/>
      <c r="C1025" s="37" t="s">
        <v>13076</v>
      </c>
      <c r="D1025" s="6" t="s">
        <v>1026</v>
      </c>
      <c r="E1025" s="3">
        <v>4</v>
      </c>
    </row>
    <row r="1026" spans="1:5" ht="33">
      <c r="A1026" s="37">
        <v>1024</v>
      </c>
      <c r="B1026" s="210"/>
      <c r="C1026" s="37" t="s">
        <v>13077</v>
      </c>
      <c r="D1026" s="6" t="s">
        <v>1027</v>
      </c>
      <c r="E1026" s="3">
        <v>4</v>
      </c>
    </row>
    <row r="1027" spans="1:5" ht="33">
      <c r="A1027" s="37">
        <v>1025</v>
      </c>
      <c r="B1027" s="209"/>
      <c r="C1027" s="37" t="s">
        <v>13078</v>
      </c>
      <c r="D1027" s="6" t="s">
        <v>1028</v>
      </c>
      <c r="E1027" s="3">
        <v>4</v>
      </c>
    </row>
    <row r="1028" spans="1:5" ht="33">
      <c r="A1028" s="37">
        <v>1026</v>
      </c>
      <c r="B1028" s="210"/>
      <c r="C1028" s="37" t="s">
        <v>13079</v>
      </c>
      <c r="D1028" s="6" t="s">
        <v>1029</v>
      </c>
      <c r="E1028" s="3">
        <v>4</v>
      </c>
    </row>
    <row r="1029" spans="1:5" ht="18.75">
      <c r="A1029" s="37">
        <v>1027</v>
      </c>
      <c r="B1029" s="209"/>
      <c r="C1029" s="37" t="s">
        <v>13080</v>
      </c>
      <c r="D1029" s="6" t="s">
        <v>1030</v>
      </c>
      <c r="E1029" s="3">
        <v>4</v>
      </c>
    </row>
    <row r="1030" spans="1:5" ht="49.5">
      <c r="A1030" s="37">
        <v>1028</v>
      </c>
      <c r="B1030" s="210"/>
      <c r="C1030" s="37" t="s">
        <v>13081</v>
      </c>
      <c r="D1030" s="6" t="s">
        <v>1031</v>
      </c>
      <c r="E1030" s="3">
        <v>4</v>
      </c>
    </row>
    <row r="1031" spans="1:5" ht="33">
      <c r="A1031" s="37">
        <v>1029</v>
      </c>
      <c r="B1031" s="209"/>
      <c r="C1031" s="37" t="s">
        <v>13082</v>
      </c>
      <c r="D1031" s="6" t="s">
        <v>1032</v>
      </c>
      <c r="E1031" s="3">
        <v>4</v>
      </c>
    </row>
    <row r="1032" spans="1:5" ht="33">
      <c r="A1032" s="37">
        <v>1030</v>
      </c>
      <c r="B1032" s="210"/>
      <c r="C1032" s="37" t="s">
        <v>13083</v>
      </c>
      <c r="D1032" s="6" t="s">
        <v>1033</v>
      </c>
      <c r="E1032" s="3">
        <v>4</v>
      </c>
    </row>
    <row r="1033" spans="1:5" ht="33">
      <c r="A1033" s="37">
        <v>1031</v>
      </c>
      <c r="B1033" s="209"/>
      <c r="C1033" s="37" t="s">
        <v>13084</v>
      </c>
      <c r="D1033" s="6" t="s">
        <v>1034</v>
      </c>
      <c r="E1033" s="3">
        <v>4</v>
      </c>
    </row>
    <row r="1034" spans="1:5" ht="33">
      <c r="A1034" s="37">
        <v>1032</v>
      </c>
      <c r="B1034" s="210"/>
      <c r="C1034" s="37" t="s">
        <v>13085</v>
      </c>
      <c r="D1034" s="6" t="s">
        <v>1035</v>
      </c>
      <c r="E1034" s="3">
        <v>4</v>
      </c>
    </row>
    <row r="1035" spans="1:5" ht="33">
      <c r="A1035" s="37">
        <v>1033</v>
      </c>
      <c r="B1035" s="209"/>
      <c r="C1035" s="37" t="s">
        <v>13086</v>
      </c>
      <c r="D1035" s="6" t="s">
        <v>1036</v>
      </c>
      <c r="E1035" s="3">
        <v>4</v>
      </c>
    </row>
    <row r="1036" spans="1:5" ht="18.75">
      <c r="A1036" s="37">
        <v>1034</v>
      </c>
      <c r="B1036" s="210"/>
      <c r="C1036" s="37" t="s">
        <v>13087</v>
      </c>
      <c r="D1036" s="6" t="s">
        <v>1037</v>
      </c>
      <c r="E1036" s="3">
        <v>4</v>
      </c>
    </row>
    <row r="1037" spans="1:5" ht="33">
      <c r="A1037" s="37">
        <v>1035</v>
      </c>
      <c r="B1037" s="209"/>
      <c r="C1037" s="37" t="s">
        <v>13088</v>
      </c>
      <c r="D1037" s="6" t="s">
        <v>1038</v>
      </c>
      <c r="E1037" s="3">
        <v>4</v>
      </c>
    </row>
    <row r="1038" spans="1:5" ht="33">
      <c r="A1038" s="37">
        <v>1036</v>
      </c>
      <c r="B1038" s="210"/>
      <c r="C1038" s="37" t="s">
        <v>13089</v>
      </c>
      <c r="D1038" s="6" t="s">
        <v>1039</v>
      </c>
      <c r="E1038" s="3">
        <v>4</v>
      </c>
    </row>
    <row r="1039" spans="1:5" ht="18.75">
      <c r="A1039" s="37">
        <v>1037</v>
      </c>
      <c r="B1039" s="209"/>
      <c r="C1039" s="37" t="s">
        <v>13090</v>
      </c>
      <c r="D1039" s="6" t="s">
        <v>1040</v>
      </c>
      <c r="E1039" s="3">
        <v>4</v>
      </c>
    </row>
    <row r="1040" spans="1:5" ht="33">
      <c r="A1040" s="37">
        <v>1038</v>
      </c>
      <c r="B1040" s="210"/>
      <c r="C1040" s="37" t="s">
        <v>13091</v>
      </c>
      <c r="D1040" s="6" t="s">
        <v>1041</v>
      </c>
      <c r="E1040" s="3">
        <v>4</v>
      </c>
    </row>
    <row r="1041" spans="1:5" ht="33">
      <c r="A1041" s="37">
        <v>1039</v>
      </c>
      <c r="B1041" s="209"/>
      <c r="C1041" s="37" t="s">
        <v>13092</v>
      </c>
      <c r="D1041" s="6" t="s">
        <v>1042</v>
      </c>
      <c r="E1041" s="3">
        <v>6</v>
      </c>
    </row>
    <row r="1042" spans="1:5" ht="33">
      <c r="A1042" s="37">
        <v>1040</v>
      </c>
      <c r="B1042" s="210"/>
      <c r="C1042" s="37" t="s">
        <v>13093</v>
      </c>
      <c r="D1042" s="6" t="s">
        <v>1043</v>
      </c>
      <c r="E1042" s="3">
        <v>4</v>
      </c>
    </row>
    <row r="1043" spans="1:5" ht="33">
      <c r="A1043" s="37">
        <v>1041</v>
      </c>
      <c r="B1043" s="209"/>
      <c r="C1043" s="37" t="s">
        <v>13094</v>
      </c>
      <c r="D1043" s="6" t="s">
        <v>1044</v>
      </c>
      <c r="E1043" s="3">
        <v>6</v>
      </c>
    </row>
    <row r="1044" spans="1:5" ht="33">
      <c r="A1044" s="37">
        <v>1042</v>
      </c>
      <c r="B1044" s="210"/>
      <c r="C1044" s="37" t="s">
        <v>13095</v>
      </c>
      <c r="D1044" s="6" t="s">
        <v>1045</v>
      </c>
      <c r="E1044" s="3">
        <v>6</v>
      </c>
    </row>
    <row r="1045" spans="1:5" ht="33">
      <c r="A1045" s="37">
        <v>1043</v>
      </c>
      <c r="B1045" s="209"/>
      <c r="C1045" s="37" t="s">
        <v>13096</v>
      </c>
      <c r="D1045" s="6" t="s">
        <v>1046</v>
      </c>
      <c r="E1045" s="3">
        <v>6</v>
      </c>
    </row>
    <row r="1046" spans="1:5" ht="33">
      <c r="A1046" s="37">
        <v>1044</v>
      </c>
      <c r="B1046" s="210"/>
      <c r="C1046" s="37" t="s">
        <v>13097</v>
      </c>
      <c r="D1046" s="6" t="s">
        <v>1047</v>
      </c>
      <c r="E1046" s="3">
        <v>6</v>
      </c>
    </row>
    <row r="1047" spans="1:5" ht="33">
      <c r="A1047" s="37">
        <v>1045</v>
      </c>
      <c r="B1047" s="209"/>
      <c r="C1047" s="37" t="s">
        <v>13098</v>
      </c>
      <c r="D1047" s="6" t="s">
        <v>1048</v>
      </c>
      <c r="E1047" s="3">
        <v>6</v>
      </c>
    </row>
    <row r="1048" spans="1:5" ht="33">
      <c r="A1048" s="37">
        <v>1046</v>
      </c>
      <c r="B1048" s="210"/>
      <c r="C1048" s="37" t="s">
        <v>13099</v>
      </c>
      <c r="D1048" s="6" t="s">
        <v>1049</v>
      </c>
      <c r="E1048" s="3">
        <v>6</v>
      </c>
    </row>
    <row r="1049" spans="1:5" ht="33">
      <c r="A1049" s="37">
        <v>1047</v>
      </c>
      <c r="B1049" s="209"/>
      <c r="C1049" s="37" t="s">
        <v>13100</v>
      </c>
      <c r="D1049" s="6" t="s">
        <v>1050</v>
      </c>
      <c r="E1049" s="3">
        <v>6</v>
      </c>
    </row>
    <row r="1050" spans="1:5" ht="33">
      <c r="A1050" s="37">
        <v>1048</v>
      </c>
      <c r="B1050" s="210"/>
      <c r="C1050" s="37" t="s">
        <v>13101</v>
      </c>
      <c r="D1050" s="6" t="s">
        <v>1051</v>
      </c>
      <c r="E1050" s="3">
        <v>6</v>
      </c>
    </row>
    <row r="1051" spans="1:5" ht="33">
      <c r="A1051" s="37">
        <v>1049</v>
      </c>
      <c r="B1051" s="209"/>
      <c r="C1051" s="37" t="s">
        <v>13102</v>
      </c>
      <c r="D1051" s="6" t="s">
        <v>1052</v>
      </c>
      <c r="E1051" s="3">
        <v>6</v>
      </c>
    </row>
    <row r="1052" spans="1:5" ht="33">
      <c r="A1052" s="37">
        <v>1050</v>
      </c>
      <c r="B1052" s="210"/>
      <c r="C1052" s="37" t="s">
        <v>13103</v>
      </c>
      <c r="D1052" s="6" t="s">
        <v>1053</v>
      </c>
      <c r="E1052" s="3">
        <v>6</v>
      </c>
    </row>
    <row r="1053" spans="1:5" ht="33">
      <c r="A1053" s="37">
        <v>1051</v>
      </c>
      <c r="B1053" s="209"/>
      <c r="C1053" s="37" t="s">
        <v>13104</v>
      </c>
      <c r="D1053" s="6" t="s">
        <v>1054</v>
      </c>
      <c r="E1053" s="3">
        <v>6</v>
      </c>
    </row>
    <row r="1054" spans="1:5" ht="33">
      <c r="A1054" s="37">
        <v>1052</v>
      </c>
      <c r="B1054" s="210"/>
      <c r="C1054" s="37" t="s">
        <v>13105</v>
      </c>
      <c r="D1054" s="6" t="s">
        <v>1055</v>
      </c>
      <c r="E1054" s="3">
        <v>6</v>
      </c>
    </row>
    <row r="1055" spans="1:5" ht="33">
      <c r="A1055" s="37">
        <v>1053</v>
      </c>
      <c r="B1055" s="209"/>
      <c r="C1055" s="37" t="s">
        <v>13106</v>
      </c>
      <c r="D1055" s="6" t="s">
        <v>1056</v>
      </c>
      <c r="E1055" s="3">
        <v>6</v>
      </c>
    </row>
    <row r="1056" spans="1:5" ht="33">
      <c r="A1056" s="37">
        <v>1054</v>
      </c>
      <c r="B1056" s="210"/>
      <c r="C1056" s="37" t="s">
        <v>13107</v>
      </c>
      <c r="D1056" s="6" t="s">
        <v>1057</v>
      </c>
      <c r="E1056" s="3">
        <v>6</v>
      </c>
    </row>
    <row r="1057" spans="1:5" ht="33">
      <c r="A1057" s="37">
        <v>1055</v>
      </c>
      <c r="B1057" s="209"/>
      <c r="C1057" s="37" t="s">
        <v>13108</v>
      </c>
      <c r="D1057" s="6" t="s">
        <v>1058</v>
      </c>
      <c r="E1057" s="3">
        <v>6</v>
      </c>
    </row>
    <row r="1058" spans="1:5" ht="33">
      <c r="A1058" s="37">
        <v>1056</v>
      </c>
      <c r="B1058" s="210"/>
      <c r="C1058" s="37" t="s">
        <v>13109</v>
      </c>
      <c r="D1058" s="6" t="s">
        <v>1059</v>
      </c>
      <c r="E1058" s="3">
        <v>6</v>
      </c>
    </row>
    <row r="1059" spans="1:5" ht="18.75">
      <c r="A1059" s="37">
        <v>1057</v>
      </c>
      <c r="B1059" s="209"/>
      <c r="C1059" s="37" t="s">
        <v>13110</v>
      </c>
      <c r="D1059" s="6" t="s">
        <v>1060</v>
      </c>
      <c r="E1059" s="3">
        <v>6</v>
      </c>
    </row>
    <row r="1060" spans="1:5" ht="33">
      <c r="A1060" s="37">
        <v>1058</v>
      </c>
      <c r="B1060" s="210"/>
      <c r="C1060" s="37" t="s">
        <v>13111</v>
      </c>
      <c r="D1060" s="6" t="s">
        <v>1061</v>
      </c>
      <c r="E1060" s="3">
        <v>6</v>
      </c>
    </row>
    <row r="1061" spans="1:5" ht="33">
      <c r="A1061" s="37">
        <v>1059</v>
      </c>
      <c r="B1061" s="209"/>
      <c r="C1061" s="37" t="s">
        <v>13112</v>
      </c>
      <c r="D1061" s="6" t="s">
        <v>1062</v>
      </c>
      <c r="E1061" s="3">
        <v>6</v>
      </c>
    </row>
    <row r="1062" spans="1:5" ht="33">
      <c r="A1062" s="37">
        <v>1060</v>
      </c>
      <c r="B1062" s="210"/>
      <c r="C1062" s="37" t="s">
        <v>13113</v>
      </c>
      <c r="D1062" s="6" t="s">
        <v>1063</v>
      </c>
      <c r="E1062" s="3">
        <v>6</v>
      </c>
    </row>
    <row r="1063" spans="1:5" ht="33">
      <c r="A1063" s="37">
        <v>1061</v>
      </c>
      <c r="B1063" s="209"/>
      <c r="C1063" s="37" t="s">
        <v>13114</v>
      </c>
      <c r="D1063" s="6" t="s">
        <v>1064</v>
      </c>
      <c r="E1063" s="3">
        <v>6</v>
      </c>
    </row>
    <row r="1064" spans="1:5" ht="33">
      <c r="A1064" s="37">
        <v>1062</v>
      </c>
      <c r="B1064" s="210"/>
      <c r="C1064" s="37" t="s">
        <v>13115</v>
      </c>
      <c r="D1064" s="6" t="s">
        <v>1065</v>
      </c>
      <c r="E1064" s="3">
        <v>6</v>
      </c>
    </row>
    <row r="1065" spans="1:5" ht="33">
      <c r="A1065" s="37">
        <v>1063</v>
      </c>
      <c r="B1065" s="209"/>
      <c r="C1065" s="37" t="s">
        <v>13116</v>
      </c>
      <c r="D1065" s="6" t="s">
        <v>1066</v>
      </c>
      <c r="E1065" s="3">
        <v>6</v>
      </c>
    </row>
    <row r="1066" spans="1:5" ht="33">
      <c r="A1066" s="37">
        <v>1064</v>
      </c>
      <c r="B1066" s="210"/>
      <c r="C1066" s="37" t="s">
        <v>13117</v>
      </c>
      <c r="D1066" s="6" t="s">
        <v>1067</v>
      </c>
      <c r="E1066" s="3">
        <v>6</v>
      </c>
    </row>
    <row r="1067" spans="1:5" ht="33">
      <c r="A1067" s="37">
        <v>1065</v>
      </c>
      <c r="B1067" s="209"/>
      <c r="C1067" s="37" t="s">
        <v>13118</v>
      </c>
      <c r="D1067" s="6" t="s">
        <v>1068</v>
      </c>
      <c r="E1067" s="3">
        <v>6</v>
      </c>
    </row>
    <row r="1068" spans="1:5" ht="33">
      <c r="A1068" s="37">
        <v>1066</v>
      </c>
      <c r="B1068" s="210"/>
      <c r="C1068" s="37" t="s">
        <v>13119</v>
      </c>
      <c r="D1068" s="6" t="s">
        <v>1069</v>
      </c>
      <c r="E1068" s="3">
        <v>6</v>
      </c>
    </row>
    <row r="1069" spans="1:5" ht="49.5">
      <c r="A1069" s="37">
        <v>1067</v>
      </c>
      <c r="B1069" s="209"/>
      <c r="C1069" s="37" t="s">
        <v>13120</v>
      </c>
      <c r="D1069" s="6" t="s">
        <v>1070</v>
      </c>
      <c r="E1069" s="3">
        <v>6</v>
      </c>
    </row>
    <row r="1070" spans="1:5" ht="49.5">
      <c r="A1070" s="37">
        <v>1068</v>
      </c>
      <c r="B1070" s="210"/>
      <c r="C1070" s="37" t="s">
        <v>13121</v>
      </c>
      <c r="D1070" s="6" t="s">
        <v>1071</v>
      </c>
      <c r="E1070" s="3">
        <v>6</v>
      </c>
    </row>
    <row r="1071" spans="1:5" ht="33">
      <c r="A1071" s="37">
        <v>1069</v>
      </c>
      <c r="B1071" s="209"/>
      <c r="C1071" s="37" t="s">
        <v>13122</v>
      </c>
      <c r="D1071" s="6" t="s">
        <v>1072</v>
      </c>
      <c r="E1071" s="3">
        <v>6</v>
      </c>
    </row>
    <row r="1072" spans="1:5" ht="49.5">
      <c r="A1072" s="37">
        <v>1070</v>
      </c>
      <c r="B1072" s="210"/>
      <c r="C1072" s="37" t="s">
        <v>13123</v>
      </c>
      <c r="D1072" s="6" t="s">
        <v>1073</v>
      </c>
      <c r="E1072" s="3">
        <v>6</v>
      </c>
    </row>
    <row r="1073" spans="1:5" ht="33">
      <c r="A1073" s="37">
        <v>1071</v>
      </c>
      <c r="B1073" s="209"/>
      <c r="C1073" s="37" t="s">
        <v>13124</v>
      </c>
      <c r="D1073" s="6" t="s">
        <v>1074</v>
      </c>
      <c r="E1073" s="3">
        <v>6</v>
      </c>
    </row>
    <row r="1074" spans="1:5" ht="49.5">
      <c r="A1074" s="37">
        <v>1072</v>
      </c>
      <c r="B1074" s="210"/>
      <c r="C1074" s="37" t="s">
        <v>13125</v>
      </c>
      <c r="D1074" s="6" t="s">
        <v>1075</v>
      </c>
      <c r="E1074" s="3">
        <v>6</v>
      </c>
    </row>
    <row r="1075" spans="1:5" ht="49.5">
      <c r="A1075" s="37">
        <v>1073</v>
      </c>
      <c r="B1075" s="209"/>
      <c r="C1075" s="37" t="s">
        <v>13126</v>
      </c>
      <c r="D1075" s="6" t="s">
        <v>1076</v>
      </c>
      <c r="E1075" s="3">
        <v>6</v>
      </c>
    </row>
    <row r="1076" spans="1:5" ht="33">
      <c r="A1076" s="37">
        <v>1074</v>
      </c>
      <c r="B1076" s="210"/>
      <c r="C1076" s="37" t="s">
        <v>13127</v>
      </c>
      <c r="D1076" s="6" t="s">
        <v>1077</v>
      </c>
      <c r="E1076" s="3">
        <v>6</v>
      </c>
    </row>
    <row r="1077" spans="1:5" ht="49.5">
      <c r="A1077" s="37">
        <v>1075</v>
      </c>
      <c r="B1077" s="209"/>
      <c r="C1077" s="37" t="s">
        <v>13128</v>
      </c>
      <c r="D1077" s="6" t="s">
        <v>1078</v>
      </c>
      <c r="E1077" s="3">
        <v>6</v>
      </c>
    </row>
    <row r="1078" spans="1:5" ht="49.5">
      <c r="A1078" s="37">
        <v>1076</v>
      </c>
      <c r="B1078" s="210"/>
      <c r="C1078" s="37" t="s">
        <v>13129</v>
      </c>
      <c r="D1078" s="6" t="s">
        <v>1079</v>
      </c>
      <c r="E1078" s="3">
        <v>6</v>
      </c>
    </row>
    <row r="1079" spans="1:5" ht="49.5">
      <c r="A1079" s="37">
        <v>1077</v>
      </c>
      <c r="B1079" s="209"/>
      <c r="C1079" s="37" t="s">
        <v>13130</v>
      </c>
      <c r="D1079" s="6" t="s">
        <v>1080</v>
      </c>
      <c r="E1079" s="3">
        <v>6</v>
      </c>
    </row>
    <row r="1080" spans="1:5" ht="49.5">
      <c r="A1080" s="37">
        <v>1078</v>
      </c>
      <c r="B1080" s="210"/>
      <c r="C1080" s="37" t="s">
        <v>13131</v>
      </c>
      <c r="D1080" s="6" t="s">
        <v>1081</v>
      </c>
      <c r="E1080" s="3">
        <v>6</v>
      </c>
    </row>
    <row r="1081" spans="1:5" ht="49.5">
      <c r="A1081" s="37">
        <v>1079</v>
      </c>
      <c r="B1081" s="209"/>
      <c r="C1081" s="37" t="s">
        <v>13132</v>
      </c>
      <c r="D1081" s="6" t="s">
        <v>1082</v>
      </c>
      <c r="E1081" s="3">
        <v>6</v>
      </c>
    </row>
    <row r="1082" spans="1:5" ht="33">
      <c r="A1082" s="37">
        <v>1080</v>
      </c>
      <c r="B1082" s="210"/>
      <c r="C1082" s="37" t="s">
        <v>13133</v>
      </c>
      <c r="D1082" s="6" t="s">
        <v>1083</v>
      </c>
      <c r="E1082" s="3">
        <v>6</v>
      </c>
    </row>
    <row r="1083" spans="1:5" ht="33">
      <c r="A1083" s="37">
        <v>1081</v>
      </c>
      <c r="B1083" s="209"/>
      <c r="C1083" s="37" t="s">
        <v>13134</v>
      </c>
      <c r="D1083" s="6" t="s">
        <v>1084</v>
      </c>
      <c r="E1083" s="3">
        <v>6</v>
      </c>
    </row>
    <row r="1084" spans="1:5" ht="33">
      <c r="A1084" s="37">
        <v>1082</v>
      </c>
      <c r="B1084" s="210"/>
      <c r="C1084" s="37" t="s">
        <v>13135</v>
      </c>
      <c r="D1084" s="6" t="s">
        <v>1085</v>
      </c>
      <c r="E1084" s="3">
        <v>4</v>
      </c>
    </row>
    <row r="1085" spans="1:5" ht="33">
      <c r="A1085" s="37">
        <v>1083</v>
      </c>
      <c r="B1085" s="209"/>
      <c r="C1085" s="37" t="s">
        <v>13136</v>
      </c>
      <c r="D1085" s="6" t="s">
        <v>1086</v>
      </c>
      <c r="E1085" s="3">
        <v>6</v>
      </c>
    </row>
    <row r="1086" spans="1:5" ht="33">
      <c r="A1086" s="37">
        <v>1084</v>
      </c>
      <c r="B1086" s="210"/>
      <c r="C1086" s="37" t="s">
        <v>13137</v>
      </c>
      <c r="D1086" s="6" t="s">
        <v>1087</v>
      </c>
      <c r="E1086" s="3">
        <v>4</v>
      </c>
    </row>
    <row r="1087" spans="1:5" ht="33">
      <c r="A1087" s="37">
        <v>1085</v>
      </c>
      <c r="B1087" s="209"/>
      <c r="C1087" s="37" t="s">
        <v>13138</v>
      </c>
      <c r="D1087" s="6" t="s">
        <v>1088</v>
      </c>
      <c r="E1087" s="3">
        <v>4</v>
      </c>
    </row>
    <row r="1088" spans="1:5" ht="33">
      <c r="A1088" s="37">
        <v>1086</v>
      </c>
      <c r="B1088" s="210"/>
      <c r="C1088" s="37" t="s">
        <v>13139</v>
      </c>
      <c r="D1088" s="6" t="s">
        <v>1089</v>
      </c>
      <c r="E1088" s="3">
        <v>4</v>
      </c>
    </row>
    <row r="1089" spans="1:5" ht="33">
      <c r="A1089" s="37">
        <v>1087</v>
      </c>
      <c r="B1089" s="209"/>
      <c r="C1089" s="37" t="s">
        <v>13140</v>
      </c>
      <c r="D1089" s="6" t="s">
        <v>1090</v>
      </c>
      <c r="E1089" s="3">
        <v>4</v>
      </c>
    </row>
    <row r="1090" spans="1:5" ht="33">
      <c r="A1090" s="37">
        <v>1088</v>
      </c>
      <c r="B1090" s="210"/>
      <c r="C1090" s="37" t="s">
        <v>13141</v>
      </c>
      <c r="D1090" s="6" t="s">
        <v>1091</v>
      </c>
      <c r="E1090" s="3">
        <v>4</v>
      </c>
    </row>
    <row r="1091" spans="1:5" ht="33">
      <c r="A1091" s="37">
        <v>1089</v>
      </c>
      <c r="B1091" s="209"/>
      <c r="C1091" s="37" t="s">
        <v>13142</v>
      </c>
      <c r="D1091" s="6" t="s">
        <v>1092</v>
      </c>
      <c r="E1091" s="3">
        <v>4</v>
      </c>
    </row>
    <row r="1092" spans="1:5" ht="33">
      <c r="A1092" s="37">
        <v>1090</v>
      </c>
      <c r="B1092" s="210"/>
      <c r="C1092" s="37" t="s">
        <v>13143</v>
      </c>
      <c r="D1092" s="6" t="s">
        <v>1093</v>
      </c>
      <c r="E1092" s="3">
        <v>4</v>
      </c>
    </row>
    <row r="1093" spans="1:5" ht="33">
      <c r="A1093" s="37">
        <v>1091</v>
      </c>
      <c r="B1093" s="209"/>
      <c r="C1093" s="37" t="s">
        <v>13144</v>
      </c>
      <c r="D1093" s="6" t="s">
        <v>1094</v>
      </c>
      <c r="E1093" s="3">
        <v>4</v>
      </c>
    </row>
    <row r="1094" spans="1:5" ht="18.75">
      <c r="A1094" s="37">
        <v>1092</v>
      </c>
      <c r="B1094" s="210"/>
      <c r="C1094" s="37" t="s">
        <v>13145</v>
      </c>
      <c r="D1094" s="6" t="s">
        <v>1095</v>
      </c>
      <c r="E1094" s="3">
        <v>4</v>
      </c>
    </row>
    <row r="1095" spans="1:5" ht="33">
      <c r="A1095" s="37">
        <v>1093</v>
      </c>
      <c r="B1095" s="209"/>
      <c r="C1095" s="37" t="s">
        <v>13146</v>
      </c>
      <c r="D1095" s="6" t="s">
        <v>1096</v>
      </c>
      <c r="E1095" s="3">
        <v>4</v>
      </c>
    </row>
    <row r="1096" spans="1:5" ht="33">
      <c r="A1096" s="37">
        <v>1094</v>
      </c>
      <c r="B1096" s="210"/>
      <c r="C1096" s="37" t="s">
        <v>13147</v>
      </c>
      <c r="D1096" s="6" t="s">
        <v>1097</v>
      </c>
      <c r="E1096" s="3">
        <v>4</v>
      </c>
    </row>
    <row r="1097" spans="1:5" ht="33">
      <c r="A1097" s="37">
        <v>1095</v>
      </c>
      <c r="B1097" s="209"/>
      <c r="C1097" s="37" t="s">
        <v>13148</v>
      </c>
      <c r="D1097" s="6" t="s">
        <v>1098</v>
      </c>
      <c r="E1097" s="3">
        <v>4</v>
      </c>
    </row>
    <row r="1098" spans="1:5" ht="33">
      <c r="A1098" s="37">
        <v>1096</v>
      </c>
      <c r="B1098" s="210"/>
      <c r="C1098" s="37" t="s">
        <v>13149</v>
      </c>
      <c r="D1098" s="6" t="s">
        <v>1099</v>
      </c>
      <c r="E1098" s="3">
        <v>4</v>
      </c>
    </row>
    <row r="1099" spans="1:5" ht="33">
      <c r="A1099" s="37">
        <v>1097</v>
      </c>
      <c r="B1099" s="209"/>
      <c r="C1099" s="37" t="s">
        <v>13150</v>
      </c>
      <c r="D1099" s="6" t="s">
        <v>1100</v>
      </c>
      <c r="E1099" s="3">
        <v>4</v>
      </c>
    </row>
    <row r="1100" spans="1:5" ht="33">
      <c r="A1100" s="37">
        <v>1098</v>
      </c>
      <c r="B1100" s="210"/>
      <c r="C1100" s="37" t="s">
        <v>13151</v>
      </c>
      <c r="D1100" s="6" t="s">
        <v>1101</v>
      </c>
      <c r="E1100" s="3">
        <v>4</v>
      </c>
    </row>
    <row r="1101" spans="1:5" ht="33">
      <c r="A1101" s="37">
        <v>1099</v>
      </c>
      <c r="B1101" s="209"/>
      <c r="C1101" s="37" t="s">
        <v>13152</v>
      </c>
      <c r="D1101" s="6" t="s">
        <v>1102</v>
      </c>
      <c r="E1101" s="3">
        <v>4</v>
      </c>
    </row>
    <row r="1102" spans="1:5" ht="33">
      <c r="A1102" s="37">
        <v>1100</v>
      </c>
      <c r="B1102" s="210"/>
      <c r="C1102" s="37" t="s">
        <v>13153</v>
      </c>
      <c r="D1102" s="6" t="s">
        <v>1103</v>
      </c>
      <c r="E1102" s="3">
        <v>8</v>
      </c>
    </row>
    <row r="1103" spans="1:5" ht="18.75">
      <c r="A1103" s="37">
        <v>1101</v>
      </c>
      <c r="B1103" s="209"/>
      <c r="C1103" s="37" t="s">
        <v>13154</v>
      </c>
      <c r="D1103" s="6" t="s">
        <v>1104</v>
      </c>
      <c r="E1103" s="3">
        <v>8</v>
      </c>
    </row>
    <row r="1104" spans="1:5" ht="49.5">
      <c r="A1104" s="37">
        <v>1102</v>
      </c>
      <c r="B1104" s="210"/>
      <c r="C1104" s="37" t="s">
        <v>13155</v>
      </c>
      <c r="D1104" s="6" t="s">
        <v>1105</v>
      </c>
      <c r="E1104" s="3">
        <v>6</v>
      </c>
    </row>
    <row r="1105" spans="1:5" ht="33">
      <c r="A1105" s="37">
        <v>1103</v>
      </c>
      <c r="B1105" s="209"/>
      <c r="C1105" s="37" t="s">
        <v>13156</v>
      </c>
      <c r="D1105" s="6" t="s">
        <v>1106</v>
      </c>
      <c r="E1105" s="3">
        <v>4</v>
      </c>
    </row>
    <row r="1106" spans="1:5" ht="33">
      <c r="A1106" s="37">
        <v>1104</v>
      </c>
      <c r="B1106" s="210"/>
      <c r="C1106" s="37" t="s">
        <v>13157</v>
      </c>
      <c r="D1106" s="6" t="s">
        <v>1107</v>
      </c>
      <c r="E1106" s="3">
        <v>4</v>
      </c>
    </row>
    <row r="1107" spans="1:5" ht="18.75">
      <c r="A1107" s="37">
        <v>1105</v>
      </c>
      <c r="B1107" s="209"/>
      <c r="C1107" s="37" t="s">
        <v>13158</v>
      </c>
      <c r="D1107" s="6" t="s">
        <v>1108</v>
      </c>
      <c r="E1107" s="3">
        <v>4</v>
      </c>
    </row>
    <row r="1108" spans="1:5" ht="18.75">
      <c r="A1108" s="37">
        <v>1106</v>
      </c>
      <c r="B1108" s="210"/>
      <c r="C1108" s="37" t="s">
        <v>13159</v>
      </c>
      <c r="D1108" s="6" t="s">
        <v>1109</v>
      </c>
      <c r="E1108" s="3">
        <v>4</v>
      </c>
    </row>
    <row r="1109" spans="1:5" ht="33">
      <c r="A1109" s="37">
        <v>1107</v>
      </c>
      <c r="B1109" s="209"/>
      <c r="C1109" s="37" t="s">
        <v>13160</v>
      </c>
      <c r="D1109" s="6" t="s">
        <v>1110</v>
      </c>
      <c r="E1109" s="3">
        <v>4</v>
      </c>
    </row>
    <row r="1110" spans="1:5" ht="18.75">
      <c r="A1110" s="37">
        <v>1108</v>
      </c>
      <c r="B1110" s="210"/>
      <c r="C1110" s="37" t="s">
        <v>13161</v>
      </c>
      <c r="D1110" s="6" t="s">
        <v>1111</v>
      </c>
      <c r="E1110" s="3">
        <v>6</v>
      </c>
    </row>
    <row r="1111" spans="1:5" ht="33">
      <c r="A1111" s="37">
        <v>1109</v>
      </c>
      <c r="B1111" s="209"/>
      <c r="C1111" s="37" t="s">
        <v>13162</v>
      </c>
      <c r="D1111" s="6" t="s">
        <v>1112</v>
      </c>
      <c r="E1111" s="3">
        <v>6</v>
      </c>
    </row>
    <row r="1112" spans="1:5" ht="18.75">
      <c r="A1112" s="37">
        <v>1110</v>
      </c>
      <c r="B1112" s="210"/>
      <c r="C1112" s="37" t="s">
        <v>13163</v>
      </c>
      <c r="D1112" s="6" t="s">
        <v>1113</v>
      </c>
      <c r="E1112" s="3">
        <v>6</v>
      </c>
    </row>
    <row r="1113" spans="1:5" ht="18.75">
      <c r="A1113" s="37">
        <v>1111</v>
      </c>
      <c r="B1113" s="209"/>
      <c r="C1113" s="37" t="s">
        <v>13164</v>
      </c>
      <c r="D1113" s="6" t="s">
        <v>1114</v>
      </c>
      <c r="E1113" s="3">
        <v>6</v>
      </c>
    </row>
    <row r="1114" spans="1:5" ht="49.5">
      <c r="A1114" s="37">
        <v>1112</v>
      </c>
      <c r="B1114" s="210"/>
      <c r="C1114" s="37" t="s">
        <v>13165</v>
      </c>
      <c r="D1114" s="6" t="s">
        <v>1115</v>
      </c>
      <c r="E1114" s="3">
        <v>6</v>
      </c>
    </row>
    <row r="1115" spans="1:5" ht="33">
      <c r="A1115" s="37">
        <v>1113</v>
      </c>
      <c r="B1115" s="209"/>
      <c r="C1115" s="37" t="s">
        <v>13166</v>
      </c>
      <c r="D1115" s="6" t="s">
        <v>1116</v>
      </c>
      <c r="E1115" s="3">
        <v>4</v>
      </c>
    </row>
    <row r="1116" spans="1:5" ht="33">
      <c r="A1116" s="37">
        <v>1114</v>
      </c>
      <c r="B1116" s="210"/>
      <c r="C1116" s="37" t="s">
        <v>13167</v>
      </c>
      <c r="D1116" s="6" t="s">
        <v>1117</v>
      </c>
      <c r="E1116" s="3">
        <v>4</v>
      </c>
    </row>
    <row r="1117" spans="1:5" ht="33">
      <c r="A1117" s="37">
        <v>1115</v>
      </c>
      <c r="B1117" s="209"/>
      <c r="C1117" s="37" t="s">
        <v>13168</v>
      </c>
      <c r="D1117" s="6" t="s">
        <v>1118</v>
      </c>
      <c r="E1117" s="3">
        <v>6</v>
      </c>
    </row>
    <row r="1118" spans="1:5" ht="33">
      <c r="A1118" s="37">
        <v>1116</v>
      </c>
      <c r="B1118" s="210"/>
      <c r="C1118" s="37" t="s">
        <v>13169</v>
      </c>
      <c r="D1118" s="6" t="s">
        <v>1119</v>
      </c>
      <c r="E1118" s="3">
        <v>6</v>
      </c>
    </row>
    <row r="1119" spans="1:5" ht="18.75">
      <c r="A1119" s="37">
        <v>1117</v>
      </c>
      <c r="B1119" s="209"/>
      <c r="C1119" s="37" t="s">
        <v>13170</v>
      </c>
      <c r="D1119" s="6" t="s">
        <v>1120</v>
      </c>
      <c r="E1119" s="3">
        <v>4</v>
      </c>
    </row>
    <row r="1120" spans="1:5" ht="33">
      <c r="A1120" s="37">
        <v>1118</v>
      </c>
      <c r="B1120" s="210"/>
      <c r="C1120" s="37" t="s">
        <v>13171</v>
      </c>
      <c r="D1120" s="6" t="s">
        <v>1121</v>
      </c>
      <c r="E1120" s="3">
        <v>6</v>
      </c>
    </row>
    <row r="1121" spans="1:5" ht="18.75">
      <c r="A1121" s="37">
        <v>1119</v>
      </c>
      <c r="B1121" s="209"/>
      <c r="C1121" s="37" t="s">
        <v>13172</v>
      </c>
      <c r="D1121" s="6" t="s">
        <v>1122</v>
      </c>
      <c r="E1121" s="3">
        <v>4</v>
      </c>
    </row>
    <row r="1122" spans="1:5" ht="49.5">
      <c r="A1122" s="37">
        <v>1120</v>
      </c>
      <c r="B1122" s="210"/>
      <c r="C1122" s="37" t="s">
        <v>13173</v>
      </c>
      <c r="D1122" s="6" t="s">
        <v>1123</v>
      </c>
      <c r="E1122" s="3">
        <v>6</v>
      </c>
    </row>
    <row r="1123" spans="1:5" ht="33">
      <c r="A1123" s="37">
        <v>1121</v>
      </c>
      <c r="B1123" s="209"/>
      <c r="C1123" s="37" t="s">
        <v>13174</v>
      </c>
      <c r="D1123" s="6" t="s">
        <v>1124</v>
      </c>
      <c r="E1123" s="3">
        <v>4</v>
      </c>
    </row>
    <row r="1124" spans="1:5" ht="33">
      <c r="A1124" s="37">
        <v>1122</v>
      </c>
      <c r="B1124" s="210"/>
      <c r="C1124" s="37" t="s">
        <v>13175</v>
      </c>
      <c r="D1124" s="6" t="s">
        <v>1125</v>
      </c>
      <c r="E1124" s="3">
        <v>4</v>
      </c>
    </row>
    <row r="1125" spans="1:5" ht="33">
      <c r="A1125" s="37">
        <v>1123</v>
      </c>
      <c r="B1125" s="209"/>
      <c r="C1125" s="37" t="s">
        <v>13176</v>
      </c>
      <c r="D1125" s="6" t="s">
        <v>1126</v>
      </c>
      <c r="E1125" s="3">
        <v>4</v>
      </c>
    </row>
    <row r="1126" spans="1:5" ht="33">
      <c r="A1126" s="37">
        <v>1124</v>
      </c>
      <c r="B1126" s="210"/>
      <c r="C1126" s="37" t="s">
        <v>13177</v>
      </c>
      <c r="D1126" s="6" t="s">
        <v>1127</v>
      </c>
      <c r="E1126" s="3">
        <v>4</v>
      </c>
    </row>
    <row r="1127" spans="1:5" ht="33">
      <c r="A1127" s="37">
        <v>1125</v>
      </c>
      <c r="B1127" s="209"/>
      <c r="C1127" s="37" t="s">
        <v>13178</v>
      </c>
      <c r="D1127" s="6" t="s">
        <v>1128</v>
      </c>
      <c r="E1127" s="3">
        <v>4</v>
      </c>
    </row>
    <row r="1128" spans="1:5" ht="33">
      <c r="A1128" s="37">
        <v>1126</v>
      </c>
      <c r="B1128" s="210"/>
      <c r="C1128" s="37" t="s">
        <v>13179</v>
      </c>
      <c r="D1128" s="6" t="s">
        <v>1129</v>
      </c>
      <c r="E1128" s="3">
        <v>4</v>
      </c>
    </row>
    <row r="1129" spans="1:5" ht="33">
      <c r="A1129" s="37">
        <v>1127</v>
      </c>
      <c r="B1129" s="209"/>
      <c r="C1129" s="37" t="s">
        <v>13180</v>
      </c>
      <c r="D1129" s="6" t="s">
        <v>1130</v>
      </c>
      <c r="E1129" s="3">
        <v>4</v>
      </c>
    </row>
    <row r="1130" spans="1:5" ht="49.5">
      <c r="A1130" s="37">
        <v>1128</v>
      </c>
      <c r="B1130" s="210"/>
      <c r="C1130" s="37" t="s">
        <v>13181</v>
      </c>
      <c r="D1130" s="6" t="s">
        <v>1131</v>
      </c>
      <c r="E1130" s="3">
        <v>4</v>
      </c>
    </row>
    <row r="1131" spans="1:5" ht="33">
      <c r="A1131" s="37">
        <v>1129</v>
      </c>
      <c r="B1131" s="209"/>
      <c r="C1131" s="37" t="s">
        <v>13182</v>
      </c>
      <c r="D1131" s="6" t="s">
        <v>1132</v>
      </c>
      <c r="E1131" s="3">
        <v>4</v>
      </c>
    </row>
    <row r="1132" spans="1:5" ht="18.75">
      <c r="A1132" s="37">
        <v>1130</v>
      </c>
      <c r="B1132" s="210"/>
      <c r="C1132" s="37" t="s">
        <v>13183</v>
      </c>
      <c r="D1132" s="6" t="s">
        <v>1133</v>
      </c>
      <c r="E1132" s="3">
        <v>6</v>
      </c>
    </row>
    <row r="1133" spans="1:5" ht="33">
      <c r="A1133" s="37">
        <v>1131</v>
      </c>
      <c r="B1133" s="209"/>
      <c r="C1133" s="37" t="s">
        <v>13184</v>
      </c>
      <c r="D1133" s="6" t="s">
        <v>1134</v>
      </c>
      <c r="E1133" s="3">
        <v>4</v>
      </c>
    </row>
    <row r="1134" spans="1:5" ht="33">
      <c r="A1134" s="37">
        <v>1132</v>
      </c>
      <c r="B1134" s="210"/>
      <c r="C1134" s="37" t="s">
        <v>13185</v>
      </c>
      <c r="D1134" s="6" t="s">
        <v>1135</v>
      </c>
      <c r="E1134" s="3">
        <v>6</v>
      </c>
    </row>
    <row r="1135" spans="1:5" ht="18.75">
      <c r="A1135" s="37">
        <v>1133</v>
      </c>
      <c r="B1135" s="209"/>
      <c r="C1135" s="37" t="s">
        <v>13186</v>
      </c>
      <c r="D1135" s="6" t="s">
        <v>1136</v>
      </c>
      <c r="E1135" s="3">
        <v>6</v>
      </c>
    </row>
    <row r="1136" spans="1:5" ht="33">
      <c r="A1136" s="37">
        <v>1134</v>
      </c>
      <c r="B1136" s="210"/>
      <c r="C1136" s="37" t="s">
        <v>13187</v>
      </c>
      <c r="D1136" s="6" t="s">
        <v>1137</v>
      </c>
      <c r="E1136" s="3">
        <v>4</v>
      </c>
    </row>
    <row r="1137" spans="1:5" ht="33">
      <c r="A1137" s="37">
        <v>1135</v>
      </c>
      <c r="B1137" s="209"/>
      <c r="C1137" s="37" t="s">
        <v>13188</v>
      </c>
      <c r="D1137" s="6" t="s">
        <v>1138</v>
      </c>
      <c r="E1137" s="3">
        <v>4</v>
      </c>
    </row>
    <row r="1138" spans="1:5" ht="33">
      <c r="A1138" s="37">
        <v>1136</v>
      </c>
      <c r="B1138" s="210"/>
      <c r="C1138" s="37" t="s">
        <v>13189</v>
      </c>
      <c r="D1138" s="6" t="s">
        <v>1139</v>
      </c>
      <c r="E1138" s="3">
        <v>4</v>
      </c>
    </row>
    <row r="1139" spans="1:5" ht="33">
      <c r="A1139" s="37">
        <v>1137</v>
      </c>
      <c r="B1139" s="209"/>
      <c r="C1139" s="37" t="s">
        <v>13190</v>
      </c>
      <c r="D1139" s="6" t="s">
        <v>1140</v>
      </c>
      <c r="E1139" s="3">
        <v>4</v>
      </c>
    </row>
    <row r="1140" spans="1:5" ht="33">
      <c r="A1140" s="37">
        <v>1138</v>
      </c>
      <c r="B1140" s="210"/>
      <c r="C1140" s="37" t="s">
        <v>13191</v>
      </c>
      <c r="D1140" s="6" t="s">
        <v>1141</v>
      </c>
      <c r="E1140" s="3">
        <v>4</v>
      </c>
    </row>
    <row r="1141" spans="1:5" ht="33">
      <c r="A1141" s="37">
        <v>1139</v>
      </c>
      <c r="B1141" s="209"/>
      <c r="C1141" s="37" t="s">
        <v>13192</v>
      </c>
      <c r="D1141" s="6" t="s">
        <v>1142</v>
      </c>
      <c r="E1141" s="3">
        <v>4</v>
      </c>
    </row>
    <row r="1142" spans="1:5" ht="33">
      <c r="A1142" s="37">
        <v>1140</v>
      </c>
      <c r="B1142" s="210"/>
      <c r="C1142" s="37" t="s">
        <v>13193</v>
      </c>
      <c r="D1142" s="6" t="s">
        <v>1143</v>
      </c>
      <c r="E1142" s="3">
        <v>4</v>
      </c>
    </row>
    <row r="1143" spans="1:5" ht="33">
      <c r="A1143" s="37">
        <v>1141</v>
      </c>
      <c r="B1143" s="209"/>
      <c r="C1143" s="37" t="s">
        <v>13194</v>
      </c>
      <c r="D1143" s="6" t="s">
        <v>1144</v>
      </c>
      <c r="E1143" s="3">
        <v>4</v>
      </c>
    </row>
    <row r="1144" spans="1:5" ht="33">
      <c r="A1144" s="37">
        <v>1142</v>
      </c>
      <c r="B1144" s="210"/>
      <c r="C1144" s="37" t="s">
        <v>13195</v>
      </c>
      <c r="D1144" s="6" t="s">
        <v>1145</v>
      </c>
      <c r="E1144" s="3">
        <v>4</v>
      </c>
    </row>
    <row r="1145" spans="1:5" ht="33">
      <c r="A1145" s="37">
        <v>1143</v>
      </c>
      <c r="B1145" s="209"/>
      <c r="C1145" s="37" t="s">
        <v>13196</v>
      </c>
      <c r="D1145" s="6" t="s">
        <v>1146</v>
      </c>
      <c r="E1145" s="3">
        <v>4</v>
      </c>
    </row>
    <row r="1146" spans="1:5" ht="33">
      <c r="A1146" s="37">
        <v>1144</v>
      </c>
      <c r="B1146" s="210"/>
      <c r="C1146" s="37" t="s">
        <v>13197</v>
      </c>
      <c r="D1146" s="6" t="s">
        <v>1147</v>
      </c>
      <c r="E1146" s="3">
        <v>4</v>
      </c>
    </row>
    <row r="1147" spans="1:5" ht="18.75">
      <c r="A1147" s="37">
        <v>1145</v>
      </c>
      <c r="B1147" s="209"/>
      <c r="C1147" s="37" t="s">
        <v>13198</v>
      </c>
      <c r="D1147" s="6" t="s">
        <v>1148</v>
      </c>
      <c r="E1147" s="3">
        <v>4</v>
      </c>
    </row>
    <row r="1148" spans="1:5" ht="33">
      <c r="A1148" s="37">
        <v>1146</v>
      </c>
      <c r="B1148" s="210"/>
      <c r="C1148" s="37" t="s">
        <v>13199</v>
      </c>
      <c r="D1148" s="6" t="s">
        <v>1149</v>
      </c>
      <c r="E1148" s="3">
        <v>4</v>
      </c>
    </row>
    <row r="1149" spans="1:5" ht="33">
      <c r="A1149" s="37">
        <v>1147</v>
      </c>
      <c r="B1149" s="209"/>
      <c r="C1149" s="37" t="s">
        <v>13200</v>
      </c>
      <c r="D1149" s="6" t="s">
        <v>1150</v>
      </c>
      <c r="E1149" s="3">
        <v>4</v>
      </c>
    </row>
    <row r="1150" spans="1:5" ht="33">
      <c r="A1150" s="37">
        <v>1148</v>
      </c>
      <c r="B1150" s="210"/>
      <c r="C1150" s="37" t="s">
        <v>13201</v>
      </c>
      <c r="D1150" s="6" t="s">
        <v>1151</v>
      </c>
      <c r="E1150" s="3">
        <v>4</v>
      </c>
    </row>
    <row r="1151" spans="1:5" ht="33">
      <c r="A1151" s="37">
        <v>1149</v>
      </c>
      <c r="B1151" s="209"/>
      <c r="C1151" s="37" t="s">
        <v>13202</v>
      </c>
      <c r="D1151" s="6" t="s">
        <v>1152</v>
      </c>
      <c r="E1151" s="3">
        <v>4</v>
      </c>
    </row>
    <row r="1152" spans="1:5" ht="33">
      <c r="A1152" s="37">
        <v>1150</v>
      </c>
      <c r="B1152" s="210"/>
      <c r="C1152" s="37" t="s">
        <v>13203</v>
      </c>
      <c r="D1152" s="6" t="s">
        <v>1153</v>
      </c>
      <c r="E1152" s="3">
        <v>4</v>
      </c>
    </row>
    <row r="1153" spans="1:5" ht="18.75">
      <c r="A1153" s="37">
        <v>1151</v>
      </c>
      <c r="B1153" s="209"/>
      <c r="C1153" s="37" t="s">
        <v>13204</v>
      </c>
      <c r="D1153" s="6" t="s">
        <v>1154</v>
      </c>
      <c r="E1153" s="3">
        <v>4</v>
      </c>
    </row>
    <row r="1154" spans="1:5" ht="33">
      <c r="A1154" s="37">
        <v>1152</v>
      </c>
      <c r="B1154" s="210"/>
      <c r="C1154" s="37" t="s">
        <v>13205</v>
      </c>
      <c r="D1154" s="6" t="s">
        <v>1155</v>
      </c>
      <c r="E1154" s="3">
        <v>4</v>
      </c>
    </row>
    <row r="1155" spans="1:5" ht="33">
      <c r="A1155" s="37">
        <v>1153</v>
      </c>
      <c r="B1155" s="209"/>
      <c r="C1155" s="37" t="s">
        <v>13206</v>
      </c>
      <c r="D1155" s="6" t="s">
        <v>1156</v>
      </c>
      <c r="E1155" s="3">
        <v>2</v>
      </c>
    </row>
    <row r="1156" spans="1:5" ht="33">
      <c r="A1156" s="37">
        <v>1154</v>
      </c>
      <c r="B1156" s="210"/>
      <c r="C1156" s="37" t="s">
        <v>13207</v>
      </c>
      <c r="D1156" s="6" t="s">
        <v>1157</v>
      </c>
      <c r="E1156" s="3">
        <v>2</v>
      </c>
    </row>
    <row r="1157" spans="1:5" ht="33">
      <c r="A1157" s="37">
        <v>1155</v>
      </c>
      <c r="B1157" s="209"/>
      <c r="C1157" s="37" t="s">
        <v>13208</v>
      </c>
      <c r="D1157" s="6" t="s">
        <v>1158</v>
      </c>
      <c r="E1157" s="3">
        <v>4</v>
      </c>
    </row>
    <row r="1158" spans="1:5" ht="33">
      <c r="A1158" s="37">
        <v>1156</v>
      </c>
      <c r="B1158" s="210"/>
      <c r="C1158" s="37" t="s">
        <v>13209</v>
      </c>
      <c r="D1158" s="6" t="s">
        <v>1159</v>
      </c>
      <c r="E1158" s="3">
        <v>4</v>
      </c>
    </row>
    <row r="1159" spans="1:5" ht="33">
      <c r="A1159" s="37">
        <v>1157</v>
      </c>
      <c r="B1159" s="209"/>
      <c r="C1159" s="37" t="s">
        <v>13210</v>
      </c>
      <c r="D1159" s="6" t="s">
        <v>1160</v>
      </c>
      <c r="E1159" s="3">
        <v>4</v>
      </c>
    </row>
    <row r="1160" spans="1:5" ht="33">
      <c r="A1160" s="37">
        <v>1158</v>
      </c>
      <c r="B1160" s="210"/>
      <c r="C1160" s="37" t="s">
        <v>13211</v>
      </c>
      <c r="D1160" s="6" t="s">
        <v>1161</v>
      </c>
      <c r="E1160" s="3">
        <v>4</v>
      </c>
    </row>
    <row r="1161" spans="1:5" ht="33">
      <c r="A1161" s="37">
        <v>1159</v>
      </c>
      <c r="B1161" s="209"/>
      <c r="C1161" s="37" t="s">
        <v>13212</v>
      </c>
      <c r="D1161" s="6" t="s">
        <v>1162</v>
      </c>
      <c r="E1161" s="3">
        <v>4</v>
      </c>
    </row>
    <row r="1162" spans="1:5" ht="33">
      <c r="A1162" s="37">
        <v>1160</v>
      </c>
      <c r="B1162" s="210"/>
      <c r="C1162" s="37" t="s">
        <v>13213</v>
      </c>
      <c r="D1162" s="6" t="s">
        <v>1163</v>
      </c>
      <c r="E1162" s="3">
        <v>4</v>
      </c>
    </row>
    <row r="1163" spans="1:5" ht="18.75">
      <c r="A1163" s="37">
        <v>1161</v>
      </c>
      <c r="B1163" s="209"/>
      <c r="C1163" s="37" t="s">
        <v>13214</v>
      </c>
      <c r="D1163" s="6" t="s">
        <v>1164</v>
      </c>
      <c r="E1163" s="3">
        <v>4</v>
      </c>
    </row>
    <row r="1164" spans="1:5" ht="33">
      <c r="A1164" s="37">
        <v>1162</v>
      </c>
      <c r="B1164" s="210"/>
      <c r="C1164" s="37" t="s">
        <v>13215</v>
      </c>
      <c r="D1164" s="6" t="s">
        <v>1165</v>
      </c>
      <c r="E1164" s="3">
        <v>4</v>
      </c>
    </row>
    <row r="1165" spans="1:5" ht="18.75">
      <c r="A1165" s="37">
        <v>1163</v>
      </c>
      <c r="B1165" s="209"/>
      <c r="C1165" s="37" t="s">
        <v>13216</v>
      </c>
      <c r="D1165" s="6" t="s">
        <v>1166</v>
      </c>
      <c r="E1165" s="3">
        <v>4</v>
      </c>
    </row>
    <row r="1166" spans="1:5" ht="33">
      <c r="A1166" s="37">
        <v>1164</v>
      </c>
      <c r="B1166" s="210"/>
      <c r="C1166" s="37" t="s">
        <v>13217</v>
      </c>
      <c r="D1166" s="6" t="s">
        <v>1167</v>
      </c>
      <c r="E1166" s="3">
        <v>4</v>
      </c>
    </row>
    <row r="1167" spans="1:5" ht="33">
      <c r="A1167" s="37">
        <v>1165</v>
      </c>
      <c r="B1167" s="209"/>
      <c r="C1167" s="37" t="s">
        <v>13218</v>
      </c>
      <c r="D1167" s="6" t="s">
        <v>1168</v>
      </c>
      <c r="E1167" s="3">
        <v>4</v>
      </c>
    </row>
    <row r="1168" spans="1:5" ht="18.75">
      <c r="A1168" s="37">
        <v>1166</v>
      </c>
      <c r="B1168" s="210"/>
      <c r="C1168" s="37" t="s">
        <v>13219</v>
      </c>
      <c r="D1168" s="6" t="s">
        <v>1169</v>
      </c>
      <c r="E1168" s="3">
        <v>4</v>
      </c>
    </row>
    <row r="1169" spans="1:5" ht="33">
      <c r="A1169" s="37">
        <v>1167</v>
      </c>
      <c r="B1169" s="209"/>
      <c r="C1169" s="37" t="s">
        <v>13220</v>
      </c>
      <c r="D1169" s="6" t="s">
        <v>1170</v>
      </c>
      <c r="E1169" s="3">
        <v>4</v>
      </c>
    </row>
    <row r="1170" spans="1:5" ht="33">
      <c r="A1170" s="37">
        <v>1168</v>
      </c>
      <c r="B1170" s="210"/>
      <c r="C1170" s="37" t="s">
        <v>13221</v>
      </c>
      <c r="D1170" s="6" t="s">
        <v>1171</v>
      </c>
      <c r="E1170" s="3">
        <v>4</v>
      </c>
    </row>
    <row r="1171" spans="1:5" ht="33">
      <c r="A1171" s="37">
        <v>1169</v>
      </c>
      <c r="B1171" s="209"/>
      <c r="C1171" s="37" t="s">
        <v>13222</v>
      </c>
      <c r="D1171" s="6" t="s">
        <v>1172</v>
      </c>
      <c r="E1171" s="3">
        <v>4</v>
      </c>
    </row>
    <row r="1172" spans="1:5" ht="33">
      <c r="A1172" s="37">
        <v>1170</v>
      </c>
      <c r="B1172" s="210"/>
      <c r="C1172" s="37" t="s">
        <v>13223</v>
      </c>
      <c r="D1172" s="6" t="s">
        <v>1173</v>
      </c>
      <c r="E1172" s="3">
        <v>4</v>
      </c>
    </row>
    <row r="1173" spans="1:5" ht="33">
      <c r="A1173" s="37">
        <v>1171</v>
      </c>
      <c r="B1173" s="209"/>
      <c r="C1173" s="37" t="s">
        <v>13224</v>
      </c>
      <c r="D1173" s="6" t="s">
        <v>1174</v>
      </c>
      <c r="E1173" s="3">
        <v>4</v>
      </c>
    </row>
    <row r="1174" spans="1:5" ht="33">
      <c r="A1174" s="37">
        <v>1172</v>
      </c>
      <c r="B1174" s="210"/>
      <c r="C1174" s="37" t="s">
        <v>13225</v>
      </c>
      <c r="D1174" s="6" t="s">
        <v>1175</v>
      </c>
      <c r="E1174" s="3">
        <v>4</v>
      </c>
    </row>
    <row r="1175" spans="1:5" ht="18.75">
      <c r="A1175" s="37">
        <v>1173</v>
      </c>
      <c r="B1175" s="209"/>
      <c r="C1175" s="37" t="s">
        <v>13226</v>
      </c>
      <c r="D1175" s="6" t="s">
        <v>1176</v>
      </c>
      <c r="E1175" s="3">
        <v>4</v>
      </c>
    </row>
    <row r="1176" spans="1:5" ht="33">
      <c r="A1176" s="37">
        <v>1174</v>
      </c>
      <c r="B1176" s="210"/>
      <c r="C1176" s="37" t="s">
        <v>13227</v>
      </c>
      <c r="D1176" s="6" t="s">
        <v>1177</v>
      </c>
      <c r="E1176" s="3">
        <v>4</v>
      </c>
    </row>
    <row r="1177" spans="1:5" ht="33">
      <c r="A1177" s="37">
        <v>1175</v>
      </c>
      <c r="B1177" s="209"/>
      <c r="C1177" s="37" t="s">
        <v>13228</v>
      </c>
      <c r="D1177" s="6" t="s">
        <v>1178</v>
      </c>
      <c r="E1177" s="3">
        <v>4</v>
      </c>
    </row>
    <row r="1178" spans="1:5" ht="33">
      <c r="A1178" s="37">
        <v>1176</v>
      </c>
      <c r="B1178" s="210"/>
      <c r="C1178" s="37" t="s">
        <v>13229</v>
      </c>
      <c r="D1178" s="6" t="s">
        <v>1179</v>
      </c>
      <c r="E1178" s="3">
        <v>4</v>
      </c>
    </row>
    <row r="1179" spans="1:5" ht="33">
      <c r="A1179" s="37">
        <v>1177</v>
      </c>
      <c r="B1179" s="209"/>
      <c r="C1179" s="37" t="s">
        <v>13230</v>
      </c>
      <c r="D1179" s="6" t="s">
        <v>1180</v>
      </c>
      <c r="E1179" s="3">
        <v>4</v>
      </c>
    </row>
    <row r="1180" spans="1:5" ht="33">
      <c r="A1180" s="37">
        <v>1178</v>
      </c>
      <c r="B1180" s="210"/>
      <c r="C1180" s="37" t="s">
        <v>13231</v>
      </c>
      <c r="D1180" s="6" t="s">
        <v>1181</v>
      </c>
      <c r="E1180" s="3">
        <v>4</v>
      </c>
    </row>
    <row r="1181" spans="1:5" ht="49.5">
      <c r="A1181" s="37">
        <v>1179</v>
      </c>
      <c r="B1181" s="209"/>
      <c r="C1181" s="37" t="s">
        <v>13232</v>
      </c>
      <c r="D1181" s="6" t="s">
        <v>1182</v>
      </c>
      <c r="E1181" s="3">
        <v>4</v>
      </c>
    </row>
    <row r="1182" spans="1:5" ht="49.5">
      <c r="A1182" s="37">
        <v>1180</v>
      </c>
      <c r="B1182" s="210"/>
      <c r="C1182" s="37" t="s">
        <v>13233</v>
      </c>
      <c r="D1182" s="6" t="s">
        <v>1183</v>
      </c>
      <c r="E1182" s="3">
        <v>4</v>
      </c>
    </row>
    <row r="1183" spans="1:5" ht="33">
      <c r="A1183" s="37">
        <v>1181</v>
      </c>
      <c r="B1183" s="209"/>
      <c r="C1183" s="37" t="s">
        <v>13234</v>
      </c>
      <c r="D1183" s="6" t="s">
        <v>1184</v>
      </c>
      <c r="E1183" s="3">
        <v>4</v>
      </c>
    </row>
    <row r="1184" spans="1:5" ht="33">
      <c r="A1184" s="37">
        <v>1182</v>
      </c>
      <c r="B1184" s="210"/>
      <c r="C1184" s="37" t="s">
        <v>13235</v>
      </c>
      <c r="D1184" s="6" t="s">
        <v>1185</v>
      </c>
      <c r="E1184" s="3">
        <v>4</v>
      </c>
    </row>
    <row r="1185" spans="1:5" ht="33">
      <c r="A1185" s="37">
        <v>1183</v>
      </c>
      <c r="B1185" s="209"/>
      <c r="C1185" s="37" t="s">
        <v>13236</v>
      </c>
      <c r="D1185" s="6" t="s">
        <v>1186</v>
      </c>
      <c r="E1185" s="3">
        <v>4</v>
      </c>
    </row>
    <row r="1186" spans="1:5" ht="33">
      <c r="A1186" s="37">
        <v>1184</v>
      </c>
      <c r="B1186" s="210"/>
      <c r="C1186" s="37" t="s">
        <v>13237</v>
      </c>
      <c r="D1186" s="6" t="s">
        <v>1187</v>
      </c>
      <c r="E1186" s="3">
        <v>4</v>
      </c>
    </row>
    <row r="1187" spans="1:5" ht="49.5">
      <c r="A1187" s="37">
        <v>1185</v>
      </c>
      <c r="B1187" s="209"/>
      <c r="C1187" s="37" t="s">
        <v>13238</v>
      </c>
      <c r="D1187" s="6" t="s">
        <v>1188</v>
      </c>
      <c r="E1187" s="3">
        <v>4</v>
      </c>
    </row>
    <row r="1188" spans="1:5" ht="33">
      <c r="A1188" s="37">
        <v>1186</v>
      </c>
      <c r="B1188" s="210"/>
      <c r="C1188" s="37" t="s">
        <v>13239</v>
      </c>
      <c r="D1188" s="6" t="s">
        <v>1189</v>
      </c>
      <c r="E1188" s="3">
        <v>4</v>
      </c>
    </row>
    <row r="1189" spans="1:5" ht="33">
      <c r="A1189" s="37">
        <v>1187</v>
      </c>
      <c r="B1189" s="209"/>
      <c r="C1189" s="37" t="s">
        <v>13240</v>
      </c>
      <c r="D1189" s="6" t="s">
        <v>1190</v>
      </c>
      <c r="E1189" s="3">
        <v>4</v>
      </c>
    </row>
    <row r="1190" spans="1:5" ht="33">
      <c r="A1190" s="37">
        <v>1188</v>
      </c>
      <c r="B1190" s="210"/>
      <c r="C1190" s="37" t="s">
        <v>13241</v>
      </c>
      <c r="D1190" s="6" t="s">
        <v>1191</v>
      </c>
      <c r="E1190" s="3">
        <v>4</v>
      </c>
    </row>
    <row r="1191" spans="1:5" ht="33">
      <c r="A1191" s="37">
        <v>1189</v>
      </c>
      <c r="B1191" s="209"/>
      <c r="C1191" s="37" t="s">
        <v>13242</v>
      </c>
      <c r="D1191" s="6" t="s">
        <v>1192</v>
      </c>
      <c r="E1191" s="3">
        <v>4</v>
      </c>
    </row>
    <row r="1192" spans="1:5" ht="33">
      <c r="A1192" s="37">
        <v>1190</v>
      </c>
      <c r="B1192" s="210"/>
      <c r="C1192" s="37" t="s">
        <v>13243</v>
      </c>
      <c r="D1192" s="6" t="s">
        <v>1193</v>
      </c>
      <c r="E1192" s="3">
        <v>4</v>
      </c>
    </row>
    <row r="1193" spans="1:5" ht="33">
      <c r="A1193" s="37">
        <v>1191</v>
      </c>
      <c r="B1193" s="209"/>
      <c r="C1193" s="37" t="s">
        <v>13244</v>
      </c>
      <c r="D1193" s="6" t="s">
        <v>1194</v>
      </c>
      <c r="E1193" s="3">
        <v>4</v>
      </c>
    </row>
    <row r="1194" spans="1:5" ht="33">
      <c r="A1194" s="37">
        <v>1192</v>
      </c>
      <c r="B1194" s="210"/>
      <c r="C1194" s="37" t="s">
        <v>13245</v>
      </c>
      <c r="D1194" s="6" t="s">
        <v>1195</v>
      </c>
      <c r="E1194" s="3">
        <v>4</v>
      </c>
    </row>
    <row r="1195" spans="1:5" ht="33">
      <c r="A1195" s="37">
        <v>1193</v>
      </c>
      <c r="B1195" s="209"/>
      <c r="C1195" s="37" t="s">
        <v>13246</v>
      </c>
      <c r="D1195" s="6" t="s">
        <v>1196</v>
      </c>
      <c r="E1195" s="3">
        <v>4</v>
      </c>
    </row>
    <row r="1196" spans="1:5" ht="33">
      <c r="A1196" s="37">
        <v>1194</v>
      </c>
      <c r="B1196" s="210"/>
      <c r="C1196" s="37" t="s">
        <v>13247</v>
      </c>
      <c r="D1196" s="6" t="s">
        <v>1197</v>
      </c>
      <c r="E1196" s="3">
        <v>4</v>
      </c>
    </row>
    <row r="1197" spans="1:5" ht="33">
      <c r="A1197" s="37">
        <v>1195</v>
      </c>
      <c r="B1197" s="209"/>
      <c r="C1197" s="37" t="s">
        <v>13248</v>
      </c>
      <c r="D1197" s="6" t="s">
        <v>1198</v>
      </c>
      <c r="E1197" s="3">
        <v>4</v>
      </c>
    </row>
    <row r="1198" spans="1:5" ht="33">
      <c r="A1198" s="37">
        <v>1196</v>
      </c>
      <c r="B1198" s="210"/>
      <c r="C1198" s="37" t="s">
        <v>13249</v>
      </c>
      <c r="D1198" s="6" t="s">
        <v>1199</v>
      </c>
      <c r="E1198" s="3">
        <v>4</v>
      </c>
    </row>
    <row r="1199" spans="1:5" ht="18.75">
      <c r="A1199" s="37">
        <v>1197</v>
      </c>
      <c r="B1199" s="209"/>
      <c r="C1199" s="37" t="s">
        <v>13250</v>
      </c>
      <c r="D1199" s="6" t="s">
        <v>1200</v>
      </c>
      <c r="E1199" s="3">
        <v>4</v>
      </c>
    </row>
    <row r="1200" spans="1:5" ht="33">
      <c r="A1200" s="37">
        <v>1198</v>
      </c>
      <c r="B1200" s="210"/>
      <c r="C1200" s="37" t="s">
        <v>13251</v>
      </c>
      <c r="D1200" s="6" t="s">
        <v>1201</v>
      </c>
      <c r="E1200" s="3">
        <v>4</v>
      </c>
    </row>
    <row r="1201" spans="1:5" ht="33">
      <c r="A1201" s="37">
        <v>1199</v>
      </c>
      <c r="B1201" s="209"/>
      <c r="C1201" s="37" t="s">
        <v>13252</v>
      </c>
      <c r="D1201" s="6" t="s">
        <v>1202</v>
      </c>
      <c r="E1201" s="3">
        <v>4</v>
      </c>
    </row>
    <row r="1202" spans="1:5" ht="33">
      <c r="A1202" s="37">
        <v>1200</v>
      </c>
      <c r="B1202" s="210"/>
      <c r="C1202" s="37" t="s">
        <v>13253</v>
      </c>
      <c r="D1202" s="6" t="s">
        <v>1203</v>
      </c>
      <c r="E1202" s="3">
        <v>4</v>
      </c>
    </row>
    <row r="1203" spans="1:5" ht="33">
      <c r="A1203" s="37">
        <v>1201</v>
      </c>
      <c r="B1203" s="209"/>
      <c r="C1203" s="37" t="s">
        <v>13254</v>
      </c>
      <c r="D1203" s="6" t="s">
        <v>1204</v>
      </c>
      <c r="E1203" s="3">
        <v>4</v>
      </c>
    </row>
    <row r="1204" spans="1:5" ht="33">
      <c r="A1204" s="37">
        <v>1202</v>
      </c>
      <c r="B1204" s="210"/>
      <c r="C1204" s="37" t="s">
        <v>13255</v>
      </c>
      <c r="D1204" s="6" t="s">
        <v>1205</v>
      </c>
      <c r="E1204" s="3">
        <v>4</v>
      </c>
    </row>
    <row r="1205" spans="1:5" ht="18.75">
      <c r="A1205" s="37">
        <v>1203</v>
      </c>
      <c r="B1205" s="209"/>
      <c r="C1205" s="37" t="s">
        <v>13256</v>
      </c>
      <c r="D1205" s="6" t="s">
        <v>1206</v>
      </c>
      <c r="E1205" s="3">
        <v>4</v>
      </c>
    </row>
    <row r="1206" spans="1:5" ht="33">
      <c r="A1206" s="37">
        <v>1204</v>
      </c>
      <c r="B1206" s="210"/>
      <c r="C1206" s="37" t="s">
        <v>13257</v>
      </c>
      <c r="D1206" s="6" t="s">
        <v>1207</v>
      </c>
      <c r="E1206" s="3">
        <v>4</v>
      </c>
    </row>
    <row r="1207" spans="1:5" ht="33">
      <c r="A1207" s="37">
        <v>1205</v>
      </c>
      <c r="B1207" s="209"/>
      <c r="C1207" s="37" t="s">
        <v>13258</v>
      </c>
      <c r="D1207" s="6" t="s">
        <v>1208</v>
      </c>
      <c r="E1207" s="3">
        <v>4</v>
      </c>
    </row>
    <row r="1208" spans="1:5" ht="33">
      <c r="A1208" s="37">
        <v>1206</v>
      </c>
      <c r="B1208" s="210"/>
      <c r="C1208" s="37" t="s">
        <v>13259</v>
      </c>
      <c r="D1208" s="6" t="s">
        <v>1209</v>
      </c>
      <c r="E1208" s="3">
        <v>4</v>
      </c>
    </row>
    <row r="1209" spans="1:5" ht="49.5">
      <c r="A1209" s="37">
        <v>1207</v>
      </c>
      <c r="B1209" s="209"/>
      <c r="C1209" s="37" t="s">
        <v>13260</v>
      </c>
      <c r="D1209" s="6" t="s">
        <v>1210</v>
      </c>
      <c r="E1209" s="3">
        <v>4</v>
      </c>
    </row>
    <row r="1210" spans="1:5" ht="18.75">
      <c r="A1210" s="37">
        <v>1208</v>
      </c>
      <c r="B1210" s="210"/>
      <c r="C1210" s="37" t="s">
        <v>13261</v>
      </c>
      <c r="D1210" s="6" t="s">
        <v>1211</v>
      </c>
      <c r="E1210" s="3">
        <v>4</v>
      </c>
    </row>
    <row r="1211" spans="1:5" ht="33">
      <c r="A1211" s="37">
        <v>1209</v>
      </c>
      <c r="B1211" s="209"/>
      <c r="C1211" s="37" t="s">
        <v>13262</v>
      </c>
      <c r="D1211" s="6" t="s">
        <v>1212</v>
      </c>
      <c r="E1211" s="3">
        <v>4</v>
      </c>
    </row>
    <row r="1212" spans="1:5" ht="33">
      <c r="A1212" s="37">
        <v>1210</v>
      </c>
      <c r="B1212" s="210"/>
      <c r="C1212" s="37" t="s">
        <v>13263</v>
      </c>
      <c r="D1212" s="6" t="s">
        <v>1213</v>
      </c>
      <c r="E1212" s="3">
        <v>4</v>
      </c>
    </row>
    <row r="1213" spans="1:5" ht="33">
      <c r="A1213" s="37">
        <v>1211</v>
      </c>
      <c r="B1213" s="209"/>
      <c r="C1213" s="37" t="s">
        <v>13264</v>
      </c>
      <c r="D1213" s="6" t="s">
        <v>1214</v>
      </c>
      <c r="E1213" s="3">
        <v>4</v>
      </c>
    </row>
    <row r="1214" spans="1:5" ht="33">
      <c r="A1214" s="37">
        <v>1212</v>
      </c>
      <c r="B1214" s="210"/>
      <c r="C1214" s="37" t="s">
        <v>13265</v>
      </c>
      <c r="D1214" s="6" t="s">
        <v>1215</v>
      </c>
      <c r="E1214" s="3">
        <v>4</v>
      </c>
    </row>
    <row r="1215" spans="1:5" ht="33">
      <c r="A1215" s="37">
        <v>1213</v>
      </c>
      <c r="B1215" s="209"/>
      <c r="C1215" s="37" t="s">
        <v>13266</v>
      </c>
      <c r="D1215" s="6" t="s">
        <v>1216</v>
      </c>
      <c r="E1215" s="3">
        <v>4</v>
      </c>
    </row>
    <row r="1216" spans="1:5" ht="18.75">
      <c r="A1216" s="37">
        <v>1214</v>
      </c>
      <c r="B1216" s="210"/>
      <c r="C1216" s="37" t="s">
        <v>13267</v>
      </c>
      <c r="D1216" s="6" t="s">
        <v>1217</v>
      </c>
      <c r="E1216" s="3">
        <v>4</v>
      </c>
    </row>
    <row r="1217" spans="1:5" ht="18.75">
      <c r="A1217" s="37">
        <v>1215</v>
      </c>
      <c r="B1217" s="209"/>
      <c r="C1217" s="37" t="s">
        <v>13268</v>
      </c>
      <c r="D1217" s="6" t="s">
        <v>1218</v>
      </c>
      <c r="E1217" s="3">
        <v>4</v>
      </c>
    </row>
    <row r="1218" spans="1:5" ht="18.75">
      <c r="A1218" s="37">
        <v>1216</v>
      </c>
      <c r="B1218" s="210"/>
      <c r="C1218" s="37" t="s">
        <v>13269</v>
      </c>
      <c r="D1218" s="6" t="s">
        <v>1219</v>
      </c>
      <c r="E1218" s="3">
        <v>4</v>
      </c>
    </row>
    <row r="1219" spans="1:5" ht="33">
      <c r="A1219" s="37">
        <v>1217</v>
      </c>
      <c r="B1219" s="209"/>
      <c r="C1219" s="37" t="s">
        <v>13270</v>
      </c>
      <c r="D1219" s="6" t="s">
        <v>1220</v>
      </c>
      <c r="E1219" s="3">
        <v>4</v>
      </c>
    </row>
    <row r="1220" spans="1:5" ht="33">
      <c r="A1220" s="37">
        <v>1218</v>
      </c>
      <c r="B1220" s="210"/>
      <c r="C1220" s="37" t="s">
        <v>13271</v>
      </c>
      <c r="D1220" s="6" t="s">
        <v>1221</v>
      </c>
      <c r="E1220" s="3">
        <v>4</v>
      </c>
    </row>
    <row r="1221" spans="1:5" ht="33">
      <c r="A1221" s="37">
        <v>1219</v>
      </c>
      <c r="B1221" s="209"/>
      <c r="C1221" s="37" t="s">
        <v>13272</v>
      </c>
      <c r="D1221" s="6" t="s">
        <v>1222</v>
      </c>
      <c r="E1221" s="3">
        <v>4</v>
      </c>
    </row>
    <row r="1222" spans="1:5" ht="33">
      <c r="A1222" s="37">
        <v>1220</v>
      </c>
      <c r="B1222" s="210"/>
      <c r="C1222" s="37" t="s">
        <v>13273</v>
      </c>
      <c r="D1222" s="6" t="s">
        <v>1223</v>
      </c>
      <c r="E1222" s="3">
        <v>4</v>
      </c>
    </row>
    <row r="1223" spans="1:5" ht="33">
      <c r="A1223" s="37">
        <v>1221</v>
      </c>
      <c r="B1223" s="209"/>
      <c r="C1223" s="37" t="s">
        <v>13274</v>
      </c>
      <c r="D1223" s="6" t="s">
        <v>1224</v>
      </c>
      <c r="E1223" s="3">
        <v>4</v>
      </c>
    </row>
    <row r="1224" spans="1:5" ht="33">
      <c r="A1224" s="37">
        <v>1222</v>
      </c>
      <c r="B1224" s="210"/>
      <c r="C1224" s="37" t="s">
        <v>13275</v>
      </c>
      <c r="D1224" s="6" t="s">
        <v>1225</v>
      </c>
      <c r="E1224" s="3">
        <v>4</v>
      </c>
    </row>
    <row r="1225" spans="1:5" ht="33">
      <c r="A1225" s="37">
        <v>1223</v>
      </c>
      <c r="B1225" s="209"/>
      <c r="C1225" s="37" t="s">
        <v>13276</v>
      </c>
      <c r="D1225" s="6" t="s">
        <v>1226</v>
      </c>
      <c r="E1225" s="3">
        <v>4</v>
      </c>
    </row>
    <row r="1226" spans="1:5" ht="33">
      <c r="A1226" s="37">
        <v>1224</v>
      </c>
      <c r="B1226" s="210"/>
      <c r="C1226" s="37" t="s">
        <v>13277</v>
      </c>
      <c r="D1226" s="6" t="s">
        <v>1227</v>
      </c>
      <c r="E1226" s="3">
        <v>4</v>
      </c>
    </row>
    <row r="1227" spans="1:5" ht="49.5">
      <c r="A1227" s="37">
        <v>1225</v>
      </c>
      <c r="B1227" s="209"/>
      <c r="C1227" s="37" t="s">
        <v>13278</v>
      </c>
      <c r="D1227" s="6" t="s">
        <v>1228</v>
      </c>
      <c r="E1227" s="3">
        <v>4</v>
      </c>
    </row>
    <row r="1228" spans="1:5" ht="33">
      <c r="A1228" s="37">
        <v>1226</v>
      </c>
      <c r="B1228" s="210"/>
      <c r="C1228" s="37" t="s">
        <v>13279</v>
      </c>
      <c r="D1228" s="6" t="s">
        <v>1229</v>
      </c>
      <c r="E1228" s="3">
        <v>4</v>
      </c>
    </row>
    <row r="1229" spans="1:5" ht="33">
      <c r="A1229" s="37">
        <v>1227</v>
      </c>
      <c r="B1229" s="209"/>
      <c r="C1229" s="37" t="s">
        <v>13280</v>
      </c>
      <c r="D1229" s="6" t="s">
        <v>1230</v>
      </c>
      <c r="E1229" s="3">
        <v>4</v>
      </c>
    </row>
    <row r="1230" spans="1:5" ht="18.75">
      <c r="A1230" s="37">
        <v>1228</v>
      </c>
      <c r="B1230" s="210"/>
      <c r="C1230" s="37" t="s">
        <v>13281</v>
      </c>
      <c r="D1230" s="6" t="s">
        <v>1231</v>
      </c>
      <c r="E1230" s="3">
        <v>4</v>
      </c>
    </row>
    <row r="1231" spans="1:5" ht="33">
      <c r="A1231" s="37">
        <v>1229</v>
      </c>
      <c r="B1231" s="209"/>
      <c r="C1231" s="37" t="s">
        <v>13282</v>
      </c>
      <c r="D1231" s="6" t="s">
        <v>1232</v>
      </c>
      <c r="E1231" s="3">
        <v>4</v>
      </c>
    </row>
    <row r="1232" spans="1:5" ht="33">
      <c r="A1232" s="37">
        <v>1230</v>
      </c>
      <c r="B1232" s="210"/>
      <c r="C1232" s="37" t="s">
        <v>13283</v>
      </c>
      <c r="D1232" s="6" t="s">
        <v>1233</v>
      </c>
      <c r="E1232" s="3">
        <v>4</v>
      </c>
    </row>
    <row r="1233" spans="1:5" ht="33">
      <c r="A1233" s="37">
        <v>1231</v>
      </c>
      <c r="B1233" s="209"/>
      <c r="C1233" s="37" t="s">
        <v>13284</v>
      </c>
      <c r="D1233" s="6" t="s">
        <v>1234</v>
      </c>
      <c r="E1233" s="3">
        <v>4</v>
      </c>
    </row>
    <row r="1234" spans="1:5" ht="33">
      <c r="A1234" s="37">
        <v>1232</v>
      </c>
      <c r="B1234" s="210"/>
      <c r="C1234" s="37" t="s">
        <v>13285</v>
      </c>
      <c r="D1234" s="6" t="s">
        <v>1235</v>
      </c>
      <c r="E1234" s="3">
        <v>4</v>
      </c>
    </row>
    <row r="1235" spans="1:5" ht="49.5">
      <c r="A1235" s="37">
        <v>1233</v>
      </c>
      <c r="B1235" s="209"/>
      <c r="C1235" s="37" t="s">
        <v>13286</v>
      </c>
      <c r="D1235" s="6" t="s">
        <v>1236</v>
      </c>
      <c r="E1235" s="3">
        <v>4</v>
      </c>
    </row>
    <row r="1236" spans="1:5" ht="33">
      <c r="A1236" s="37">
        <v>1234</v>
      </c>
      <c r="B1236" s="210"/>
      <c r="C1236" s="37" t="s">
        <v>13287</v>
      </c>
      <c r="D1236" s="6" t="s">
        <v>1237</v>
      </c>
      <c r="E1236" s="3">
        <v>4</v>
      </c>
    </row>
    <row r="1237" spans="1:5" ht="33">
      <c r="A1237" s="37">
        <v>1235</v>
      </c>
      <c r="B1237" s="209"/>
      <c r="C1237" s="37" t="s">
        <v>13288</v>
      </c>
      <c r="D1237" s="6" t="s">
        <v>1238</v>
      </c>
      <c r="E1237" s="3">
        <v>4</v>
      </c>
    </row>
    <row r="1238" spans="1:5" ht="33">
      <c r="A1238" s="37">
        <v>1236</v>
      </c>
      <c r="B1238" s="210"/>
      <c r="C1238" s="37" t="s">
        <v>13289</v>
      </c>
      <c r="D1238" s="6" t="s">
        <v>1239</v>
      </c>
      <c r="E1238" s="3">
        <v>4</v>
      </c>
    </row>
    <row r="1239" spans="1:5" ht="49.5">
      <c r="A1239" s="37">
        <v>1237</v>
      </c>
      <c r="B1239" s="209"/>
      <c r="C1239" s="37" t="s">
        <v>13290</v>
      </c>
      <c r="D1239" s="6" t="s">
        <v>1240</v>
      </c>
      <c r="E1239" s="3">
        <v>4</v>
      </c>
    </row>
    <row r="1240" spans="1:5" ht="33">
      <c r="A1240" s="37">
        <v>1238</v>
      </c>
      <c r="B1240" s="210"/>
      <c r="C1240" s="37" t="s">
        <v>13291</v>
      </c>
      <c r="D1240" s="6" t="s">
        <v>1241</v>
      </c>
      <c r="E1240" s="3">
        <v>4</v>
      </c>
    </row>
    <row r="1241" spans="1:5" ht="33">
      <c r="A1241" s="37">
        <v>1239</v>
      </c>
      <c r="B1241" s="209"/>
      <c r="C1241" s="37" t="s">
        <v>13292</v>
      </c>
      <c r="D1241" s="6" t="s">
        <v>1242</v>
      </c>
      <c r="E1241" s="3">
        <v>4</v>
      </c>
    </row>
    <row r="1242" spans="1:5" ht="33">
      <c r="A1242" s="37">
        <v>1240</v>
      </c>
      <c r="B1242" s="210"/>
      <c r="C1242" s="37" t="s">
        <v>13293</v>
      </c>
      <c r="D1242" s="6" t="s">
        <v>1243</v>
      </c>
      <c r="E1242" s="3">
        <v>4</v>
      </c>
    </row>
    <row r="1243" spans="1:5" ht="33">
      <c r="A1243" s="37">
        <v>1241</v>
      </c>
      <c r="B1243" s="209"/>
      <c r="C1243" s="37" t="s">
        <v>13294</v>
      </c>
      <c r="D1243" s="6" t="s">
        <v>1244</v>
      </c>
      <c r="E1243" s="3">
        <v>4</v>
      </c>
    </row>
    <row r="1244" spans="1:5" ht="33">
      <c r="A1244" s="37">
        <v>1242</v>
      </c>
      <c r="B1244" s="210"/>
      <c r="C1244" s="37" t="s">
        <v>13295</v>
      </c>
      <c r="D1244" s="6" t="s">
        <v>1245</v>
      </c>
      <c r="E1244" s="3">
        <v>4</v>
      </c>
    </row>
    <row r="1245" spans="1:5" ht="18.75">
      <c r="A1245" s="37">
        <v>1243</v>
      </c>
      <c r="B1245" s="209"/>
      <c r="C1245" s="37" t="s">
        <v>13296</v>
      </c>
      <c r="D1245" s="6" t="s">
        <v>1246</v>
      </c>
      <c r="E1245" s="3">
        <v>4</v>
      </c>
    </row>
    <row r="1246" spans="1:5" ht="18.75">
      <c r="A1246" s="37">
        <v>1244</v>
      </c>
      <c r="B1246" s="210"/>
      <c r="C1246" s="37" t="s">
        <v>13297</v>
      </c>
      <c r="D1246" s="6" t="s">
        <v>1247</v>
      </c>
      <c r="E1246" s="3">
        <v>4</v>
      </c>
    </row>
    <row r="1247" spans="1:5" ht="49.5">
      <c r="A1247" s="37">
        <v>1245</v>
      </c>
      <c r="B1247" s="209"/>
      <c r="C1247" s="37" t="s">
        <v>13298</v>
      </c>
      <c r="D1247" s="6" t="s">
        <v>1248</v>
      </c>
      <c r="E1247" s="3">
        <v>4</v>
      </c>
    </row>
    <row r="1248" spans="1:5" ht="49.5">
      <c r="A1248" s="37">
        <v>1246</v>
      </c>
      <c r="B1248" s="210"/>
      <c r="C1248" s="37" t="s">
        <v>13299</v>
      </c>
      <c r="D1248" s="6" t="s">
        <v>1249</v>
      </c>
      <c r="E1248" s="3">
        <v>4</v>
      </c>
    </row>
    <row r="1249" spans="1:5" ht="33">
      <c r="A1249" s="37">
        <v>1247</v>
      </c>
      <c r="B1249" s="209"/>
      <c r="C1249" s="37" t="s">
        <v>13300</v>
      </c>
      <c r="D1249" s="6" t="s">
        <v>1250</v>
      </c>
      <c r="E1249" s="3">
        <v>4</v>
      </c>
    </row>
    <row r="1250" spans="1:5" ht="33">
      <c r="A1250" s="37">
        <v>1248</v>
      </c>
      <c r="B1250" s="210"/>
      <c r="C1250" s="37" t="s">
        <v>13301</v>
      </c>
      <c r="D1250" s="6" t="s">
        <v>1251</v>
      </c>
      <c r="E1250" s="3">
        <v>4</v>
      </c>
    </row>
    <row r="1251" spans="1:5" ht="33">
      <c r="A1251" s="37">
        <v>1249</v>
      </c>
      <c r="B1251" s="209"/>
      <c r="C1251" s="37" t="s">
        <v>13302</v>
      </c>
      <c r="D1251" s="6" t="s">
        <v>1252</v>
      </c>
      <c r="E1251" s="3">
        <v>4</v>
      </c>
    </row>
    <row r="1252" spans="1:5" ht="49.5">
      <c r="A1252" s="37">
        <v>1250</v>
      </c>
      <c r="B1252" s="210"/>
      <c r="C1252" s="37" t="s">
        <v>13303</v>
      </c>
      <c r="D1252" s="6" t="s">
        <v>1253</v>
      </c>
      <c r="E1252" s="3">
        <v>4</v>
      </c>
    </row>
    <row r="1253" spans="1:5" ht="33">
      <c r="A1253" s="37">
        <v>1251</v>
      </c>
      <c r="B1253" s="209"/>
      <c r="C1253" s="37" t="s">
        <v>13304</v>
      </c>
      <c r="D1253" s="6" t="s">
        <v>1254</v>
      </c>
      <c r="E1253" s="3">
        <v>4</v>
      </c>
    </row>
    <row r="1254" spans="1:5" ht="33">
      <c r="A1254" s="37">
        <v>1252</v>
      </c>
      <c r="B1254" s="210"/>
      <c r="C1254" s="37" t="s">
        <v>13305</v>
      </c>
      <c r="D1254" s="6" t="s">
        <v>1255</v>
      </c>
      <c r="E1254" s="3">
        <v>4</v>
      </c>
    </row>
    <row r="1255" spans="1:5" ht="33">
      <c r="A1255" s="37">
        <v>1253</v>
      </c>
      <c r="B1255" s="209"/>
      <c r="C1255" s="37" t="s">
        <v>13306</v>
      </c>
      <c r="D1255" s="6" t="s">
        <v>1256</v>
      </c>
      <c r="E1255" s="3">
        <v>4</v>
      </c>
    </row>
    <row r="1256" spans="1:5" ht="33">
      <c r="A1256" s="37">
        <v>1254</v>
      </c>
      <c r="B1256" s="210"/>
      <c r="C1256" s="37" t="s">
        <v>13307</v>
      </c>
      <c r="D1256" s="6" t="s">
        <v>1257</v>
      </c>
      <c r="E1256" s="3">
        <v>4</v>
      </c>
    </row>
    <row r="1257" spans="1:5" ht="33">
      <c r="A1257" s="37">
        <v>1255</v>
      </c>
      <c r="B1257" s="209"/>
      <c r="C1257" s="37" t="s">
        <v>13308</v>
      </c>
      <c r="D1257" s="6" t="s">
        <v>1258</v>
      </c>
      <c r="E1257" s="3">
        <v>4</v>
      </c>
    </row>
    <row r="1258" spans="1:5" ht="33">
      <c r="A1258" s="37">
        <v>1256</v>
      </c>
      <c r="B1258" s="210"/>
      <c r="C1258" s="37" t="s">
        <v>13309</v>
      </c>
      <c r="D1258" s="6" t="s">
        <v>1259</v>
      </c>
      <c r="E1258" s="3">
        <v>4</v>
      </c>
    </row>
    <row r="1259" spans="1:5" ht="33">
      <c r="A1259" s="37">
        <v>1257</v>
      </c>
      <c r="B1259" s="209"/>
      <c r="C1259" s="37" t="s">
        <v>13310</v>
      </c>
      <c r="D1259" s="6" t="s">
        <v>1260</v>
      </c>
      <c r="E1259" s="3">
        <v>4</v>
      </c>
    </row>
    <row r="1260" spans="1:5" ht="33">
      <c r="A1260" s="37">
        <v>1258</v>
      </c>
      <c r="B1260" s="210"/>
      <c r="C1260" s="37" t="s">
        <v>13311</v>
      </c>
      <c r="D1260" s="6" t="s">
        <v>1261</v>
      </c>
      <c r="E1260" s="3">
        <v>4</v>
      </c>
    </row>
    <row r="1261" spans="1:5" ht="33">
      <c r="A1261" s="37">
        <v>1259</v>
      </c>
      <c r="B1261" s="209"/>
      <c r="C1261" s="37" t="s">
        <v>13312</v>
      </c>
      <c r="D1261" s="6" t="s">
        <v>1262</v>
      </c>
      <c r="E1261" s="3">
        <v>4</v>
      </c>
    </row>
    <row r="1262" spans="1:5" ht="33">
      <c r="A1262" s="37">
        <v>1260</v>
      </c>
      <c r="B1262" s="210"/>
      <c r="C1262" s="37" t="s">
        <v>13313</v>
      </c>
      <c r="D1262" s="6" t="s">
        <v>1263</v>
      </c>
      <c r="E1262" s="3">
        <v>4</v>
      </c>
    </row>
    <row r="1263" spans="1:5" ht="33">
      <c r="A1263" s="37">
        <v>1261</v>
      </c>
      <c r="B1263" s="209"/>
      <c r="C1263" s="37" t="s">
        <v>13314</v>
      </c>
      <c r="D1263" s="6" t="s">
        <v>1264</v>
      </c>
      <c r="E1263" s="3">
        <v>4</v>
      </c>
    </row>
    <row r="1264" spans="1:5" ht="33">
      <c r="A1264" s="37">
        <v>1262</v>
      </c>
      <c r="B1264" s="210"/>
      <c r="C1264" s="37" t="s">
        <v>13315</v>
      </c>
      <c r="D1264" s="6" t="s">
        <v>1265</v>
      </c>
      <c r="E1264" s="3">
        <v>4</v>
      </c>
    </row>
    <row r="1265" spans="1:5" ht="33">
      <c r="A1265" s="37">
        <v>1263</v>
      </c>
      <c r="B1265" s="209"/>
      <c r="C1265" s="37" t="s">
        <v>13316</v>
      </c>
      <c r="D1265" s="6" t="s">
        <v>1266</v>
      </c>
      <c r="E1265" s="3">
        <v>4</v>
      </c>
    </row>
    <row r="1266" spans="1:5" ht="33">
      <c r="A1266" s="37">
        <v>1264</v>
      </c>
      <c r="B1266" s="210"/>
      <c r="C1266" s="37" t="s">
        <v>13317</v>
      </c>
      <c r="D1266" s="6" t="s">
        <v>1267</v>
      </c>
      <c r="E1266" s="3">
        <v>4</v>
      </c>
    </row>
    <row r="1267" spans="1:5" ht="33">
      <c r="A1267" s="37">
        <v>1265</v>
      </c>
      <c r="B1267" s="209"/>
      <c r="C1267" s="37" t="s">
        <v>13318</v>
      </c>
      <c r="D1267" s="6" t="s">
        <v>1268</v>
      </c>
      <c r="E1267" s="3">
        <v>4</v>
      </c>
    </row>
    <row r="1268" spans="1:5" ht="33">
      <c r="A1268" s="37">
        <v>1266</v>
      </c>
      <c r="B1268" s="210"/>
      <c r="C1268" s="37" t="s">
        <v>13319</v>
      </c>
      <c r="D1268" s="6" t="s">
        <v>1269</v>
      </c>
      <c r="E1268" s="3">
        <v>4</v>
      </c>
    </row>
    <row r="1269" spans="1:5" ht="33">
      <c r="A1269" s="37">
        <v>1267</v>
      </c>
      <c r="B1269" s="209"/>
      <c r="C1269" s="37" t="s">
        <v>13320</v>
      </c>
      <c r="D1269" s="6" t="s">
        <v>1270</v>
      </c>
      <c r="E1269" s="3">
        <v>4</v>
      </c>
    </row>
    <row r="1270" spans="1:5" ht="33">
      <c r="A1270" s="37">
        <v>1268</v>
      </c>
      <c r="B1270" s="210"/>
      <c r="C1270" s="37" t="s">
        <v>13321</v>
      </c>
      <c r="D1270" s="6" t="s">
        <v>1271</v>
      </c>
      <c r="E1270" s="3">
        <v>4</v>
      </c>
    </row>
    <row r="1271" spans="1:5" ht="33">
      <c r="A1271" s="37">
        <v>1269</v>
      </c>
      <c r="B1271" s="209"/>
      <c r="C1271" s="37" t="s">
        <v>13322</v>
      </c>
      <c r="D1271" s="6" t="s">
        <v>1272</v>
      </c>
      <c r="E1271" s="3">
        <v>4</v>
      </c>
    </row>
    <row r="1272" spans="1:5" ht="33">
      <c r="A1272" s="37">
        <v>1270</v>
      </c>
      <c r="B1272" s="210"/>
      <c r="C1272" s="37" t="s">
        <v>13323</v>
      </c>
      <c r="D1272" s="6" t="s">
        <v>1273</v>
      </c>
      <c r="E1272" s="3">
        <v>4</v>
      </c>
    </row>
    <row r="1273" spans="1:5" ht="33">
      <c r="A1273" s="37">
        <v>1271</v>
      </c>
      <c r="B1273" s="209"/>
      <c r="C1273" s="37" t="s">
        <v>13324</v>
      </c>
      <c r="D1273" s="6" t="s">
        <v>1274</v>
      </c>
      <c r="E1273" s="3">
        <v>4</v>
      </c>
    </row>
    <row r="1274" spans="1:5" ht="33">
      <c r="A1274" s="37">
        <v>1272</v>
      </c>
      <c r="B1274" s="210"/>
      <c r="C1274" s="37" t="s">
        <v>13325</v>
      </c>
      <c r="D1274" s="6" t="s">
        <v>1275</v>
      </c>
      <c r="E1274" s="3">
        <v>4</v>
      </c>
    </row>
    <row r="1275" spans="1:5" ht="18.75">
      <c r="A1275" s="37">
        <v>1273</v>
      </c>
      <c r="B1275" s="209"/>
      <c r="C1275" s="37" t="s">
        <v>13326</v>
      </c>
      <c r="D1275" s="6" t="s">
        <v>1276</v>
      </c>
      <c r="E1275" s="3">
        <v>4</v>
      </c>
    </row>
    <row r="1276" spans="1:5" ht="33">
      <c r="A1276" s="37">
        <v>1274</v>
      </c>
      <c r="B1276" s="210"/>
      <c r="C1276" s="37" t="s">
        <v>13327</v>
      </c>
      <c r="D1276" s="6" t="s">
        <v>1277</v>
      </c>
      <c r="E1276" s="3">
        <v>4</v>
      </c>
    </row>
    <row r="1277" spans="1:5" ht="33">
      <c r="A1277" s="37">
        <v>1275</v>
      </c>
      <c r="B1277" s="209"/>
      <c r="C1277" s="37" t="s">
        <v>13328</v>
      </c>
      <c r="D1277" s="6" t="s">
        <v>1278</v>
      </c>
      <c r="E1277" s="3">
        <v>4</v>
      </c>
    </row>
    <row r="1278" spans="1:5" ht="33">
      <c r="A1278" s="37">
        <v>1276</v>
      </c>
      <c r="B1278" s="210"/>
      <c r="C1278" s="37" t="s">
        <v>13329</v>
      </c>
      <c r="D1278" s="6" t="s">
        <v>1279</v>
      </c>
      <c r="E1278" s="3">
        <v>4</v>
      </c>
    </row>
    <row r="1279" spans="1:5" ht="49.5">
      <c r="A1279" s="37">
        <v>1277</v>
      </c>
      <c r="B1279" s="209"/>
      <c r="C1279" s="37" t="s">
        <v>13330</v>
      </c>
      <c r="D1279" s="6" t="s">
        <v>1280</v>
      </c>
      <c r="E1279" s="3">
        <v>4</v>
      </c>
    </row>
    <row r="1280" spans="1:5" ht="18.75">
      <c r="A1280" s="37">
        <v>1278</v>
      </c>
      <c r="B1280" s="210"/>
      <c r="C1280" s="37" t="s">
        <v>13331</v>
      </c>
      <c r="D1280" s="6" t="s">
        <v>1281</v>
      </c>
      <c r="E1280" s="3">
        <v>4</v>
      </c>
    </row>
    <row r="1281" spans="1:5" ht="33">
      <c r="A1281" s="37">
        <v>1279</v>
      </c>
      <c r="B1281" s="209"/>
      <c r="C1281" s="37" t="s">
        <v>13332</v>
      </c>
      <c r="D1281" s="6" t="s">
        <v>1282</v>
      </c>
      <c r="E1281" s="3">
        <v>4</v>
      </c>
    </row>
    <row r="1282" spans="1:5" ht="33">
      <c r="A1282" s="37">
        <v>1280</v>
      </c>
      <c r="B1282" s="210"/>
      <c r="C1282" s="37" t="s">
        <v>13333</v>
      </c>
      <c r="D1282" s="6" t="s">
        <v>1283</v>
      </c>
      <c r="E1282" s="3">
        <v>4</v>
      </c>
    </row>
    <row r="1283" spans="1:5" ht="33">
      <c r="A1283" s="37">
        <v>1281</v>
      </c>
      <c r="B1283" s="209"/>
      <c r="C1283" s="37" t="s">
        <v>13334</v>
      </c>
      <c r="D1283" s="6" t="s">
        <v>1284</v>
      </c>
      <c r="E1283" s="3">
        <v>4</v>
      </c>
    </row>
    <row r="1284" spans="1:5" ht="33">
      <c r="A1284" s="37">
        <v>1282</v>
      </c>
      <c r="B1284" s="210"/>
      <c r="C1284" s="37" t="s">
        <v>13335</v>
      </c>
      <c r="D1284" s="6" t="s">
        <v>1285</v>
      </c>
      <c r="E1284" s="3">
        <v>4</v>
      </c>
    </row>
    <row r="1285" spans="1:5" ht="33">
      <c r="A1285" s="37">
        <v>1283</v>
      </c>
      <c r="B1285" s="209"/>
      <c r="C1285" s="37" t="s">
        <v>13336</v>
      </c>
      <c r="D1285" s="6" t="s">
        <v>1286</v>
      </c>
      <c r="E1285" s="3">
        <v>4</v>
      </c>
    </row>
    <row r="1286" spans="1:5" ht="33">
      <c r="A1286" s="37">
        <v>1284</v>
      </c>
      <c r="B1286" s="210"/>
      <c r="C1286" s="37" t="s">
        <v>13337</v>
      </c>
      <c r="D1286" s="6" t="s">
        <v>1287</v>
      </c>
      <c r="E1286" s="3">
        <v>4</v>
      </c>
    </row>
    <row r="1287" spans="1:5" ht="18.75">
      <c r="A1287" s="37">
        <v>1285</v>
      </c>
      <c r="B1287" s="209"/>
      <c r="C1287" s="37" t="s">
        <v>13338</v>
      </c>
      <c r="D1287" s="6" t="s">
        <v>1288</v>
      </c>
      <c r="E1287" s="3">
        <v>4</v>
      </c>
    </row>
    <row r="1288" spans="1:5" ht="33">
      <c r="A1288" s="37">
        <v>1286</v>
      </c>
      <c r="B1288" s="210"/>
      <c r="C1288" s="37" t="s">
        <v>13339</v>
      </c>
      <c r="D1288" s="6" t="s">
        <v>1289</v>
      </c>
      <c r="E1288" s="3">
        <v>4</v>
      </c>
    </row>
    <row r="1289" spans="1:5" ht="33">
      <c r="A1289" s="37">
        <v>1287</v>
      </c>
      <c r="B1289" s="209"/>
      <c r="C1289" s="37" t="s">
        <v>13340</v>
      </c>
      <c r="D1289" s="6" t="s">
        <v>1290</v>
      </c>
      <c r="E1289" s="3">
        <v>4</v>
      </c>
    </row>
    <row r="1290" spans="1:5" ht="33">
      <c r="A1290" s="37">
        <v>1288</v>
      </c>
      <c r="B1290" s="210"/>
      <c r="C1290" s="37" t="s">
        <v>13341</v>
      </c>
      <c r="D1290" s="6" t="s">
        <v>1291</v>
      </c>
      <c r="E1290" s="3">
        <v>4</v>
      </c>
    </row>
    <row r="1291" spans="1:5" ht="33">
      <c r="A1291" s="37">
        <v>1289</v>
      </c>
      <c r="B1291" s="209"/>
      <c r="C1291" s="37" t="s">
        <v>13342</v>
      </c>
      <c r="D1291" s="6" t="s">
        <v>1292</v>
      </c>
      <c r="E1291" s="3">
        <v>4</v>
      </c>
    </row>
    <row r="1292" spans="1:5" ht="33">
      <c r="A1292" s="37">
        <v>1290</v>
      </c>
      <c r="B1292" s="210"/>
      <c r="C1292" s="37" t="s">
        <v>13343</v>
      </c>
      <c r="D1292" s="6" t="s">
        <v>1293</v>
      </c>
      <c r="E1292" s="3">
        <v>4</v>
      </c>
    </row>
    <row r="1293" spans="1:5" ht="33">
      <c r="A1293" s="37">
        <v>1291</v>
      </c>
      <c r="B1293" s="209"/>
      <c r="C1293" s="37" t="s">
        <v>13344</v>
      </c>
      <c r="D1293" s="6" t="s">
        <v>1294</v>
      </c>
      <c r="E1293" s="3">
        <v>4</v>
      </c>
    </row>
    <row r="1294" spans="1:5" ht="33">
      <c r="A1294" s="37">
        <v>1292</v>
      </c>
      <c r="B1294" s="210"/>
      <c r="C1294" s="37" t="s">
        <v>13345</v>
      </c>
      <c r="D1294" s="6" t="s">
        <v>1295</v>
      </c>
      <c r="E1294" s="3">
        <v>4</v>
      </c>
    </row>
    <row r="1295" spans="1:5" ht="33">
      <c r="A1295" s="37">
        <v>1293</v>
      </c>
      <c r="B1295" s="209"/>
      <c r="C1295" s="37" t="s">
        <v>13346</v>
      </c>
      <c r="D1295" s="6" t="s">
        <v>1296</v>
      </c>
      <c r="E1295" s="3">
        <v>4</v>
      </c>
    </row>
    <row r="1296" spans="1:5" ht="33">
      <c r="A1296" s="37">
        <v>1294</v>
      </c>
      <c r="B1296" s="210"/>
      <c r="C1296" s="37" t="s">
        <v>13347</v>
      </c>
      <c r="D1296" s="6" t="s">
        <v>1297</v>
      </c>
      <c r="E1296" s="3">
        <v>4</v>
      </c>
    </row>
    <row r="1297" spans="1:5" ht="33">
      <c r="A1297" s="37">
        <v>1295</v>
      </c>
      <c r="B1297" s="209"/>
      <c r="C1297" s="37" t="s">
        <v>13348</v>
      </c>
      <c r="D1297" s="6" t="s">
        <v>1298</v>
      </c>
      <c r="E1297" s="3">
        <v>4</v>
      </c>
    </row>
    <row r="1298" spans="1:5" ht="33">
      <c r="A1298" s="37">
        <v>1296</v>
      </c>
      <c r="B1298" s="210"/>
      <c r="C1298" s="37" t="s">
        <v>13349</v>
      </c>
      <c r="D1298" s="6" t="s">
        <v>1299</v>
      </c>
      <c r="E1298" s="3">
        <v>4</v>
      </c>
    </row>
    <row r="1299" spans="1:5" ht="33">
      <c r="A1299" s="37">
        <v>1297</v>
      </c>
      <c r="B1299" s="209"/>
      <c r="C1299" s="37" t="s">
        <v>13350</v>
      </c>
      <c r="D1299" s="6" t="s">
        <v>1300</v>
      </c>
      <c r="E1299" s="3">
        <v>4</v>
      </c>
    </row>
    <row r="1300" spans="1:5" ht="49.5">
      <c r="A1300" s="37">
        <v>1298</v>
      </c>
      <c r="B1300" s="210"/>
      <c r="C1300" s="37" t="s">
        <v>13351</v>
      </c>
      <c r="D1300" s="6" t="s">
        <v>1301</v>
      </c>
      <c r="E1300" s="3">
        <v>4</v>
      </c>
    </row>
    <row r="1301" spans="1:5" ht="33">
      <c r="A1301" s="37">
        <v>1299</v>
      </c>
      <c r="B1301" s="209"/>
      <c r="C1301" s="37" t="s">
        <v>13352</v>
      </c>
      <c r="D1301" s="6" t="s">
        <v>1302</v>
      </c>
      <c r="E1301" s="3">
        <v>4</v>
      </c>
    </row>
    <row r="1302" spans="1:5" ht="33">
      <c r="A1302" s="37">
        <v>1300</v>
      </c>
      <c r="B1302" s="210"/>
      <c r="C1302" s="37" t="s">
        <v>13353</v>
      </c>
      <c r="D1302" s="6" t="s">
        <v>1303</v>
      </c>
      <c r="E1302" s="3">
        <v>4</v>
      </c>
    </row>
    <row r="1303" spans="1:5" ht="18.75">
      <c r="A1303" s="37">
        <v>1301</v>
      </c>
      <c r="B1303" s="209"/>
      <c r="C1303" s="37" t="s">
        <v>13354</v>
      </c>
      <c r="D1303" s="6" t="s">
        <v>1304</v>
      </c>
      <c r="E1303" s="3">
        <v>4</v>
      </c>
    </row>
    <row r="1304" spans="1:5" ht="33">
      <c r="A1304" s="37">
        <v>1302</v>
      </c>
      <c r="B1304" s="210"/>
      <c r="C1304" s="37" t="s">
        <v>13355</v>
      </c>
      <c r="D1304" s="6" t="s">
        <v>1305</v>
      </c>
      <c r="E1304" s="3">
        <v>4</v>
      </c>
    </row>
    <row r="1305" spans="1:5" ht="33">
      <c r="A1305" s="37">
        <v>1303</v>
      </c>
      <c r="B1305" s="209"/>
      <c r="C1305" s="37" t="s">
        <v>13356</v>
      </c>
      <c r="D1305" s="6" t="s">
        <v>1306</v>
      </c>
      <c r="E1305" s="3">
        <v>4</v>
      </c>
    </row>
    <row r="1306" spans="1:5" ht="33">
      <c r="A1306" s="37">
        <v>1304</v>
      </c>
      <c r="B1306" s="210"/>
      <c r="C1306" s="37" t="s">
        <v>13357</v>
      </c>
      <c r="D1306" s="6" t="s">
        <v>1307</v>
      </c>
      <c r="E1306" s="3">
        <v>4</v>
      </c>
    </row>
    <row r="1307" spans="1:5" ht="33">
      <c r="A1307" s="37">
        <v>1305</v>
      </c>
      <c r="B1307" s="209"/>
      <c r="C1307" s="37" t="s">
        <v>13358</v>
      </c>
      <c r="D1307" s="6" t="s">
        <v>1308</v>
      </c>
      <c r="E1307" s="3">
        <v>4</v>
      </c>
    </row>
    <row r="1308" spans="1:5" ht="33">
      <c r="A1308" s="37">
        <v>1306</v>
      </c>
      <c r="B1308" s="210"/>
      <c r="C1308" s="37" t="s">
        <v>13359</v>
      </c>
      <c r="D1308" s="6" t="s">
        <v>1309</v>
      </c>
      <c r="E1308" s="3">
        <v>4</v>
      </c>
    </row>
    <row r="1309" spans="1:5" ht="33">
      <c r="A1309" s="37">
        <v>1307</v>
      </c>
      <c r="B1309" s="209"/>
      <c r="C1309" s="37" t="s">
        <v>13360</v>
      </c>
      <c r="D1309" s="6" t="s">
        <v>1310</v>
      </c>
      <c r="E1309" s="3">
        <v>4</v>
      </c>
    </row>
    <row r="1310" spans="1:5" ht="33">
      <c r="A1310" s="37">
        <v>1308</v>
      </c>
      <c r="B1310" s="210"/>
      <c r="C1310" s="37" t="s">
        <v>13361</v>
      </c>
      <c r="D1310" s="6" t="s">
        <v>1311</v>
      </c>
      <c r="E1310" s="3">
        <v>4</v>
      </c>
    </row>
    <row r="1311" spans="1:5" ht="33">
      <c r="A1311" s="37">
        <v>1309</v>
      </c>
      <c r="B1311" s="209"/>
      <c r="C1311" s="37" t="s">
        <v>13362</v>
      </c>
      <c r="D1311" s="6" t="s">
        <v>1312</v>
      </c>
      <c r="E1311" s="3">
        <v>4</v>
      </c>
    </row>
    <row r="1312" spans="1:5" ht="33">
      <c r="A1312" s="37">
        <v>1310</v>
      </c>
      <c r="B1312" s="210"/>
      <c r="C1312" s="37" t="s">
        <v>13363</v>
      </c>
      <c r="D1312" s="6" t="s">
        <v>1313</v>
      </c>
      <c r="E1312" s="3">
        <v>4</v>
      </c>
    </row>
    <row r="1313" spans="1:5" ht="18.75">
      <c r="A1313" s="37">
        <v>1311</v>
      </c>
      <c r="B1313" s="209"/>
      <c r="C1313" s="37" t="s">
        <v>13364</v>
      </c>
      <c r="D1313" s="6" t="s">
        <v>1314</v>
      </c>
      <c r="E1313" s="3">
        <v>4</v>
      </c>
    </row>
    <row r="1314" spans="1:5" ht="33">
      <c r="A1314" s="37">
        <v>1312</v>
      </c>
      <c r="B1314" s="210"/>
      <c r="C1314" s="37" t="s">
        <v>13365</v>
      </c>
      <c r="D1314" s="6" t="s">
        <v>1315</v>
      </c>
      <c r="E1314" s="3">
        <v>4</v>
      </c>
    </row>
    <row r="1315" spans="1:5" ht="33">
      <c r="A1315" s="37">
        <v>1313</v>
      </c>
      <c r="B1315" s="209"/>
      <c r="C1315" s="37" t="s">
        <v>13366</v>
      </c>
      <c r="D1315" s="6" t="s">
        <v>1316</v>
      </c>
      <c r="E1315" s="3">
        <v>4</v>
      </c>
    </row>
    <row r="1316" spans="1:5" ht="33">
      <c r="A1316" s="37">
        <v>1314</v>
      </c>
      <c r="B1316" s="210"/>
      <c r="C1316" s="37" t="s">
        <v>13367</v>
      </c>
      <c r="D1316" s="6" t="s">
        <v>1317</v>
      </c>
      <c r="E1316" s="3">
        <v>4</v>
      </c>
    </row>
    <row r="1317" spans="1:5" ht="33">
      <c r="A1317" s="37">
        <v>1315</v>
      </c>
      <c r="B1317" s="209"/>
      <c r="C1317" s="37" t="s">
        <v>13368</v>
      </c>
      <c r="D1317" s="6" t="s">
        <v>1318</v>
      </c>
      <c r="E1317" s="3">
        <v>4</v>
      </c>
    </row>
    <row r="1318" spans="1:5" ht="33">
      <c r="A1318" s="37">
        <v>1316</v>
      </c>
      <c r="B1318" s="210"/>
      <c r="C1318" s="37" t="s">
        <v>13369</v>
      </c>
      <c r="D1318" s="6" t="s">
        <v>712</v>
      </c>
      <c r="E1318" s="3">
        <v>6</v>
      </c>
    </row>
    <row r="1319" spans="1:5" ht="33">
      <c r="A1319" s="37">
        <v>1317</v>
      </c>
      <c r="B1319" s="209"/>
      <c r="C1319" s="37" t="s">
        <v>13370</v>
      </c>
      <c r="D1319" s="6" t="s">
        <v>1319</v>
      </c>
      <c r="E1319" s="3">
        <v>4</v>
      </c>
    </row>
    <row r="1320" spans="1:5" ht="33">
      <c r="A1320" s="37">
        <v>1318</v>
      </c>
      <c r="B1320" s="210"/>
      <c r="C1320" s="37" t="s">
        <v>13371</v>
      </c>
      <c r="D1320" s="6" t="s">
        <v>1320</v>
      </c>
      <c r="E1320" s="3">
        <v>4</v>
      </c>
    </row>
    <row r="1321" spans="1:5" ht="33">
      <c r="A1321" s="37">
        <v>1319</v>
      </c>
      <c r="B1321" s="209"/>
      <c r="C1321" s="37" t="s">
        <v>13372</v>
      </c>
      <c r="D1321" s="6" t="s">
        <v>1321</v>
      </c>
      <c r="E1321" s="3">
        <v>4</v>
      </c>
    </row>
    <row r="1322" spans="1:5" ht="33">
      <c r="A1322" s="37">
        <v>1320</v>
      </c>
      <c r="B1322" s="210"/>
      <c r="C1322" s="37" t="s">
        <v>13373</v>
      </c>
      <c r="D1322" s="6" t="s">
        <v>1322</v>
      </c>
      <c r="E1322" s="3">
        <v>4</v>
      </c>
    </row>
    <row r="1323" spans="1:5" ht="33">
      <c r="A1323" s="37">
        <v>1321</v>
      </c>
      <c r="B1323" s="209"/>
      <c r="C1323" s="37" t="s">
        <v>13374</v>
      </c>
      <c r="D1323" s="6" t="s">
        <v>1323</v>
      </c>
      <c r="E1323" s="3">
        <v>4</v>
      </c>
    </row>
    <row r="1324" spans="1:5" ht="49.5">
      <c r="A1324" s="37">
        <v>1322</v>
      </c>
      <c r="B1324" s="210"/>
      <c r="C1324" s="37" t="s">
        <v>13375</v>
      </c>
      <c r="D1324" s="6" t="s">
        <v>1324</v>
      </c>
      <c r="E1324" s="3">
        <v>4</v>
      </c>
    </row>
    <row r="1325" spans="1:5" ht="33">
      <c r="A1325" s="37">
        <v>1323</v>
      </c>
      <c r="B1325" s="209"/>
      <c r="C1325" s="37" t="s">
        <v>13376</v>
      </c>
      <c r="D1325" s="6" t="s">
        <v>1325</v>
      </c>
      <c r="E1325" s="3">
        <v>4</v>
      </c>
    </row>
    <row r="1326" spans="1:5" ht="33">
      <c r="A1326" s="37">
        <v>1324</v>
      </c>
      <c r="B1326" s="210"/>
      <c r="C1326" s="37" t="s">
        <v>13377</v>
      </c>
      <c r="D1326" s="6" t="s">
        <v>1326</v>
      </c>
      <c r="E1326" s="3">
        <v>4</v>
      </c>
    </row>
    <row r="1327" spans="1:5" ht="18.75">
      <c r="A1327" s="37">
        <v>1325</v>
      </c>
      <c r="B1327" s="209"/>
      <c r="C1327" s="37" t="s">
        <v>13378</v>
      </c>
      <c r="D1327" s="6" t="s">
        <v>1327</v>
      </c>
      <c r="E1327" s="3">
        <v>4</v>
      </c>
    </row>
    <row r="1328" spans="1:5" ht="33">
      <c r="A1328" s="37">
        <v>1326</v>
      </c>
      <c r="B1328" s="210"/>
      <c r="C1328" s="37" t="s">
        <v>13379</v>
      </c>
      <c r="D1328" s="6" t="s">
        <v>1328</v>
      </c>
      <c r="E1328" s="3">
        <v>4</v>
      </c>
    </row>
    <row r="1329" spans="1:5" ht="33">
      <c r="A1329" s="37">
        <v>1327</v>
      </c>
      <c r="B1329" s="209"/>
      <c r="C1329" s="37" t="s">
        <v>13380</v>
      </c>
      <c r="D1329" s="6" t="s">
        <v>1329</v>
      </c>
      <c r="E1329" s="3">
        <v>4</v>
      </c>
    </row>
    <row r="1330" spans="1:5" ht="33">
      <c r="A1330" s="37">
        <v>1328</v>
      </c>
      <c r="B1330" s="210"/>
      <c r="C1330" s="37" t="s">
        <v>13381</v>
      </c>
      <c r="D1330" s="6" t="s">
        <v>1330</v>
      </c>
      <c r="E1330" s="3">
        <v>4</v>
      </c>
    </row>
    <row r="1331" spans="1:5" ht="33">
      <c r="A1331" s="37">
        <v>1329</v>
      </c>
      <c r="B1331" s="209"/>
      <c r="C1331" s="37" t="s">
        <v>13382</v>
      </c>
      <c r="D1331" s="6" t="s">
        <v>1331</v>
      </c>
      <c r="E1331" s="3">
        <v>4</v>
      </c>
    </row>
    <row r="1332" spans="1:5" ht="33">
      <c r="A1332" s="37">
        <v>1330</v>
      </c>
      <c r="B1332" s="210"/>
      <c r="C1332" s="37" t="s">
        <v>13383</v>
      </c>
      <c r="D1332" s="6" t="s">
        <v>1332</v>
      </c>
      <c r="E1332" s="3">
        <v>4</v>
      </c>
    </row>
    <row r="1333" spans="1:5" ht="33">
      <c r="A1333" s="37">
        <v>1331</v>
      </c>
      <c r="B1333" s="209"/>
      <c r="C1333" s="37" t="s">
        <v>13384</v>
      </c>
      <c r="D1333" s="6" t="s">
        <v>1333</v>
      </c>
      <c r="E1333" s="3">
        <v>4</v>
      </c>
    </row>
    <row r="1334" spans="1:5" ht="33">
      <c r="A1334" s="37">
        <v>1332</v>
      </c>
      <c r="B1334" s="210"/>
      <c r="C1334" s="37" t="s">
        <v>13385</v>
      </c>
      <c r="D1334" s="6" t="s">
        <v>1334</v>
      </c>
      <c r="E1334" s="3">
        <v>4</v>
      </c>
    </row>
    <row r="1335" spans="1:5" ht="33">
      <c r="A1335" s="37">
        <v>1333</v>
      </c>
      <c r="B1335" s="209"/>
      <c r="C1335" s="37" t="s">
        <v>13386</v>
      </c>
      <c r="D1335" s="6" t="s">
        <v>1335</v>
      </c>
      <c r="E1335" s="3">
        <v>4</v>
      </c>
    </row>
    <row r="1336" spans="1:5" ht="33">
      <c r="A1336" s="37">
        <v>1334</v>
      </c>
      <c r="B1336" s="210"/>
      <c r="C1336" s="37" t="s">
        <v>13387</v>
      </c>
      <c r="D1336" s="6" t="s">
        <v>1336</v>
      </c>
      <c r="E1336" s="3">
        <v>4</v>
      </c>
    </row>
    <row r="1337" spans="1:5" ht="33">
      <c r="A1337" s="37">
        <v>1335</v>
      </c>
      <c r="B1337" s="209"/>
      <c r="C1337" s="37" t="s">
        <v>13388</v>
      </c>
      <c r="D1337" s="6" t="s">
        <v>1337</v>
      </c>
      <c r="E1337" s="3">
        <v>4</v>
      </c>
    </row>
    <row r="1338" spans="1:5" ht="33">
      <c r="A1338" s="37">
        <v>1336</v>
      </c>
      <c r="B1338" s="210"/>
      <c r="C1338" s="37" t="s">
        <v>13389</v>
      </c>
      <c r="D1338" s="6" t="s">
        <v>1338</v>
      </c>
      <c r="E1338" s="3">
        <v>4</v>
      </c>
    </row>
    <row r="1339" spans="1:5" ht="33">
      <c r="A1339" s="37">
        <v>1337</v>
      </c>
      <c r="B1339" s="209"/>
      <c r="C1339" s="37" t="s">
        <v>13390</v>
      </c>
      <c r="D1339" s="6" t="s">
        <v>1339</v>
      </c>
      <c r="E1339" s="3">
        <v>4</v>
      </c>
    </row>
    <row r="1340" spans="1:5" ht="33">
      <c r="A1340" s="37">
        <v>1338</v>
      </c>
      <c r="B1340" s="210"/>
      <c r="C1340" s="37" t="s">
        <v>13391</v>
      </c>
      <c r="D1340" s="6" t="s">
        <v>1340</v>
      </c>
      <c r="E1340" s="3">
        <v>4</v>
      </c>
    </row>
    <row r="1341" spans="1:5" ht="33">
      <c r="A1341" s="37">
        <v>1339</v>
      </c>
      <c r="B1341" s="209"/>
      <c r="C1341" s="37" t="s">
        <v>13392</v>
      </c>
      <c r="D1341" s="6" t="s">
        <v>1341</v>
      </c>
      <c r="E1341" s="3">
        <v>4</v>
      </c>
    </row>
    <row r="1342" spans="1:5" ht="49.5">
      <c r="A1342" s="37">
        <v>1340</v>
      </c>
      <c r="B1342" s="210"/>
      <c r="C1342" s="37" t="s">
        <v>13393</v>
      </c>
      <c r="D1342" s="6" t="s">
        <v>1342</v>
      </c>
      <c r="E1342" s="3">
        <v>4</v>
      </c>
    </row>
    <row r="1343" spans="1:5" ht="33">
      <c r="A1343" s="37">
        <v>1341</v>
      </c>
      <c r="B1343" s="209"/>
      <c r="C1343" s="37" t="s">
        <v>13394</v>
      </c>
      <c r="D1343" s="6" t="s">
        <v>1343</v>
      </c>
      <c r="E1343" s="3">
        <v>4</v>
      </c>
    </row>
    <row r="1344" spans="1:5" ht="33">
      <c r="A1344" s="37">
        <v>1342</v>
      </c>
      <c r="B1344" s="210"/>
      <c r="C1344" s="37" t="s">
        <v>13395</v>
      </c>
      <c r="D1344" s="6" t="s">
        <v>1344</v>
      </c>
      <c r="E1344" s="3">
        <v>4</v>
      </c>
    </row>
    <row r="1345" spans="1:5" ht="33">
      <c r="A1345" s="37">
        <v>1343</v>
      </c>
      <c r="B1345" s="209"/>
      <c r="C1345" s="37" t="s">
        <v>13396</v>
      </c>
      <c r="D1345" s="6" t="s">
        <v>1345</v>
      </c>
      <c r="E1345" s="3">
        <v>4</v>
      </c>
    </row>
    <row r="1346" spans="1:5" ht="33">
      <c r="A1346" s="37">
        <v>1344</v>
      </c>
      <c r="B1346" s="210"/>
      <c r="C1346" s="37" t="s">
        <v>13397</v>
      </c>
      <c r="D1346" s="6" t="s">
        <v>1346</v>
      </c>
      <c r="E1346" s="3">
        <v>4</v>
      </c>
    </row>
    <row r="1347" spans="1:5" ht="33">
      <c r="A1347" s="37">
        <v>1345</v>
      </c>
      <c r="B1347" s="209"/>
      <c r="C1347" s="37" t="s">
        <v>13398</v>
      </c>
      <c r="D1347" s="6" t="s">
        <v>1347</v>
      </c>
      <c r="E1347" s="3">
        <v>4</v>
      </c>
    </row>
    <row r="1348" spans="1:5" ht="33">
      <c r="A1348" s="37">
        <v>1346</v>
      </c>
      <c r="B1348" s="210"/>
      <c r="C1348" s="37" t="s">
        <v>13399</v>
      </c>
      <c r="D1348" s="6" t="s">
        <v>1348</v>
      </c>
      <c r="E1348" s="3">
        <v>4</v>
      </c>
    </row>
    <row r="1349" spans="1:5" ht="33">
      <c r="A1349" s="37">
        <v>1347</v>
      </c>
      <c r="B1349" s="209"/>
      <c r="C1349" s="37" t="s">
        <v>13400</v>
      </c>
      <c r="D1349" s="6" t="s">
        <v>1349</v>
      </c>
      <c r="E1349" s="3">
        <v>4</v>
      </c>
    </row>
    <row r="1350" spans="1:5" ht="18.75">
      <c r="A1350" s="37">
        <v>1348</v>
      </c>
      <c r="B1350" s="210"/>
      <c r="C1350" s="37" t="s">
        <v>13401</v>
      </c>
      <c r="D1350" s="6" t="s">
        <v>1350</v>
      </c>
      <c r="E1350" s="3">
        <v>4</v>
      </c>
    </row>
    <row r="1351" spans="1:5" ht="18.75">
      <c r="A1351" s="37">
        <v>1349</v>
      </c>
      <c r="B1351" s="209"/>
      <c r="C1351" s="37" t="s">
        <v>13402</v>
      </c>
      <c r="D1351" s="6" t="s">
        <v>1351</v>
      </c>
      <c r="E1351" s="3">
        <v>4</v>
      </c>
    </row>
    <row r="1352" spans="1:5" ht="18.75">
      <c r="A1352" s="37">
        <v>1350</v>
      </c>
      <c r="B1352" s="210"/>
      <c r="C1352" s="37" t="s">
        <v>13403</v>
      </c>
      <c r="D1352" s="6" t="s">
        <v>1352</v>
      </c>
      <c r="E1352" s="3">
        <v>4</v>
      </c>
    </row>
    <row r="1353" spans="1:5" ht="33">
      <c r="A1353" s="37">
        <v>1351</v>
      </c>
      <c r="B1353" s="209"/>
      <c r="C1353" s="37" t="s">
        <v>13404</v>
      </c>
      <c r="D1353" s="6" t="s">
        <v>1353</v>
      </c>
      <c r="E1353" s="3">
        <v>4</v>
      </c>
    </row>
    <row r="1354" spans="1:5" ht="33">
      <c r="A1354" s="37">
        <v>1352</v>
      </c>
      <c r="B1354" s="210"/>
      <c r="C1354" s="37" t="s">
        <v>13405</v>
      </c>
      <c r="D1354" s="6" t="s">
        <v>1354</v>
      </c>
      <c r="E1354" s="3">
        <v>4</v>
      </c>
    </row>
    <row r="1355" spans="1:5" ht="33">
      <c r="A1355" s="37">
        <v>1353</v>
      </c>
      <c r="B1355" s="209"/>
      <c r="C1355" s="37" t="s">
        <v>13406</v>
      </c>
      <c r="D1355" s="6" t="s">
        <v>1355</v>
      </c>
      <c r="E1355" s="3">
        <v>4</v>
      </c>
    </row>
    <row r="1356" spans="1:5" ht="33">
      <c r="A1356" s="37">
        <v>1354</v>
      </c>
      <c r="B1356" s="210"/>
      <c r="C1356" s="37" t="s">
        <v>13407</v>
      </c>
      <c r="D1356" s="6" t="s">
        <v>1356</v>
      </c>
      <c r="E1356" s="3">
        <v>4</v>
      </c>
    </row>
    <row r="1357" spans="1:5" ht="33">
      <c r="A1357" s="37">
        <v>1355</v>
      </c>
      <c r="B1357" s="209"/>
      <c r="C1357" s="37" t="s">
        <v>13408</v>
      </c>
      <c r="D1357" s="6" t="s">
        <v>1357</v>
      </c>
      <c r="E1357" s="3">
        <v>4</v>
      </c>
    </row>
    <row r="1358" spans="1:5" ht="18.75">
      <c r="A1358" s="37">
        <v>1356</v>
      </c>
      <c r="B1358" s="210"/>
      <c r="C1358" s="37" t="s">
        <v>13409</v>
      </c>
      <c r="D1358" s="6" t="s">
        <v>1358</v>
      </c>
      <c r="E1358" s="3">
        <v>4</v>
      </c>
    </row>
    <row r="1359" spans="1:5" ht="33">
      <c r="A1359" s="37">
        <v>1357</v>
      </c>
      <c r="B1359" s="209"/>
      <c r="C1359" s="37" t="s">
        <v>13410</v>
      </c>
      <c r="D1359" s="6" t="s">
        <v>1359</v>
      </c>
      <c r="E1359" s="3">
        <v>4</v>
      </c>
    </row>
    <row r="1360" spans="1:5" ht="33">
      <c r="A1360" s="37">
        <v>1358</v>
      </c>
      <c r="B1360" s="210"/>
      <c r="C1360" s="37" t="s">
        <v>13411</v>
      </c>
      <c r="D1360" s="6" t="s">
        <v>1360</v>
      </c>
      <c r="E1360" s="3">
        <v>4</v>
      </c>
    </row>
    <row r="1361" spans="1:5" ht="33">
      <c r="A1361" s="37">
        <v>1359</v>
      </c>
      <c r="B1361" s="209"/>
      <c r="C1361" s="37" t="s">
        <v>13412</v>
      </c>
      <c r="D1361" s="6" t="s">
        <v>1361</v>
      </c>
      <c r="E1361" s="3">
        <v>4</v>
      </c>
    </row>
    <row r="1362" spans="1:5" ht="33">
      <c r="A1362" s="37">
        <v>1360</v>
      </c>
      <c r="B1362" s="210"/>
      <c r="C1362" s="37" t="s">
        <v>13413</v>
      </c>
      <c r="D1362" s="6" t="s">
        <v>1362</v>
      </c>
      <c r="E1362" s="3">
        <v>4</v>
      </c>
    </row>
    <row r="1363" spans="1:5" ht="33">
      <c r="A1363" s="37">
        <v>1361</v>
      </c>
      <c r="B1363" s="209"/>
      <c r="C1363" s="37" t="s">
        <v>13414</v>
      </c>
      <c r="D1363" s="6" t="s">
        <v>1363</v>
      </c>
      <c r="E1363" s="3">
        <v>4</v>
      </c>
    </row>
    <row r="1364" spans="1:5" ht="33">
      <c r="A1364" s="37">
        <v>1362</v>
      </c>
      <c r="B1364" s="210"/>
      <c r="C1364" s="37" t="s">
        <v>13415</v>
      </c>
      <c r="D1364" s="6" t="s">
        <v>1364</v>
      </c>
      <c r="E1364" s="3">
        <v>4</v>
      </c>
    </row>
    <row r="1365" spans="1:5" ht="33">
      <c r="A1365" s="37">
        <v>1363</v>
      </c>
      <c r="B1365" s="209"/>
      <c r="C1365" s="37" t="s">
        <v>13416</v>
      </c>
      <c r="D1365" s="6" t="s">
        <v>1365</v>
      </c>
      <c r="E1365" s="3">
        <v>4</v>
      </c>
    </row>
    <row r="1366" spans="1:5" ht="33">
      <c r="A1366" s="37">
        <v>1364</v>
      </c>
      <c r="B1366" s="210"/>
      <c r="C1366" s="37" t="s">
        <v>13417</v>
      </c>
      <c r="D1366" s="6" t="s">
        <v>1366</v>
      </c>
      <c r="E1366" s="3">
        <v>4</v>
      </c>
    </row>
    <row r="1367" spans="1:5" ht="33">
      <c r="A1367" s="37">
        <v>1365</v>
      </c>
      <c r="B1367" s="209"/>
      <c r="C1367" s="37" t="s">
        <v>13418</v>
      </c>
      <c r="D1367" s="6" t="s">
        <v>1367</v>
      </c>
      <c r="E1367" s="3">
        <v>4</v>
      </c>
    </row>
    <row r="1368" spans="1:5" ht="33">
      <c r="A1368" s="37">
        <v>1366</v>
      </c>
      <c r="B1368" s="210"/>
      <c r="C1368" s="37" t="s">
        <v>13419</v>
      </c>
      <c r="D1368" s="6" t="s">
        <v>1368</v>
      </c>
      <c r="E1368" s="3">
        <v>4</v>
      </c>
    </row>
    <row r="1369" spans="1:5" ht="33">
      <c r="A1369" s="37">
        <v>1367</v>
      </c>
      <c r="B1369" s="209"/>
      <c r="C1369" s="37" t="s">
        <v>13420</v>
      </c>
      <c r="D1369" s="6" t="s">
        <v>1369</v>
      </c>
      <c r="E1369" s="3">
        <v>4</v>
      </c>
    </row>
    <row r="1370" spans="1:5" ht="18.75">
      <c r="A1370" s="37">
        <v>1368</v>
      </c>
      <c r="B1370" s="210"/>
      <c r="C1370" s="37" t="s">
        <v>13421</v>
      </c>
      <c r="D1370" s="6" t="s">
        <v>1370</v>
      </c>
      <c r="E1370" s="3">
        <v>4</v>
      </c>
    </row>
    <row r="1371" spans="1:5" ht="33">
      <c r="A1371" s="37">
        <v>1369</v>
      </c>
      <c r="B1371" s="209"/>
      <c r="C1371" s="37" t="s">
        <v>13422</v>
      </c>
      <c r="D1371" s="6" t="s">
        <v>1371</v>
      </c>
      <c r="E1371" s="3">
        <v>4</v>
      </c>
    </row>
    <row r="1372" spans="1:5" ht="33">
      <c r="A1372" s="37">
        <v>1370</v>
      </c>
      <c r="B1372" s="210"/>
      <c r="C1372" s="37" t="s">
        <v>13423</v>
      </c>
      <c r="D1372" s="6" t="s">
        <v>1372</v>
      </c>
      <c r="E1372" s="3">
        <v>4</v>
      </c>
    </row>
    <row r="1373" spans="1:5" ht="33">
      <c r="A1373" s="37">
        <v>1371</v>
      </c>
      <c r="B1373" s="209"/>
      <c r="C1373" s="37" t="s">
        <v>13424</v>
      </c>
      <c r="D1373" s="6" t="s">
        <v>1373</v>
      </c>
      <c r="E1373" s="3">
        <v>4</v>
      </c>
    </row>
    <row r="1374" spans="1:5" ht="33">
      <c r="A1374" s="37">
        <v>1372</v>
      </c>
      <c r="B1374" s="210"/>
      <c r="C1374" s="37" t="s">
        <v>13425</v>
      </c>
      <c r="D1374" s="6" t="s">
        <v>1374</v>
      </c>
      <c r="E1374" s="3">
        <v>4</v>
      </c>
    </row>
    <row r="1375" spans="1:5" ht="33">
      <c r="A1375" s="37">
        <v>1373</v>
      </c>
      <c r="B1375" s="209"/>
      <c r="C1375" s="37" t="s">
        <v>13426</v>
      </c>
      <c r="D1375" s="6" t="s">
        <v>1375</v>
      </c>
      <c r="E1375" s="3">
        <v>4</v>
      </c>
    </row>
    <row r="1376" spans="1:5" ht="49.5">
      <c r="A1376" s="37">
        <v>1374</v>
      </c>
      <c r="B1376" s="210"/>
      <c r="C1376" s="37" t="s">
        <v>13427</v>
      </c>
      <c r="D1376" s="6" t="s">
        <v>1376</v>
      </c>
      <c r="E1376" s="3">
        <v>4</v>
      </c>
    </row>
    <row r="1377" spans="1:5" ht="49.5">
      <c r="A1377" s="37">
        <v>1375</v>
      </c>
      <c r="B1377" s="209"/>
      <c r="C1377" s="37" t="s">
        <v>13428</v>
      </c>
      <c r="D1377" s="6" t="s">
        <v>1377</v>
      </c>
      <c r="E1377" s="3">
        <v>4</v>
      </c>
    </row>
    <row r="1378" spans="1:5" ht="33">
      <c r="A1378" s="37">
        <v>1376</v>
      </c>
      <c r="B1378" s="210"/>
      <c r="C1378" s="37" t="s">
        <v>13429</v>
      </c>
      <c r="D1378" s="6" t="s">
        <v>1378</v>
      </c>
      <c r="E1378" s="3">
        <v>4</v>
      </c>
    </row>
    <row r="1379" spans="1:5" ht="49.5">
      <c r="A1379" s="37">
        <v>1377</v>
      </c>
      <c r="B1379" s="209"/>
      <c r="C1379" s="37" t="s">
        <v>13430</v>
      </c>
      <c r="D1379" s="6" t="s">
        <v>1379</v>
      </c>
      <c r="E1379" s="3">
        <v>4</v>
      </c>
    </row>
    <row r="1380" spans="1:5" ht="49.5">
      <c r="A1380" s="37">
        <v>1378</v>
      </c>
      <c r="B1380" s="210"/>
      <c r="C1380" s="37" t="s">
        <v>13431</v>
      </c>
      <c r="D1380" s="6" t="s">
        <v>1380</v>
      </c>
      <c r="E1380" s="3">
        <v>4</v>
      </c>
    </row>
    <row r="1381" spans="1:5" ht="33">
      <c r="A1381" s="37">
        <v>1379</v>
      </c>
      <c r="B1381" s="209"/>
      <c r="C1381" s="37" t="s">
        <v>13432</v>
      </c>
      <c r="D1381" s="6" t="s">
        <v>1381</v>
      </c>
      <c r="E1381" s="3">
        <v>4</v>
      </c>
    </row>
    <row r="1382" spans="1:5" ht="33">
      <c r="A1382" s="37">
        <v>1380</v>
      </c>
      <c r="B1382" s="210"/>
      <c r="C1382" s="37" t="s">
        <v>13433</v>
      </c>
      <c r="D1382" s="6" t="s">
        <v>1382</v>
      </c>
      <c r="E1382" s="3">
        <v>4</v>
      </c>
    </row>
    <row r="1383" spans="1:5" ht="33">
      <c r="A1383" s="37">
        <v>1381</v>
      </c>
      <c r="B1383" s="209"/>
      <c r="C1383" s="37" t="s">
        <v>13434</v>
      </c>
      <c r="D1383" s="6" t="s">
        <v>1383</v>
      </c>
      <c r="E1383" s="3">
        <v>4</v>
      </c>
    </row>
    <row r="1384" spans="1:5" ht="18.75">
      <c r="A1384" s="37">
        <v>1382</v>
      </c>
      <c r="B1384" s="210"/>
      <c r="C1384" s="37" t="s">
        <v>13435</v>
      </c>
      <c r="D1384" s="6" t="s">
        <v>1384</v>
      </c>
      <c r="E1384" s="3">
        <v>4</v>
      </c>
    </row>
    <row r="1385" spans="1:5" ht="33">
      <c r="A1385" s="37">
        <v>1383</v>
      </c>
      <c r="B1385" s="209"/>
      <c r="C1385" s="37" t="s">
        <v>13436</v>
      </c>
      <c r="D1385" s="6" t="s">
        <v>1385</v>
      </c>
      <c r="E1385" s="3">
        <v>4</v>
      </c>
    </row>
    <row r="1386" spans="1:5" ht="33">
      <c r="A1386" s="37">
        <v>1384</v>
      </c>
      <c r="B1386" s="210"/>
      <c r="C1386" s="37" t="s">
        <v>13437</v>
      </c>
      <c r="D1386" s="6" t="s">
        <v>1386</v>
      </c>
      <c r="E1386" s="3">
        <v>6</v>
      </c>
    </row>
    <row r="1387" spans="1:5" ht="33">
      <c r="A1387" s="37">
        <v>1385</v>
      </c>
      <c r="B1387" s="209"/>
      <c r="C1387" s="37" t="s">
        <v>13438</v>
      </c>
      <c r="D1387" s="6" t="s">
        <v>1387</v>
      </c>
      <c r="E1387" s="3">
        <v>4</v>
      </c>
    </row>
    <row r="1388" spans="1:5" ht="49.5">
      <c r="A1388" s="37">
        <v>1386</v>
      </c>
      <c r="B1388" s="210"/>
      <c r="C1388" s="37" t="s">
        <v>13439</v>
      </c>
      <c r="D1388" s="6" t="s">
        <v>1388</v>
      </c>
      <c r="E1388" s="3">
        <v>6</v>
      </c>
    </row>
    <row r="1389" spans="1:5" ht="33">
      <c r="A1389" s="37">
        <v>1387</v>
      </c>
      <c r="B1389" s="209"/>
      <c r="C1389" s="37" t="s">
        <v>13440</v>
      </c>
      <c r="D1389" s="6" t="s">
        <v>1389</v>
      </c>
      <c r="E1389" s="3">
        <v>4</v>
      </c>
    </row>
    <row r="1390" spans="1:5" ht="33">
      <c r="A1390" s="37">
        <v>1388</v>
      </c>
      <c r="B1390" s="210"/>
      <c r="C1390" s="37" t="s">
        <v>13441</v>
      </c>
      <c r="D1390" s="6" t="s">
        <v>1390</v>
      </c>
      <c r="E1390" s="3">
        <v>6</v>
      </c>
    </row>
    <row r="1391" spans="1:5" ht="33">
      <c r="A1391" s="37">
        <v>1389</v>
      </c>
      <c r="B1391" s="209"/>
      <c r="C1391" s="37" t="s">
        <v>13442</v>
      </c>
      <c r="D1391" s="6" t="s">
        <v>1391</v>
      </c>
      <c r="E1391" s="3">
        <v>6</v>
      </c>
    </row>
    <row r="1392" spans="1:5" ht="33">
      <c r="A1392" s="37">
        <v>1390</v>
      </c>
      <c r="B1392" s="210"/>
      <c r="C1392" s="37" t="s">
        <v>13443</v>
      </c>
      <c r="D1392" s="6" t="s">
        <v>1392</v>
      </c>
      <c r="E1392" s="3">
        <v>6</v>
      </c>
    </row>
    <row r="1393" spans="1:5" ht="33">
      <c r="A1393" s="37">
        <v>1391</v>
      </c>
      <c r="B1393" s="209"/>
      <c r="C1393" s="37" t="s">
        <v>13444</v>
      </c>
      <c r="D1393" s="6" t="s">
        <v>1393</v>
      </c>
      <c r="E1393" s="3">
        <v>6</v>
      </c>
    </row>
    <row r="1394" spans="1:5" ht="33">
      <c r="A1394" s="37">
        <v>1392</v>
      </c>
      <c r="B1394" s="210"/>
      <c r="C1394" s="37" t="s">
        <v>13445</v>
      </c>
      <c r="D1394" s="6" t="s">
        <v>1394</v>
      </c>
      <c r="E1394" s="3">
        <v>6</v>
      </c>
    </row>
    <row r="1395" spans="1:5" ht="33">
      <c r="A1395" s="37">
        <v>1393</v>
      </c>
      <c r="B1395" s="209"/>
      <c r="C1395" s="37" t="s">
        <v>13446</v>
      </c>
      <c r="D1395" s="6" t="s">
        <v>1395</v>
      </c>
      <c r="E1395" s="3">
        <v>6</v>
      </c>
    </row>
    <row r="1396" spans="1:5" ht="33">
      <c r="A1396" s="37">
        <v>1394</v>
      </c>
      <c r="B1396" s="210"/>
      <c r="C1396" s="37" t="s">
        <v>13447</v>
      </c>
      <c r="D1396" s="6" t="s">
        <v>1396</v>
      </c>
      <c r="E1396" s="3">
        <v>6</v>
      </c>
    </row>
    <row r="1397" spans="1:5" ht="33">
      <c r="A1397" s="37">
        <v>1395</v>
      </c>
      <c r="B1397" s="209"/>
      <c r="C1397" s="37" t="s">
        <v>13448</v>
      </c>
      <c r="D1397" s="6" t="s">
        <v>1397</v>
      </c>
      <c r="E1397" s="3">
        <v>6</v>
      </c>
    </row>
    <row r="1398" spans="1:5" ht="33">
      <c r="A1398" s="37">
        <v>1396</v>
      </c>
      <c r="B1398" s="210"/>
      <c r="C1398" s="37" t="s">
        <v>13449</v>
      </c>
      <c r="D1398" s="6" t="s">
        <v>1398</v>
      </c>
      <c r="E1398" s="3">
        <v>6</v>
      </c>
    </row>
    <row r="1399" spans="1:5" ht="33">
      <c r="A1399" s="37">
        <v>1397</v>
      </c>
      <c r="B1399" s="209"/>
      <c r="C1399" s="37" t="s">
        <v>13450</v>
      </c>
      <c r="D1399" s="6" t="s">
        <v>1399</v>
      </c>
      <c r="E1399" s="3">
        <v>6</v>
      </c>
    </row>
    <row r="1400" spans="1:5" ht="33">
      <c r="A1400" s="37">
        <v>1398</v>
      </c>
      <c r="B1400" s="210"/>
      <c r="C1400" s="37" t="s">
        <v>13451</v>
      </c>
      <c r="D1400" s="6" t="s">
        <v>1400</v>
      </c>
      <c r="E1400" s="3">
        <v>6</v>
      </c>
    </row>
    <row r="1401" spans="1:5" ht="33">
      <c r="A1401" s="37">
        <v>1399</v>
      </c>
      <c r="B1401" s="209"/>
      <c r="C1401" s="37" t="s">
        <v>13452</v>
      </c>
      <c r="D1401" s="6" t="s">
        <v>1401</v>
      </c>
      <c r="E1401" s="3">
        <v>6</v>
      </c>
    </row>
    <row r="1402" spans="1:5" ht="33">
      <c r="A1402" s="37">
        <v>1400</v>
      </c>
      <c r="B1402" s="210"/>
      <c r="C1402" s="37" t="s">
        <v>13453</v>
      </c>
      <c r="D1402" s="6" t="s">
        <v>1402</v>
      </c>
      <c r="E1402" s="3">
        <v>6</v>
      </c>
    </row>
    <row r="1403" spans="1:5" ht="33">
      <c r="A1403" s="37">
        <v>1401</v>
      </c>
      <c r="B1403" s="209"/>
      <c r="C1403" s="37" t="s">
        <v>13454</v>
      </c>
      <c r="D1403" s="6" t="s">
        <v>1403</v>
      </c>
      <c r="E1403" s="3">
        <v>6</v>
      </c>
    </row>
    <row r="1404" spans="1:5" ht="49.5">
      <c r="A1404" s="37">
        <v>1402</v>
      </c>
      <c r="B1404" s="210"/>
      <c r="C1404" s="37" t="s">
        <v>13455</v>
      </c>
      <c r="D1404" s="6" t="s">
        <v>1404</v>
      </c>
      <c r="E1404" s="3">
        <v>6</v>
      </c>
    </row>
    <row r="1405" spans="1:5" ht="18.75">
      <c r="A1405" s="37">
        <v>1403</v>
      </c>
      <c r="B1405" s="209"/>
      <c r="C1405" s="37" t="s">
        <v>13456</v>
      </c>
      <c r="D1405" s="6" t="s">
        <v>1405</v>
      </c>
      <c r="E1405" s="3">
        <v>6</v>
      </c>
    </row>
    <row r="1406" spans="1:5" ht="33">
      <c r="A1406" s="37">
        <v>1404</v>
      </c>
      <c r="B1406" s="210"/>
      <c r="C1406" s="37" t="s">
        <v>13457</v>
      </c>
      <c r="D1406" s="6" t="s">
        <v>1406</v>
      </c>
      <c r="E1406" s="3">
        <v>6</v>
      </c>
    </row>
    <row r="1407" spans="1:5" ht="33">
      <c r="A1407" s="37">
        <v>1405</v>
      </c>
      <c r="B1407" s="209"/>
      <c r="C1407" s="37" t="s">
        <v>13458</v>
      </c>
      <c r="D1407" s="6" t="s">
        <v>1407</v>
      </c>
      <c r="E1407" s="3">
        <v>6</v>
      </c>
    </row>
    <row r="1408" spans="1:5" ht="33">
      <c r="A1408" s="37">
        <v>1406</v>
      </c>
      <c r="B1408" s="210"/>
      <c r="C1408" s="37" t="s">
        <v>13459</v>
      </c>
      <c r="D1408" s="6" t="s">
        <v>1408</v>
      </c>
      <c r="E1408" s="3">
        <v>6</v>
      </c>
    </row>
    <row r="1409" spans="1:5" ht="33">
      <c r="A1409" s="37">
        <v>1407</v>
      </c>
      <c r="B1409" s="209"/>
      <c r="C1409" s="37" t="s">
        <v>13460</v>
      </c>
      <c r="D1409" s="6" t="s">
        <v>1409</v>
      </c>
      <c r="E1409" s="3">
        <v>6</v>
      </c>
    </row>
    <row r="1410" spans="1:5" ht="33">
      <c r="A1410" s="37">
        <v>1408</v>
      </c>
      <c r="B1410" s="210"/>
      <c r="C1410" s="37" t="s">
        <v>13461</v>
      </c>
      <c r="D1410" s="6" t="s">
        <v>1410</v>
      </c>
      <c r="E1410" s="3">
        <v>4</v>
      </c>
    </row>
    <row r="1411" spans="1:5" ht="33">
      <c r="A1411" s="37">
        <v>1409</v>
      </c>
      <c r="B1411" s="209"/>
      <c r="C1411" s="37" t="s">
        <v>13462</v>
      </c>
      <c r="D1411" s="6" t="s">
        <v>1411</v>
      </c>
      <c r="E1411" s="3">
        <v>4</v>
      </c>
    </row>
    <row r="1412" spans="1:5" ht="33">
      <c r="A1412" s="37">
        <v>1410</v>
      </c>
      <c r="B1412" s="210"/>
      <c r="C1412" s="37" t="s">
        <v>13463</v>
      </c>
      <c r="D1412" s="6" t="s">
        <v>1412</v>
      </c>
      <c r="E1412" s="3">
        <v>4</v>
      </c>
    </row>
    <row r="1413" spans="1:5" ht="33">
      <c r="A1413" s="37">
        <v>1411</v>
      </c>
      <c r="B1413" s="209"/>
      <c r="C1413" s="37" t="s">
        <v>13464</v>
      </c>
      <c r="D1413" s="6" t="s">
        <v>1413</v>
      </c>
      <c r="E1413" s="3">
        <v>4</v>
      </c>
    </row>
    <row r="1414" spans="1:5" ht="33">
      <c r="A1414" s="37">
        <v>1412</v>
      </c>
      <c r="B1414" s="210"/>
      <c r="C1414" s="37" t="s">
        <v>13465</v>
      </c>
      <c r="D1414" s="6" t="s">
        <v>1414</v>
      </c>
      <c r="E1414" s="3">
        <v>4</v>
      </c>
    </row>
    <row r="1415" spans="1:5" ht="18.75">
      <c r="A1415" s="37">
        <v>1413</v>
      </c>
      <c r="B1415" s="209"/>
      <c r="C1415" s="37" t="s">
        <v>13466</v>
      </c>
      <c r="D1415" s="6" t="s">
        <v>1415</v>
      </c>
      <c r="E1415" s="3">
        <v>6</v>
      </c>
    </row>
    <row r="1416" spans="1:5" ht="33">
      <c r="A1416" s="37">
        <v>1414</v>
      </c>
      <c r="B1416" s="210"/>
      <c r="C1416" s="37" t="s">
        <v>13467</v>
      </c>
      <c r="D1416" s="6" t="s">
        <v>1416</v>
      </c>
      <c r="E1416" s="3">
        <v>6</v>
      </c>
    </row>
    <row r="1417" spans="1:5" ht="33">
      <c r="A1417" s="37">
        <v>1415</v>
      </c>
      <c r="B1417" s="209"/>
      <c r="C1417" s="37" t="s">
        <v>13468</v>
      </c>
      <c r="D1417" s="6" t="s">
        <v>1417</v>
      </c>
      <c r="E1417" s="3">
        <v>6</v>
      </c>
    </row>
    <row r="1418" spans="1:5" ht="33">
      <c r="A1418" s="37">
        <v>1416</v>
      </c>
      <c r="B1418" s="210"/>
      <c r="C1418" s="37" t="s">
        <v>13469</v>
      </c>
      <c r="D1418" s="6" t="s">
        <v>1418</v>
      </c>
      <c r="E1418" s="3">
        <v>6</v>
      </c>
    </row>
    <row r="1419" spans="1:5" ht="33">
      <c r="A1419" s="37">
        <v>1417</v>
      </c>
      <c r="B1419" s="209"/>
      <c r="C1419" s="37" t="s">
        <v>13470</v>
      </c>
      <c r="D1419" s="6" t="s">
        <v>1419</v>
      </c>
      <c r="E1419" s="3">
        <v>6</v>
      </c>
    </row>
    <row r="1420" spans="1:5" ht="33">
      <c r="A1420" s="37">
        <v>1418</v>
      </c>
      <c r="B1420" s="210"/>
      <c r="C1420" s="37" t="s">
        <v>13471</v>
      </c>
      <c r="D1420" s="6" t="s">
        <v>1420</v>
      </c>
      <c r="E1420" s="3">
        <v>6</v>
      </c>
    </row>
    <row r="1421" spans="1:5" ht="33">
      <c r="A1421" s="37">
        <v>1419</v>
      </c>
      <c r="B1421" s="209"/>
      <c r="C1421" s="37" t="s">
        <v>13472</v>
      </c>
      <c r="D1421" s="6" t="s">
        <v>1421</v>
      </c>
      <c r="E1421" s="3">
        <v>6</v>
      </c>
    </row>
    <row r="1422" spans="1:5" ht="33">
      <c r="A1422" s="37">
        <v>1420</v>
      </c>
      <c r="B1422" s="210"/>
      <c r="C1422" s="37" t="s">
        <v>13473</v>
      </c>
      <c r="D1422" s="6" t="s">
        <v>1422</v>
      </c>
      <c r="E1422" s="3">
        <v>6</v>
      </c>
    </row>
    <row r="1423" spans="1:5" ht="33">
      <c r="A1423" s="37">
        <v>1421</v>
      </c>
      <c r="B1423" s="209"/>
      <c r="C1423" s="37" t="s">
        <v>13474</v>
      </c>
      <c r="D1423" s="6" t="s">
        <v>1423</v>
      </c>
      <c r="E1423" s="3">
        <v>6</v>
      </c>
    </row>
    <row r="1424" spans="1:5" ht="33">
      <c r="A1424" s="37">
        <v>1422</v>
      </c>
      <c r="B1424" s="210"/>
      <c r="C1424" s="37" t="s">
        <v>13475</v>
      </c>
      <c r="D1424" s="6" t="s">
        <v>1424</v>
      </c>
      <c r="E1424" s="3">
        <v>6</v>
      </c>
    </row>
    <row r="1425" spans="1:5" ht="33">
      <c r="A1425" s="37">
        <v>1423</v>
      </c>
      <c r="B1425" s="209"/>
      <c r="C1425" s="37" t="s">
        <v>13476</v>
      </c>
      <c r="D1425" s="6" t="s">
        <v>1425</v>
      </c>
      <c r="E1425" s="3">
        <v>6</v>
      </c>
    </row>
    <row r="1426" spans="1:5" ht="33">
      <c r="A1426" s="37">
        <v>1424</v>
      </c>
      <c r="B1426" s="210"/>
      <c r="C1426" s="37" t="s">
        <v>13477</v>
      </c>
      <c r="D1426" s="6" t="s">
        <v>1426</v>
      </c>
      <c r="E1426" s="3">
        <v>4</v>
      </c>
    </row>
    <row r="1427" spans="1:5" ht="33">
      <c r="A1427" s="37">
        <v>1425</v>
      </c>
      <c r="B1427" s="209"/>
      <c r="C1427" s="37" t="s">
        <v>13478</v>
      </c>
      <c r="D1427" s="6" t="s">
        <v>1427</v>
      </c>
      <c r="E1427" s="3">
        <v>4</v>
      </c>
    </row>
    <row r="1428" spans="1:5" ht="33">
      <c r="A1428" s="37">
        <v>1426</v>
      </c>
      <c r="B1428" s="210"/>
      <c r="C1428" s="37" t="s">
        <v>13479</v>
      </c>
      <c r="D1428" s="6" t="s">
        <v>1428</v>
      </c>
      <c r="E1428" s="3">
        <v>4</v>
      </c>
    </row>
    <row r="1429" spans="1:5" ht="33">
      <c r="A1429" s="37">
        <v>1427</v>
      </c>
      <c r="B1429" s="209"/>
      <c r="C1429" s="37" t="s">
        <v>13480</v>
      </c>
      <c r="D1429" s="6" t="s">
        <v>1429</v>
      </c>
      <c r="E1429" s="3">
        <v>4</v>
      </c>
    </row>
    <row r="1430" spans="1:5" ht="33">
      <c r="A1430" s="37">
        <v>1428</v>
      </c>
      <c r="B1430" s="210"/>
      <c r="C1430" s="37" t="s">
        <v>13481</v>
      </c>
      <c r="D1430" s="6" t="s">
        <v>1430</v>
      </c>
      <c r="E1430" s="3">
        <v>4</v>
      </c>
    </row>
    <row r="1431" spans="1:5" ht="33">
      <c r="A1431" s="37">
        <v>1429</v>
      </c>
      <c r="B1431" s="209"/>
      <c r="C1431" s="37" t="s">
        <v>13482</v>
      </c>
      <c r="D1431" s="6" t="s">
        <v>1431</v>
      </c>
      <c r="E1431" s="3">
        <v>4</v>
      </c>
    </row>
    <row r="1432" spans="1:5" ht="18.75">
      <c r="A1432" s="37">
        <v>1430</v>
      </c>
      <c r="B1432" s="210"/>
      <c r="C1432" s="37" t="s">
        <v>13483</v>
      </c>
      <c r="D1432" s="6" t="s">
        <v>1432</v>
      </c>
      <c r="E1432" s="3">
        <v>4</v>
      </c>
    </row>
    <row r="1433" spans="1:5" ht="33">
      <c r="A1433" s="37">
        <v>1431</v>
      </c>
      <c r="B1433" s="209"/>
      <c r="C1433" s="37" t="s">
        <v>13484</v>
      </c>
      <c r="D1433" s="6" t="s">
        <v>1433</v>
      </c>
      <c r="E1433" s="3">
        <v>4</v>
      </c>
    </row>
    <row r="1434" spans="1:5" ht="33">
      <c r="A1434" s="37">
        <v>1432</v>
      </c>
      <c r="B1434" s="210"/>
      <c r="C1434" s="37" t="s">
        <v>13485</v>
      </c>
      <c r="D1434" s="6" t="s">
        <v>1434</v>
      </c>
      <c r="E1434" s="3">
        <v>4</v>
      </c>
    </row>
    <row r="1435" spans="1:5" ht="33">
      <c r="A1435" s="37">
        <v>1433</v>
      </c>
      <c r="B1435" s="209"/>
      <c r="C1435" s="37" t="s">
        <v>13486</v>
      </c>
      <c r="D1435" s="6" t="s">
        <v>1435</v>
      </c>
      <c r="E1435" s="3">
        <v>4</v>
      </c>
    </row>
    <row r="1436" spans="1:5" ht="33">
      <c r="A1436" s="37">
        <v>1434</v>
      </c>
      <c r="B1436" s="210"/>
      <c r="C1436" s="37" t="s">
        <v>13487</v>
      </c>
      <c r="D1436" s="6" t="s">
        <v>1436</v>
      </c>
      <c r="E1436" s="3">
        <v>4</v>
      </c>
    </row>
    <row r="1437" spans="1:5" ht="49.5">
      <c r="A1437" s="37">
        <v>1435</v>
      </c>
      <c r="B1437" s="209"/>
      <c r="C1437" s="37" t="s">
        <v>13488</v>
      </c>
      <c r="D1437" s="6" t="s">
        <v>1437</v>
      </c>
      <c r="E1437" s="3">
        <v>4</v>
      </c>
    </row>
    <row r="1438" spans="1:5" ht="33">
      <c r="A1438" s="37">
        <v>1436</v>
      </c>
      <c r="B1438" s="210"/>
      <c r="C1438" s="37" t="s">
        <v>13489</v>
      </c>
      <c r="D1438" s="6" t="s">
        <v>1438</v>
      </c>
      <c r="E1438" s="3">
        <v>4</v>
      </c>
    </row>
    <row r="1439" spans="1:5" ht="33">
      <c r="A1439" s="37">
        <v>1437</v>
      </c>
      <c r="B1439" s="209"/>
      <c r="C1439" s="37" t="s">
        <v>13490</v>
      </c>
      <c r="D1439" s="6" t="s">
        <v>1439</v>
      </c>
      <c r="E1439" s="3">
        <v>4</v>
      </c>
    </row>
    <row r="1440" spans="1:5" ht="33">
      <c r="A1440" s="37">
        <v>1438</v>
      </c>
      <c r="B1440" s="210"/>
      <c r="C1440" s="37" t="s">
        <v>13491</v>
      </c>
      <c r="D1440" s="6" t="s">
        <v>1440</v>
      </c>
      <c r="E1440" s="3">
        <v>4</v>
      </c>
    </row>
    <row r="1441" spans="1:5" ht="33">
      <c r="A1441" s="37">
        <v>1439</v>
      </c>
      <c r="B1441" s="209"/>
      <c r="C1441" s="37" t="s">
        <v>13492</v>
      </c>
      <c r="D1441" s="6" t="s">
        <v>1441</v>
      </c>
      <c r="E1441" s="3">
        <v>4</v>
      </c>
    </row>
    <row r="1442" spans="1:5" ht="33">
      <c r="A1442" s="37">
        <v>1440</v>
      </c>
      <c r="B1442" s="210"/>
      <c r="C1442" s="37" t="s">
        <v>13493</v>
      </c>
      <c r="D1442" s="6" t="s">
        <v>1442</v>
      </c>
      <c r="E1442" s="3">
        <v>4</v>
      </c>
    </row>
    <row r="1443" spans="1:5" ht="33">
      <c r="A1443" s="37">
        <v>1441</v>
      </c>
      <c r="B1443" s="209"/>
      <c r="C1443" s="37" t="s">
        <v>13494</v>
      </c>
      <c r="D1443" s="6" t="s">
        <v>1443</v>
      </c>
      <c r="E1443" s="3">
        <v>4</v>
      </c>
    </row>
    <row r="1444" spans="1:5" ht="33">
      <c r="A1444" s="37">
        <v>1442</v>
      </c>
      <c r="B1444" s="210"/>
      <c r="C1444" s="37" t="s">
        <v>13495</v>
      </c>
      <c r="D1444" s="6" t="s">
        <v>1444</v>
      </c>
      <c r="E1444" s="3">
        <v>4</v>
      </c>
    </row>
    <row r="1445" spans="1:5" ht="33">
      <c r="A1445" s="37">
        <v>1443</v>
      </c>
      <c r="B1445" s="209"/>
      <c r="C1445" s="37" t="s">
        <v>13496</v>
      </c>
      <c r="D1445" s="6" t="s">
        <v>1445</v>
      </c>
      <c r="E1445" s="3">
        <v>4</v>
      </c>
    </row>
    <row r="1446" spans="1:5" ht="33">
      <c r="A1446" s="37">
        <v>1444</v>
      </c>
      <c r="B1446" s="210"/>
      <c r="C1446" s="37" t="s">
        <v>13497</v>
      </c>
      <c r="D1446" s="6" t="s">
        <v>1446</v>
      </c>
      <c r="E1446" s="3">
        <v>4</v>
      </c>
    </row>
    <row r="1447" spans="1:5" ht="18.75">
      <c r="A1447" s="37">
        <v>1445</v>
      </c>
      <c r="B1447" s="209"/>
      <c r="C1447" s="37" t="s">
        <v>13498</v>
      </c>
      <c r="D1447" s="6" t="s">
        <v>1447</v>
      </c>
      <c r="E1447" s="3">
        <v>4</v>
      </c>
    </row>
    <row r="1448" spans="1:5" ht="33">
      <c r="A1448" s="37">
        <v>1446</v>
      </c>
      <c r="B1448" s="210"/>
      <c r="C1448" s="37" t="s">
        <v>13499</v>
      </c>
      <c r="D1448" s="6" t="s">
        <v>1448</v>
      </c>
      <c r="E1448" s="3">
        <v>4</v>
      </c>
    </row>
    <row r="1449" spans="1:5" ht="33">
      <c r="A1449" s="37">
        <v>1447</v>
      </c>
      <c r="B1449" s="209"/>
      <c r="C1449" s="37" t="s">
        <v>13500</v>
      </c>
      <c r="D1449" s="6" t="s">
        <v>1449</v>
      </c>
      <c r="E1449" s="3">
        <v>4</v>
      </c>
    </row>
    <row r="1450" spans="1:5" ht="33">
      <c r="A1450" s="37">
        <v>1448</v>
      </c>
      <c r="B1450" s="210"/>
      <c r="C1450" s="37" t="s">
        <v>13501</v>
      </c>
      <c r="D1450" s="6" t="s">
        <v>1450</v>
      </c>
      <c r="E1450" s="3">
        <v>4</v>
      </c>
    </row>
    <row r="1451" spans="1:5" ht="33">
      <c r="A1451" s="37">
        <v>1449</v>
      </c>
      <c r="B1451" s="209"/>
      <c r="C1451" s="37" t="s">
        <v>13502</v>
      </c>
      <c r="D1451" s="6" t="s">
        <v>1451</v>
      </c>
      <c r="E1451" s="3">
        <v>4</v>
      </c>
    </row>
    <row r="1452" spans="1:5" ht="33">
      <c r="A1452" s="37">
        <v>1450</v>
      </c>
      <c r="B1452" s="210"/>
      <c r="C1452" s="37" t="s">
        <v>13503</v>
      </c>
      <c r="D1452" s="6" t="s">
        <v>1452</v>
      </c>
      <c r="E1452" s="3">
        <v>4</v>
      </c>
    </row>
    <row r="1453" spans="1:5" ht="33">
      <c r="A1453" s="37">
        <v>1451</v>
      </c>
      <c r="B1453" s="209"/>
      <c r="C1453" s="37" t="s">
        <v>13504</v>
      </c>
      <c r="D1453" s="6" t="s">
        <v>1453</v>
      </c>
      <c r="E1453" s="3">
        <v>4</v>
      </c>
    </row>
    <row r="1454" spans="1:5" ht="33">
      <c r="A1454" s="37">
        <v>1452</v>
      </c>
      <c r="B1454" s="210"/>
      <c r="C1454" s="37" t="s">
        <v>13505</v>
      </c>
      <c r="D1454" s="6" t="s">
        <v>1454</v>
      </c>
      <c r="E1454" s="3">
        <v>4</v>
      </c>
    </row>
    <row r="1455" spans="1:5" ht="33">
      <c r="A1455" s="37">
        <v>1453</v>
      </c>
      <c r="B1455" s="209"/>
      <c r="C1455" s="37" t="s">
        <v>13506</v>
      </c>
      <c r="D1455" s="6" t="s">
        <v>1455</v>
      </c>
      <c r="E1455" s="3">
        <v>4</v>
      </c>
    </row>
    <row r="1456" spans="1:5" ht="33">
      <c r="A1456" s="37">
        <v>1454</v>
      </c>
      <c r="B1456" s="210"/>
      <c r="C1456" s="37" t="s">
        <v>13507</v>
      </c>
      <c r="D1456" s="6" t="s">
        <v>1456</v>
      </c>
      <c r="E1456" s="3">
        <v>4</v>
      </c>
    </row>
    <row r="1457" spans="1:5" ht="33">
      <c r="A1457" s="37">
        <v>1455</v>
      </c>
      <c r="B1457" s="209"/>
      <c r="C1457" s="37" t="s">
        <v>13508</v>
      </c>
      <c r="D1457" s="6" t="s">
        <v>1457</v>
      </c>
      <c r="E1457" s="3">
        <v>4</v>
      </c>
    </row>
    <row r="1458" spans="1:5" ht="33">
      <c r="A1458" s="37">
        <v>1456</v>
      </c>
      <c r="B1458" s="210"/>
      <c r="C1458" s="37" t="s">
        <v>13509</v>
      </c>
      <c r="D1458" s="6" t="s">
        <v>1458</v>
      </c>
      <c r="E1458" s="3">
        <v>4</v>
      </c>
    </row>
    <row r="1459" spans="1:5" ht="33">
      <c r="A1459" s="37">
        <v>1457</v>
      </c>
      <c r="B1459" s="209"/>
      <c r="C1459" s="37" t="s">
        <v>13510</v>
      </c>
      <c r="D1459" s="6" t="s">
        <v>1459</v>
      </c>
      <c r="E1459" s="3">
        <v>4</v>
      </c>
    </row>
    <row r="1460" spans="1:5" ht="33">
      <c r="A1460" s="37">
        <v>1458</v>
      </c>
      <c r="B1460" s="210"/>
      <c r="C1460" s="37" t="s">
        <v>13511</v>
      </c>
      <c r="D1460" s="6" t="s">
        <v>1460</v>
      </c>
      <c r="E1460" s="3">
        <v>4</v>
      </c>
    </row>
    <row r="1461" spans="1:5" ht="33">
      <c r="A1461" s="37">
        <v>1459</v>
      </c>
      <c r="B1461" s="209"/>
      <c r="C1461" s="37" t="s">
        <v>13512</v>
      </c>
      <c r="D1461" s="6" t="s">
        <v>1461</v>
      </c>
      <c r="E1461" s="3">
        <v>4</v>
      </c>
    </row>
    <row r="1462" spans="1:5" ht="33">
      <c r="A1462" s="37">
        <v>1460</v>
      </c>
      <c r="B1462" s="210"/>
      <c r="C1462" s="37" t="s">
        <v>13513</v>
      </c>
      <c r="D1462" s="6" t="s">
        <v>1462</v>
      </c>
      <c r="E1462" s="3">
        <v>4</v>
      </c>
    </row>
    <row r="1463" spans="1:5" ht="18.75">
      <c r="A1463" s="37">
        <v>1461</v>
      </c>
      <c r="B1463" s="209"/>
      <c r="C1463" s="37" t="s">
        <v>13514</v>
      </c>
      <c r="D1463" s="6" t="s">
        <v>1463</v>
      </c>
      <c r="E1463" s="3">
        <v>4</v>
      </c>
    </row>
    <row r="1464" spans="1:5" ht="18.75">
      <c r="A1464" s="37">
        <v>1462</v>
      </c>
      <c r="B1464" s="210"/>
      <c r="C1464" s="37" t="s">
        <v>13515</v>
      </c>
      <c r="D1464" s="6" t="s">
        <v>1464</v>
      </c>
      <c r="E1464" s="3">
        <v>4</v>
      </c>
    </row>
    <row r="1465" spans="1:5" ht="33">
      <c r="A1465" s="37">
        <v>1463</v>
      </c>
      <c r="B1465" s="209"/>
      <c r="C1465" s="37" t="s">
        <v>13516</v>
      </c>
      <c r="D1465" s="6" t="s">
        <v>1465</v>
      </c>
      <c r="E1465" s="3">
        <v>4</v>
      </c>
    </row>
    <row r="1466" spans="1:5" ht="33">
      <c r="A1466" s="37">
        <v>1464</v>
      </c>
      <c r="B1466" s="210"/>
      <c r="C1466" s="37" t="s">
        <v>13517</v>
      </c>
      <c r="D1466" s="6" t="s">
        <v>1466</v>
      </c>
      <c r="E1466" s="3">
        <v>4</v>
      </c>
    </row>
    <row r="1467" spans="1:5" ht="18.75">
      <c r="A1467" s="37">
        <v>1465</v>
      </c>
      <c r="B1467" s="209"/>
      <c r="C1467" s="37" t="s">
        <v>13518</v>
      </c>
      <c r="D1467" s="6" t="s">
        <v>1467</v>
      </c>
      <c r="E1467" s="3">
        <v>4</v>
      </c>
    </row>
    <row r="1468" spans="1:5" ht="33">
      <c r="A1468" s="37">
        <v>1466</v>
      </c>
      <c r="B1468" s="210"/>
      <c r="C1468" s="37" t="s">
        <v>13519</v>
      </c>
      <c r="D1468" s="6" t="s">
        <v>1468</v>
      </c>
      <c r="E1468" s="3">
        <v>4</v>
      </c>
    </row>
    <row r="1469" spans="1:5" ht="33">
      <c r="A1469" s="37">
        <v>1467</v>
      </c>
      <c r="B1469" s="209"/>
      <c r="C1469" s="37" t="s">
        <v>13520</v>
      </c>
      <c r="D1469" s="6" t="s">
        <v>1469</v>
      </c>
      <c r="E1469" s="3">
        <v>4</v>
      </c>
    </row>
    <row r="1470" spans="1:5" ht="33">
      <c r="A1470" s="37">
        <v>1468</v>
      </c>
      <c r="B1470" s="210"/>
      <c r="C1470" s="37" t="s">
        <v>13521</v>
      </c>
      <c r="D1470" s="6" t="s">
        <v>1470</v>
      </c>
      <c r="E1470" s="3">
        <v>8</v>
      </c>
    </row>
    <row r="1471" spans="1:5" ht="33">
      <c r="A1471" s="37">
        <v>1469</v>
      </c>
      <c r="B1471" s="209"/>
      <c r="C1471" s="37" t="s">
        <v>13522</v>
      </c>
      <c r="D1471" s="6" t="s">
        <v>1471</v>
      </c>
      <c r="E1471" s="3">
        <v>6</v>
      </c>
    </row>
    <row r="1472" spans="1:5" ht="33">
      <c r="A1472" s="37">
        <v>1470</v>
      </c>
      <c r="B1472" s="210"/>
      <c r="C1472" s="37" t="s">
        <v>13523</v>
      </c>
      <c r="D1472" s="6" t="s">
        <v>1472</v>
      </c>
      <c r="E1472" s="3">
        <v>8</v>
      </c>
    </row>
    <row r="1473" spans="1:5" ht="33">
      <c r="A1473" s="37">
        <v>1471</v>
      </c>
      <c r="B1473" s="209"/>
      <c r="C1473" s="37" t="s">
        <v>13524</v>
      </c>
      <c r="D1473" s="6" t="s">
        <v>1473</v>
      </c>
      <c r="E1473" s="3">
        <v>4</v>
      </c>
    </row>
    <row r="1474" spans="1:5" ht="33">
      <c r="A1474" s="37">
        <v>1472</v>
      </c>
      <c r="B1474" s="210"/>
      <c r="C1474" s="37" t="s">
        <v>13525</v>
      </c>
      <c r="D1474" s="6" t="s">
        <v>1474</v>
      </c>
      <c r="E1474" s="3">
        <v>4</v>
      </c>
    </row>
    <row r="1475" spans="1:5" ht="33">
      <c r="A1475" s="37">
        <v>1473</v>
      </c>
      <c r="B1475" s="209"/>
      <c r="C1475" s="37" t="s">
        <v>13526</v>
      </c>
      <c r="D1475" s="6" t="s">
        <v>1475</v>
      </c>
      <c r="E1475" s="3">
        <v>4</v>
      </c>
    </row>
    <row r="1476" spans="1:5" ht="33">
      <c r="A1476" s="37">
        <v>1474</v>
      </c>
      <c r="B1476" s="210"/>
      <c r="C1476" s="37" t="s">
        <v>13527</v>
      </c>
      <c r="D1476" s="6" t="s">
        <v>1476</v>
      </c>
      <c r="E1476" s="3">
        <v>4</v>
      </c>
    </row>
    <row r="1477" spans="1:5" ht="33">
      <c r="A1477" s="37">
        <v>1475</v>
      </c>
      <c r="B1477" s="209"/>
      <c r="C1477" s="37" t="s">
        <v>13528</v>
      </c>
      <c r="D1477" s="6" t="s">
        <v>1477</v>
      </c>
      <c r="E1477" s="3">
        <v>4</v>
      </c>
    </row>
    <row r="1478" spans="1:5" ht="33">
      <c r="A1478" s="37">
        <v>1476</v>
      </c>
      <c r="B1478" s="210"/>
      <c r="C1478" s="37" t="s">
        <v>13529</v>
      </c>
      <c r="D1478" s="6" t="s">
        <v>1478</v>
      </c>
      <c r="E1478" s="3">
        <v>4</v>
      </c>
    </row>
    <row r="1479" spans="1:5" ht="33">
      <c r="A1479" s="37">
        <v>1477</v>
      </c>
      <c r="B1479" s="209"/>
      <c r="C1479" s="37" t="s">
        <v>13530</v>
      </c>
      <c r="D1479" s="6" t="s">
        <v>1479</v>
      </c>
      <c r="E1479" s="3">
        <v>4</v>
      </c>
    </row>
    <row r="1480" spans="1:5" ht="33">
      <c r="A1480" s="37">
        <v>1478</v>
      </c>
      <c r="B1480" s="210"/>
      <c r="C1480" s="37" t="s">
        <v>13531</v>
      </c>
      <c r="D1480" s="6" t="s">
        <v>1480</v>
      </c>
      <c r="E1480" s="3">
        <v>4</v>
      </c>
    </row>
    <row r="1481" spans="1:5" ht="33">
      <c r="A1481" s="37">
        <v>1479</v>
      </c>
      <c r="B1481" s="209"/>
      <c r="C1481" s="37" t="s">
        <v>13532</v>
      </c>
      <c r="D1481" s="6" t="s">
        <v>1481</v>
      </c>
      <c r="E1481" s="3">
        <v>4</v>
      </c>
    </row>
    <row r="1482" spans="1:5" ht="33">
      <c r="A1482" s="37">
        <v>1480</v>
      </c>
      <c r="B1482" s="210"/>
      <c r="C1482" s="37" t="s">
        <v>13533</v>
      </c>
      <c r="D1482" s="6" t="s">
        <v>1482</v>
      </c>
      <c r="E1482" s="3">
        <v>4</v>
      </c>
    </row>
    <row r="1483" spans="1:5" ht="33">
      <c r="A1483" s="37">
        <v>1481</v>
      </c>
      <c r="B1483" s="209"/>
      <c r="C1483" s="37" t="s">
        <v>13534</v>
      </c>
      <c r="D1483" s="6" t="s">
        <v>1483</v>
      </c>
      <c r="E1483" s="3">
        <v>4</v>
      </c>
    </row>
    <row r="1484" spans="1:5" ht="33">
      <c r="A1484" s="37">
        <v>1482</v>
      </c>
      <c r="B1484" s="210"/>
      <c r="C1484" s="37" t="s">
        <v>13535</v>
      </c>
      <c r="D1484" s="6" t="s">
        <v>1484</v>
      </c>
      <c r="E1484" s="3">
        <v>4</v>
      </c>
    </row>
    <row r="1485" spans="1:5" ht="33">
      <c r="A1485" s="37">
        <v>1483</v>
      </c>
      <c r="B1485" s="209"/>
      <c r="C1485" s="37" t="s">
        <v>13536</v>
      </c>
      <c r="D1485" s="6" t="s">
        <v>1485</v>
      </c>
      <c r="E1485" s="3">
        <v>4</v>
      </c>
    </row>
    <row r="1486" spans="1:5" ht="33">
      <c r="A1486" s="37">
        <v>1484</v>
      </c>
      <c r="B1486" s="210"/>
      <c r="C1486" s="37" t="s">
        <v>13537</v>
      </c>
      <c r="D1486" s="6" t="s">
        <v>1486</v>
      </c>
      <c r="E1486" s="3">
        <v>4</v>
      </c>
    </row>
    <row r="1487" spans="1:5" ht="33">
      <c r="A1487" s="37">
        <v>1485</v>
      </c>
      <c r="B1487" s="209"/>
      <c r="C1487" s="37" t="s">
        <v>13538</v>
      </c>
      <c r="D1487" s="6" t="s">
        <v>1487</v>
      </c>
      <c r="E1487" s="3">
        <v>4</v>
      </c>
    </row>
    <row r="1488" spans="1:5" ht="33">
      <c r="A1488" s="37">
        <v>1486</v>
      </c>
      <c r="B1488" s="210"/>
      <c r="C1488" s="37" t="s">
        <v>13539</v>
      </c>
      <c r="D1488" s="6" t="s">
        <v>1488</v>
      </c>
      <c r="E1488" s="3">
        <v>4</v>
      </c>
    </row>
    <row r="1489" spans="1:5" ht="33">
      <c r="A1489" s="37">
        <v>1487</v>
      </c>
      <c r="B1489" s="209"/>
      <c r="C1489" s="37" t="s">
        <v>13540</v>
      </c>
      <c r="D1489" s="6" t="s">
        <v>1489</v>
      </c>
      <c r="E1489" s="3">
        <v>4</v>
      </c>
    </row>
    <row r="1490" spans="1:5" ht="33">
      <c r="A1490" s="37">
        <v>1488</v>
      </c>
      <c r="B1490" s="210"/>
      <c r="C1490" s="37" t="s">
        <v>13541</v>
      </c>
      <c r="D1490" s="6" t="s">
        <v>1490</v>
      </c>
      <c r="E1490" s="3">
        <v>4</v>
      </c>
    </row>
    <row r="1491" spans="1:5" ht="33">
      <c r="A1491" s="37">
        <v>1489</v>
      </c>
      <c r="B1491" s="209"/>
      <c r="C1491" s="37" t="s">
        <v>13542</v>
      </c>
      <c r="D1491" s="6" t="s">
        <v>1491</v>
      </c>
      <c r="E1491" s="3">
        <v>4</v>
      </c>
    </row>
    <row r="1492" spans="1:5" ht="33">
      <c r="A1492" s="37">
        <v>1490</v>
      </c>
      <c r="B1492" s="210"/>
      <c r="C1492" s="37" t="s">
        <v>13543</v>
      </c>
      <c r="D1492" s="6" t="s">
        <v>1492</v>
      </c>
      <c r="E1492" s="3">
        <v>4</v>
      </c>
    </row>
    <row r="1493" spans="1:5" ht="33">
      <c r="A1493" s="37">
        <v>1491</v>
      </c>
      <c r="B1493" s="209"/>
      <c r="C1493" s="37" t="s">
        <v>13544</v>
      </c>
      <c r="D1493" s="6" t="s">
        <v>1493</v>
      </c>
      <c r="E1493" s="3">
        <v>4</v>
      </c>
    </row>
    <row r="1494" spans="1:5" ht="33">
      <c r="A1494" s="37">
        <v>1492</v>
      </c>
      <c r="B1494" s="210"/>
      <c r="C1494" s="37" t="s">
        <v>13545</v>
      </c>
      <c r="D1494" s="6" t="s">
        <v>1494</v>
      </c>
      <c r="E1494" s="3">
        <v>4</v>
      </c>
    </row>
    <row r="1495" spans="1:5" ht="33">
      <c r="A1495" s="37">
        <v>1493</v>
      </c>
      <c r="B1495" s="209"/>
      <c r="C1495" s="37" t="s">
        <v>13546</v>
      </c>
      <c r="D1495" s="6" t="s">
        <v>1495</v>
      </c>
      <c r="E1495" s="3">
        <v>4</v>
      </c>
    </row>
    <row r="1496" spans="1:5" ht="33">
      <c r="A1496" s="37">
        <v>1494</v>
      </c>
      <c r="B1496" s="210"/>
      <c r="C1496" s="37" t="s">
        <v>13547</v>
      </c>
      <c r="D1496" s="6" t="s">
        <v>1496</v>
      </c>
      <c r="E1496" s="3">
        <v>4</v>
      </c>
    </row>
    <row r="1497" spans="1:5" ht="33">
      <c r="A1497" s="37">
        <v>1495</v>
      </c>
      <c r="B1497" s="209"/>
      <c r="C1497" s="37" t="s">
        <v>13548</v>
      </c>
      <c r="D1497" s="6" t="s">
        <v>1497</v>
      </c>
      <c r="E1497" s="3">
        <v>4</v>
      </c>
    </row>
    <row r="1498" spans="1:5" ht="33">
      <c r="A1498" s="37">
        <v>1496</v>
      </c>
      <c r="B1498" s="210"/>
      <c r="C1498" s="37" t="s">
        <v>13549</v>
      </c>
      <c r="D1498" s="6" t="s">
        <v>1498</v>
      </c>
      <c r="E1498" s="3">
        <v>4</v>
      </c>
    </row>
    <row r="1499" spans="1:5" ht="33">
      <c r="A1499" s="37">
        <v>1497</v>
      </c>
      <c r="B1499" s="209"/>
      <c r="C1499" s="37" t="s">
        <v>13550</v>
      </c>
      <c r="D1499" s="6" t="s">
        <v>1499</v>
      </c>
      <c r="E1499" s="3">
        <v>4</v>
      </c>
    </row>
    <row r="1500" spans="1:5" ht="33">
      <c r="A1500" s="37">
        <v>1498</v>
      </c>
      <c r="B1500" s="210"/>
      <c r="C1500" s="37" t="s">
        <v>13551</v>
      </c>
      <c r="D1500" s="6" t="s">
        <v>1500</v>
      </c>
      <c r="E1500" s="3">
        <v>4</v>
      </c>
    </row>
    <row r="1501" spans="1:5" ht="33">
      <c r="A1501" s="37">
        <v>1499</v>
      </c>
      <c r="B1501" s="209"/>
      <c r="C1501" s="37" t="s">
        <v>13552</v>
      </c>
      <c r="D1501" s="6" t="s">
        <v>1501</v>
      </c>
      <c r="E1501" s="3">
        <v>4</v>
      </c>
    </row>
    <row r="1502" spans="1:5" ht="33">
      <c r="A1502" s="37">
        <v>1500</v>
      </c>
      <c r="B1502" s="210"/>
      <c r="C1502" s="37" t="s">
        <v>13553</v>
      </c>
      <c r="D1502" s="6" t="s">
        <v>1502</v>
      </c>
      <c r="E1502" s="3">
        <v>4</v>
      </c>
    </row>
    <row r="1503" spans="1:5" ht="33">
      <c r="A1503" s="37">
        <v>1501</v>
      </c>
      <c r="B1503" s="209"/>
      <c r="C1503" s="37" t="s">
        <v>13554</v>
      </c>
      <c r="D1503" s="6" t="s">
        <v>1503</v>
      </c>
      <c r="E1503" s="3">
        <v>4</v>
      </c>
    </row>
    <row r="1504" spans="1:5" ht="33">
      <c r="A1504" s="37">
        <v>1502</v>
      </c>
      <c r="B1504" s="210"/>
      <c r="C1504" s="37" t="s">
        <v>13555</v>
      </c>
      <c r="D1504" s="6" t="s">
        <v>1504</v>
      </c>
      <c r="E1504" s="3">
        <v>4</v>
      </c>
    </row>
    <row r="1505" spans="1:5" ht="33">
      <c r="A1505" s="37">
        <v>1503</v>
      </c>
      <c r="B1505" s="209"/>
      <c r="C1505" s="37" t="s">
        <v>13556</v>
      </c>
      <c r="D1505" s="6" t="s">
        <v>1505</v>
      </c>
      <c r="E1505" s="3">
        <v>4</v>
      </c>
    </row>
    <row r="1506" spans="1:5" ht="33">
      <c r="A1506" s="37">
        <v>1504</v>
      </c>
      <c r="B1506" s="210"/>
      <c r="C1506" s="37" t="s">
        <v>13557</v>
      </c>
      <c r="D1506" s="6" t="s">
        <v>1506</v>
      </c>
      <c r="E1506" s="3">
        <v>4</v>
      </c>
    </row>
    <row r="1507" spans="1:5" ht="33">
      <c r="A1507" s="37">
        <v>1505</v>
      </c>
      <c r="B1507" s="209"/>
      <c r="C1507" s="37" t="s">
        <v>13558</v>
      </c>
      <c r="D1507" s="6" t="s">
        <v>1507</v>
      </c>
      <c r="E1507" s="3">
        <v>4</v>
      </c>
    </row>
    <row r="1508" spans="1:5" ht="49.5">
      <c r="A1508" s="37">
        <v>1506</v>
      </c>
      <c r="B1508" s="210"/>
      <c r="C1508" s="37" t="s">
        <v>13559</v>
      </c>
      <c r="D1508" s="6" t="s">
        <v>1508</v>
      </c>
      <c r="E1508" s="3">
        <v>4</v>
      </c>
    </row>
    <row r="1509" spans="1:5" ht="33">
      <c r="A1509" s="37">
        <v>1507</v>
      </c>
      <c r="B1509" s="209"/>
      <c r="C1509" s="37" t="s">
        <v>13560</v>
      </c>
      <c r="D1509" s="6" t="s">
        <v>1509</v>
      </c>
      <c r="E1509" s="3">
        <v>4</v>
      </c>
    </row>
    <row r="1510" spans="1:5" ht="33">
      <c r="A1510" s="37">
        <v>1508</v>
      </c>
      <c r="B1510" s="210"/>
      <c r="C1510" s="37" t="s">
        <v>13561</v>
      </c>
      <c r="D1510" s="6" t="s">
        <v>1510</v>
      </c>
      <c r="E1510" s="3">
        <v>4</v>
      </c>
    </row>
    <row r="1511" spans="1:5" ht="33">
      <c r="A1511" s="37">
        <v>1509</v>
      </c>
      <c r="B1511" s="209"/>
      <c r="C1511" s="37" t="s">
        <v>13562</v>
      </c>
      <c r="D1511" s="6" t="s">
        <v>1511</v>
      </c>
      <c r="E1511" s="3">
        <v>4</v>
      </c>
    </row>
    <row r="1512" spans="1:5" ht="33">
      <c r="A1512" s="37">
        <v>1510</v>
      </c>
      <c r="B1512" s="210"/>
      <c r="C1512" s="37" t="s">
        <v>13563</v>
      </c>
      <c r="D1512" s="6" t="s">
        <v>1512</v>
      </c>
      <c r="E1512" s="3">
        <v>4</v>
      </c>
    </row>
    <row r="1513" spans="1:5" ht="33">
      <c r="A1513" s="37">
        <v>1511</v>
      </c>
      <c r="B1513" s="209"/>
      <c r="C1513" s="37" t="s">
        <v>13564</v>
      </c>
      <c r="D1513" s="6" t="s">
        <v>1513</v>
      </c>
      <c r="E1513" s="3">
        <v>4</v>
      </c>
    </row>
    <row r="1514" spans="1:5" ht="33">
      <c r="A1514" s="37">
        <v>1512</v>
      </c>
      <c r="B1514" s="210"/>
      <c r="C1514" s="37" t="s">
        <v>13565</v>
      </c>
      <c r="D1514" s="6" t="s">
        <v>1514</v>
      </c>
      <c r="E1514" s="3">
        <v>4</v>
      </c>
    </row>
    <row r="1515" spans="1:5" ht="33">
      <c r="A1515" s="37">
        <v>1513</v>
      </c>
      <c r="B1515" s="209"/>
      <c r="C1515" s="37" t="s">
        <v>13566</v>
      </c>
      <c r="D1515" s="6" t="s">
        <v>1515</v>
      </c>
      <c r="E1515" s="3">
        <v>4</v>
      </c>
    </row>
    <row r="1516" spans="1:5" ht="33">
      <c r="A1516" s="37">
        <v>1514</v>
      </c>
      <c r="B1516" s="210"/>
      <c r="C1516" s="37" t="s">
        <v>13567</v>
      </c>
      <c r="D1516" s="6" t="s">
        <v>1516</v>
      </c>
      <c r="E1516" s="3">
        <v>4</v>
      </c>
    </row>
    <row r="1517" spans="1:5" ht="33">
      <c r="A1517" s="37">
        <v>1515</v>
      </c>
      <c r="B1517" s="209"/>
      <c r="C1517" s="37" t="s">
        <v>13568</v>
      </c>
      <c r="D1517" s="6" t="s">
        <v>1517</v>
      </c>
      <c r="E1517" s="3">
        <v>4</v>
      </c>
    </row>
    <row r="1518" spans="1:5" ht="33">
      <c r="A1518" s="37">
        <v>1516</v>
      </c>
      <c r="B1518" s="210"/>
      <c r="C1518" s="37" t="s">
        <v>13569</v>
      </c>
      <c r="D1518" s="6" t="s">
        <v>1518</v>
      </c>
      <c r="E1518" s="3">
        <v>4</v>
      </c>
    </row>
    <row r="1519" spans="1:5" ht="49.5">
      <c r="A1519" s="37">
        <v>1517</v>
      </c>
      <c r="B1519" s="209"/>
      <c r="C1519" s="37" t="s">
        <v>13570</v>
      </c>
      <c r="D1519" s="6" t="s">
        <v>1519</v>
      </c>
      <c r="E1519" s="3">
        <v>4</v>
      </c>
    </row>
    <row r="1520" spans="1:5" ht="33">
      <c r="A1520" s="37">
        <v>1518</v>
      </c>
      <c r="B1520" s="210"/>
      <c r="C1520" s="37" t="s">
        <v>13571</v>
      </c>
      <c r="D1520" s="6" t="s">
        <v>1520</v>
      </c>
      <c r="E1520" s="3">
        <v>4</v>
      </c>
    </row>
    <row r="1521" spans="1:5" ht="33">
      <c r="A1521" s="37">
        <v>1519</v>
      </c>
      <c r="B1521" s="209"/>
      <c r="C1521" s="37" t="s">
        <v>13572</v>
      </c>
      <c r="D1521" s="6" t="s">
        <v>1521</v>
      </c>
      <c r="E1521" s="3">
        <v>4</v>
      </c>
    </row>
    <row r="1522" spans="1:5" ht="49.5">
      <c r="A1522" s="37">
        <v>1520</v>
      </c>
      <c r="B1522" s="210"/>
      <c r="C1522" s="37" t="s">
        <v>13573</v>
      </c>
      <c r="D1522" s="6" t="s">
        <v>1522</v>
      </c>
      <c r="E1522" s="3">
        <v>4</v>
      </c>
    </row>
    <row r="1523" spans="1:5" ht="18.75">
      <c r="A1523" s="37">
        <v>1521</v>
      </c>
      <c r="B1523" s="209"/>
      <c r="C1523" s="37" t="s">
        <v>13574</v>
      </c>
      <c r="D1523" s="6" t="s">
        <v>1523</v>
      </c>
      <c r="E1523" s="3">
        <v>4</v>
      </c>
    </row>
    <row r="1524" spans="1:5" ht="33">
      <c r="A1524" s="37">
        <v>1522</v>
      </c>
      <c r="B1524" s="210"/>
      <c r="C1524" s="37" t="s">
        <v>13575</v>
      </c>
      <c r="D1524" s="6" t="s">
        <v>1524</v>
      </c>
      <c r="E1524" s="3">
        <v>4</v>
      </c>
    </row>
    <row r="1525" spans="1:5" ht="33">
      <c r="A1525" s="37">
        <v>1523</v>
      </c>
      <c r="B1525" s="209"/>
      <c r="C1525" s="37" t="s">
        <v>13576</v>
      </c>
      <c r="D1525" s="6" t="s">
        <v>1525</v>
      </c>
      <c r="E1525" s="3">
        <v>4</v>
      </c>
    </row>
    <row r="1526" spans="1:5" ht="18.75">
      <c r="A1526" s="37">
        <v>1524</v>
      </c>
      <c r="B1526" s="210"/>
      <c r="C1526" s="37" t="s">
        <v>13577</v>
      </c>
      <c r="D1526" s="6" t="s">
        <v>1526</v>
      </c>
      <c r="E1526" s="3">
        <v>4</v>
      </c>
    </row>
    <row r="1527" spans="1:5" ht="33">
      <c r="A1527" s="37">
        <v>1525</v>
      </c>
      <c r="B1527" s="209"/>
      <c r="C1527" s="37" t="s">
        <v>13578</v>
      </c>
      <c r="D1527" s="6" t="s">
        <v>1527</v>
      </c>
      <c r="E1527" s="3">
        <v>4</v>
      </c>
    </row>
    <row r="1528" spans="1:5" ht="49.5">
      <c r="A1528" s="37">
        <v>1526</v>
      </c>
      <c r="B1528" s="210"/>
      <c r="C1528" s="37" t="s">
        <v>13579</v>
      </c>
      <c r="D1528" s="6" t="s">
        <v>1528</v>
      </c>
      <c r="E1528" s="3">
        <v>4</v>
      </c>
    </row>
    <row r="1529" spans="1:5" ht="33">
      <c r="A1529" s="37">
        <v>1527</v>
      </c>
      <c r="B1529" s="209"/>
      <c r="C1529" s="37" t="s">
        <v>13580</v>
      </c>
      <c r="D1529" s="6" t="s">
        <v>1529</v>
      </c>
      <c r="E1529" s="3">
        <v>4</v>
      </c>
    </row>
    <row r="1530" spans="1:5" ht="33">
      <c r="A1530" s="37">
        <v>1528</v>
      </c>
      <c r="B1530" s="210"/>
      <c r="C1530" s="37" t="s">
        <v>13581</v>
      </c>
      <c r="D1530" s="6" t="s">
        <v>1530</v>
      </c>
      <c r="E1530" s="3">
        <v>4</v>
      </c>
    </row>
    <row r="1531" spans="1:5" ht="49.5">
      <c r="A1531" s="37">
        <v>1529</v>
      </c>
      <c r="B1531" s="209"/>
      <c r="C1531" s="37" t="s">
        <v>13582</v>
      </c>
      <c r="D1531" s="6" t="s">
        <v>1531</v>
      </c>
      <c r="E1531" s="3">
        <v>4</v>
      </c>
    </row>
    <row r="1532" spans="1:5" ht="18.75">
      <c r="A1532" s="37">
        <v>1530</v>
      </c>
      <c r="B1532" s="210"/>
      <c r="C1532" s="37" t="s">
        <v>13583</v>
      </c>
      <c r="D1532" s="6" t="s">
        <v>1532</v>
      </c>
      <c r="E1532" s="3">
        <v>4</v>
      </c>
    </row>
    <row r="1533" spans="1:5" ht="18.75">
      <c r="A1533" s="37">
        <v>1531</v>
      </c>
      <c r="B1533" s="209"/>
      <c r="C1533" s="37" t="s">
        <v>13584</v>
      </c>
      <c r="D1533" s="6" t="s">
        <v>1533</v>
      </c>
      <c r="E1533" s="3">
        <v>4</v>
      </c>
    </row>
    <row r="1534" spans="1:5" ht="49.5">
      <c r="A1534" s="37">
        <v>1532</v>
      </c>
      <c r="B1534" s="210"/>
      <c r="C1534" s="37" t="s">
        <v>13585</v>
      </c>
      <c r="D1534" s="6" t="s">
        <v>1534</v>
      </c>
      <c r="E1534" s="3">
        <v>4</v>
      </c>
    </row>
    <row r="1535" spans="1:5" ht="49.5">
      <c r="A1535" s="37">
        <v>1533</v>
      </c>
      <c r="B1535" s="209"/>
      <c r="C1535" s="37" t="s">
        <v>13586</v>
      </c>
      <c r="D1535" s="6" t="s">
        <v>1535</v>
      </c>
      <c r="E1535" s="3">
        <v>4</v>
      </c>
    </row>
    <row r="1536" spans="1:5" ht="33">
      <c r="A1536" s="37">
        <v>1534</v>
      </c>
      <c r="B1536" s="210"/>
      <c r="C1536" s="37" t="s">
        <v>13587</v>
      </c>
      <c r="D1536" s="6" t="s">
        <v>1536</v>
      </c>
      <c r="E1536" s="3">
        <v>4</v>
      </c>
    </row>
    <row r="1537" spans="1:5" ht="33">
      <c r="A1537" s="37">
        <v>1535</v>
      </c>
      <c r="B1537" s="209"/>
      <c r="C1537" s="37" t="s">
        <v>13588</v>
      </c>
      <c r="D1537" s="6" t="s">
        <v>1537</v>
      </c>
      <c r="E1537" s="3">
        <v>4</v>
      </c>
    </row>
    <row r="1538" spans="1:5" ht="33">
      <c r="A1538" s="37">
        <v>1536</v>
      </c>
      <c r="B1538" s="210"/>
      <c r="C1538" s="37" t="s">
        <v>13589</v>
      </c>
      <c r="D1538" s="6" t="s">
        <v>1538</v>
      </c>
      <c r="E1538" s="3">
        <v>4</v>
      </c>
    </row>
    <row r="1539" spans="1:5" ht="49.5">
      <c r="A1539" s="37">
        <v>1537</v>
      </c>
      <c r="B1539" s="209"/>
      <c r="C1539" s="37" t="s">
        <v>13590</v>
      </c>
      <c r="D1539" s="6" t="s">
        <v>1539</v>
      </c>
      <c r="E1539" s="3">
        <v>4</v>
      </c>
    </row>
    <row r="1540" spans="1:5" ht="49.5">
      <c r="A1540" s="37">
        <v>1538</v>
      </c>
      <c r="B1540" s="210"/>
      <c r="C1540" s="37" t="s">
        <v>13591</v>
      </c>
      <c r="D1540" s="6" t="s">
        <v>1540</v>
      </c>
      <c r="E1540" s="3">
        <v>4</v>
      </c>
    </row>
    <row r="1541" spans="1:5" ht="49.5">
      <c r="A1541" s="37">
        <v>1539</v>
      </c>
      <c r="B1541" s="209"/>
      <c r="C1541" s="37" t="s">
        <v>13592</v>
      </c>
      <c r="D1541" s="6" t="s">
        <v>1541</v>
      </c>
      <c r="E1541" s="3">
        <v>4</v>
      </c>
    </row>
    <row r="1542" spans="1:5" ht="18.75">
      <c r="A1542" s="37">
        <v>1540</v>
      </c>
      <c r="B1542" s="210"/>
      <c r="C1542" s="37" t="s">
        <v>13593</v>
      </c>
      <c r="D1542" s="6" t="s">
        <v>1542</v>
      </c>
      <c r="E1542" s="3">
        <v>4</v>
      </c>
    </row>
    <row r="1543" spans="1:5" ht="33">
      <c r="A1543" s="37">
        <v>1541</v>
      </c>
      <c r="B1543" s="209"/>
      <c r="C1543" s="37" t="s">
        <v>13594</v>
      </c>
      <c r="D1543" s="6" t="s">
        <v>1543</v>
      </c>
      <c r="E1543" s="3">
        <v>4</v>
      </c>
    </row>
    <row r="1544" spans="1:5" ht="33">
      <c r="A1544" s="37">
        <v>1542</v>
      </c>
      <c r="B1544" s="210"/>
      <c r="C1544" s="37" t="s">
        <v>13595</v>
      </c>
      <c r="D1544" s="6" t="s">
        <v>1544</v>
      </c>
      <c r="E1544" s="3">
        <v>4</v>
      </c>
    </row>
    <row r="1545" spans="1:5" ht="33">
      <c r="A1545" s="37">
        <v>1543</v>
      </c>
      <c r="B1545" s="209"/>
      <c r="C1545" s="37" t="s">
        <v>13596</v>
      </c>
      <c r="D1545" s="6" t="s">
        <v>1545</v>
      </c>
      <c r="E1545" s="3">
        <v>4</v>
      </c>
    </row>
    <row r="1546" spans="1:5" ht="33">
      <c r="A1546" s="37">
        <v>1544</v>
      </c>
      <c r="B1546" s="210"/>
      <c r="C1546" s="37" t="s">
        <v>13597</v>
      </c>
      <c r="D1546" s="6" t="s">
        <v>1546</v>
      </c>
      <c r="E1546" s="3">
        <v>4</v>
      </c>
    </row>
    <row r="1547" spans="1:5" ht="33">
      <c r="A1547" s="37">
        <v>1545</v>
      </c>
      <c r="B1547" s="209"/>
      <c r="C1547" s="37" t="s">
        <v>13598</v>
      </c>
      <c r="D1547" s="6" t="s">
        <v>1547</v>
      </c>
      <c r="E1547" s="3">
        <v>4</v>
      </c>
    </row>
    <row r="1548" spans="1:5" ht="33">
      <c r="A1548" s="37">
        <v>1546</v>
      </c>
      <c r="B1548" s="210"/>
      <c r="C1548" s="37" t="s">
        <v>13599</v>
      </c>
      <c r="D1548" s="6" t="s">
        <v>1548</v>
      </c>
      <c r="E1548" s="3">
        <v>4</v>
      </c>
    </row>
    <row r="1549" spans="1:5" ht="33">
      <c r="A1549" s="37">
        <v>1547</v>
      </c>
      <c r="B1549" s="209"/>
      <c r="C1549" s="37" t="s">
        <v>13600</v>
      </c>
      <c r="D1549" s="6" t="s">
        <v>1549</v>
      </c>
      <c r="E1549" s="3">
        <v>4</v>
      </c>
    </row>
    <row r="1550" spans="1:5" ht="33">
      <c r="A1550" s="37">
        <v>1548</v>
      </c>
      <c r="B1550" s="210"/>
      <c r="C1550" s="37" t="s">
        <v>13601</v>
      </c>
      <c r="D1550" s="6" t="s">
        <v>1550</v>
      </c>
      <c r="E1550" s="3">
        <v>4</v>
      </c>
    </row>
    <row r="1551" spans="1:5" ht="49.5">
      <c r="A1551" s="37">
        <v>1549</v>
      </c>
      <c r="B1551" s="209"/>
      <c r="C1551" s="37" t="s">
        <v>13602</v>
      </c>
      <c r="D1551" s="6" t="s">
        <v>1551</v>
      </c>
      <c r="E1551" s="3">
        <v>4</v>
      </c>
    </row>
    <row r="1552" spans="1:5" ht="33">
      <c r="A1552" s="37">
        <v>1550</v>
      </c>
      <c r="B1552" s="210"/>
      <c r="C1552" s="37" t="s">
        <v>13603</v>
      </c>
      <c r="D1552" s="6" t="s">
        <v>1552</v>
      </c>
      <c r="E1552" s="3">
        <v>4</v>
      </c>
    </row>
    <row r="1553" spans="1:5" ht="18.75">
      <c r="A1553" s="37">
        <v>1551</v>
      </c>
      <c r="B1553" s="209"/>
      <c r="C1553" s="37" t="s">
        <v>13604</v>
      </c>
      <c r="D1553" s="6" t="s">
        <v>1553</v>
      </c>
      <c r="E1553" s="3">
        <v>4</v>
      </c>
    </row>
    <row r="1554" spans="1:5" ht="33">
      <c r="A1554" s="37">
        <v>1552</v>
      </c>
      <c r="B1554" s="210"/>
      <c r="C1554" s="37" t="s">
        <v>13605</v>
      </c>
      <c r="D1554" s="6" t="s">
        <v>1554</v>
      </c>
      <c r="E1554" s="3">
        <v>4</v>
      </c>
    </row>
    <row r="1555" spans="1:5" ht="33">
      <c r="A1555" s="37">
        <v>1553</v>
      </c>
      <c r="B1555" s="209"/>
      <c r="C1555" s="37" t="s">
        <v>13606</v>
      </c>
      <c r="D1555" s="6" t="s">
        <v>1555</v>
      </c>
      <c r="E1555" s="3">
        <v>4</v>
      </c>
    </row>
    <row r="1556" spans="1:5" ht="33">
      <c r="A1556" s="37">
        <v>1554</v>
      </c>
      <c r="B1556" s="210"/>
      <c r="C1556" s="37" t="s">
        <v>13607</v>
      </c>
      <c r="D1556" s="6" t="s">
        <v>1556</v>
      </c>
      <c r="E1556" s="3">
        <v>4</v>
      </c>
    </row>
    <row r="1557" spans="1:5" ht="33">
      <c r="A1557" s="37">
        <v>1555</v>
      </c>
      <c r="B1557" s="209"/>
      <c r="C1557" s="37" t="s">
        <v>13608</v>
      </c>
      <c r="D1557" s="6" t="s">
        <v>1557</v>
      </c>
      <c r="E1557" s="3">
        <v>4</v>
      </c>
    </row>
    <row r="1558" spans="1:5" ht="33">
      <c r="A1558" s="37">
        <v>1556</v>
      </c>
      <c r="B1558" s="210"/>
      <c r="C1558" s="37" t="s">
        <v>13609</v>
      </c>
      <c r="D1558" s="6" t="s">
        <v>1558</v>
      </c>
      <c r="E1558" s="3">
        <v>4</v>
      </c>
    </row>
    <row r="1559" spans="1:5" ht="49.5">
      <c r="A1559" s="37">
        <v>1557</v>
      </c>
      <c r="B1559" s="209"/>
      <c r="C1559" s="37" t="s">
        <v>13610</v>
      </c>
      <c r="D1559" s="6" t="s">
        <v>1559</v>
      </c>
      <c r="E1559" s="3">
        <v>4</v>
      </c>
    </row>
    <row r="1560" spans="1:5" ht="33">
      <c r="A1560" s="37">
        <v>1558</v>
      </c>
      <c r="B1560" s="210"/>
      <c r="C1560" s="37" t="s">
        <v>13611</v>
      </c>
      <c r="D1560" s="6" t="s">
        <v>1560</v>
      </c>
      <c r="E1560" s="3">
        <v>4</v>
      </c>
    </row>
    <row r="1561" spans="1:5" ht="49.5">
      <c r="A1561" s="37">
        <v>1559</v>
      </c>
      <c r="B1561" s="209"/>
      <c r="C1561" s="37" t="s">
        <v>13612</v>
      </c>
      <c r="D1561" s="6" t="s">
        <v>1561</v>
      </c>
      <c r="E1561" s="3">
        <v>4</v>
      </c>
    </row>
    <row r="1562" spans="1:5" ht="49.5">
      <c r="A1562" s="37">
        <v>1560</v>
      </c>
      <c r="B1562" s="210"/>
      <c r="C1562" s="37" t="s">
        <v>13613</v>
      </c>
      <c r="D1562" s="6" t="s">
        <v>1562</v>
      </c>
      <c r="E1562" s="3">
        <v>4</v>
      </c>
    </row>
    <row r="1563" spans="1:5" ht="33">
      <c r="A1563" s="37">
        <v>1561</v>
      </c>
      <c r="B1563" s="209"/>
      <c r="C1563" s="37" t="s">
        <v>13614</v>
      </c>
      <c r="D1563" s="6" t="s">
        <v>1563</v>
      </c>
      <c r="E1563" s="3">
        <v>4</v>
      </c>
    </row>
    <row r="1564" spans="1:5" ht="33">
      <c r="A1564" s="37">
        <v>1562</v>
      </c>
      <c r="B1564" s="210"/>
      <c r="C1564" s="37" t="s">
        <v>13615</v>
      </c>
      <c r="D1564" s="6" t="s">
        <v>1564</v>
      </c>
      <c r="E1564" s="3">
        <v>4</v>
      </c>
    </row>
    <row r="1565" spans="1:5" ht="33">
      <c r="A1565" s="37">
        <v>1563</v>
      </c>
      <c r="B1565" s="209"/>
      <c r="C1565" s="37" t="s">
        <v>13616</v>
      </c>
      <c r="D1565" s="6" t="s">
        <v>1565</v>
      </c>
      <c r="E1565" s="3">
        <v>4</v>
      </c>
    </row>
    <row r="1566" spans="1:5" ht="33">
      <c r="A1566" s="37">
        <v>1564</v>
      </c>
      <c r="B1566" s="210"/>
      <c r="C1566" s="37" t="s">
        <v>13617</v>
      </c>
      <c r="D1566" s="6" t="s">
        <v>1566</v>
      </c>
      <c r="E1566" s="3">
        <v>4</v>
      </c>
    </row>
    <row r="1567" spans="1:5" ht="33">
      <c r="A1567" s="37">
        <v>1565</v>
      </c>
      <c r="B1567" s="209"/>
      <c r="C1567" s="37" t="s">
        <v>13618</v>
      </c>
      <c r="D1567" s="6" t="s">
        <v>1567</v>
      </c>
      <c r="E1567" s="3">
        <v>4</v>
      </c>
    </row>
    <row r="1568" spans="1:5" ht="33">
      <c r="A1568" s="37">
        <v>1566</v>
      </c>
      <c r="B1568" s="210"/>
      <c r="C1568" s="37" t="s">
        <v>13619</v>
      </c>
      <c r="D1568" s="6" t="s">
        <v>1568</v>
      </c>
      <c r="E1568" s="3">
        <v>4</v>
      </c>
    </row>
    <row r="1569" spans="1:5" ht="33">
      <c r="A1569" s="37">
        <v>1567</v>
      </c>
      <c r="B1569" s="209"/>
      <c r="C1569" s="37" t="s">
        <v>13620</v>
      </c>
      <c r="D1569" s="6" t="s">
        <v>1569</v>
      </c>
      <c r="E1569" s="3">
        <v>4</v>
      </c>
    </row>
    <row r="1570" spans="1:5" ht="33">
      <c r="A1570" s="37">
        <v>1568</v>
      </c>
      <c r="B1570" s="210"/>
      <c r="C1570" s="37" t="s">
        <v>13621</v>
      </c>
      <c r="D1570" s="6" t="s">
        <v>1570</v>
      </c>
      <c r="E1570" s="3">
        <v>4</v>
      </c>
    </row>
    <row r="1571" spans="1:5" ht="33">
      <c r="A1571" s="37">
        <v>1569</v>
      </c>
      <c r="B1571" s="209"/>
      <c r="C1571" s="37" t="s">
        <v>13622</v>
      </c>
      <c r="D1571" s="6" t="s">
        <v>1571</v>
      </c>
      <c r="E1571" s="3">
        <v>4</v>
      </c>
    </row>
    <row r="1572" spans="1:5" ht="49.5">
      <c r="A1572" s="37">
        <v>1570</v>
      </c>
      <c r="B1572" s="210"/>
      <c r="C1572" s="37" t="s">
        <v>13623</v>
      </c>
      <c r="D1572" s="6" t="s">
        <v>1572</v>
      </c>
      <c r="E1572" s="3">
        <v>4</v>
      </c>
    </row>
    <row r="1573" spans="1:5" ht="33">
      <c r="A1573" s="37">
        <v>1571</v>
      </c>
      <c r="B1573" s="209"/>
      <c r="C1573" s="37" t="s">
        <v>13624</v>
      </c>
      <c r="D1573" s="6" t="s">
        <v>1573</v>
      </c>
      <c r="E1573" s="3">
        <v>4</v>
      </c>
    </row>
    <row r="1574" spans="1:5" ht="49.5">
      <c r="A1574" s="37">
        <v>1572</v>
      </c>
      <c r="B1574" s="210"/>
      <c r="C1574" s="37" t="s">
        <v>13625</v>
      </c>
      <c r="D1574" s="6" t="s">
        <v>1574</v>
      </c>
      <c r="E1574" s="3">
        <v>4</v>
      </c>
    </row>
    <row r="1575" spans="1:5" ht="49.5">
      <c r="A1575" s="37">
        <v>1573</v>
      </c>
      <c r="B1575" s="209"/>
      <c r="C1575" s="37" t="s">
        <v>13626</v>
      </c>
      <c r="D1575" s="6" t="s">
        <v>1575</v>
      </c>
      <c r="E1575" s="3">
        <v>4</v>
      </c>
    </row>
    <row r="1576" spans="1:5" ht="33">
      <c r="A1576" s="37">
        <v>1574</v>
      </c>
      <c r="B1576" s="210"/>
      <c r="C1576" s="37" t="s">
        <v>13627</v>
      </c>
      <c r="D1576" s="6" t="s">
        <v>1576</v>
      </c>
      <c r="E1576" s="3">
        <v>4</v>
      </c>
    </row>
    <row r="1577" spans="1:5" ht="33">
      <c r="A1577" s="37">
        <v>1575</v>
      </c>
      <c r="B1577" s="209"/>
      <c r="C1577" s="37" t="s">
        <v>13628</v>
      </c>
      <c r="D1577" s="6" t="s">
        <v>1577</v>
      </c>
      <c r="E1577" s="3">
        <v>4</v>
      </c>
    </row>
    <row r="1578" spans="1:5" ht="33">
      <c r="A1578" s="37">
        <v>1576</v>
      </c>
      <c r="B1578" s="210"/>
      <c r="C1578" s="37" t="s">
        <v>13629</v>
      </c>
      <c r="D1578" s="6" t="s">
        <v>1578</v>
      </c>
      <c r="E1578" s="3">
        <v>4</v>
      </c>
    </row>
    <row r="1579" spans="1:5" ht="33">
      <c r="A1579" s="37">
        <v>1577</v>
      </c>
      <c r="B1579" s="209"/>
      <c r="C1579" s="37" t="s">
        <v>13630</v>
      </c>
      <c r="D1579" s="6" t="s">
        <v>1579</v>
      </c>
      <c r="E1579" s="3">
        <v>4</v>
      </c>
    </row>
    <row r="1580" spans="1:5" ht="33">
      <c r="A1580" s="37">
        <v>1578</v>
      </c>
      <c r="B1580" s="210"/>
      <c r="C1580" s="37" t="s">
        <v>13631</v>
      </c>
      <c r="D1580" s="6" t="s">
        <v>1580</v>
      </c>
      <c r="E1580" s="3">
        <v>4</v>
      </c>
    </row>
    <row r="1581" spans="1:5" ht="33">
      <c r="A1581" s="37">
        <v>1579</v>
      </c>
      <c r="B1581" s="209"/>
      <c r="C1581" s="37" t="s">
        <v>13632</v>
      </c>
      <c r="D1581" s="6" t="s">
        <v>1581</v>
      </c>
      <c r="E1581" s="3">
        <v>4</v>
      </c>
    </row>
    <row r="1582" spans="1:5" ht="33">
      <c r="A1582" s="37">
        <v>1580</v>
      </c>
      <c r="B1582" s="210"/>
      <c r="C1582" s="37" t="s">
        <v>13633</v>
      </c>
      <c r="D1582" s="6" t="s">
        <v>1582</v>
      </c>
      <c r="E1582" s="3">
        <v>4</v>
      </c>
    </row>
    <row r="1583" spans="1:5" ht="33">
      <c r="A1583" s="37">
        <v>1581</v>
      </c>
      <c r="B1583" s="209"/>
      <c r="C1583" s="37" t="s">
        <v>13634</v>
      </c>
      <c r="D1583" s="6" t="s">
        <v>1583</v>
      </c>
      <c r="E1583" s="3">
        <v>4</v>
      </c>
    </row>
    <row r="1584" spans="1:5" ht="33">
      <c r="A1584" s="37">
        <v>1582</v>
      </c>
      <c r="B1584" s="210"/>
      <c r="C1584" s="37" t="s">
        <v>13635</v>
      </c>
      <c r="D1584" s="6" t="s">
        <v>1584</v>
      </c>
      <c r="E1584" s="3">
        <v>4</v>
      </c>
    </row>
    <row r="1585" spans="1:5" ht="49.5">
      <c r="A1585" s="37">
        <v>1583</v>
      </c>
      <c r="B1585" s="209"/>
      <c r="C1585" s="37" t="s">
        <v>13636</v>
      </c>
      <c r="D1585" s="6" t="s">
        <v>1585</v>
      </c>
      <c r="E1585" s="3">
        <v>4</v>
      </c>
    </row>
    <row r="1586" spans="1:5" ht="33">
      <c r="A1586" s="37">
        <v>1584</v>
      </c>
      <c r="B1586" s="210"/>
      <c r="C1586" s="37" t="s">
        <v>13637</v>
      </c>
      <c r="D1586" s="6" t="s">
        <v>1586</v>
      </c>
      <c r="E1586" s="3">
        <v>4</v>
      </c>
    </row>
    <row r="1587" spans="1:5" ht="33">
      <c r="A1587" s="37">
        <v>1585</v>
      </c>
      <c r="B1587" s="209"/>
      <c r="C1587" s="37" t="s">
        <v>13638</v>
      </c>
      <c r="D1587" s="6" t="s">
        <v>1587</v>
      </c>
      <c r="E1587" s="3">
        <v>4</v>
      </c>
    </row>
    <row r="1588" spans="1:5" ht="33">
      <c r="A1588" s="37">
        <v>1586</v>
      </c>
      <c r="B1588" s="210"/>
      <c r="C1588" s="37" t="s">
        <v>13639</v>
      </c>
      <c r="D1588" s="6" t="s">
        <v>1588</v>
      </c>
      <c r="E1588" s="3">
        <v>4</v>
      </c>
    </row>
    <row r="1589" spans="1:5" ht="33">
      <c r="A1589" s="37">
        <v>1587</v>
      </c>
      <c r="B1589" s="209"/>
      <c r="C1589" s="37" t="s">
        <v>13640</v>
      </c>
      <c r="D1589" s="6" t="s">
        <v>1589</v>
      </c>
      <c r="E1589" s="3">
        <v>4</v>
      </c>
    </row>
    <row r="1590" spans="1:5" ht="33">
      <c r="A1590" s="37">
        <v>1588</v>
      </c>
      <c r="B1590" s="210"/>
      <c r="C1590" s="37" t="s">
        <v>13641</v>
      </c>
      <c r="D1590" s="6" t="s">
        <v>1590</v>
      </c>
      <c r="E1590" s="3">
        <v>4</v>
      </c>
    </row>
    <row r="1591" spans="1:5" ht="33">
      <c r="A1591" s="37">
        <v>1589</v>
      </c>
      <c r="B1591" s="209"/>
      <c r="C1591" s="37" t="s">
        <v>13642</v>
      </c>
      <c r="D1591" s="6" t="s">
        <v>1591</v>
      </c>
      <c r="E1591" s="3">
        <v>4</v>
      </c>
    </row>
    <row r="1592" spans="1:5" ht="33">
      <c r="A1592" s="37">
        <v>1590</v>
      </c>
      <c r="B1592" s="210"/>
      <c r="C1592" s="37" t="s">
        <v>13643</v>
      </c>
      <c r="D1592" s="6" t="s">
        <v>1592</v>
      </c>
      <c r="E1592" s="3">
        <v>4</v>
      </c>
    </row>
    <row r="1593" spans="1:5" ht="33">
      <c r="A1593" s="37">
        <v>1591</v>
      </c>
      <c r="B1593" s="209"/>
      <c r="C1593" s="37" t="s">
        <v>13644</v>
      </c>
      <c r="D1593" s="6" t="s">
        <v>1593</v>
      </c>
      <c r="E1593" s="3">
        <v>4</v>
      </c>
    </row>
    <row r="1594" spans="1:5" ht="33">
      <c r="A1594" s="37">
        <v>1592</v>
      </c>
      <c r="B1594" s="210"/>
      <c r="C1594" s="37" t="s">
        <v>13645</v>
      </c>
      <c r="D1594" s="6" t="s">
        <v>1594</v>
      </c>
      <c r="E1594" s="3">
        <v>4</v>
      </c>
    </row>
    <row r="1595" spans="1:5" ht="33">
      <c r="A1595" s="37">
        <v>1593</v>
      </c>
      <c r="B1595" s="209"/>
      <c r="C1595" s="37" t="s">
        <v>13646</v>
      </c>
      <c r="D1595" s="6" t="s">
        <v>1595</v>
      </c>
      <c r="E1595" s="3">
        <v>4</v>
      </c>
    </row>
    <row r="1596" spans="1:5" ht="33">
      <c r="A1596" s="37">
        <v>1594</v>
      </c>
      <c r="B1596" s="210"/>
      <c r="C1596" s="37" t="s">
        <v>13647</v>
      </c>
      <c r="D1596" s="6" t="s">
        <v>1596</v>
      </c>
      <c r="E1596" s="3">
        <v>4</v>
      </c>
    </row>
    <row r="1597" spans="1:5" ht="33">
      <c r="A1597" s="37">
        <v>1595</v>
      </c>
      <c r="B1597" s="209"/>
      <c r="C1597" s="37" t="s">
        <v>13648</v>
      </c>
      <c r="D1597" s="6" t="s">
        <v>1597</v>
      </c>
      <c r="E1597" s="3">
        <v>4</v>
      </c>
    </row>
    <row r="1598" spans="1:5" ht="33">
      <c r="A1598" s="37">
        <v>1596</v>
      </c>
      <c r="B1598" s="210"/>
      <c r="C1598" s="37" t="s">
        <v>13649</v>
      </c>
      <c r="D1598" s="6" t="s">
        <v>1598</v>
      </c>
      <c r="E1598" s="3">
        <v>4</v>
      </c>
    </row>
    <row r="1599" spans="1:5" ht="33">
      <c r="A1599" s="37">
        <v>1597</v>
      </c>
      <c r="B1599" s="209"/>
      <c r="C1599" s="37" t="s">
        <v>13650</v>
      </c>
      <c r="D1599" s="6" t="s">
        <v>1599</v>
      </c>
      <c r="E1599" s="3">
        <v>4</v>
      </c>
    </row>
    <row r="1600" spans="1:5" ht="33">
      <c r="A1600" s="37">
        <v>1598</v>
      </c>
      <c r="B1600" s="210"/>
      <c r="C1600" s="37" t="s">
        <v>13651</v>
      </c>
      <c r="D1600" s="6" t="s">
        <v>1600</v>
      </c>
      <c r="E1600" s="3">
        <v>4</v>
      </c>
    </row>
    <row r="1601" spans="1:5" ht="49.5">
      <c r="A1601" s="37">
        <v>1599</v>
      </c>
      <c r="B1601" s="209"/>
      <c r="C1601" s="37" t="s">
        <v>13652</v>
      </c>
      <c r="D1601" s="6" t="s">
        <v>1601</v>
      </c>
      <c r="E1601" s="3">
        <v>4</v>
      </c>
    </row>
    <row r="1602" spans="1:5" ht="33">
      <c r="A1602" s="37">
        <v>1600</v>
      </c>
      <c r="B1602" s="210"/>
      <c r="C1602" s="37" t="s">
        <v>13653</v>
      </c>
      <c r="D1602" s="6" t="s">
        <v>1602</v>
      </c>
      <c r="E1602" s="3">
        <v>4</v>
      </c>
    </row>
    <row r="1603" spans="1:5" ht="33">
      <c r="A1603" s="37">
        <v>1601</v>
      </c>
      <c r="B1603" s="209"/>
      <c r="C1603" s="37" t="s">
        <v>13654</v>
      </c>
      <c r="D1603" s="6" t="s">
        <v>1603</v>
      </c>
      <c r="E1603" s="3">
        <v>4</v>
      </c>
    </row>
    <row r="1604" spans="1:5" ht="33">
      <c r="A1604" s="37">
        <v>1602</v>
      </c>
      <c r="B1604" s="210"/>
      <c r="C1604" s="37" t="s">
        <v>13655</v>
      </c>
      <c r="D1604" s="6" t="s">
        <v>1604</v>
      </c>
      <c r="E1604" s="3">
        <v>4</v>
      </c>
    </row>
    <row r="1605" spans="1:5" ht="49.5">
      <c r="A1605" s="37">
        <v>1603</v>
      </c>
      <c r="B1605" s="209"/>
      <c r="C1605" s="37" t="s">
        <v>13656</v>
      </c>
      <c r="D1605" s="6" t="s">
        <v>1605</v>
      </c>
      <c r="E1605" s="3">
        <v>4</v>
      </c>
    </row>
    <row r="1606" spans="1:5" ht="33">
      <c r="A1606" s="37">
        <v>1604</v>
      </c>
      <c r="B1606" s="210"/>
      <c r="C1606" s="37" t="s">
        <v>13657</v>
      </c>
      <c r="D1606" s="6" t="s">
        <v>1606</v>
      </c>
      <c r="E1606" s="3">
        <v>4</v>
      </c>
    </row>
    <row r="1607" spans="1:5" ht="33">
      <c r="A1607" s="37">
        <v>1605</v>
      </c>
      <c r="B1607" s="209"/>
      <c r="C1607" s="37" t="s">
        <v>13658</v>
      </c>
      <c r="D1607" s="6" t="s">
        <v>1607</v>
      </c>
      <c r="E1607" s="3">
        <v>4</v>
      </c>
    </row>
    <row r="1608" spans="1:5" ht="33">
      <c r="A1608" s="37">
        <v>1606</v>
      </c>
      <c r="B1608" s="210"/>
      <c r="C1608" s="37" t="s">
        <v>13659</v>
      </c>
      <c r="D1608" s="6" t="s">
        <v>1608</v>
      </c>
      <c r="E1608" s="3">
        <v>4</v>
      </c>
    </row>
    <row r="1609" spans="1:5" ht="49.5">
      <c r="A1609" s="37">
        <v>1607</v>
      </c>
      <c r="B1609" s="209"/>
      <c r="C1609" s="37" t="s">
        <v>13660</v>
      </c>
      <c r="D1609" s="6" t="s">
        <v>1609</v>
      </c>
      <c r="E1609" s="3">
        <v>4</v>
      </c>
    </row>
    <row r="1610" spans="1:5" ht="33">
      <c r="A1610" s="37">
        <v>1608</v>
      </c>
      <c r="B1610" s="210"/>
      <c r="C1610" s="37" t="s">
        <v>13661</v>
      </c>
      <c r="D1610" s="6" t="s">
        <v>1610</v>
      </c>
      <c r="E1610" s="3">
        <v>4</v>
      </c>
    </row>
    <row r="1611" spans="1:5" ht="49.5">
      <c r="A1611" s="37">
        <v>1609</v>
      </c>
      <c r="B1611" s="209"/>
      <c r="C1611" s="37" t="s">
        <v>13662</v>
      </c>
      <c r="D1611" s="6" t="s">
        <v>1611</v>
      </c>
      <c r="E1611" s="3">
        <v>4</v>
      </c>
    </row>
    <row r="1612" spans="1:5" ht="49.5">
      <c r="A1612" s="37">
        <v>1610</v>
      </c>
      <c r="B1612" s="210"/>
      <c r="C1612" s="37" t="s">
        <v>13663</v>
      </c>
      <c r="D1612" s="6" t="s">
        <v>1612</v>
      </c>
      <c r="E1612" s="3">
        <v>4</v>
      </c>
    </row>
    <row r="1613" spans="1:5" ht="33">
      <c r="A1613" s="37">
        <v>1611</v>
      </c>
      <c r="B1613" s="209"/>
      <c r="C1613" s="37" t="s">
        <v>13664</v>
      </c>
      <c r="D1613" s="6" t="s">
        <v>1613</v>
      </c>
      <c r="E1613" s="3">
        <v>4</v>
      </c>
    </row>
    <row r="1614" spans="1:5" ht="33">
      <c r="A1614" s="37">
        <v>1612</v>
      </c>
      <c r="B1614" s="210"/>
      <c r="C1614" s="37" t="s">
        <v>13665</v>
      </c>
      <c r="D1614" s="6" t="s">
        <v>1614</v>
      </c>
      <c r="E1614" s="3">
        <v>4</v>
      </c>
    </row>
    <row r="1615" spans="1:5" ht="49.5">
      <c r="A1615" s="37">
        <v>1613</v>
      </c>
      <c r="B1615" s="209"/>
      <c r="C1615" s="37" t="s">
        <v>13666</v>
      </c>
      <c r="D1615" s="6" t="s">
        <v>1615</v>
      </c>
      <c r="E1615" s="3">
        <v>4</v>
      </c>
    </row>
    <row r="1616" spans="1:5" ht="33">
      <c r="A1616" s="37">
        <v>1614</v>
      </c>
      <c r="B1616" s="210"/>
      <c r="C1616" s="37" t="s">
        <v>13667</v>
      </c>
      <c r="D1616" s="6" t="s">
        <v>1616</v>
      </c>
      <c r="E1616" s="3">
        <v>4</v>
      </c>
    </row>
    <row r="1617" spans="1:5" ht="49.5">
      <c r="A1617" s="37">
        <v>1615</v>
      </c>
      <c r="B1617" s="209"/>
      <c r="C1617" s="37" t="s">
        <v>13668</v>
      </c>
      <c r="D1617" s="6" t="s">
        <v>1617</v>
      </c>
      <c r="E1617" s="3">
        <v>4</v>
      </c>
    </row>
    <row r="1618" spans="1:5" ht="49.5">
      <c r="A1618" s="37">
        <v>1616</v>
      </c>
      <c r="B1618" s="210"/>
      <c r="C1618" s="37" t="s">
        <v>13669</v>
      </c>
      <c r="D1618" s="6" t="s">
        <v>1618</v>
      </c>
      <c r="E1618" s="3">
        <v>4</v>
      </c>
    </row>
    <row r="1619" spans="1:5" ht="33">
      <c r="A1619" s="37">
        <v>1617</v>
      </c>
      <c r="B1619" s="209"/>
      <c r="C1619" s="37" t="s">
        <v>13670</v>
      </c>
      <c r="D1619" s="6" t="s">
        <v>1619</v>
      </c>
      <c r="E1619" s="3">
        <v>4</v>
      </c>
    </row>
    <row r="1620" spans="1:5" ht="33">
      <c r="A1620" s="37">
        <v>1618</v>
      </c>
      <c r="B1620" s="210"/>
      <c r="C1620" s="37" t="s">
        <v>13671</v>
      </c>
      <c r="D1620" s="6" t="s">
        <v>1620</v>
      </c>
      <c r="E1620" s="3">
        <v>4</v>
      </c>
    </row>
    <row r="1621" spans="1:5" ht="33">
      <c r="A1621" s="37">
        <v>1619</v>
      </c>
      <c r="B1621" s="209"/>
      <c r="C1621" s="37" t="s">
        <v>13672</v>
      </c>
      <c r="D1621" s="6" t="s">
        <v>1621</v>
      </c>
      <c r="E1621" s="3">
        <v>4</v>
      </c>
    </row>
    <row r="1622" spans="1:5" ht="33">
      <c r="A1622" s="37">
        <v>1620</v>
      </c>
      <c r="B1622" s="210"/>
      <c r="C1622" s="37" t="s">
        <v>13673</v>
      </c>
      <c r="D1622" s="6" t="s">
        <v>1622</v>
      </c>
      <c r="E1622" s="3">
        <v>4</v>
      </c>
    </row>
    <row r="1623" spans="1:5" ht="33">
      <c r="A1623" s="37">
        <v>1621</v>
      </c>
      <c r="B1623" s="209"/>
      <c r="C1623" s="37" t="s">
        <v>13674</v>
      </c>
      <c r="D1623" s="6" t="s">
        <v>1623</v>
      </c>
      <c r="E1623" s="3">
        <v>4</v>
      </c>
    </row>
    <row r="1624" spans="1:5" ht="33">
      <c r="A1624" s="37">
        <v>1622</v>
      </c>
      <c r="B1624" s="210"/>
      <c r="C1624" s="37" t="s">
        <v>13675</v>
      </c>
      <c r="D1624" s="6" t="s">
        <v>1624</v>
      </c>
      <c r="E1624" s="3">
        <v>4</v>
      </c>
    </row>
    <row r="1625" spans="1:5" ht="66">
      <c r="A1625" s="37">
        <v>1623</v>
      </c>
      <c r="B1625" s="209"/>
      <c r="C1625" s="37" t="s">
        <v>13676</v>
      </c>
      <c r="D1625" s="6" t="s">
        <v>1625</v>
      </c>
      <c r="E1625" s="3">
        <v>4</v>
      </c>
    </row>
    <row r="1626" spans="1:5" ht="33">
      <c r="A1626" s="37">
        <v>1624</v>
      </c>
      <c r="B1626" s="210"/>
      <c r="C1626" s="37" t="s">
        <v>13677</v>
      </c>
      <c r="D1626" s="6" t="s">
        <v>1626</v>
      </c>
      <c r="E1626" s="3">
        <v>4</v>
      </c>
    </row>
    <row r="1627" spans="1:5" ht="33">
      <c r="A1627" s="37">
        <v>1625</v>
      </c>
      <c r="B1627" s="209"/>
      <c r="C1627" s="37" t="s">
        <v>13678</v>
      </c>
      <c r="D1627" s="6" t="s">
        <v>1627</v>
      </c>
      <c r="E1627" s="3">
        <v>4</v>
      </c>
    </row>
    <row r="1628" spans="1:5" ht="33">
      <c r="A1628" s="37">
        <v>1626</v>
      </c>
      <c r="B1628" s="210"/>
      <c r="C1628" s="37" t="s">
        <v>13679</v>
      </c>
      <c r="D1628" s="6" t="s">
        <v>1628</v>
      </c>
      <c r="E1628" s="3">
        <v>4</v>
      </c>
    </row>
    <row r="1629" spans="1:5" ht="33">
      <c r="A1629" s="37">
        <v>1627</v>
      </c>
      <c r="B1629" s="209"/>
      <c r="C1629" s="37" t="s">
        <v>13680</v>
      </c>
      <c r="D1629" s="6" t="s">
        <v>1629</v>
      </c>
      <c r="E1629" s="3">
        <v>4</v>
      </c>
    </row>
    <row r="1630" spans="1:5" ht="66">
      <c r="A1630" s="37">
        <v>1628</v>
      </c>
      <c r="B1630" s="210"/>
      <c r="C1630" s="37" t="s">
        <v>13681</v>
      </c>
      <c r="D1630" s="6" t="s">
        <v>1630</v>
      </c>
      <c r="E1630" s="3">
        <v>4</v>
      </c>
    </row>
    <row r="1631" spans="1:5" ht="33">
      <c r="A1631" s="37">
        <v>1629</v>
      </c>
      <c r="B1631" s="209"/>
      <c r="C1631" s="37" t="s">
        <v>13682</v>
      </c>
      <c r="D1631" s="6" t="s">
        <v>1631</v>
      </c>
      <c r="E1631" s="3">
        <v>4</v>
      </c>
    </row>
    <row r="1632" spans="1:5" ht="33">
      <c r="A1632" s="37">
        <v>1630</v>
      </c>
      <c r="B1632" s="210"/>
      <c r="C1632" s="37" t="s">
        <v>13683</v>
      </c>
      <c r="D1632" s="6" t="s">
        <v>1632</v>
      </c>
      <c r="E1632" s="3">
        <v>4</v>
      </c>
    </row>
    <row r="1633" spans="1:5" ht="33">
      <c r="A1633" s="37">
        <v>1631</v>
      </c>
      <c r="B1633" s="209"/>
      <c r="C1633" s="37" t="s">
        <v>13684</v>
      </c>
      <c r="D1633" s="6" t="s">
        <v>1633</v>
      </c>
      <c r="E1633" s="3">
        <v>4</v>
      </c>
    </row>
    <row r="1634" spans="1:5" ht="33">
      <c r="A1634" s="37">
        <v>1632</v>
      </c>
      <c r="B1634" s="210"/>
      <c r="C1634" s="37" t="s">
        <v>13685</v>
      </c>
      <c r="D1634" s="6" t="s">
        <v>1634</v>
      </c>
      <c r="E1634" s="3">
        <v>4</v>
      </c>
    </row>
    <row r="1635" spans="1:5" ht="49.5">
      <c r="A1635" s="37">
        <v>1633</v>
      </c>
      <c r="B1635" s="209"/>
      <c r="C1635" s="37" t="s">
        <v>13686</v>
      </c>
      <c r="D1635" s="6" t="s">
        <v>1635</v>
      </c>
      <c r="E1635" s="3">
        <v>4</v>
      </c>
    </row>
    <row r="1636" spans="1:5" ht="18.75">
      <c r="A1636" s="37">
        <v>1634</v>
      </c>
      <c r="B1636" s="210"/>
      <c r="C1636" s="37" t="s">
        <v>13687</v>
      </c>
      <c r="D1636" s="6" t="s">
        <v>1636</v>
      </c>
      <c r="E1636" s="3">
        <v>4</v>
      </c>
    </row>
    <row r="1637" spans="1:5" ht="33">
      <c r="A1637" s="37">
        <v>1635</v>
      </c>
      <c r="B1637" s="209"/>
      <c r="C1637" s="37" t="s">
        <v>13688</v>
      </c>
      <c r="D1637" s="6" t="s">
        <v>1637</v>
      </c>
      <c r="E1637" s="3">
        <v>4</v>
      </c>
    </row>
    <row r="1638" spans="1:5" ht="49.5">
      <c r="A1638" s="37">
        <v>1636</v>
      </c>
      <c r="B1638" s="210"/>
      <c r="C1638" s="37" t="s">
        <v>13689</v>
      </c>
      <c r="D1638" s="6" t="s">
        <v>1638</v>
      </c>
      <c r="E1638" s="3">
        <v>4</v>
      </c>
    </row>
    <row r="1639" spans="1:5" ht="33">
      <c r="A1639" s="37">
        <v>1637</v>
      </c>
      <c r="B1639" s="209"/>
      <c r="C1639" s="37" t="s">
        <v>13690</v>
      </c>
      <c r="D1639" s="6" t="s">
        <v>1639</v>
      </c>
      <c r="E1639" s="3">
        <v>4</v>
      </c>
    </row>
    <row r="1640" spans="1:5" ht="33">
      <c r="A1640" s="37">
        <v>1638</v>
      </c>
      <c r="B1640" s="210"/>
      <c r="C1640" s="37" t="s">
        <v>13691</v>
      </c>
      <c r="D1640" s="6" t="s">
        <v>1640</v>
      </c>
      <c r="E1640" s="3">
        <v>4</v>
      </c>
    </row>
    <row r="1641" spans="1:5" ht="33">
      <c r="A1641" s="37">
        <v>1639</v>
      </c>
      <c r="B1641" s="209"/>
      <c r="C1641" s="37" t="s">
        <v>13692</v>
      </c>
      <c r="D1641" s="6" t="s">
        <v>1641</v>
      </c>
      <c r="E1641" s="3">
        <v>4</v>
      </c>
    </row>
    <row r="1642" spans="1:5" ht="49.5">
      <c r="A1642" s="37">
        <v>1640</v>
      </c>
      <c r="B1642" s="210"/>
      <c r="C1642" s="37" t="s">
        <v>13693</v>
      </c>
      <c r="D1642" s="6" t="s">
        <v>1642</v>
      </c>
      <c r="E1642" s="3">
        <v>4</v>
      </c>
    </row>
    <row r="1643" spans="1:5" ht="49.5">
      <c r="A1643" s="37">
        <v>1641</v>
      </c>
      <c r="B1643" s="209"/>
      <c r="C1643" s="37" t="s">
        <v>13694</v>
      </c>
      <c r="D1643" s="6" t="s">
        <v>1643</v>
      </c>
      <c r="E1643" s="3">
        <v>4</v>
      </c>
    </row>
    <row r="1644" spans="1:5" ht="33">
      <c r="A1644" s="37">
        <v>1642</v>
      </c>
      <c r="B1644" s="210"/>
      <c r="C1644" s="37" t="s">
        <v>13695</v>
      </c>
      <c r="D1644" s="6" t="s">
        <v>1644</v>
      </c>
      <c r="E1644" s="3">
        <v>4</v>
      </c>
    </row>
    <row r="1645" spans="1:5" ht="33">
      <c r="A1645" s="37">
        <v>1643</v>
      </c>
      <c r="B1645" s="209"/>
      <c r="C1645" s="37" t="s">
        <v>13696</v>
      </c>
      <c r="D1645" s="6" t="s">
        <v>1645</v>
      </c>
      <c r="E1645" s="3">
        <v>4</v>
      </c>
    </row>
    <row r="1646" spans="1:5" ht="33">
      <c r="A1646" s="37">
        <v>1644</v>
      </c>
      <c r="B1646" s="210"/>
      <c r="C1646" s="37" t="s">
        <v>13697</v>
      </c>
      <c r="D1646" s="6" t="s">
        <v>1646</v>
      </c>
      <c r="E1646" s="3">
        <v>4</v>
      </c>
    </row>
    <row r="1647" spans="1:5" ht="33">
      <c r="A1647" s="37">
        <v>1645</v>
      </c>
      <c r="B1647" s="209"/>
      <c r="C1647" s="37" t="s">
        <v>13698</v>
      </c>
      <c r="D1647" s="6" t="s">
        <v>1647</v>
      </c>
      <c r="E1647" s="3">
        <v>4</v>
      </c>
    </row>
    <row r="1648" spans="1:5" ht="33">
      <c r="A1648" s="37">
        <v>1646</v>
      </c>
      <c r="B1648" s="210"/>
      <c r="C1648" s="37" t="s">
        <v>13699</v>
      </c>
      <c r="D1648" s="6" t="s">
        <v>1648</v>
      </c>
      <c r="E1648" s="3">
        <v>4</v>
      </c>
    </row>
    <row r="1649" spans="1:5" ht="33">
      <c r="A1649" s="37">
        <v>1647</v>
      </c>
      <c r="B1649" s="209"/>
      <c r="C1649" s="37" t="s">
        <v>13699</v>
      </c>
      <c r="D1649" s="6" t="s">
        <v>1649</v>
      </c>
      <c r="E1649" s="3">
        <v>4</v>
      </c>
    </row>
    <row r="1650" spans="1:5" ht="33">
      <c r="A1650" s="37">
        <v>1648</v>
      </c>
      <c r="B1650" s="210"/>
      <c r="C1650" s="37" t="s">
        <v>13699</v>
      </c>
      <c r="D1650" s="6" t="s">
        <v>1650</v>
      </c>
      <c r="E1650" s="3">
        <v>4</v>
      </c>
    </row>
    <row r="1651" spans="1:5" ht="49.5">
      <c r="A1651" s="37">
        <v>1649</v>
      </c>
      <c r="B1651" s="209"/>
      <c r="C1651" s="37" t="s">
        <v>13700</v>
      </c>
      <c r="D1651" s="6" t="s">
        <v>1651</v>
      </c>
      <c r="E1651" s="3">
        <v>4</v>
      </c>
    </row>
    <row r="1652" spans="1:5" ht="49.5">
      <c r="A1652" s="37">
        <v>1650</v>
      </c>
      <c r="B1652" s="210"/>
      <c r="C1652" s="37" t="s">
        <v>13701</v>
      </c>
      <c r="D1652" s="6" t="s">
        <v>1652</v>
      </c>
      <c r="E1652" s="3">
        <v>4</v>
      </c>
    </row>
    <row r="1653" spans="1:5" ht="33">
      <c r="A1653" s="37">
        <v>1651</v>
      </c>
      <c r="B1653" s="209"/>
      <c r="C1653" s="37" t="s">
        <v>13702</v>
      </c>
      <c r="D1653" s="6" t="s">
        <v>1653</v>
      </c>
      <c r="E1653" s="3">
        <v>4</v>
      </c>
    </row>
    <row r="1654" spans="1:5" ht="18.75">
      <c r="A1654" s="37">
        <v>1652</v>
      </c>
      <c r="B1654" s="210"/>
      <c r="C1654" s="37" t="s">
        <v>13703</v>
      </c>
      <c r="D1654" s="6" t="s">
        <v>1654</v>
      </c>
      <c r="E1654" s="3">
        <v>4</v>
      </c>
    </row>
    <row r="1655" spans="1:5" ht="33">
      <c r="A1655" s="37">
        <v>1653</v>
      </c>
      <c r="B1655" s="209"/>
      <c r="C1655" s="37" t="s">
        <v>13704</v>
      </c>
      <c r="D1655" s="6" t="s">
        <v>1655</v>
      </c>
      <c r="E1655" s="3">
        <v>4</v>
      </c>
    </row>
    <row r="1656" spans="1:5" ht="33">
      <c r="A1656" s="37">
        <v>1654</v>
      </c>
      <c r="B1656" s="210"/>
      <c r="C1656" s="37" t="s">
        <v>13705</v>
      </c>
      <c r="D1656" s="6" t="s">
        <v>1656</v>
      </c>
      <c r="E1656" s="3">
        <v>4</v>
      </c>
    </row>
    <row r="1657" spans="1:5" ht="33">
      <c r="A1657" s="37">
        <v>1655</v>
      </c>
      <c r="B1657" s="209"/>
      <c r="C1657" s="37" t="s">
        <v>13706</v>
      </c>
      <c r="D1657" s="6" t="s">
        <v>1657</v>
      </c>
      <c r="E1657" s="3">
        <v>4</v>
      </c>
    </row>
    <row r="1658" spans="1:5" ht="33">
      <c r="A1658" s="37">
        <v>1656</v>
      </c>
      <c r="B1658" s="210"/>
      <c r="C1658" s="37" t="s">
        <v>13707</v>
      </c>
      <c r="D1658" s="6" t="s">
        <v>1658</v>
      </c>
      <c r="E1658" s="3">
        <v>4</v>
      </c>
    </row>
    <row r="1659" spans="1:5" ht="33">
      <c r="A1659" s="37">
        <v>1657</v>
      </c>
      <c r="B1659" s="209"/>
      <c r="C1659" s="37" t="s">
        <v>13708</v>
      </c>
      <c r="D1659" s="6" t="s">
        <v>1659</v>
      </c>
      <c r="E1659" s="3">
        <v>4</v>
      </c>
    </row>
    <row r="1660" spans="1:5" ht="33">
      <c r="A1660" s="37">
        <v>1658</v>
      </c>
      <c r="B1660" s="210"/>
      <c r="C1660" s="37" t="s">
        <v>13709</v>
      </c>
      <c r="D1660" s="6" t="s">
        <v>1660</v>
      </c>
      <c r="E1660" s="3">
        <v>4</v>
      </c>
    </row>
    <row r="1661" spans="1:5" ht="33">
      <c r="A1661" s="37">
        <v>1659</v>
      </c>
      <c r="B1661" s="209"/>
      <c r="C1661" s="37" t="s">
        <v>13710</v>
      </c>
      <c r="D1661" s="6" t="s">
        <v>1661</v>
      </c>
      <c r="E1661" s="3">
        <v>4</v>
      </c>
    </row>
    <row r="1662" spans="1:5" ht="33">
      <c r="A1662" s="37">
        <v>1660</v>
      </c>
      <c r="B1662" s="210"/>
      <c r="C1662" s="37" t="s">
        <v>13711</v>
      </c>
      <c r="D1662" s="6" t="s">
        <v>1662</v>
      </c>
      <c r="E1662" s="3">
        <v>4</v>
      </c>
    </row>
    <row r="1663" spans="1:5" ht="33">
      <c r="A1663" s="37">
        <v>1661</v>
      </c>
      <c r="B1663" s="209"/>
      <c r="C1663" s="37" t="s">
        <v>13712</v>
      </c>
      <c r="D1663" s="6" t="s">
        <v>1663</v>
      </c>
      <c r="E1663" s="3">
        <v>4</v>
      </c>
    </row>
    <row r="1664" spans="1:5" ht="49.5">
      <c r="A1664" s="37">
        <v>1662</v>
      </c>
      <c r="B1664" s="210"/>
      <c r="C1664" s="37" t="s">
        <v>13713</v>
      </c>
      <c r="D1664" s="6" t="s">
        <v>1664</v>
      </c>
      <c r="E1664" s="3">
        <v>4</v>
      </c>
    </row>
    <row r="1665" spans="1:5" ht="49.5">
      <c r="A1665" s="37">
        <v>1663</v>
      </c>
      <c r="B1665" s="209"/>
      <c r="C1665" s="37" t="s">
        <v>13714</v>
      </c>
      <c r="D1665" s="6" t="s">
        <v>1665</v>
      </c>
      <c r="E1665" s="3">
        <v>4</v>
      </c>
    </row>
    <row r="1666" spans="1:5" ht="33">
      <c r="A1666" s="37">
        <v>1664</v>
      </c>
      <c r="B1666" s="210"/>
      <c r="C1666" s="37" t="s">
        <v>13715</v>
      </c>
      <c r="D1666" s="6" t="s">
        <v>1666</v>
      </c>
      <c r="E1666" s="3">
        <v>4</v>
      </c>
    </row>
    <row r="1667" spans="1:5" ht="33">
      <c r="A1667" s="37">
        <v>1665</v>
      </c>
      <c r="B1667" s="209"/>
      <c r="C1667" s="37" t="s">
        <v>13716</v>
      </c>
      <c r="D1667" s="6" t="s">
        <v>1667</v>
      </c>
      <c r="E1667" s="3">
        <v>4</v>
      </c>
    </row>
    <row r="1668" spans="1:5" ht="49.5">
      <c r="A1668" s="37">
        <v>1666</v>
      </c>
      <c r="B1668" s="210"/>
      <c r="C1668" s="37" t="s">
        <v>13717</v>
      </c>
      <c r="D1668" s="6" t="s">
        <v>1668</v>
      </c>
      <c r="E1668" s="3">
        <v>4</v>
      </c>
    </row>
    <row r="1669" spans="1:5" ht="33">
      <c r="A1669" s="37">
        <v>1667</v>
      </c>
      <c r="B1669" s="209"/>
      <c r="C1669" s="37" t="s">
        <v>13718</v>
      </c>
      <c r="D1669" s="6" t="s">
        <v>1669</v>
      </c>
      <c r="E1669" s="3">
        <v>4</v>
      </c>
    </row>
    <row r="1670" spans="1:5" ht="33">
      <c r="A1670" s="37">
        <v>1668</v>
      </c>
      <c r="B1670" s="210"/>
      <c r="C1670" s="37" t="s">
        <v>13719</v>
      </c>
      <c r="D1670" s="6" t="s">
        <v>1670</v>
      </c>
      <c r="E1670" s="3">
        <v>4</v>
      </c>
    </row>
    <row r="1671" spans="1:5" ht="49.5">
      <c r="A1671" s="37">
        <v>1669</v>
      </c>
      <c r="B1671" s="209"/>
      <c r="C1671" s="37" t="s">
        <v>13720</v>
      </c>
      <c r="D1671" s="6" t="s">
        <v>1671</v>
      </c>
      <c r="E1671" s="3">
        <v>4</v>
      </c>
    </row>
    <row r="1672" spans="1:5" ht="33">
      <c r="A1672" s="37">
        <v>1670</v>
      </c>
      <c r="B1672" s="210"/>
      <c r="C1672" s="37" t="s">
        <v>13721</v>
      </c>
      <c r="D1672" s="6" t="s">
        <v>1672</v>
      </c>
      <c r="E1672" s="3">
        <v>4</v>
      </c>
    </row>
    <row r="1673" spans="1:5" ht="49.5">
      <c r="A1673" s="37">
        <v>1671</v>
      </c>
      <c r="B1673" s="209"/>
      <c r="C1673" s="37" t="s">
        <v>13722</v>
      </c>
      <c r="D1673" s="6" t="s">
        <v>1673</v>
      </c>
      <c r="E1673" s="3">
        <v>4</v>
      </c>
    </row>
    <row r="1674" spans="1:5" ht="33">
      <c r="A1674" s="37">
        <v>1672</v>
      </c>
      <c r="B1674" s="210"/>
      <c r="C1674" s="37" t="s">
        <v>13723</v>
      </c>
      <c r="D1674" s="6" t="s">
        <v>1674</v>
      </c>
      <c r="E1674" s="3">
        <v>4</v>
      </c>
    </row>
    <row r="1675" spans="1:5" ht="33">
      <c r="A1675" s="37">
        <v>1673</v>
      </c>
      <c r="B1675" s="209"/>
      <c r="C1675" s="37" t="s">
        <v>13724</v>
      </c>
      <c r="D1675" s="6" t="s">
        <v>1675</v>
      </c>
      <c r="E1675" s="3">
        <v>4</v>
      </c>
    </row>
    <row r="1676" spans="1:5" ht="33">
      <c r="A1676" s="37">
        <v>1674</v>
      </c>
      <c r="B1676" s="210"/>
      <c r="C1676" s="37" t="s">
        <v>13725</v>
      </c>
      <c r="D1676" s="6" t="s">
        <v>1676</v>
      </c>
      <c r="E1676" s="3">
        <v>4</v>
      </c>
    </row>
    <row r="1677" spans="1:5" ht="33">
      <c r="A1677" s="37">
        <v>1675</v>
      </c>
      <c r="B1677" s="209"/>
      <c r="C1677" s="37" t="s">
        <v>13726</v>
      </c>
      <c r="D1677" s="6" t="s">
        <v>1677</v>
      </c>
      <c r="E1677" s="3">
        <v>4</v>
      </c>
    </row>
    <row r="1678" spans="1:5" ht="49.5">
      <c r="A1678" s="37">
        <v>1676</v>
      </c>
      <c r="B1678" s="210"/>
      <c r="C1678" s="37" t="s">
        <v>13727</v>
      </c>
      <c r="D1678" s="6" t="s">
        <v>1678</v>
      </c>
      <c r="E1678" s="3">
        <v>4</v>
      </c>
    </row>
    <row r="1679" spans="1:5" ht="49.5">
      <c r="A1679" s="37">
        <v>1677</v>
      </c>
      <c r="B1679" s="209"/>
      <c r="C1679" s="37" t="s">
        <v>13728</v>
      </c>
      <c r="D1679" s="6" t="s">
        <v>1679</v>
      </c>
      <c r="E1679" s="3">
        <v>4</v>
      </c>
    </row>
    <row r="1680" spans="1:5" ht="33">
      <c r="A1680" s="37">
        <v>1678</v>
      </c>
      <c r="B1680" s="210"/>
      <c r="C1680" s="37" t="s">
        <v>13729</v>
      </c>
      <c r="D1680" s="6" t="s">
        <v>1680</v>
      </c>
      <c r="E1680" s="3">
        <v>4</v>
      </c>
    </row>
    <row r="1681" spans="1:5" ht="33">
      <c r="A1681" s="37">
        <v>1679</v>
      </c>
      <c r="B1681" s="209"/>
      <c r="C1681" s="37" t="s">
        <v>13730</v>
      </c>
      <c r="D1681" s="6" t="s">
        <v>1681</v>
      </c>
      <c r="E1681" s="3">
        <v>4</v>
      </c>
    </row>
    <row r="1682" spans="1:5" ht="33">
      <c r="A1682" s="37">
        <v>1680</v>
      </c>
      <c r="B1682" s="210"/>
      <c r="C1682" s="37" t="s">
        <v>13731</v>
      </c>
      <c r="D1682" s="6" t="s">
        <v>1682</v>
      </c>
      <c r="E1682" s="3">
        <v>4</v>
      </c>
    </row>
    <row r="1683" spans="1:5" ht="49.5">
      <c r="A1683" s="37">
        <v>1681</v>
      </c>
      <c r="B1683" s="209"/>
      <c r="C1683" s="37" t="s">
        <v>13732</v>
      </c>
      <c r="D1683" s="6" t="s">
        <v>1683</v>
      </c>
      <c r="E1683" s="3">
        <v>4</v>
      </c>
    </row>
    <row r="1684" spans="1:5" ht="33">
      <c r="A1684" s="37">
        <v>1682</v>
      </c>
      <c r="B1684" s="210"/>
      <c r="C1684" s="37" t="s">
        <v>13733</v>
      </c>
      <c r="D1684" s="6" t="s">
        <v>1684</v>
      </c>
      <c r="E1684" s="3">
        <v>4</v>
      </c>
    </row>
    <row r="1685" spans="1:5" ht="49.5">
      <c r="A1685" s="37">
        <v>1683</v>
      </c>
      <c r="B1685" s="209"/>
      <c r="C1685" s="37" t="s">
        <v>13734</v>
      </c>
      <c r="D1685" s="6" t="s">
        <v>1685</v>
      </c>
      <c r="E1685" s="3">
        <v>4</v>
      </c>
    </row>
    <row r="1686" spans="1:5" ht="49.5">
      <c r="A1686" s="37">
        <v>1684</v>
      </c>
      <c r="B1686" s="210"/>
      <c r="C1686" s="37" t="s">
        <v>13735</v>
      </c>
      <c r="D1686" s="6" t="s">
        <v>1686</v>
      </c>
      <c r="E1686" s="3">
        <v>4</v>
      </c>
    </row>
    <row r="1687" spans="1:5" ht="33">
      <c r="A1687" s="37">
        <v>1685</v>
      </c>
      <c r="B1687" s="209"/>
      <c r="C1687" s="37" t="s">
        <v>13736</v>
      </c>
      <c r="D1687" s="6" t="s">
        <v>1687</v>
      </c>
      <c r="E1687" s="3">
        <v>4</v>
      </c>
    </row>
    <row r="1688" spans="1:5" ht="33">
      <c r="A1688" s="37">
        <v>1686</v>
      </c>
      <c r="B1688" s="210"/>
      <c r="C1688" s="37" t="s">
        <v>13737</v>
      </c>
      <c r="D1688" s="6" t="s">
        <v>1688</v>
      </c>
      <c r="E1688" s="3">
        <v>4</v>
      </c>
    </row>
    <row r="1689" spans="1:5" ht="33">
      <c r="A1689" s="37">
        <v>1687</v>
      </c>
      <c r="B1689" s="209"/>
      <c r="C1689" s="37" t="s">
        <v>13738</v>
      </c>
      <c r="D1689" s="6" t="s">
        <v>1689</v>
      </c>
      <c r="E1689" s="3">
        <v>4</v>
      </c>
    </row>
    <row r="1690" spans="1:5" ht="49.5">
      <c r="A1690" s="37">
        <v>1688</v>
      </c>
      <c r="B1690" s="210"/>
      <c r="C1690" s="37" t="s">
        <v>13739</v>
      </c>
      <c r="D1690" s="6" t="s">
        <v>1690</v>
      </c>
      <c r="E1690" s="3">
        <v>4</v>
      </c>
    </row>
    <row r="1691" spans="1:5" ht="33">
      <c r="A1691" s="37">
        <v>1689</v>
      </c>
      <c r="B1691" s="209"/>
      <c r="C1691" s="37" t="s">
        <v>13740</v>
      </c>
      <c r="D1691" s="6" t="s">
        <v>1691</v>
      </c>
      <c r="E1691" s="3">
        <v>4</v>
      </c>
    </row>
    <row r="1692" spans="1:5" ht="49.5">
      <c r="A1692" s="37">
        <v>1690</v>
      </c>
      <c r="B1692" s="210"/>
      <c r="C1692" s="37" t="s">
        <v>13741</v>
      </c>
      <c r="D1692" s="6" t="s">
        <v>1692</v>
      </c>
      <c r="E1692" s="3">
        <v>4</v>
      </c>
    </row>
    <row r="1693" spans="1:5" ht="49.5">
      <c r="A1693" s="37">
        <v>1691</v>
      </c>
      <c r="B1693" s="209"/>
      <c r="C1693" s="37" t="s">
        <v>13742</v>
      </c>
      <c r="D1693" s="6" t="s">
        <v>1693</v>
      </c>
      <c r="E1693" s="3">
        <v>4</v>
      </c>
    </row>
    <row r="1694" spans="1:5" ht="33">
      <c r="A1694" s="37">
        <v>1692</v>
      </c>
      <c r="B1694" s="210"/>
      <c r="C1694" s="37" t="s">
        <v>13743</v>
      </c>
      <c r="D1694" s="6" t="s">
        <v>1694</v>
      </c>
      <c r="E1694" s="3">
        <v>4</v>
      </c>
    </row>
    <row r="1695" spans="1:5" ht="49.5">
      <c r="A1695" s="37">
        <v>1693</v>
      </c>
      <c r="B1695" s="209"/>
      <c r="C1695" s="37" t="s">
        <v>13744</v>
      </c>
      <c r="D1695" s="6" t="s">
        <v>1695</v>
      </c>
      <c r="E1695" s="3">
        <v>4</v>
      </c>
    </row>
    <row r="1696" spans="1:5" ht="49.5">
      <c r="A1696" s="37">
        <v>1694</v>
      </c>
      <c r="B1696" s="210"/>
      <c r="C1696" s="37" t="s">
        <v>13745</v>
      </c>
      <c r="D1696" s="6" t="s">
        <v>1696</v>
      </c>
      <c r="E1696" s="3">
        <v>4</v>
      </c>
    </row>
    <row r="1697" spans="1:5" ht="33">
      <c r="A1697" s="37">
        <v>1695</v>
      </c>
      <c r="B1697" s="209"/>
      <c r="C1697" s="37" t="s">
        <v>13746</v>
      </c>
      <c r="D1697" s="6" t="s">
        <v>1697</v>
      </c>
      <c r="E1697" s="3">
        <v>4</v>
      </c>
    </row>
    <row r="1698" spans="1:5" ht="33">
      <c r="A1698" s="37">
        <v>1696</v>
      </c>
      <c r="B1698" s="210"/>
      <c r="C1698" s="37" t="s">
        <v>13747</v>
      </c>
      <c r="D1698" s="6" t="s">
        <v>1698</v>
      </c>
      <c r="E1698" s="3">
        <v>4</v>
      </c>
    </row>
    <row r="1699" spans="1:5" ht="33">
      <c r="A1699" s="37">
        <v>1697</v>
      </c>
      <c r="B1699" s="209"/>
      <c r="C1699" s="37" t="s">
        <v>13748</v>
      </c>
      <c r="D1699" s="6" t="s">
        <v>1699</v>
      </c>
      <c r="E1699" s="3">
        <v>4</v>
      </c>
    </row>
    <row r="1700" spans="1:5" ht="33">
      <c r="A1700" s="37">
        <v>1698</v>
      </c>
      <c r="B1700" s="210"/>
      <c r="C1700" s="37" t="s">
        <v>13749</v>
      </c>
      <c r="D1700" s="6" t="s">
        <v>1700</v>
      </c>
      <c r="E1700" s="3">
        <v>4</v>
      </c>
    </row>
    <row r="1701" spans="1:5" ht="33">
      <c r="A1701" s="37">
        <v>1699</v>
      </c>
      <c r="B1701" s="209"/>
      <c r="C1701" s="37" t="s">
        <v>13750</v>
      </c>
      <c r="D1701" s="6" t="s">
        <v>1701</v>
      </c>
      <c r="E1701" s="3">
        <v>4</v>
      </c>
    </row>
    <row r="1702" spans="1:5" ht="33">
      <c r="A1702" s="37">
        <v>1700</v>
      </c>
      <c r="B1702" s="210"/>
      <c r="C1702" s="37" t="s">
        <v>13751</v>
      </c>
      <c r="D1702" s="6" t="s">
        <v>1702</v>
      </c>
      <c r="E1702" s="3">
        <v>4</v>
      </c>
    </row>
    <row r="1703" spans="1:5" ht="33">
      <c r="A1703" s="37">
        <v>1701</v>
      </c>
      <c r="B1703" s="209"/>
      <c r="C1703" s="37" t="s">
        <v>13752</v>
      </c>
      <c r="D1703" s="6" t="s">
        <v>1703</v>
      </c>
      <c r="E1703" s="3">
        <v>4</v>
      </c>
    </row>
    <row r="1704" spans="1:5" ht="33">
      <c r="A1704" s="37">
        <v>1702</v>
      </c>
      <c r="B1704" s="210"/>
      <c r="C1704" s="37" t="s">
        <v>13753</v>
      </c>
      <c r="D1704" s="6" t="s">
        <v>1704</v>
      </c>
      <c r="E1704" s="3">
        <v>4</v>
      </c>
    </row>
    <row r="1705" spans="1:5" ht="33">
      <c r="A1705" s="37">
        <v>1703</v>
      </c>
      <c r="B1705" s="209"/>
      <c r="C1705" s="37" t="s">
        <v>13754</v>
      </c>
      <c r="D1705" s="6" t="s">
        <v>1705</v>
      </c>
      <c r="E1705" s="3">
        <v>4</v>
      </c>
    </row>
    <row r="1706" spans="1:5" ht="49.5">
      <c r="A1706" s="37">
        <v>1704</v>
      </c>
      <c r="B1706" s="210"/>
      <c r="C1706" s="37" t="s">
        <v>13755</v>
      </c>
      <c r="D1706" s="6" t="s">
        <v>1706</v>
      </c>
      <c r="E1706" s="3">
        <v>4</v>
      </c>
    </row>
    <row r="1707" spans="1:5" ht="49.5">
      <c r="A1707" s="37">
        <v>1705</v>
      </c>
      <c r="B1707" s="209"/>
      <c r="C1707" s="37" t="s">
        <v>13756</v>
      </c>
      <c r="D1707" s="6" t="s">
        <v>1707</v>
      </c>
      <c r="E1707" s="3">
        <v>4</v>
      </c>
    </row>
    <row r="1708" spans="1:5" ht="49.5">
      <c r="A1708" s="37">
        <v>1706</v>
      </c>
      <c r="B1708" s="210"/>
      <c r="C1708" s="37" t="s">
        <v>13757</v>
      </c>
      <c r="D1708" s="6" t="s">
        <v>1708</v>
      </c>
      <c r="E1708" s="3">
        <v>4</v>
      </c>
    </row>
    <row r="1709" spans="1:5" ht="33">
      <c r="A1709" s="37">
        <v>1707</v>
      </c>
      <c r="B1709" s="209"/>
      <c r="C1709" s="37" t="s">
        <v>13758</v>
      </c>
      <c r="D1709" s="6" t="s">
        <v>1709</v>
      </c>
      <c r="E1709" s="3">
        <v>4</v>
      </c>
    </row>
    <row r="1710" spans="1:5" ht="33">
      <c r="A1710" s="37">
        <v>1708</v>
      </c>
      <c r="B1710" s="210"/>
      <c r="C1710" s="37" t="s">
        <v>13759</v>
      </c>
      <c r="D1710" s="6" t="s">
        <v>1710</v>
      </c>
      <c r="E1710" s="3">
        <v>4</v>
      </c>
    </row>
    <row r="1711" spans="1:5" ht="33">
      <c r="A1711" s="37">
        <v>1709</v>
      </c>
      <c r="B1711" s="209"/>
      <c r="C1711" s="37" t="s">
        <v>13760</v>
      </c>
      <c r="D1711" s="6" t="s">
        <v>1711</v>
      </c>
      <c r="E1711" s="3">
        <v>4</v>
      </c>
    </row>
    <row r="1712" spans="1:5" ht="33">
      <c r="A1712" s="37">
        <v>1710</v>
      </c>
      <c r="B1712" s="210"/>
      <c r="C1712" s="37" t="s">
        <v>13761</v>
      </c>
      <c r="D1712" s="6" t="s">
        <v>1712</v>
      </c>
      <c r="E1712" s="3">
        <v>8</v>
      </c>
    </row>
    <row r="1713" spans="1:5" ht="33">
      <c r="A1713" s="37">
        <v>1711</v>
      </c>
      <c r="B1713" s="209"/>
      <c r="C1713" s="37" t="s">
        <v>13762</v>
      </c>
      <c r="D1713" s="6" t="s">
        <v>1713</v>
      </c>
      <c r="E1713" s="3">
        <v>8</v>
      </c>
    </row>
    <row r="1714" spans="1:5" ht="33">
      <c r="A1714" s="37">
        <v>1712</v>
      </c>
      <c r="B1714" s="210"/>
      <c r="C1714" s="37" t="s">
        <v>13763</v>
      </c>
      <c r="D1714" s="6" t="s">
        <v>1714</v>
      </c>
      <c r="E1714" s="3">
        <v>8</v>
      </c>
    </row>
    <row r="1715" spans="1:5" ht="33">
      <c r="A1715" s="37">
        <v>1713</v>
      </c>
      <c r="B1715" s="209"/>
      <c r="C1715" s="37" t="s">
        <v>13764</v>
      </c>
      <c r="D1715" s="6" t="s">
        <v>1715</v>
      </c>
      <c r="E1715" s="3">
        <v>8</v>
      </c>
    </row>
    <row r="1716" spans="1:5" ht="33">
      <c r="A1716" s="37">
        <v>1714</v>
      </c>
      <c r="B1716" s="210"/>
      <c r="C1716" s="37" t="s">
        <v>13765</v>
      </c>
      <c r="D1716" s="6" t="s">
        <v>1716</v>
      </c>
      <c r="E1716" s="3">
        <v>8</v>
      </c>
    </row>
    <row r="1717" spans="1:5" ht="33">
      <c r="A1717" s="37">
        <v>1715</v>
      </c>
      <c r="B1717" s="209"/>
      <c r="C1717" s="37" t="s">
        <v>13766</v>
      </c>
      <c r="D1717" s="6" t="s">
        <v>1717</v>
      </c>
      <c r="E1717" s="3">
        <v>8</v>
      </c>
    </row>
    <row r="1718" spans="1:5" ht="33">
      <c r="A1718" s="37">
        <v>1716</v>
      </c>
      <c r="B1718" s="210"/>
      <c r="C1718" s="37" t="s">
        <v>13767</v>
      </c>
      <c r="D1718" s="6" t="s">
        <v>1718</v>
      </c>
      <c r="E1718" s="3">
        <v>8</v>
      </c>
    </row>
    <row r="1719" spans="1:5" ht="33">
      <c r="A1719" s="37">
        <v>1717</v>
      </c>
      <c r="B1719" s="209"/>
      <c r="C1719" s="37" t="s">
        <v>13768</v>
      </c>
      <c r="D1719" s="6" t="s">
        <v>1719</v>
      </c>
      <c r="E1719" s="3">
        <v>8</v>
      </c>
    </row>
    <row r="1720" spans="1:5" ht="33">
      <c r="A1720" s="37">
        <v>1718</v>
      </c>
      <c r="B1720" s="210"/>
      <c r="C1720" s="37" t="s">
        <v>13769</v>
      </c>
      <c r="D1720" s="6" t="s">
        <v>1720</v>
      </c>
      <c r="E1720" s="3">
        <v>8</v>
      </c>
    </row>
    <row r="1721" spans="1:5" ht="33">
      <c r="A1721" s="37">
        <v>1719</v>
      </c>
      <c r="B1721" s="209"/>
      <c r="C1721" s="37" t="s">
        <v>13770</v>
      </c>
      <c r="D1721" s="6" t="s">
        <v>1721</v>
      </c>
      <c r="E1721" s="3">
        <v>8</v>
      </c>
    </row>
    <row r="1722" spans="1:5" ht="33">
      <c r="A1722" s="37">
        <v>1720</v>
      </c>
      <c r="B1722" s="210"/>
      <c r="C1722" s="37" t="s">
        <v>13771</v>
      </c>
      <c r="D1722" s="6" t="s">
        <v>1722</v>
      </c>
      <c r="E1722" s="3">
        <v>8</v>
      </c>
    </row>
    <row r="1723" spans="1:5" ht="33">
      <c r="A1723" s="37">
        <v>1721</v>
      </c>
      <c r="B1723" s="209"/>
      <c r="C1723" s="37" t="s">
        <v>13772</v>
      </c>
      <c r="D1723" s="6" t="s">
        <v>1723</v>
      </c>
      <c r="E1723" s="3">
        <v>8</v>
      </c>
    </row>
    <row r="1724" spans="1:5" ht="33">
      <c r="A1724" s="37">
        <v>1722</v>
      </c>
      <c r="B1724" s="210"/>
      <c r="C1724" s="37" t="s">
        <v>13773</v>
      </c>
      <c r="D1724" s="6" t="s">
        <v>1724</v>
      </c>
      <c r="E1724" s="3">
        <v>8</v>
      </c>
    </row>
    <row r="1725" spans="1:5" ht="33">
      <c r="A1725" s="37">
        <v>1723</v>
      </c>
      <c r="B1725" s="209"/>
      <c r="C1725" s="37" t="s">
        <v>13774</v>
      </c>
      <c r="D1725" s="6" t="s">
        <v>1725</v>
      </c>
      <c r="E1725" s="3">
        <v>8</v>
      </c>
    </row>
    <row r="1726" spans="1:5" ht="33">
      <c r="A1726" s="37">
        <v>1724</v>
      </c>
      <c r="B1726" s="210"/>
      <c r="C1726" s="37" t="s">
        <v>13775</v>
      </c>
      <c r="D1726" s="6" t="s">
        <v>1726</v>
      </c>
      <c r="E1726" s="3">
        <v>8</v>
      </c>
    </row>
    <row r="1727" spans="1:5" ht="33">
      <c r="A1727" s="37">
        <v>1725</v>
      </c>
      <c r="B1727" s="209"/>
      <c r="C1727" s="37" t="s">
        <v>13776</v>
      </c>
      <c r="D1727" s="6" t="s">
        <v>1727</v>
      </c>
      <c r="E1727" s="3">
        <v>8</v>
      </c>
    </row>
    <row r="1728" spans="1:5" ht="33">
      <c r="A1728" s="37">
        <v>1726</v>
      </c>
      <c r="B1728" s="210"/>
      <c r="C1728" s="37" t="s">
        <v>13777</v>
      </c>
      <c r="D1728" s="6" t="s">
        <v>1728</v>
      </c>
      <c r="E1728" s="3">
        <v>8</v>
      </c>
    </row>
    <row r="1729" spans="1:5" ht="33">
      <c r="A1729" s="37">
        <v>1727</v>
      </c>
      <c r="B1729" s="209"/>
      <c r="C1729" s="37" t="s">
        <v>13778</v>
      </c>
      <c r="D1729" s="6" t="s">
        <v>1729</v>
      </c>
      <c r="E1729" s="3">
        <v>8</v>
      </c>
    </row>
    <row r="1730" spans="1:5" ht="33">
      <c r="A1730" s="37">
        <v>1728</v>
      </c>
      <c r="B1730" s="210"/>
      <c r="C1730" s="37" t="s">
        <v>13779</v>
      </c>
      <c r="D1730" s="6" t="s">
        <v>1730</v>
      </c>
      <c r="E1730" s="3">
        <v>8</v>
      </c>
    </row>
    <row r="1731" spans="1:5" ht="33">
      <c r="A1731" s="37">
        <v>1729</v>
      </c>
      <c r="B1731" s="209"/>
      <c r="C1731" s="37" t="s">
        <v>13780</v>
      </c>
      <c r="D1731" s="6" t="s">
        <v>1731</v>
      </c>
      <c r="E1731" s="3">
        <v>8</v>
      </c>
    </row>
    <row r="1732" spans="1:5" ht="33">
      <c r="A1732" s="37">
        <v>1730</v>
      </c>
      <c r="B1732" s="210"/>
      <c r="C1732" s="37" t="s">
        <v>13781</v>
      </c>
      <c r="D1732" s="6" t="s">
        <v>1732</v>
      </c>
      <c r="E1732" s="3">
        <v>8</v>
      </c>
    </row>
    <row r="1733" spans="1:5" ht="33">
      <c r="A1733" s="37">
        <v>1731</v>
      </c>
      <c r="B1733" s="209"/>
      <c r="C1733" s="37" t="s">
        <v>13782</v>
      </c>
      <c r="D1733" s="6" t="s">
        <v>1733</v>
      </c>
      <c r="E1733" s="3">
        <v>6</v>
      </c>
    </row>
    <row r="1734" spans="1:5" ht="33">
      <c r="A1734" s="37">
        <v>1732</v>
      </c>
      <c r="B1734" s="210"/>
      <c r="C1734" s="37" t="s">
        <v>13783</v>
      </c>
      <c r="D1734" s="6" t="s">
        <v>1734</v>
      </c>
      <c r="E1734" s="3">
        <v>6</v>
      </c>
    </row>
    <row r="1735" spans="1:5" ht="33">
      <c r="A1735" s="37">
        <v>1733</v>
      </c>
      <c r="B1735" s="209"/>
      <c r="C1735" s="37" t="s">
        <v>13784</v>
      </c>
      <c r="D1735" s="6" t="s">
        <v>1735</v>
      </c>
      <c r="E1735" s="3">
        <v>6</v>
      </c>
    </row>
    <row r="1736" spans="1:5" ht="33">
      <c r="A1736" s="37">
        <v>1734</v>
      </c>
      <c r="B1736" s="210"/>
      <c r="C1736" s="37" t="s">
        <v>13785</v>
      </c>
      <c r="D1736" s="6" t="s">
        <v>1736</v>
      </c>
      <c r="E1736" s="3">
        <v>6</v>
      </c>
    </row>
    <row r="1737" spans="1:5" ht="33">
      <c r="A1737" s="37">
        <v>1735</v>
      </c>
      <c r="B1737" s="209"/>
      <c r="C1737" s="37" t="s">
        <v>13786</v>
      </c>
      <c r="D1737" s="6" t="s">
        <v>1737</v>
      </c>
      <c r="E1737" s="3">
        <v>6</v>
      </c>
    </row>
    <row r="1738" spans="1:5" ht="33">
      <c r="A1738" s="37">
        <v>1736</v>
      </c>
      <c r="B1738" s="210"/>
      <c r="C1738" s="37" t="s">
        <v>13787</v>
      </c>
      <c r="D1738" s="6" t="s">
        <v>1738</v>
      </c>
      <c r="E1738" s="3">
        <v>6</v>
      </c>
    </row>
    <row r="1739" spans="1:5" ht="33">
      <c r="A1739" s="37">
        <v>1737</v>
      </c>
      <c r="B1739" s="209"/>
      <c r="C1739" s="37" t="s">
        <v>13788</v>
      </c>
      <c r="D1739" s="6" t="s">
        <v>1739</v>
      </c>
      <c r="E1739" s="3">
        <v>6</v>
      </c>
    </row>
    <row r="1740" spans="1:5" ht="33">
      <c r="A1740" s="37">
        <v>1738</v>
      </c>
      <c r="B1740" s="210"/>
      <c r="C1740" s="37" t="s">
        <v>13789</v>
      </c>
      <c r="D1740" s="6" t="s">
        <v>1740</v>
      </c>
      <c r="E1740" s="3">
        <v>4</v>
      </c>
    </row>
    <row r="1741" spans="1:5" ht="33">
      <c r="A1741" s="37">
        <v>1739</v>
      </c>
      <c r="B1741" s="209"/>
      <c r="C1741" s="37" t="s">
        <v>13790</v>
      </c>
      <c r="D1741" s="6" t="s">
        <v>1741</v>
      </c>
      <c r="E1741" s="3">
        <v>4</v>
      </c>
    </row>
    <row r="1742" spans="1:5" ht="33">
      <c r="A1742" s="37">
        <v>1740</v>
      </c>
      <c r="B1742" s="210"/>
      <c r="C1742" s="37" t="s">
        <v>13791</v>
      </c>
      <c r="D1742" s="6" t="s">
        <v>1742</v>
      </c>
      <c r="E1742" s="3">
        <v>4</v>
      </c>
    </row>
    <row r="1743" spans="1:5" ht="33">
      <c r="A1743" s="37">
        <v>1741</v>
      </c>
      <c r="B1743" s="209"/>
      <c r="C1743" s="37" t="s">
        <v>13792</v>
      </c>
      <c r="D1743" s="6" t="s">
        <v>1743</v>
      </c>
      <c r="E1743" s="3">
        <v>4</v>
      </c>
    </row>
    <row r="1744" spans="1:5" ht="33">
      <c r="A1744" s="37">
        <v>1742</v>
      </c>
      <c r="B1744" s="210"/>
      <c r="C1744" s="37" t="s">
        <v>13793</v>
      </c>
      <c r="D1744" s="6" t="s">
        <v>1744</v>
      </c>
      <c r="E1744" s="3">
        <v>4</v>
      </c>
    </row>
    <row r="1745" spans="1:5" ht="33">
      <c r="A1745" s="37">
        <v>1743</v>
      </c>
      <c r="B1745" s="209"/>
      <c r="C1745" s="37" t="s">
        <v>13794</v>
      </c>
      <c r="D1745" s="6" t="s">
        <v>1745</v>
      </c>
      <c r="E1745" s="3">
        <v>4</v>
      </c>
    </row>
    <row r="1746" spans="1:5" ht="33">
      <c r="A1746" s="37">
        <v>1744</v>
      </c>
      <c r="B1746" s="210"/>
      <c r="C1746" s="37" t="s">
        <v>13795</v>
      </c>
      <c r="D1746" s="6" t="s">
        <v>1746</v>
      </c>
      <c r="E1746" s="3">
        <v>4</v>
      </c>
    </row>
    <row r="1747" spans="1:5" ht="33">
      <c r="A1747" s="37">
        <v>1745</v>
      </c>
      <c r="B1747" s="209"/>
      <c r="C1747" s="37" t="s">
        <v>13796</v>
      </c>
      <c r="D1747" s="6" t="s">
        <v>1747</v>
      </c>
      <c r="E1747" s="3">
        <v>4</v>
      </c>
    </row>
    <row r="1748" spans="1:5" ht="33">
      <c r="A1748" s="37">
        <v>1746</v>
      </c>
      <c r="B1748" s="210"/>
      <c r="C1748" s="37" t="s">
        <v>13797</v>
      </c>
      <c r="D1748" s="6" t="s">
        <v>1748</v>
      </c>
      <c r="E1748" s="3">
        <v>4</v>
      </c>
    </row>
    <row r="1749" spans="1:5" ht="33">
      <c r="A1749" s="37">
        <v>1747</v>
      </c>
      <c r="B1749" s="209"/>
      <c r="C1749" s="37" t="s">
        <v>13798</v>
      </c>
      <c r="D1749" s="6" t="s">
        <v>1749</v>
      </c>
      <c r="E1749" s="3">
        <v>4</v>
      </c>
    </row>
    <row r="1750" spans="1:5" ht="33">
      <c r="A1750" s="37">
        <v>1748</v>
      </c>
      <c r="B1750" s="210"/>
      <c r="C1750" s="37" t="s">
        <v>13799</v>
      </c>
      <c r="D1750" s="6" t="s">
        <v>1750</v>
      </c>
      <c r="E1750" s="3">
        <v>6</v>
      </c>
    </row>
    <row r="1751" spans="1:5" ht="33">
      <c r="A1751" s="37">
        <v>1749</v>
      </c>
      <c r="B1751" s="209"/>
      <c r="C1751" s="37" t="s">
        <v>13800</v>
      </c>
      <c r="D1751" s="6" t="s">
        <v>1751</v>
      </c>
      <c r="E1751" s="3">
        <v>4</v>
      </c>
    </row>
    <row r="1752" spans="1:5" ht="33">
      <c r="A1752" s="37">
        <v>1750</v>
      </c>
      <c r="B1752" s="210"/>
      <c r="C1752" s="37" t="s">
        <v>13801</v>
      </c>
      <c r="D1752" s="6" t="s">
        <v>1752</v>
      </c>
      <c r="E1752" s="3">
        <v>6</v>
      </c>
    </row>
    <row r="1753" spans="1:5" ht="33">
      <c r="A1753" s="37">
        <v>1751</v>
      </c>
      <c r="B1753" s="209"/>
      <c r="C1753" s="37" t="s">
        <v>13802</v>
      </c>
      <c r="D1753" s="6" t="s">
        <v>1753</v>
      </c>
      <c r="E1753" s="3">
        <v>4</v>
      </c>
    </row>
    <row r="1754" spans="1:5" ht="18.75">
      <c r="A1754" s="37">
        <v>1752</v>
      </c>
      <c r="B1754" s="210"/>
      <c r="C1754" s="37" t="s">
        <v>13803</v>
      </c>
      <c r="D1754" s="6" t="s">
        <v>1754</v>
      </c>
      <c r="E1754" s="3">
        <v>4</v>
      </c>
    </row>
    <row r="1755" spans="1:5" ht="33">
      <c r="A1755" s="37">
        <v>1753</v>
      </c>
      <c r="B1755" s="209"/>
      <c r="C1755" s="37" t="s">
        <v>13804</v>
      </c>
      <c r="D1755" s="6" t="s">
        <v>1755</v>
      </c>
      <c r="E1755" s="3">
        <v>6</v>
      </c>
    </row>
    <row r="1756" spans="1:5" ht="18.75">
      <c r="A1756" s="37">
        <v>1754</v>
      </c>
      <c r="B1756" s="210"/>
      <c r="C1756" s="37" t="s">
        <v>13805</v>
      </c>
      <c r="D1756" s="6" t="s">
        <v>1756</v>
      </c>
      <c r="E1756" s="3">
        <v>6</v>
      </c>
    </row>
    <row r="1757" spans="1:5" ht="33">
      <c r="A1757" s="37">
        <v>1755</v>
      </c>
      <c r="B1757" s="209"/>
      <c r="C1757" s="37" t="s">
        <v>13806</v>
      </c>
      <c r="D1757" s="6" t="s">
        <v>1757</v>
      </c>
      <c r="E1757" s="3">
        <v>6</v>
      </c>
    </row>
    <row r="1758" spans="1:5" ht="33">
      <c r="A1758" s="37">
        <v>1756</v>
      </c>
      <c r="B1758" s="210"/>
      <c r="C1758" s="37" t="s">
        <v>13807</v>
      </c>
      <c r="D1758" s="6" t="s">
        <v>1758</v>
      </c>
      <c r="E1758" s="3">
        <v>6</v>
      </c>
    </row>
    <row r="1759" spans="1:5" ht="49.5">
      <c r="A1759" s="37">
        <v>1757</v>
      </c>
      <c r="B1759" s="209"/>
      <c r="C1759" s="37" t="s">
        <v>13808</v>
      </c>
      <c r="D1759" s="6" t="s">
        <v>1759</v>
      </c>
      <c r="E1759" s="3">
        <v>6</v>
      </c>
    </row>
    <row r="1760" spans="1:5" ht="33">
      <c r="A1760" s="37">
        <v>1758</v>
      </c>
      <c r="B1760" s="210"/>
      <c r="C1760" s="37" t="s">
        <v>13809</v>
      </c>
      <c r="D1760" s="6" t="s">
        <v>1760</v>
      </c>
      <c r="E1760" s="3">
        <v>6</v>
      </c>
    </row>
    <row r="1761" spans="1:5" ht="33">
      <c r="A1761" s="37">
        <v>1759</v>
      </c>
      <c r="B1761" s="209"/>
      <c r="C1761" s="37" t="s">
        <v>13810</v>
      </c>
      <c r="D1761" s="6" t="s">
        <v>1761</v>
      </c>
      <c r="E1761" s="3">
        <v>6</v>
      </c>
    </row>
    <row r="1762" spans="1:5" ht="33">
      <c r="A1762" s="37">
        <v>1760</v>
      </c>
      <c r="B1762" s="210"/>
      <c r="C1762" s="37" t="s">
        <v>13811</v>
      </c>
      <c r="D1762" s="6" t="s">
        <v>1762</v>
      </c>
      <c r="E1762" s="3">
        <v>6</v>
      </c>
    </row>
    <row r="1763" spans="1:5" ht="33">
      <c r="A1763" s="37">
        <v>1761</v>
      </c>
      <c r="B1763" s="209"/>
      <c r="C1763" s="37" t="s">
        <v>13812</v>
      </c>
      <c r="D1763" s="6" t="s">
        <v>1763</v>
      </c>
      <c r="E1763" s="3">
        <v>6</v>
      </c>
    </row>
    <row r="1764" spans="1:5" ht="33">
      <c r="A1764" s="37">
        <v>1762</v>
      </c>
      <c r="B1764" s="210"/>
      <c r="C1764" s="37" t="s">
        <v>13813</v>
      </c>
      <c r="D1764" s="6" t="s">
        <v>1764</v>
      </c>
      <c r="E1764" s="3">
        <v>4</v>
      </c>
    </row>
    <row r="1765" spans="1:5" ht="33">
      <c r="A1765" s="37">
        <v>1763</v>
      </c>
      <c r="B1765" s="209"/>
      <c r="C1765" s="37" t="s">
        <v>13814</v>
      </c>
      <c r="D1765" s="6" t="s">
        <v>1765</v>
      </c>
      <c r="E1765" s="3">
        <v>6</v>
      </c>
    </row>
    <row r="1766" spans="1:5" ht="33">
      <c r="A1766" s="37">
        <v>1764</v>
      </c>
      <c r="B1766" s="210"/>
      <c r="C1766" s="37" t="s">
        <v>13815</v>
      </c>
      <c r="D1766" s="6" t="s">
        <v>1766</v>
      </c>
      <c r="E1766" s="3">
        <v>6</v>
      </c>
    </row>
    <row r="1767" spans="1:5" ht="33">
      <c r="A1767" s="37">
        <v>1765</v>
      </c>
      <c r="B1767" s="209"/>
      <c r="C1767" s="37" t="s">
        <v>13816</v>
      </c>
      <c r="D1767" s="6" t="s">
        <v>1767</v>
      </c>
      <c r="E1767" s="3">
        <v>6</v>
      </c>
    </row>
    <row r="1768" spans="1:5" ht="18.75">
      <c r="A1768" s="37">
        <v>1766</v>
      </c>
      <c r="B1768" s="210"/>
      <c r="C1768" s="37" t="s">
        <v>13817</v>
      </c>
      <c r="D1768" s="6" t="s">
        <v>1768</v>
      </c>
      <c r="E1768" s="3">
        <v>6</v>
      </c>
    </row>
    <row r="1769" spans="1:5" ht="33">
      <c r="A1769" s="37">
        <v>1767</v>
      </c>
      <c r="B1769" s="209"/>
      <c r="C1769" s="37" t="s">
        <v>13818</v>
      </c>
      <c r="D1769" s="6" t="s">
        <v>1769</v>
      </c>
      <c r="E1769" s="3">
        <v>6</v>
      </c>
    </row>
    <row r="1770" spans="1:5" ht="33">
      <c r="A1770" s="37">
        <v>1768</v>
      </c>
      <c r="B1770" s="210"/>
      <c r="C1770" s="37" t="s">
        <v>13819</v>
      </c>
      <c r="D1770" s="6" t="s">
        <v>1770</v>
      </c>
      <c r="E1770" s="3">
        <v>6</v>
      </c>
    </row>
    <row r="1771" spans="1:5" ht="33">
      <c r="A1771" s="37">
        <v>1769</v>
      </c>
      <c r="B1771" s="209"/>
      <c r="C1771" s="37" t="s">
        <v>13820</v>
      </c>
      <c r="D1771" s="6" t="s">
        <v>1771</v>
      </c>
      <c r="E1771" s="3">
        <v>6</v>
      </c>
    </row>
    <row r="1772" spans="1:5" ht="33">
      <c r="A1772" s="37">
        <v>1770</v>
      </c>
      <c r="B1772" s="210"/>
      <c r="C1772" s="37" t="s">
        <v>13821</v>
      </c>
      <c r="D1772" s="6" t="s">
        <v>1772</v>
      </c>
      <c r="E1772" s="3">
        <v>6</v>
      </c>
    </row>
    <row r="1773" spans="1:5" ht="33">
      <c r="A1773" s="37">
        <v>1771</v>
      </c>
      <c r="B1773" s="209"/>
      <c r="C1773" s="37" t="s">
        <v>13822</v>
      </c>
      <c r="D1773" s="6" t="s">
        <v>1773</v>
      </c>
      <c r="E1773" s="3">
        <v>6</v>
      </c>
    </row>
    <row r="1774" spans="1:5" ht="33">
      <c r="A1774" s="37">
        <v>1772</v>
      </c>
      <c r="B1774" s="210"/>
      <c r="C1774" s="37" t="s">
        <v>13823</v>
      </c>
      <c r="D1774" s="6" t="s">
        <v>1774</v>
      </c>
      <c r="E1774" s="3">
        <v>6</v>
      </c>
    </row>
    <row r="1775" spans="1:5" ht="33">
      <c r="A1775" s="37">
        <v>1773</v>
      </c>
      <c r="B1775" s="209"/>
      <c r="C1775" s="37" t="s">
        <v>13824</v>
      </c>
      <c r="D1775" s="6" t="s">
        <v>1775</v>
      </c>
      <c r="E1775" s="3">
        <v>6</v>
      </c>
    </row>
    <row r="1776" spans="1:5" ht="33">
      <c r="A1776" s="37">
        <v>1774</v>
      </c>
      <c r="B1776" s="210"/>
      <c r="C1776" s="37" t="s">
        <v>13825</v>
      </c>
      <c r="D1776" s="6" t="s">
        <v>1776</v>
      </c>
      <c r="E1776" s="3">
        <v>6</v>
      </c>
    </row>
    <row r="1777" spans="1:5" ht="33">
      <c r="A1777" s="37">
        <v>1775</v>
      </c>
      <c r="B1777" s="209"/>
      <c r="C1777" s="37" t="s">
        <v>13826</v>
      </c>
      <c r="D1777" s="6" t="s">
        <v>1777</v>
      </c>
      <c r="E1777" s="3">
        <v>6</v>
      </c>
    </row>
    <row r="1778" spans="1:5" ht="33">
      <c r="A1778" s="37">
        <v>1776</v>
      </c>
      <c r="B1778" s="210"/>
      <c r="C1778" s="37" t="s">
        <v>13827</v>
      </c>
      <c r="D1778" s="6" t="s">
        <v>1778</v>
      </c>
      <c r="E1778" s="3">
        <v>6</v>
      </c>
    </row>
    <row r="1779" spans="1:5" ht="18.75">
      <c r="A1779" s="37">
        <v>1777</v>
      </c>
      <c r="B1779" s="209"/>
      <c r="C1779" s="37" t="s">
        <v>13828</v>
      </c>
      <c r="D1779" s="6" t="s">
        <v>1779</v>
      </c>
      <c r="E1779" s="3">
        <v>6</v>
      </c>
    </row>
    <row r="1780" spans="1:5" ht="33">
      <c r="A1780" s="37">
        <v>1778</v>
      </c>
      <c r="B1780" s="210"/>
      <c r="C1780" s="37" t="s">
        <v>13829</v>
      </c>
      <c r="D1780" s="6" t="s">
        <v>1780</v>
      </c>
      <c r="E1780" s="3">
        <v>6</v>
      </c>
    </row>
    <row r="1781" spans="1:5" ht="33">
      <c r="A1781" s="37">
        <v>1779</v>
      </c>
      <c r="B1781" s="209"/>
      <c r="C1781" s="37" t="s">
        <v>13830</v>
      </c>
      <c r="D1781" s="6" t="s">
        <v>1781</v>
      </c>
      <c r="E1781" s="3">
        <v>6</v>
      </c>
    </row>
    <row r="1782" spans="1:5" ht="33">
      <c r="A1782" s="37">
        <v>1780</v>
      </c>
      <c r="B1782" s="210"/>
      <c r="C1782" s="37" t="s">
        <v>13831</v>
      </c>
      <c r="D1782" s="6" t="s">
        <v>1782</v>
      </c>
      <c r="E1782" s="3">
        <v>6</v>
      </c>
    </row>
    <row r="1783" spans="1:5" ht="33">
      <c r="A1783" s="37">
        <v>1781</v>
      </c>
      <c r="B1783" s="209"/>
      <c r="C1783" s="37" t="s">
        <v>13832</v>
      </c>
      <c r="D1783" s="6" t="s">
        <v>1783</v>
      </c>
      <c r="E1783" s="3">
        <v>6</v>
      </c>
    </row>
    <row r="1784" spans="1:5" ht="33">
      <c r="A1784" s="37">
        <v>1782</v>
      </c>
      <c r="B1784" s="210"/>
      <c r="C1784" s="37" t="s">
        <v>13833</v>
      </c>
      <c r="D1784" s="6" t="s">
        <v>1784</v>
      </c>
      <c r="E1784" s="3">
        <v>6</v>
      </c>
    </row>
    <row r="1785" spans="1:5" ht="33">
      <c r="A1785" s="37">
        <v>1783</v>
      </c>
      <c r="B1785" s="209"/>
      <c r="C1785" s="37" t="s">
        <v>13834</v>
      </c>
      <c r="D1785" s="6" t="s">
        <v>1785</v>
      </c>
      <c r="E1785" s="3">
        <v>6</v>
      </c>
    </row>
    <row r="1786" spans="1:5" ht="33">
      <c r="A1786" s="37">
        <v>1784</v>
      </c>
      <c r="B1786" s="210"/>
      <c r="C1786" s="37" t="s">
        <v>13835</v>
      </c>
      <c r="D1786" s="6" t="s">
        <v>1786</v>
      </c>
      <c r="E1786" s="3">
        <v>6</v>
      </c>
    </row>
    <row r="1787" spans="1:5" ht="18.75">
      <c r="A1787" s="37">
        <v>1785</v>
      </c>
      <c r="B1787" s="209"/>
      <c r="C1787" s="37" t="s">
        <v>13836</v>
      </c>
      <c r="D1787" s="6" t="s">
        <v>1787</v>
      </c>
      <c r="E1787" s="3">
        <v>6</v>
      </c>
    </row>
    <row r="1788" spans="1:5" ht="33">
      <c r="A1788" s="37">
        <v>1786</v>
      </c>
      <c r="B1788" s="210"/>
      <c r="C1788" s="37" t="s">
        <v>13837</v>
      </c>
      <c r="D1788" s="6" t="s">
        <v>1788</v>
      </c>
      <c r="E1788" s="3">
        <v>6</v>
      </c>
    </row>
    <row r="1789" spans="1:5" ht="33">
      <c r="A1789" s="37">
        <v>1787</v>
      </c>
      <c r="B1789" s="209"/>
      <c r="C1789" s="37" t="s">
        <v>13838</v>
      </c>
      <c r="D1789" s="6" t="s">
        <v>1789</v>
      </c>
      <c r="E1789" s="3">
        <v>6</v>
      </c>
    </row>
    <row r="1790" spans="1:5" ht="33">
      <c r="A1790" s="37">
        <v>1788</v>
      </c>
      <c r="B1790" s="210"/>
      <c r="C1790" s="37" t="s">
        <v>13839</v>
      </c>
      <c r="D1790" s="6" t="s">
        <v>1790</v>
      </c>
      <c r="E1790" s="3">
        <v>6</v>
      </c>
    </row>
    <row r="1791" spans="1:5" ht="33">
      <c r="A1791" s="37">
        <v>1789</v>
      </c>
      <c r="B1791" s="209"/>
      <c r="C1791" s="37" t="s">
        <v>13840</v>
      </c>
      <c r="D1791" s="6" t="s">
        <v>1791</v>
      </c>
      <c r="E1791" s="3">
        <v>6</v>
      </c>
    </row>
    <row r="1792" spans="1:5" ht="18.75">
      <c r="A1792" s="37">
        <v>1790</v>
      </c>
      <c r="B1792" s="210"/>
      <c r="C1792" s="37" t="s">
        <v>13841</v>
      </c>
      <c r="D1792" s="6" t="s">
        <v>1792</v>
      </c>
      <c r="E1792" s="3">
        <v>6</v>
      </c>
    </row>
    <row r="1793" spans="1:5" ht="33">
      <c r="A1793" s="37">
        <v>1791</v>
      </c>
      <c r="B1793" s="209"/>
      <c r="C1793" s="37" t="s">
        <v>13842</v>
      </c>
      <c r="D1793" s="6" t="s">
        <v>1793</v>
      </c>
      <c r="E1793" s="3">
        <v>6</v>
      </c>
    </row>
    <row r="1794" spans="1:5" ht="33">
      <c r="A1794" s="37">
        <v>1792</v>
      </c>
      <c r="B1794" s="210"/>
      <c r="C1794" s="37" t="s">
        <v>13843</v>
      </c>
      <c r="D1794" s="6" t="s">
        <v>1794</v>
      </c>
      <c r="E1794" s="3">
        <v>4</v>
      </c>
    </row>
    <row r="1795" spans="1:5" ht="33">
      <c r="A1795" s="37">
        <v>1793</v>
      </c>
      <c r="B1795" s="209"/>
      <c r="C1795" s="37" t="s">
        <v>13844</v>
      </c>
      <c r="D1795" s="6" t="s">
        <v>1795</v>
      </c>
      <c r="E1795" s="3">
        <v>6</v>
      </c>
    </row>
    <row r="1796" spans="1:5" ht="33">
      <c r="A1796" s="37">
        <v>1794</v>
      </c>
      <c r="B1796" s="210"/>
      <c r="C1796" s="37" t="s">
        <v>13845</v>
      </c>
      <c r="D1796" s="6" t="s">
        <v>1796</v>
      </c>
      <c r="E1796" s="3">
        <v>6</v>
      </c>
    </row>
    <row r="1797" spans="1:5" ht="33">
      <c r="A1797" s="37">
        <v>1795</v>
      </c>
      <c r="B1797" s="209"/>
      <c r="C1797" s="37" t="s">
        <v>13846</v>
      </c>
      <c r="D1797" s="6" t="s">
        <v>1797</v>
      </c>
      <c r="E1797" s="3">
        <v>6</v>
      </c>
    </row>
    <row r="1798" spans="1:5" ht="18.75">
      <c r="A1798" s="37">
        <v>1796</v>
      </c>
      <c r="B1798" s="210"/>
      <c r="C1798" s="37" t="s">
        <v>13847</v>
      </c>
      <c r="D1798" s="6" t="s">
        <v>1798</v>
      </c>
      <c r="E1798" s="3">
        <v>6</v>
      </c>
    </row>
    <row r="1799" spans="1:5" ht="33">
      <c r="A1799" s="37">
        <v>1797</v>
      </c>
      <c r="B1799" s="209"/>
      <c r="C1799" s="37" t="s">
        <v>13848</v>
      </c>
      <c r="D1799" s="6" t="s">
        <v>1799</v>
      </c>
      <c r="E1799" s="3">
        <v>6</v>
      </c>
    </row>
    <row r="1800" spans="1:5" ht="33">
      <c r="A1800" s="37">
        <v>1798</v>
      </c>
      <c r="B1800" s="210"/>
      <c r="C1800" s="37" t="s">
        <v>13849</v>
      </c>
      <c r="D1800" s="6" t="s">
        <v>1800</v>
      </c>
      <c r="E1800" s="3">
        <v>6</v>
      </c>
    </row>
    <row r="1801" spans="1:5" ht="33">
      <c r="A1801" s="37">
        <v>1799</v>
      </c>
      <c r="B1801" s="209"/>
      <c r="C1801" s="37" t="s">
        <v>13850</v>
      </c>
      <c r="D1801" s="6" t="s">
        <v>1801</v>
      </c>
      <c r="E1801" s="3">
        <v>6</v>
      </c>
    </row>
    <row r="1802" spans="1:5" ht="33">
      <c r="A1802" s="37">
        <v>1800</v>
      </c>
      <c r="B1802" s="210"/>
      <c r="C1802" s="37" t="s">
        <v>13851</v>
      </c>
      <c r="D1802" s="6" t="s">
        <v>1802</v>
      </c>
      <c r="E1802" s="3">
        <v>6</v>
      </c>
    </row>
    <row r="1803" spans="1:5" ht="33">
      <c r="A1803" s="37">
        <v>1801</v>
      </c>
      <c r="B1803" s="209"/>
      <c r="C1803" s="37" t="s">
        <v>13852</v>
      </c>
      <c r="D1803" s="6" t="s">
        <v>1803</v>
      </c>
      <c r="E1803" s="3">
        <v>6</v>
      </c>
    </row>
    <row r="1804" spans="1:5" ht="33">
      <c r="A1804" s="37">
        <v>1802</v>
      </c>
      <c r="B1804" s="210"/>
      <c r="C1804" s="37" t="s">
        <v>13853</v>
      </c>
      <c r="D1804" s="6" t="s">
        <v>1804</v>
      </c>
      <c r="E1804" s="3">
        <v>6</v>
      </c>
    </row>
    <row r="1805" spans="1:5" ht="33">
      <c r="A1805" s="37">
        <v>1803</v>
      </c>
      <c r="B1805" s="209"/>
      <c r="C1805" s="37" t="s">
        <v>13854</v>
      </c>
      <c r="D1805" s="6" t="s">
        <v>1805</v>
      </c>
      <c r="E1805" s="3">
        <v>4</v>
      </c>
    </row>
    <row r="1806" spans="1:5" ht="33">
      <c r="A1806" s="37">
        <v>1804</v>
      </c>
      <c r="B1806" s="210"/>
      <c r="C1806" s="37" t="s">
        <v>13855</v>
      </c>
      <c r="D1806" s="6" t="s">
        <v>1806</v>
      </c>
      <c r="E1806" s="3">
        <v>4</v>
      </c>
    </row>
    <row r="1807" spans="1:5" ht="33">
      <c r="A1807" s="37">
        <v>1805</v>
      </c>
      <c r="B1807" s="209"/>
      <c r="C1807" s="37" t="s">
        <v>13856</v>
      </c>
      <c r="D1807" s="6" t="s">
        <v>1807</v>
      </c>
      <c r="E1807" s="3">
        <v>4</v>
      </c>
    </row>
    <row r="1808" spans="1:5" ht="33">
      <c r="A1808" s="37">
        <v>1806</v>
      </c>
      <c r="B1808" s="210"/>
      <c r="C1808" s="37" t="s">
        <v>13857</v>
      </c>
      <c r="D1808" s="6" t="s">
        <v>1808</v>
      </c>
      <c r="E1808" s="3">
        <v>6</v>
      </c>
    </row>
    <row r="1809" spans="1:5" ht="49.5">
      <c r="A1809" s="37">
        <v>1807</v>
      </c>
      <c r="B1809" s="209"/>
      <c r="C1809" s="37" t="s">
        <v>13858</v>
      </c>
      <c r="D1809" s="6" t="s">
        <v>1809</v>
      </c>
      <c r="E1809" s="3">
        <v>6</v>
      </c>
    </row>
    <row r="1810" spans="1:5" ht="33">
      <c r="A1810" s="37">
        <v>1808</v>
      </c>
      <c r="B1810" s="210"/>
      <c r="C1810" s="37" t="s">
        <v>13859</v>
      </c>
      <c r="D1810" s="6" t="s">
        <v>1810</v>
      </c>
      <c r="E1810" s="3">
        <v>4</v>
      </c>
    </row>
    <row r="1811" spans="1:5" ht="18.75">
      <c r="A1811" s="37">
        <v>1809</v>
      </c>
      <c r="B1811" s="209"/>
      <c r="C1811" s="37" t="s">
        <v>13860</v>
      </c>
      <c r="D1811" s="6" t="s">
        <v>1811</v>
      </c>
      <c r="E1811" s="3">
        <v>4</v>
      </c>
    </row>
    <row r="1812" spans="1:5" ht="18.75">
      <c r="A1812" s="37">
        <v>1810</v>
      </c>
      <c r="B1812" s="210"/>
      <c r="C1812" s="37" t="s">
        <v>13861</v>
      </c>
      <c r="D1812" s="6" t="s">
        <v>1812</v>
      </c>
      <c r="E1812" s="3">
        <v>4</v>
      </c>
    </row>
    <row r="1813" spans="1:5" ht="18.75">
      <c r="A1813" s="37">
        <v>1811</v>
      </c>
      <c r="B1813" s="209"/>
      <c r="C1813" s="37" t="s">
        <v>13862</v>
      </c>
      <c r="D1813" s="6" t="s">
        <v>1813</v>
      </c>
      <c r="E1813" s="3">
        <v>4</v>
      </c>
    </row>
    <row r="1814" spans="1:5" ht="18.75">
      <c r="A1814" s="37">
        <v>1812</v>
      </c>
      <c r="B1814" s="210"/>
      <c r="C1814" s="37" t="s">
        <v>13863</v>
      </c>
      <c r="D1814" s="6" t="s">
        <v>1814</v>
      </c>
      <c r="E1814" s="3">
        <v>4</v>
      </c>
    </row>
    <row r="1815" spans="1:5" ht="18.75">
      <c r="A1815" s="37">
        <v>1813</v>
      </c>
      <c r="B1815" s="209"/>
      <c r="C1815" s="37" t="s">
        <v>13864</v>
      </c>
      <c r="D1815" s="6" t="s">
        <v>1815</v>
      </c>
      <c r="E1815" s="3">
        <v>4</v>
      </c>
    </row>
    <row r="1816" spans="1:5" ht="18.75">
      <c r="A1816" s="37">
        <v>1814</v>
      </c>
      <c r="B1816" s="210"/>
      <c r="C1816" s="37" t="s">
        <v>13865</v>
      </c>
      <c r="D1816" s="6" t="s">
        <v>1816</v>
      </c>
      <c r="E1816" s="3">
        <v>4</v>
      </c>
    </row>
    <row r="1817" spans="1:5" ht="18.75">
      <c r="A1817" s="37">
        <v>1815</v>
      </c>
      <c r="B1817" s="209"/>
      <c r="C1817" s="37" t="s">
        <v>13866</v>
      </c>
      <c r="D1817" s="6" t="s">
        <v>1817</v>
      </c>
      <c r="E1817" s="3">
        <v>4</v>
      </c>
    </row>
    <row r="1818" spans="1:5" ht="18.75">
      <c r="A1818" s="37">
        <v>1816</v>
      </c>
      <c r="B1818" s="210"/>
      <c r="C1818" s="37" t="s">
        <v>13867</v>
      </c>
      <c r="D1818" s="6" t="s">
        <v>1818</v>
      </c>
      <c r="E1818" s="3">
        <v>4</v>
      </c>
    </row>
    <row r="1819" spans="1:5" ht="33">
      <c r="A1819" s="37">
        <v>1817</v>
      </c>
      <c r="B1819" s="209"/>
      <c r="C1819" s="37" t="s">
        <v>13868</v>
      </c>
      <c r="D1819" s="6" t="s">
        <v>1819</v>
      </c>
      <c r="E1819" s="3">
        <v>4</v>
      </c>
    </row>
    <row r="1820" spans="1:5" ht="18.75">
      <c r="A1820" s="37">
        <v>1818</v>
      </c>
      <c r="B1820" s="210"/>
      <c r="C1820" s="37" t="s">
        <v>13869</v>
      </c>
      <c r="D1820" s="6" t="s">
        <v>1820</v>
      </c>
      <c r="E1820" s="3">
        <v>4</v>
      </c>
    </row>
    <row r="1821" spans="1:5" ht="18.75">
      <c r="A1821" s="37">
        <v>1819</v>
      </c>
      <c r="B1821" s="209"/>
      <c r="C1821" s="37" t="s">
        <v>13870</v>
      </c>
      <c r="D1821" s="6" t="s">
        <v>1821</v>
      </c>
      <c r="E1821" s="3">
        <v>4</v>
      </c>
    </row>
    <row r="1822" spans="1:5" ht="18.75">
      <c r="A1822" s="37">
        <v>1820</v>
      </c>
      <c r="B1822" s="210"/>
      <c r="C1822" s="37" t="s">
        <v>13871</v>
      </c>
      <c r="D1822" s="6" t="s">
        <v>1822</v>
      </c>
      <c r="E1822" s="3">
        <v>4</v>
      </c>
    </row>
    <row r="1823" spans="1:5" ht="18.75">
      <c r="A1823" s="37">
        <v>1821</v>
      </c>
      <c r="B1823" s="209"/>
      <c r="C1823" s="37" t="s">
        <v>13872</v>
      </c>
      <c r="D1823" s="6" t="s">
        <v>1823</v>
      </c>
      <c r="E1823" s="3">
        <v>4</v>
      </c>
    </row>
    <row r="1824" spans="1:5" ht="18.75">
      <c r="A1824" s="37">
        <v>1822</v>
      </c>
      <c r="B1824" s="210"/>
      <c r="C1824" s="37" t="s">
        <v>13873</v>
      </c>
      <c r="D1824" s="6" t="s">
        <v>1824</v>
      </c>
      <c r="E1824" s="3">
        <v>4</v>
      </c>
    </row>
    <row r="1825" spans="1:5" ht="18.75">
      <c r="A1825" s="37">
        <v>1823</v>
      </c>
      <c r="B1825" s="209"/>
      <c r="C1825" s="37" t="s">
        <v>13874</v>
      </c>
      <c r="D1825" s="6" t="s">
        <v>1825</v>
      </c>
      <c r="E1825" s="3">
        <v>4</v>
      </c>
    </row>
    <row r="1826" spans="1:5" ht="33">
      <c r="A1826" s="37">
        <v>1824</v>
      </c>
      <c r="B1826" s="210"/>
      <c r="C1826" s="37" t="s">
        <v>13875</v>
      </c>
      <c r="D1826" s="6" t="s">
        <v>1826</v>
      </c>
      <c r="E1826" s="3">
        <v>4</v>
      </c>
    </row>
    <row r="1827" spans="1:5" ht="18.75">
      <c r="A1827" s="37">
        <v>1825</v>
      </c>
      <c r="B1827" s="209"/>
      <c r="C1827" s="37" t="s">
        <v>13876</v>
      </c>
      <c r="D1827" s="6" t="s">
        <v>1827</v>
      </c>
      <c r="E1827" s="3">
        <v>4</v>
      </c>
    </row>
    <row r="1828" spans="1:5" ht="18.75">
      <c r="A1828" s="37">
        <v>1826</v>
      </c>
      <c r="B1828" s="210"/>
      <c r="C1828" s="37" t="s">
        <v>13877</v>
      </c>
      <c r="D1828" s="6" t="s">
        <v>1828</v>
      </c>
      <c r="E1828" s="3">
        <v>4</v>
      </c>
    </row>
    <row r="1829" spans="1:5" ht="33">
      <c r="A1829" s="37">
        <v>1827</v>
      </c>
      <c r="B1829" s="209"/>
      <c r="C1829" s="37" t="s">
        <v>13878</v>
      </c>
      <c r="D1829" s="6" t="s">
        <v>1829</v>
      </c>
      <c r="E1829" s="3">
        <v>4</v>
      </c>
    </row>
    <row r="1830" spans="1:5" ht="18.75">
      <c r="A1830" s="37">
        <v>1828</v>
      </c>
      <c r="B1830" s="210"/>
      <c r="C1830" s="37" t="s">
        <v>13879</v>
      </c>
      <c r="D1830" s="6" t="s">
        <v>1830</v>
      </c>
      <c r="E1830" s="3">
        <v>4</v>
      </c>
    </row>
    <row r="1831" spans="1:5" ht="18.75">
      <c r="A1831" s="37">
        <v>1829</v>
      </c>
      <c r="B1831" s="209"/>
      <c r="C1831" s="37" t="s">
        <v>13880</v>
      </c>
      <c r="D1831" s="6" t="s">
        <v>1831</v>
      </c>
      <c r="E1831" s="3">
        <v>4</v>
      </c>
    </row>
    <row r="1832" spans="1:5" ht="18.75">
      <c r="A1832" s="37">
        <v>1830</v>
      </c>
      <c r="B1832" s="210"/>
      <c r="C1832" s="37" t="s">
        <v>13881</v>
      </c>
      <c r="D1832" s="6" t="s">
        <v>1832</v>
      </c>
      <c r="E1832" s="3">
        <v>4</v>
      </c>
    </row>
    <row r="1833" spans="1:5" ht="18.75">
      <c r="A1833" s="37">
        <v>1831</v>
      </c>
      <c r="B1833" s="209"/>
      <c r="C1833" s="37" t="s">
        <v>13882</v>
      </c>
      <c r="D1833" s="6" t="s">
        <v>1833</v>
      </c>
      <c r="E1833" s="3">
        <v>4</v>
      </c>
    </row>
    <row r="1834" spans="1:5" ht="18.75">
      <c r="A1834" s="37">
        <v>1832</v>
      </c>
      <c r="B1834" s="210"/>
      <c r="C1834" s="37" t="s">
        <v>13883</v>
      </c>
      <c r="D1834" s="6" t="s">
        <v>1834</v>
      </c>
      <c r="E1834" s="3">
        <v>4</v>
      </c>
    </row>
    <row r="1835" spans="1:5" ht="33">
      <c r="A1835" s="37">
        <v>1833</v>
      </c>
      <c r="B1835" s="209"/>
      <c r="C1835" s="37" t="s">
        <v>13884</v>
      </c>
      <c r="D1835" s="6" t="s">
        <v>1835</v>
      </c>
      <c r="E1835" s="3">
        <v>6</v>
      </c>
    </row>
    <row r="1836" spans="1:5" ht="18.75">
      <c r="A1836" s="37">
        <v>1834</v>
      </c>
      <c r="B1836" s="210"/>
      <c r="C1836" s="37" t="s">
        <v>13885</v>
      </c>
      <c r="D1836" s="6" t="s">
        <v>1836</v>
      </c>
      <c r="E1836" s="3">
        <v>6</v>
      </c>
    </row>
    <row r="1837" spans="1:5" ht="33">
      <c r="A1837" s="37">
        <v>1835</v>
      </c>
      <c r="B1837" s="209"/>
      <c r="C1837" s="37" t="s">
        <v>13886</v>
      </c>
      <c r="D1837" s="6" t="s">
        <v>1837</v>
      </c>
      <c r="E1837" s="3">
        <v>6</v>
      </c>
    </row>
    <row r="1838" spans="1:5" ht="33">
      <c r="A1838" s="37">
        <v>1836</v>
      </c>
      <c r="B1838" s="210"/>
      <c r="C1838" s="37" t="s">
        <v>13887</v>
      </c>
      <c r="D1838" s="6" t="s">
        <v>1838</v>
      </c>
      <c r="E1838" s="3">
        <v>6</v>
      </c>
    </row>
    <row r="1839" spans="1:5" ht="49.5">
      <c r="A1839" s="37">
        <v>1837</v>
      </c>
      <c r="B1839" s="209"/>
      <c r="C1839" s="37" t="s">
        <v>13888</v>
      </c>
      <c r="D1839" s="6" t="s">
        <v>1839</v>
      </c>
      <c r="E1839" s="3">
        <v>4</v>
      </c>
    </row>
    <row r="1840" spans="1:5" ht="33">
      <c r="A1840" s="37">
        <v>1838</v>
      </c>
      <c r="B1840" s="210"/>
      <c r="C1840" s="37" t="s">
        <v>13889</v>
      </c>
      <c r="D1840" s="6" t="s">
        <v>1840</v>
      </c>
      <c r="E1840" s="3">
        <v>4</v>
      </c>
    </row>
    <row r="1841" spans="1:5" ht="18.75">
      <c r="A1841" s="37">
        <v>1839</v>
      </c>
      <c r="B1841" s="209"/>
      <c r="C1841" s="37" t="s">
        <v>13890</v>
      </c>
      <c r="D1841" s="6" t="s">
        <v>1841</v>
      </c>
      <c r="E1841" s="3">
        <v>4</v>
      </c>
    </row>
    <row r="1842" spans="1:5" ht="18.75">
      <c r="A1842" s="37">
        <v>1840</v>
      </c>
      <c r="B1842" s="210"/>
      <c r="C1842" s="37" t="s">
        <v>13891</v>
      </c>
      <c r="D1842" s="6" t="s">
        <v>1842</v>
      </c>
      <c r="E1842" s="3">
        <v>4</v>
      </c>
    </row>
    <row r="1843" spans="1:5" ht="18.75">
      <c r="A1843" s="37">
        <v>1841</v>
      </c>
      <c r="B1843" s="209"/>
      <c r="C1843" s="37" t="s">
        <v>13892</v>
      </c>
      <c r="D1843" s="6" t="s">
        <v>1843</v>
      </c>
      <c r="E1843" s="3">
        <v>4</v>
      </c>
    </row>
    <row r="1844" spans="1:5" ht="18.75">
      <c r="A1844" s="37">
        <v>1842</v>
      </c>
      <c r="B1844" s="210"/>
      <c r="C1844" s="37" t="s">
        <v>13893</v>
      </c>
      <c r="D1844" s="6" t="s">
        <v>1844</v>
      </c>
      <c r="E1844" s="3">
        <v>4</v>
      </c>
    </row>
    <row r="1845" spans="1:5" ht="18.75">
      <c r="A1845" s="37">
        <v>1843</v>
      </c>
      <c r="B1845" s="209"/>
      <c r="C1845" s="37" t="s">
        <v>13894</v>
      </c>
      <c r="D1845" s="6" t="s">
        <v>1845</v>
      </c>
      <c r="E1845" s="3">
        <v>4</v>
      </c>
    </row>
    <row r="1846" spans="1:5" ht="18.75">
      <c r="A1846" s="37">
        <v>1844</v>
      </c>
      <c r="B1846" s="210"/>
      <c r="C1846" s="37" t="s">
        <v>13895</v>
      </c>
      <c r="D1846" s="6" t="s">
        <v>1846</v>
      </c>
      <c r="E1846" s="3">
        <v>4</v>
      </c>
    </row>
    <row r="1847" spans="1:5" ht="33">
      <c r="A1847" s="37">
        <v>1845</v>
      </c>
      <c r="B1847" s="209"/>
      <c r="C1847" s="37" t="s">
        <v>13896</v>
      </c>
      <c r="D1847" s="6" t="s">
        <v>1847</v>
      </c>
      <c r="E1847" s="3">
        <v>4</v>
      </c>
    </row>
    <row r="1848" spans="1:5" ht="18.75">
      <c r="A1848" s="37">
        <v>1846</v>
      </c>
      <c r="B1848" s="210"/>
      <c r="C1848" s="37" t="s">
        <v>13897</v>
      </c>
      <c r="D1848" s="6" t="s">
        <v>1848</v>
      </c>
      <c r="E1848" s="3">
        <v>4</v>
      </c>
    </row>
    <row r="1849" spans="1:5" ht="18.75">
      <c r="A1849" s="37">
        <v>1847</v>
      </c>
      <c r="B1849" s="209"/>
      <c r="C1849" s="37" t="s">
        <v>13898</v>
      </c>
      <c r="D1849" s="6" t="s">
        <v>1849</v>
      </c>
      <c r="E1849" s="3">
        <v>4</v>
      </c>
    </row>
    <row r="1850" spans="1:5" ht="33">
      <c r="A1850" s="37">
        <v>1848</v>
      </c>
      <c r="B1850" s="210"/>
      <c r="C1850" s="37" t="s">
        <v>13899</v>
      </c>
      <c r="D1850" s="6" t="s">
        <v>1850</v>
      </c>
      <c r="E1850" s="3">
        <v>4</v>
      </c>
    </row>
    <row r="1851" spans="1:5" ht="18.75">
      <c r="A1851" s="37">
        <v>1849</v>
      </c>
      <c r="B1851" s="209"/>
      <c r="C1851" s="37" t="s">
        <v>13900</v>
      </c>
      <c r="D1851" s="6" t="s">
        <v>1851</v>
      </c>
      <c r="E1851" s="3">
        <v>4</v>
      </c>
    </row>
    <row r="1852" spans="1:5" ht="66">
      <c r="A1852" s="37">
        <v>1850</v>
      </c>
      <c r="B1852" s="210"/>
      <c r="C1852" s="37" t="s">
        <v>13901</v>
      </c>
      <c r="D1852" s="6" t="s">
        <v>1852</v>
      </c>
      <c r="E1852" s="3">
        <v>6</v>
      </c>
    </row>
    <row r="1853" spans="1:5" ht="33">
      <c r="A1853" s="37">
        <v>1851</v>
      </c>
      <c r="B1853" s="209"/>
      <c r="C1853" s="37" t="s">
        <v>13902</v>
      </c>
      <c r="D1853" s="6" t="s">
        <v>1853</v>
      </c>
      <c r="E1853" s="3">
        <v>4</v>
      </c>
    </row>
    <row r="1854" spans="1:5" ht="18.75">
      <c r="A1854" s="37">
        <v>1852</v>
      </c>
      <c r="B1854" s="210"/>
      <c r="C1854" s="37" t="s">
        <v>13903</v>
      </c>
      <c r="D1854" s="6" t="s">
        <v>1854</v>
      </c>
      <c r="E1854" s="3">
        <v>4</v>
      </c>
    </row>
    <row r="1855" spans="1:5" ht="33">
      <c r="A1855" s="37">
        <v>1853</v>
      </c>
      <c r="B1855" s="209"/>
      <c r="C1855" s="37" t="s">
        <v>13904</v>
      </c>
      <c r="D1855" s="6" t="s">
        <v>1855</v>
      </c>
      <c r="E1855" s="3">
        <v>4</v>
      </c>
    </row>
    <row r="1856" spans="1:5" ht="33">
      <c r="A1856" s="37">
        <v>1854</v>
      </c>
      <c r="B1856" s="210"/>
      <c r="C1856" s="37" t="s">
        <v>13905</v>
      </c>
      <c r="D1856" s="6" t="s">
        <v>1856</v>
      </c>
      <c r="E1856" s="3">
        <v>4</v>
      </c>
    </row>
    <row r="1857" spans="1:5" ht="33">
      <c r="A1857" s="37">
        <v>1855</v>
      </c>
      <c r="B1857" s="209"/>
      <c r="C1857" s="37" t="s">
        <v>13906</v>
      </c>
      <c r="D1857" s="6" t="s">
        <v>1857</v>
      </c>
      <c r="E1857" s="3">
        <v>4</v>
      </c>
    </row>
    <row r="1858" spans="1:5" ht="33">
      <c r="A1858" s="37">
        <v>1856</v>
      </c>
      <c r="B1858" s="210"/>
      <c r="C1858" s="37" t="s">
        <v>13907</v>
      </c>
      <c r="D1858" s="6" t="s">
        <v>1858</v>
      </c>
      <c r="E1858" s="3">
        <v>10</v>
      </c>
    </row>
    <row r="1859" spans="1:5" ht="18.75">
      <c r="A1859" s="37">
        <v>1857</v>
      </c>
      <c r="B1859" s="209"/>
      <c r="C1859" s="37" t="s">
        <v>13908</v>
      </c>
      <c r="D1859" s="6" t="s">
        <v>1859</v>
      </c>
      <c r="E1859" s="3">
        <v>10</v>
      </c>
    </row>
    <row r="1860" spans="1:5" ht="33">
      <c r="A1860" s="37">
        <v>1858</v>
      </c>
      <c r="B1860" s="210"/>
      <c r="C1860" s="37" t="s">
        <v>13909</v>
      </c>
      <c r="D1860" s="6" t="s">
        <v>1860</v>
      </c>
      <c r="E1860" s="3">
        <v>10</v>
      </c>
    </row>
    <row r="1861" spans="1:5" ht="18.75">
      <c r="A1861" s="37">
        <v>1859</v>
      </c>
      <c r="B1861" s="209"/>
      <c r="C1861" s="37" t="s">
        <v>13910</v>
      </c>
      <c r="D1861" s="6" t="s">
        <v>1861</v>
      </c>
      <c r="E1861" s="3">
        <v>10</v>
      </c>
    </row>
    <row r="1862" spans="1:5" ht="49.5">
      <c r="A1862" s="37">
        <v>1860</v>
      </c>
      <c r="B1862" s="210"/>
      <c r="C1862" s="37" t="s">
        <v>13911</v>
      </c>
      <c r="D1862" s="6" t="s">
        <v>1862</v>
      </c>
      <c r="E1862" s="3">
        <v>10</v>
      </c>
    </row>
    <row r="1863" spans="1:5" ht="33">
      <c r="A1863" s="37">
        <v>1861</v>
      </c>
      <c r="B1863" s="209"/>
      <c r="C1863" s="37" t="s">
        <v>13912</v>
      </c>
      <c r="D1863" s="6" t="s">
        <v>1863</v>
      </c>
      <c r="E1863" s="3">
        <v>10</v>
      </c>
    </row>
    <row r="1864" spans="1:5" ht="33">
      <c r="A1864" s="37">
        <v>1862</v>
      </c>
      <c r="B1864" s="210"/>
      <c r="C1864" s="37" t="s">
        <v>13913</v>
      </c>
      <c r="D1864" s="6" t="s">
        <v>1864</v>
      </c>
      <c r="E1864" s="3">
        <v>4</v>
      </c>
    </row>
    <row r="1865" spans="1:5" ht="33">
      <c r="A1865" s="37">
        <v>1863</v>
      </c>
      <c r="B1865" s="209"/>
      <c r="C1865" s="37" t="s">
        <v>13914</v>
      </c>
      <c r="D1865" s="6" t="s">
        <v>1865</v>
      </c>
      <c r="E1865" s="3">
        <v>4</v>
      </c>
    </row>
    <row r="1866" spans="1:5" ht="33">
      <c r="A1866" s="37">
        <v>1864</v>
      </c>
      <c r="B1866" s="210"/>
      <c r="C1866" s="37" t="s">
        <v>13915</v>
      </c>
      <c r="D1866" s="6" t="s">
        <v>1866</v>
      </c>
      <c r="E1866" s="3">
        <v>6</v>
      </c>
    </row>
    <row r="1867" spans="1:5" ht="33">
      <c r="A1867" s="37">
        <v>1865</v>
      </c>
      <c r="B1867" s="209"/>
      <c r="C1867" s="37" t="s">
        <v>13916</v>
      </c>
      <c r="D1867" s="6" t="s">
        <v>1867</v>
      </c>
      <c r="E1867" s="3">
        <v>6</v>
      </c>
    </row>
    <row r="1868" spans="1:5" ht="33">
      <c r="A1868" s="37">
        <v>1866</v>
      </c>
      <c r="B1868" s="210"/>
      <c r="C1868" s="37" t="s">
        <v>13917</v>
      </c>
      <c r="D1868" s="6" t="s">
        <v>1868</v>
      </c>
      <c r="E1868" s="3">
        <v>4</v>
      </c>
    </row>
    <row r="1869" spans="1:5" ht="33">
      <c r="A1869" s="37">
        <v>1867</v>
      </c>
      <c r="B1869" s="209"/>
      <c r="C1869" s="37" t="s">
        <v>13918</v>
      </c>
      <c r="D1869" s="6" t="s">
        <v>1869</v>
      </c>
      <c r="E1869" s="3">
        <v>10</v>
      </c>
    </row>
    <row r="1870" spans="1:5" ht="33">
      <c r="A1870" s="37">
        <v>1868</v>
      </c>
      <c r="B1870" s="210"/>
      <c r="C1870" s="37" t="s">
        <v>13919</v>
      </c>
      <c r="D1870" s="6" t="s">
        <v>1870</v>
      </c>
      <c r="E1870" s="3">
        <v>4</v>
      </c>
    </row>
    <row r="1871" spans="1:5" ht="18.75">
      <c r="A1871" s="37">
        <v>1869</v>
      </c>
      <c r="B1871" s="209"/>
      <c r="C1871" s="37" t="s">
        <v>13920</v>
      </c>
      <c r="D1871" s="6" t="s">
        <v>1871</v>
      </c>
      <c r="E1871" s="3">
        <v>6</v>
      </c>
    </row>
    <row r="1872" spans="1:5" ht="33">
      <c r="A1872" s="37">
        <v>1870</v>
      </c>
      <c r="B1872" s="210"/>
      <c r="C1872" s="37" t="s">
        <v>13921</v>
      </c>
      <c r="D1872" s="6" t="s">
        <v>1872</v>
      </c>
      <c r="E1872" s="3">
        <v>4</v>
      </c>
    </row>
    <row r="1873" spans="1:5" ht="33">
      <c r="A1873" s="37">
        <v>1871</v>
      </c>
      <c r="B1873" s="209"/>
      <c r="C1873" s="37" t="s">
        <v>13922</v>
      </c>
      <c r="D1873" s="6" t="s">
        <v>1873</v>
      </c>
      <c r="E1873" s="3">
        <v>4</v>
      </c>
    </row>
    <row r="1874" spans="1:5" ht="33">
      <c r="A1874" s="37">
        <v>1872</v>
      </c>
      <c r="B1874" s="210"/>
      <c r="C1874" s="37" t="s">
        <v>13923</v>
      </c>
      <c r="D1874" s="6" t="s">
        <v>1874</v>
      </c>
      <c r="E1874" s="3">
        <v>4</v>
      </c>
    </row>
    <row r="1875" spans="1:5" ht="33">
      <c r="A1875" s="37">
        <v>1873</v>
      </c>
      <c r="B1875" s="209"/>
      <c r="C1875" s="37" t="s">
        <v>13924</v>
      </c>
      <c r="D1875" s="6" t="s">
        <v>1875</v>
      </c>
      <c r="E1875" s="3">
        <v>4</v>
      </c>
    </row>
    <row r="1876" spans="1:5" ht="33">
      <c r="A1876" s="37">
        <v>1874</v>
      </c>
      <c r="B1876" s="210"/>
      <c r="C1876" s="37" t="s">
        <v>13925</v>
      </c>
      <c r="D1876" s="6" t="s">
        <v>1876</v>
      </c>
      <c r="E1876" s="3">
        <v>4</v>
      </c>
    </row>
    <row r="1877" spans="1:5" ht="33">
      <c r="A1877" s="37">
        <v>1875</v>
      </c>
      <c r="B1877" s="209"/>
      <c r="C1877" s="37" t="s">
        <v>13926</v>
      </c>
      <c r="D1877" s="6" t="s">
        <v>1877</v>
      </c>
      <c r="E1877" s="3">
        <v>4</v>
      </c>
    </row>
    <row r="1878" spans="1:5" ht="33">
      <c r="A1878" s="37">
        <v>1876</v>
      </c>
      <c r="B1878" s="210"/>
      <c r="C1878" s="37" t="s">
        <v>13927</v>
      </c>
      <c r="D1878" s="6" t="s">
        <v>1878</v>
      </c>
      <c r="E1878" s="3">
        <v>10</v>
      </c>
    </row>
    <row r="1879" spans="1:5" ht="18.75">
      <c r="A1879" s="37">
        <v>1877</v>
      </c>
      <c r="B1879" s="209"/>
      <c r="C1879" s="37" t="s">
        <v>13928</v>
      </c>
      <c r="D1879" s="6" t="s">
        <v>1879</v>
      </c>
      <c r="E1879" s="3">
        <v>10</v>
      </c>
    </row>
    <row r="1880" spans="1:5" ht="33">
      <c r="A1880" s="37">
        <v>1878</v>
      </c>
      <c r="B1880" s="210"/>
      <c r="C1880" s="37" t="s">
        <v>13929</v>
      </c>
      <c r="D1880" s="6" t="s">
        <v>1880</v>
      </c>
      <c r="E1880" s="3">
        <v>4</v>
      </c>
    </row>
    <row r="1881" spans="1:5" ht="18.75">
      <c r="A1881" s="37">
        <v>1879</v>
      </c>
      <c r="B1881" s="209"/>
      <c r="C1881" s="37" t="s">
        <v>13930</v>
      </c>
      <c r="D1881" s="6" t="s">
        <v>1881</v>
      </c>
      <c r="E1881" s="3">
        <v>4</v>
      </c>
    </row>
    <row r="1882" spans="1:5" ht="33">
      <c r="A1882" s="37">
        <v>1880</v>
      </c>
      <c r="B1882" s="210"/>
      <c r="C1882" s="37" t="s">
        <v>13931</v>
      </c>
      <c r="D1882" s="6" t="s">
        <v>1882</v>
      </c>
      <c r="E1882" s="3">
        <v>10</v>
      </c>
    </row>
    <row r="1883" spans="1:5" ht="33">
      <c r="A1883" s="37">
        <v>1881</v>
      </c>
      <c r="B1883" s="209"/>
      <c r="C1883" s="37" t="s">
        <v>13932</v>
      </c>
      <c r="D1883" s="6" t="s">
        <v>1883</v>
      </c>
      <c r="E1883" s="3">
        <v>10</v>
      </c>
    </row>
    <row r="1884" spans="1:5" ht="18.75">
      <c r="A1884" s="37">
        <v>1882</v>
      </c>
      <c r="B1884" s="210"/>
      <c r="C1884" s="37" t="s">
        <v>13933</v>
      </c>
      <c r="D1884" s="6" t="s">
        <v>1884</v>
      </c>
      <c r="E1884" s="3">
        <v>10</v>
      </c>
    </row>
    <row r="1885" spans="1:5" ht="33">
      <c r="A1885" s="37">
        <v>1883</v>
      </c>
      <c r="B1885" s="209"/>
      <c r="C1885" s="37" t="s">
        <v>13934</v>
      </c>
      <c r="D1885" s="6" t="s">
        <v>1885</v>
      </c>
      <c r="E1885" s="3">
        <v>10</v>
      </c>
    </row>
    <row r="1886" spans="1:5" ht="33">
      <c r="A1886" s="37">
        <v>1884</v>
      </c>
      <c r="B1886" s="210"/>
      <c r="C1886" s="37" t="s">
        <v>13935</v>
      </c>
      <c r="D1886" s="6" t="s">
        <v>1886</v>
      </c>
      <c r="E1886" s="3">
        <v>10</v>
      </c>
    </row>
    <row r="1887" spans="1:5" ht="33">
      <c r="A1887" s="37">
        <v>1885</v>
      </c>
      <c r="B1887" s="209"/>
      <c r="C1887" s="37" t="s">
        <v>13936</v>
      </c>
      <c r="D1887" s="6" t="s">
        <v>1887</v>
      </c>
      <c r="E1887" s="3">
        <v>10</v>
      </c>
    </row>
    <row r="1888" spans="1:5" ht="33">
      <c r="A1888" s="37">
        <v>1886</v>
      </c>
      <c r="B1888" s="210"/>
      <c r="C1888" s="37" t="s">
        <v>13937</v>
      </c>
      <c r="D1888" s="6" t="s">
        <v>1888</v>
      </c>
      <c r="E1888" s="3">
        <v>6</v>
      </c>
    </row>
    <row r="1889" spans="1:5" ht="33">
      <c r="A1889" s="37">
        <v>1887</v>
      </c>
      <c r="B1889" s="209"/>
      <c r="C1889" s="37" t="s">
        <v>13938</v>
      </c>
      <c r="D1889" s="6" t="s">
        <v>1889</v>
      </c>
      <c r="E1889" s="3">
        <v>6</v>
      </c>
    </row>
    <row r="1890" spans="1:5" ht="33">
      <c r="A1890" s="37">
        <v>1888</v>
      </c>
      <c r="B1890" s="210"/>
      <c r="C1890" s="37" t="s">
        <v>13939</v>
      </c>
      <c r="D1890" s="6" t="s">
        <v>1890</v>
      </c>
      <c r="E1890" s="3">
        <v>6</v>
      </c>
    </row>
    <row r="1891" spans="1:5" ht="33">
      <c r="A1891" s="37">
        <v>1889</v>
      </c>
      <c r="B1891" s="209"/>
      <c r="C1891" s="37" t="s">
        <v>13940</v>
      </c>
      <c r="D1891" s="6" t="s">
        <v>1891</v>
      </c>
      <c r="E1891" s="3">
        <v>6</v>
      </c>
    </row>
    <row r="1892" spans="1:5" ht="33">
      <c r="A1892" s="37">
        <v>1890</v>
      </c>
      <c r="B1892" s="210"/>
      <c r="C1892" s="37" t="s">
        <v>13941</v>
      </c>
      <c r="D1892" s="6" t="s">
        <v>1892</v>
      </c>
      <c r="E1892" s="3">
        <v>6</v>
      </c>
    </row>
    <row r="1893" spans="1:5" ht="33">
      <c r="A1893" s="37">
        <v>1891</v>
      </c>
      <c r="B1893" s="209"/>
      <c r="C1893" s="37" t="s">
        <v>13942</v>
      </c>
      <c r="D1893" s="6" t="s">
        <v>1893</v>
      </c>
      <c r="E1893" s="3">
        <v>10</v>
      </c>
    </row>
    <row r="1894" spans="1:5" ht="33">
      <c r="A1894" s="37">
        <v>1892</v>
      </c>
      <c r="B1894" s="210"/>
      <c r="C1894" s="37" t="s">
        <v>13943</v>
      </c>
      <c r="D1894" s="6" t="s">
        <v>1894</v>
      </c>
      <c r="E1894" s="3">
        <v>10</v>
      </c>
    </row>
    <row r="1895" spans="1:5" ht="33">
      <c r="A1895" s="37">
        <v>1893</v>
      </c>
      <c r="B1895" s="209"/>
      <c r="C1895" s="37" t="s">
        <v>13944</v>
      </c>
      <c r="D1895" s="6" t="s">
        <v>1895</v>
      </c>
      <c r="E1895" s="3">
        <v>10</v>
      </c>
    </row>
    <row r="1896" spans="1:5" ht="49.5">
      <c r="A1896" s="37">
        <v>1894</v>
      </c>
      <c r="B1896" s="210"/>
      <c r="C1896" s="37" t="s">
        <v>13945</v>
      </c>
      <c r="D1896" s="6" t="s">
        <v>1896</v>
      </c>
      <c r="E1896" s="3">
        <v>6</v>
      </c>
    </row>
    <row r="1897" spans="1:5" ht="33">
      <c r="A1897" s="37">
        <v>1895</v>
      </c>
      <c r="B1897" s="209"/>
      <c r="C1897" s="37" t="s">
        <v>13946</v>
      </c>
      <c r="D1897" s="6" t="s">
        <v>1897</v>
      </c>
      <c r="E1897" s="3">
        <v>4</v>
      </c>
    </row>
    <row r="1898" spans="1:5" ht="33">
      <c r="A1898" s="37">
        <v>1896</v>
      </c>
      <c r="B1898" s="210"/>
      <c r="C1898" s="37" t="s">
        <v>13947</v>
      </c>
      <c r="D1898" s="6" t="s">
        <v>1898</v>
      </c>
      <c r="E1898" s="3">
        <v>4</v>
      </c>
    </row>
    <row r="1899" spans="1:5" ht="33">
      <c r="A1899" s="37">
        <v>1897</v>
      </c>
      <c r="B1899" s="209"/>
      <c r="C1899" s="37" t="s">
        <v>13948</v>
      </c>
      <c r="D1899" s="6" t="s">
        <v>1899</v>
      </c>
      <c r="E1899" s="3">
        <v>4</v>
      </c>
    </row>
    <row r="1900" spans="1:5" ht="49.5">
      <c r="A1900" s="37">
        <v>1898</v>
      </c>
      <c r="B1900" s="210"/>
      <c r="C1900" s="37" t="s">
        <v>13949</v>
      </c>
      <c r="D1900" s="6" t="s">
        <v>1900</v>
      </c>
      <c r="E1900" s="3">
        <v>4</v>
      </c>
    </row>
    <row r="1901" spans="1:5" ht="18.75">
      <c r="A1901" s="37">
        <v>1899</v>
      </c>
      <c r="B1901" s="209"/>
      <c r="C1901" s="37" t="s">
        <v>13950</v>
      </c>
      <c r="D1901" s="6" t="s">
        <v>1901</v>
      </c>
      <c r="E1901" s="3">
        <v>4</v>
      </c>
    </row>
    <row r="1902" spans="1:5" ht="33">
      <c r="A1902" s="37">
        <v>1900</v>
      </c>
      <c r="B1902" s="210"/>
      <c r="C1902" s="37" t="s">
        <v>13951</v>
      </c>
      <c r="D1902" s="6" t="s">
        <v>1902</v>
      </c>
      <c r="E1902" s="3">
        <v>4</v>
      </c>
    </row>
    <row r="1903" spans="1:5" ht="33">
      <c r="A1903" s="37">
        <v>1901</v>
      </c>
      <c r="B1903" s="209"/>
      <c r="C1903" s="37" t="s">
        <v>13952</v>
      </c>
      <c r="D1903" s="6" t="s">
        <v>1903</v>
      </c>
      <c r="E1903" s="3">
        <v>4</v>
      </c>
    </row>
    <row r="1904" spans="1:5" ht="33">
      <c r="A1904" s="37">
        <v>1902</v>
      </c>
      <c r="B1904" s="210"/>
      <c r="C1904" s="37" t="s">
        <v>13953</v>
      </c>
      <c r="D1904" s="6" t="s">
        <v>1904</v>
      </c>
      <c r="E1904" s="3">
        <v>4</v>
      </c>
    </row>
    <row r="1905" spans="1:5" ht="33">
      <c r="A1905" s="37">
        <v>1903</v>
      </c>
      <c r="B1905" s="209"/>
      <c r="C1905" s="37" t="s">
        <v>13954</v>
      </c>
      <c r="D1905" s="6" t="s">
        <v>1905</v>
      </c>
      <c r="E1905" s="3">
        <v>4</v>
      </c>
    </row>
    <row r="1906" spans="1:5" ht="33">
      <c r="A1906" s="37">
        <v>1904</v>
      </c>
      <c r="B1906" s="210"/>
      <c r="C1906" s="37" t="s">
        <v>13955</v>
      </c>
      <c r="D1906" s="6" t="s">
        <v>1906</v>
      </c>
      <c r="E1906" s="3">
        <v>4</v>
      </c>
    </row>
    <row r="1907" spans="1:5" ht="33">
      <c r="A1907" s="37">
        <v>1905</v>
      </c>
      <c r="B1907" s="209"/>
      <c r="C1907" s="37" t="s">
        <v>13956</v>
      </c>
      <c r="D1907" s="6" t="s">
        <v>1907</v>
      </c>
      <c r="E1907" s="3">
        <v>4</v>
      </c>
    </row>
    <row r="1908" spans="1:5" ht="33">
      <c r="A1908" s="37">
        <v>1906</v>
      </c>
      <c r="B1908" s="210"/>
      <c r="C1908" s="37" t="s">
        <v>13957</v>
      </c>
      <c r="D1908" s="6" t="s">
        <v>1908</v>
      </c>
      <c r="E1908" s="3">
        <v>6</v>
      </c>
    </row>
    <row r="1909" spans="1:5" ht="33">
      <c r="A1909" s="37">
        <v>1907</v>
      </c>
      <c r="B1909" s="209"/>
      <c r="C1909" s="37" t="s">
        <v>13958</v>
      </c>
      <c r="D1909" s="6" t="s">
        <v>1909</v>
      </c>
      <c r="E1909" s="3">
        <v>4</v>
      </c>
    </row>
    <row r="1910" spans="1:5" ht="33">
      <c r="A1910" s="37">
        <v>1908</v>
      </c>
      <c r="B1910" s="210"/>
      <c r="C1910" s="37" t="s">
        <v>13959</v>
      </c>
      <c r="D1910" s="6" t="s">
        <v>1910</v>
      </c>
      <c r="E1910" s="3">
        <v>4</v>
      </c>
    </row>
    <row r="1911" spans="1:5" ht="33">
      <c r="A1911" s="37">
        <v>1909</v>
      </c>
      <c r="B1911" s="209"/>
      <c r="C1911" s="37" t="s">
        <v>13960</v>
      </c>
      <c r="D1911" s="6" t="s">
        <v>1911</v>
      </c>
      <c r="E1911" s="3">
        <v>4</v>
      </c>
    </row>
    <row r="1912" spans="1:5" ht="33">
      <c r="A1912" s="37">
        <v>1910</v>
      </c>
      <c r="B1912" s="210"/>
      <c r="C1912" s="37" t="s">
        <v>13961</v>
      </c>
      <c r="D1912" s="6" t="s">
        <v>1912</v>
      </c>
      <c r="E1912" s="3">
        <v>4</v>
      </c>
    </row>
    <row r="1913" spans="1:5" ht="33">
      <c r="A1913" s="37">
        <v>1911</v>
      </c>
      <c r="B1913" s="209"/>
      <c r="C1913" s="37" t="s">
        <v>13962</v>
      </c>
      <c r="D1913" s="6" t="s">
        <v>1913</v>
      </c>
      <c r="E1913" s="3">
        <v>4</v>
      </c>
    </row>
    <row r="1914" spans="1:5" ht="33">
      <c r="A1914" s="37">
        <v>1912</v>
      </c>
      <c r="B1914" s="210"/>
      <c r="C1914" s="37" t="s">
        <v>13963</v>
      </c>
      <c r="D1914" s="6" t="s">
        <v>1914</v>
      </c>
      <c r="E1914" s="3">
        <v>10</v>
      </c>
    </row>
    <row r="1915" spans="1:5" ht="33">
      <c r="A1915" s="37">
        <v>1913</v>
      </c>
      <c r="B1915" s="209"/>
      <c r="C1915" s="37" t="s">
        <v>13964</v>
      </c>
      <c r="D1915" s="6" t="s">
        <v>1915</v>
      </c>
      <c r="E1915" s="3">
        <v>4</v>
      </c>
    </row>
    <row r="1916" spans="1:5" ht="33">
      <c r="A1916" s="37">
        <v>1914</v>
      </c>
      <c r="B1916" s="210"/>
      <c r="C1916" s="37" t="s">
        <v>13965</v>
      </c>
      <c r="D1916" s="6" t="s">
        <v>1916</v>
      </c>
      <c r="E1916" s="3">
        <v>4</v>
      </c>
    </row>
    <row r="1917" spans="1:5" ht="18.75">
      <c r="A1917" s="37">
        <v>1915</v>
      </c>
      <c r="B1917" s="209"/>
      <c r="C1917" s="37" t="s">
        <v>13966</v>
      </c>
      <c r="D1917" s="6" t="s">
        <v>1917</v>
      </c>
      <c r="E1917" s="3">
        <v>4</v>
      </c>
    </row>
    <row r="1918" spans="1:5" ht="18.75">
      <c r="A1918" s="37">
        <v>1916</v>
      </c>
      <c r="B1918" s="210"/>
      <c r="C1918" s="37" t="s">
        <v>13967</v>
      </c>
      <c r="D1918" s="6" t="s">
        <v>1918</v>
      </c>
      <c r="E1918" s="3">
        <v>4</v>
      </c>
    </row>
    <row r="1919" spans="1:5" ht="18.75">
      <c r="A1919" s="37">
        <v>1917</v>
      </c>
      <c r="B1919" s="209"/>
      <c r="C1919" s="37" t="s">
        <v>13968</v>
      </c>
      <c r="D1919" s="6" t="s">
        <v>1919</v>
      </c>
      <c r="E1919" s="3">
        <v>4</v>
      </c>
    </row>
    <row r="1920" spans="1:5" ht="33">
      <c r="A1920" s="37">
        <v>1918</v>
      </c>
      <c r="B1920" s="210"/>
      <c r="C1920" s="37" t="s">
        <v>13969</v>
      </c>
      <c r="D1920" s="6" t="s">
        <v>1920</v>
      </c>
      <c r="E1920" s="3">
        <v>4</v>
      </c>
    </row>
    <row r="1921" spans="1:5" ht="33">
      <c r="A1921" s="37">
        <v>1919</v>
      </c>
      <c r="B1921" s="209"/>
      <c r="C1921" s="37" t="s">
        <v>13970</v>
      </c>
      <c r="D1921" s="6" t="s">
        <v>1921</v>
      </c>
      <c r="E1921" s="3">
        <v>4</v>
      </c>
    </row>
    <row r="1922" spans="1:5" ht="33">
      <c r="A1922" s="37">
        <v>1920</v>
      </c>
      <c r="B1922" s="210"/>
      <c r="C1922" s="37" t="s">
        <v>13971</v>
      </c>
      <c r="D1922" s="6" t="s">
        <v>1922</v>
      </c>
      <c r="E1922" s="3">
        <v>4</v>
      </c>
    </row>
    <row r="1923" spans="1:5" ht="18.75">
      <c r="A1923" s="37">
        <v>1921</v>
      </c>
      <c r="B1923" s="209"/>
      <c r="C1923" s="37" t="s">
        <v>13972</v>
      </c>
      <c r="D1923" s="6" t="s">
        <v>1923</v>
      </c>
      <c r="E1923" s="3">
        <v>4</v>
      </c>
    </row>
    <row r="1924" spans="1:5" ht="33">
      <c r="A1924" s="37">
        <v>1922</v>
      </c>
      <c r="B1924" s="210"/>
      <c r="C1924" s="37" t="s">
        <v>13973</v>
      </c>
      <c r="D1924" s="6" t="s">
        <v>1924</v>
      </c>
      <c r="E1924" s="3">
        <v>4</v>
      </c>
    </row>
    <row r="1925" spans="1:5" ht="33">
      <c r="A1925" s="37">
        <v>1923</v>
      </c>
      <c r="B1925" s="209"/>
      <c r="C1925" s="37" t="s">
        <v>13974</v>
      </c>
      <c r="D1925" s="6" t="s">
        <v>1925</v>
      </c>
      <c r="E1925" s="3">
        <v>4</v>
      </c>
    </row>
    <row r="1926" spans="1:5" ht="33">
      <c r="A1926" s="37">
        <v>1924</v>
      </c>
      <c r="B1926" s="210"/>
      <c r="C1926" s="37" t="s">
        <v>13975</v>
      </c>
      <c r="D1926" s="6" t="s">
        <v>1926</v>
      </c>
      <c r="E1926" s="3">
        <v>4</v>
      </c>
    </row>
    <row r="1927" spans="1:5" ht="33">
      <c r="A1927" s="37">
        <v>1925</v>
      </c>
      <c r="B1927" s="209"/>
      <c r="C1927" s="37" t="s">
        <v>13976</v>
      </c>
      <c r="D1927" s="6" t="s">
        <v>1927</v>
      </c>
      <c r="E1927" s="3">
        <v>4</v>
      </c>
    </row>
    <row r="1928" spans="1:5" ht="33">
      <c r="A1928" s="37">
        <v>1926</v>
      </c>
      <c r="B1928" s="210"/>
      <c r="C1928" s="37" t="s">
        <v>13977</v>
      </c>
      <c r="D1928" s="6" t="s">
        <v>1928</v>
      </c>
      <c r="E1928" s="3">
        <v>10</v>
      </c>
    </row>
    <row r="1929" spans="1:5" ht="33">
      <c r="A1929" s="37">
        <v>1927</v>
      </c>
      <c r="B1929" s="209"/>
      <c r="C1929" s="37" t="s">
        <v>13978</v>
      </c>
      <c r="D1929" s="6" t="s">
        <v>1929</v>
      </c>
      <c r="E1929" s="3">
        <v>10</v>
      </c>
    </row>
    <row r="1930" spans="1:5" ht="33">
      <c r="A1930" s="37">
        <v>1928</v>
      </c>
      <c r="B1930" s="210"/>
      <c r="C1930" s="37" t="s">
        <v>13979</v>
      </c>
      <c r="D1930" s="6" t="s">
        <v>1930</v>
      </c>
      <c r="E1930" s="3">
        <v>4</v>
      </c>
    </row>
    <row r="1931" spans="1:5" ht="18.75">
      <c r="A1931" s="37">
        <v>1929</v>
      </c>
      <c r="B1931" s="209"/>
      <c r="C1931" s="37" t="s">
        <v>13980</v>
      </c>
      <c r="D1931" s="6" t="s">
        <v>1931</v>
      </c>
      <c r="E1931" s="3">
        <v>4</v>
      </c>
    </row>
    <row r="1932" spans="1:5" ht="18.75">
      <c r="A1932" s="37">
        <v>1930</v>
      </c>
      <c r="B1932" s="210"/>
      <c r="C1932" s="37" t="s">
        <v>13981</v>
      </c>
      <c r="D1932" s="6" t="s">
        <v>1932</v>
      </c>
      <c r="E1932" s="3">
        <v>4</v>
      </c>
    </row>
    <row r="1933" spans="1:5" ht="18.75">
      <c r="A1933" s="37">
        <v>1931</v>
      </c>
      <c r="B1933" s="209"/>
      <c r="C1933" s="37" t="s">
        <v>13982</v>
      </c>
      <c r="D1933" s="6" t="s">
        <v>1933</v>
      </c>
      <c r="E1933" s="3">
        <v>4</v>
      </c>
    </row>
    <row r="1934" spans="1:5" ht="18.75">
      <c r="A1934" s="37">
        <v>1932</v>
      </c>
      <c r="B1934" s="210"/>
      <c r="C1934" s="37" t="s">
        <v>13983</v>
      </c>
      <c r="D1934" s="6" t="s">
        <v>1934</v>
      </c>
      <c r="E1934" s="3">
        <v>4</v>
      </c>
    </row>
    <row r="1935" spans="1:5" ht="18.75">
      <c r="A1935" s="37">
        <v>1933</v>
      </c>
      <c r="B1935" s="209"/>
      <c r="C1935" s="37" t="s">
        <v>13984</v>
      </c>
      <c r="D1935" s="6" t="s">
        <v>1935</v>
      </c>
      <c r="E1935" s="3">
        <v>4</v>
      </c>
    </row>
    <row r="1936" spans="1:5" ht="18.75">
      <c r="A1936" s="37">
        <v>1934</v>
      </c>
      <c r="B1936" s="210"/>
      <c r="C1936" s="37" t="s">
        <v>13985</v>
      </c>
      <c r="D1936" s="6" t="s">
        <v>1936</v>
      </c>
      <c r="E1936" s="3">
        <v>4</v>
      </c>
    </row>
    <row r="1937" spans="1:5" ht="18.75">
      <c r="A1937" s="37">
        <v>1935</v>
      </c>
      <c r="B1937" s="209"/>
      <c r="C1937" s="37" t="s">
        <v>13986</v>
      </c>
      <c r="D1937" s="6" t="s">
        <v>1937</v>
      </c>
      <c r="E1937" s="3">
        <v>4</v>
      </c>
    </row>
    <row r="1938" spans="1:5" ht="18.75">
      <c r="A1938" s="37">
        <v>1936</v>
      </c>
      <c r="B1938" s="210"/>
      <c r="C1938" s="37" t="s">
        <v>13987</v>
      </c>
      <c r="D1938" s="6" t="s">
        <v>1938</v>
      </c>
      <c r="E1938" s="3">
        <v>4</v>
      </c>
    </row>
    <row r="1939" spans="1:5" ht="18.75">
      <c r="A1939" s="37">
        <v>1937</v>
      </c>
      <c r="B1939" s="209"/>
      <c r="C1939" s="37" t="s">
        <v>13988</v>
      </c>
      <c r="D1939" s="6" t="s">
        <v>1939</v>
      </c>
      <c r="E1939" s="3">
        <v>4</v>
      </c>
    </row>
    <row r="1940" spans="1:5" ht="18.75">
      <c r="A1940" s="37">
        <v>1938</v>
      </c>
      <c r="B1940" s="210"/>
      <c r="C1940" s="37" t="s">
        <v>13989</v>
      </c>
      <c r="D1940" s="6" t="s">
        <v>1940</v>
      </c>
      <c r="E1940" s="3">
        <v>4</v>
      </c>
    </row>
    <row r="1941" spans="1:5" ht="18.75">
      <c r="A1941" s="37">
        <v>1939</v>
      </c>
      <c r="B1941" s="209"/>
      <c r="C1941" s="37" t="s">
        <v>13990</v>
      </c>
      <c r="D1941" s="6" t="s">
        <v>1941</v>
      </c>
      <c r="E1941" s="3">
        <v>4</v>
      </c>
    </row>
    <row r="1942" spans="1:5" ht="18.75">
      <c r="A1942" s="37">
        <v>1940</v>
      </c>
      <c r="B1942" s="210"/>
      <c r="C1942" s="37" t="s">
        <v>13991</v>
      </c>
      <c r="D1942" s="6" t="s">
        <v>1942</v>
      </c>
      <c r="E1942" s="3">
        <v>4</v>
      </c>
    </row>
    <row r="1943" spans="1:5" ht="18.75">
      <c r="A1943" s="37">
        <v>1941</v>
      </c>
      <c r="B1943" s="209"/>
      <c r="C1943" s="37" t="s">
        <v>13992</v>
      </c>
      <c r="D1943" s="6" t="s">
        <v>1943</v>
      </c>
      <c r="E1943" s="3">
        <v>4</v>
      </c>
    </row>
    <row r="1944" spans="1:5" ht="18.75">
      <c r="A1944" s="37">
        <v>1942</v>
      </c>
      <c r="B1944" s="210"/>
      <c r="C1944" s="37" t="s">
        <v>13993</v>
      </c>
      <c r="D1944" s="6" t="s">
        <v>1944</v>
      </c>
      <c r="E1944" s="3">
        <v>4</v>
      </c>
    </row>
    <row r="1945" spans="1:5" ht="18.75">
      <c r="A1945" s="37">
        <v>1943</v>
      </c>
      <c r="B1945" s="209"/>
      <c r="C1945" s="37" t="s">
        <v>13994</v>
      </c>
      <c r="D1945" s="6" t="s">
        <v>1945</v>
      </c>
      <c r="E1945" s="3">
        <v>4</v>
      </c>
    </row>
    <row r="1946" spans="1:5" ht="18.75">
      <c r="A1946" s="37">
        <v>1944</v>
      </c>
      <c r="B1946" s="210"/>
      <c r="C1946" s="37" t="s">
        <v>13995</v>
      </c>
      <c r="D1946" s="6" t="s">
        <v>1946</v>
      </c>
      <c r="E1946" s="3">
        <v>4</v>
      </c>
    </row>
    <row r="1947" spans="1:5" ht="18.75">
      <c r="A1947" s="37">
        <v>1945</v>
      </c>
      <c r="B1947" s="209"/>
      <c r="C1947" s="37" t="s">
        <v>13996</v>
      </c>
      <c r="D1947" s="6" t="s">
        <v>1947</v>
      </c>
      <c r="E1947" s="3">
        <v>4</v>
      </c>
    </row>
    <row r="1948" spans="1:5" ht="18.75">
      <c r="A1948" s="37">
        <v>1946</v>
      </c>
      <c r="B1948" s="210"/>
      <c r="C1948" s="37" t="s">
        <v>13997</v>
      </c>
      <c r="D1948" s="6" t="s">
        <v>1948</v>
      </c>
      <c r="E1948" s="3">
        <v>4</v>
      </c>
    </row>
    <row r="1949" spans="1:5" ht="18.75">
      <c r="A1949" s="37">
        <v>1947</v>
      </c>
      <c r="B1949" s="209"/>
      <c r="C1949" s="37" t="s">
        <v>13998</v>
      </c>
      <c r="D1949" s="6" t="s">
        <v>1949</v>
      </c>
      <c r="E1949" s="3">
        <v>4</v>
      </c>
    </row>
    <row r="1950" spans="1:5" ht="18.75">
      <c r="A1950" s="37">
        <v>1948</v>
      </c>
      <c r="B1950" s="210"/>
      <c r="C1950" s="37" t="s">
        <v>13999</v>
      </c>
      <c r="D1950" s="6" t="s">
        <v>1950</v>
      </c>
      <c r="E1950" s="3">
        <v>4</v>
      </c>
    </row>
    <row r="1951" spans="1:5" ht="33">
      <c r="A1951" s="37">
        <v>1949</v>
      </c>
      <c r="B1951" s="209"/>
      <c r="C1951" s="37" t="s">
        <v>14000</v>
      </c>
      <c r="D1951" s="6" t="s">
        <v>1951</v>
      </c>
      <c r="E1951" s="3">
        <v>4</v>
      </c>
    </row>
    <row r="1952" spans="1:5" ht="33">
      <c r="A1952" s="37">
        <v>1950</v>
      </c>
      <c r="B1952" s="210"/>
      <c r="C1952" s="37" t="s">
        <v>14001</v>
      </c>
      <c r="D1952" s="6" t="s">
        <v>1952</v>
      </c>
      <c r="E1952" s="3">
        <v>4</v>
      </c>
    </row>
    <row r="1953" spans="1:5" ht="33">
      <c r="A1953" s="37">
        <v>1951</v>
      </c>
      <c r="B1953" s="209"/>
      <c r="C1953" s="37" t="s">
        <v>14002</v>
      </c>
      <c r="D1953" s="6" t="s">
        <v>1953</v>
      </c>
      <c r="E1953" s="3">
        <v>4</v>
      </c>
    </row>
    <row r="1954" spans="1:5" ht="33">
      <c r="A1954" s="37">
        <v>1952</v>
      </c>
      <c r="B1954" s="210"/>
      <c r="C1954" s="37" t="s">
        <v>14003</v>
      </c>
      <c r="D1954" s="6" t="s">
        <v>1954</v>
      </c>
      <c r="E1954" s="3">
        <v>6</v>
      </c>
    </row>
    <row r="1955" spans="1:5" ht="18.75">
      <c r="A1955" s="37">
        <v>1953</v>
      </c>
      <c r="B1955" s="209"/>
      <c r="C1955" s="37" t="s">
        <v>14004</v>
      </c>
      <c r="D1955" s="6" t="s">
        <v>1955</v>
      </c>
      <c r="E1955" s="3">
        <v>4</v>
      </c>
    </row>
    <row r="1956" spans="1:5" ht="33">
      <c r="A1956" s="37">
        <v>1954</v>
      </c>
      <c r="B1956" s="210"/>
      <c r="C1956" s="37" t="s">
        <v>14005</v>
      </c>
      <c r="D1956" s="6" t="s">
        <v>1956</v>
      </c>
      <c r="E1956" s="3">
        <v>4</v>
      </c>
    </row>
    <row r="1957" spans="1:5" ht="33">
      <c r="A1957" s="37">
        <v>1955</v>
      </c>
      <c r="B1957" s="209"/>
      <c r="C1957" s="37" t="s">
        <v>14006</v>
      </c>
      <c r="D1957" s="6" t="s">
        <v>1957</v>
      </c>
      <c r="E1957" s="3">
        <v>10</v>
      </c>
    </row>
    <row r="1958" spans="1:5" ht="33">
      <c r="A1958" s="37">
        <v>1956</v>
      </c>
      <c r="B1958" s="210"/>
      <c r="C1958" s="37" t="s">
        <v>14007</v>
      </c>
      <c r="D1958" s="6" t="s">
        <v>1958</v>
      </c>
      <c r="E1958" s="3">
        <v>6</v>
      </c>
    </row>
    <row r="1959" spans="1:5" ht="33">
      <c r="A1959" s="37">
        <v>1957</v>
      </c>
      <c r="B1959" s="209"/>
      <c r="C1959" s="37" t="s">
        <v>14008</v>
      </c>
      <c r="D1959" s="6" t="s">
        <v>1959</v>
      </c>
      <c r="E1959" s="3">
        <v>6</v>
      </c>
    </row>
    <row r="1960" spans="1:5" ht="33">
      <c r="A1960" s="37">
        <v>1958</v>
      </c>
      <c r="B1960" s="210"/>
      <c r="C1960" s="37" t="s">
        <v>14009</v>
      </c>
      <c r="D1960" s="6" t="s">
        <v>1960</v>
      </c>
      <c r="E1960" s="3">
        <v>4</v>
      </c>
    </row>
    <row r="1961" spans="1:5" ht="33">
      <c r="A1961" s="37">
        <v>1959</v>
      </c>
      <c r="B1961" s="209"/>
      <c r="C1961" s="37" t="s">
        <v>14010</v>
      </c>
      <c r="D1961" s="6" t="s">
        <v>1961</v>
      </c>
      <c r="E1961" s="3">
        <v>4</v>
      </c>
    </row>
    <row r="1962" spans="1:5" ht="33">
      <c r="A1962" s="37">
        <v>1960</v>
      </c>
      <c r="B1962" s="210"/>
      <c r="C1962" s="37" t="s">
        <v>14011</v>
      </c>
      <c r="D1962" s="6" t="s">
        <v>1962</v>
      </c>
      <c r="E1962" s="3">
        <v>4</v>
      </c>
    </row>
    <row r="1963" spans="1:5" ht="33">
      <c r="A1963" s="37">
        <v>1961</v>
      </c>
      <c r="B1963" s="209"/>
      <c r="C1963" s="37" t="s">
        <v>14012</v>
      </c>
      <c r="D1963" s="6" t="s">
        <v>1963</v>
      </c>
      <c r="E1963" s="3">
        <v>4</v>
      </c>
    </row>
    <row r="1964" spans="1:5" ht="33">
      <c r="A1964" s="37">
        <v>1962</v>
      </c>
      <c r="B1964" s="210"/>
      <c r="C1964" s="37" t="s">
        <v>14013</v>
      </c>
      <c r="D1964" s="6" t="s">
        <v>1964</v>
      </c>
      <c r="E1964" s="3">
        <v>4</v>
      </c>
    </row>
    <row r="1965" spans="1:5" ht="33">
      <c r="A1965" s="37">
        <v>1963</v>
      </c>
      <c r="B1965" s="209"/>
      <c r="C1965" s="37" t="s">
        <v>14014</v>
      </c>
      <c r="D1965" s="6" t="s">
        <v>1965</v>
      </c>
      <c r="E1965" s="3">
        <v>4</v>
      </c>
    </row>
    <row r="1966" spans="1:5" ht="33">
      <c r="A1966" s="37">
        <v>1964</v>
      </c>
      <c r="B1966" s="210"/>
      <c r="C1966" s="37" t="s">
        <v>14015</v>
      </c>
      <c r="D1966" s="6" t="s">
        <v>1966</v>
      </c>
      <c r="E1966" s="3">
        <v>4</v>
      </c>
    </row>
    <row r="1967" spans="1:5" ht="33">
      <c r="A1967" s="37">
        <v>1965</v>
      </c>
      <c r="B1967" s="209"/>
      <c r="C1967" s="37" t="s">
        <v>14016</v>
      </c>
      <c r="D1967" s="6" t="s">
        <v>1967</v>
      </c>
      <c r="E1967" s="3">
        <v>4</v>
      </c>
    </row>
    <row r="1968" spans="1:5" ht="33">
      <c r="A1968" s="37">
        <v>1966</v>
      </c>
      <c r="B1968" s="210"/>
      <c r="C1968" s="37" t="s">
        <v>14017</v>
      </c>
      <c r="D1968" s="6" t="s">
        <v>1968</v>
      </c>
      <c r="E1968" s="3">
        <v>4</v>
      </c>
    </row>
    <row r="1969" spans="1:5" ht="49.5">
      <c r="A1969" s="37">
        <v>1967</v>
      </c>
      <c r="B1969" s="209"/>
      <c r="C1969" s="37" t="s">
        <v>14018</v>
      </c>
      <c r="D1969" s="6" t="s">
        <v>1969</v>
      </c>
      <c r="E1969" s="3">
        <v>4</v>
      </c>
    </row>
    <row r="1970" spans="1:5" ht="33">
      <c r="A1970" s="37">
        <v>1968</v>
      </c>
      <c r="B1970" s="210"/>
      <c r="C1970" s="37" t="s">
        <v>14019</v>
      </c>
      <c r="D1970" s="6" t="s">
        <v>1970</v>
      </c>
      <c r="E1970" s="3">
        <v>4</v>
      </c>
    </row>
    <row r="1971" spans="1:5" ht="33">
      <c r="A1971" s="37">
        <v>1969</v>
      </c>
      <c r="B1971" s="209"/>
      <c r="C1971" s="37" t="s">
        <v>14020</v>
      </c>
      <c r="D1971" s="6" t="s">
        <v>1971</v>
      </c>
      <c r="E1971" s="3">
        <v>4</v>
      </c>
    </row>
    <row r="1972" spans="1:5" ht="33">
      <c r="A1972" s="37">
        <v>1970</v>
      </c>
      <c r="B1972" s="210"/>
      <c r="C1972" s="37" t="s">
        <v>14021</v>
      </c>
      <c r="D1972" s="6" t="s">
        <v>1972</v>
      </c>
      <c r="E1972" s="3">
        <v>4</v>
      </c>
    </row>
    <row r="1973" spans="1:5" ht="33">
      <c r="A1973" s="37">
        <v>1971</v>
      </c>
      <c r="B1973" s="209"/>
      <c r="C1973" s="37" t="s">
        <v>14022</v>
      </c>
      <c r="D1973" s="6" t="s">
        <v>1973</v>
      </c>
      <c r="E1973" s="3">
        <v>4</v>
      </c>
    </row>
    <row r="1974" spans="1:5" ht="49.5">
      <c r="A1974" s="37">
        <v>1972</v>
      </c>
      <c r="B1974" s="210"/>
      <c r="C1974" s="37" t="s">
        <v>14023</v>
      </c>
      <c r="D1974" s="6" t="s">
        <v>1974</v>
      </c>
      <c r="E1974" s="3">
        <v>4</v>
      </c>
    </row>
    <row r="1975" spans="1:5" ht="33">
      <c r="A1975" s="37">
        <v>1973</v>
      </c>
      <c r="B1975" s="209"/>
      <c r="C1975" s="37" t="s">
        <v>14024</v>
      </c>
      <c r="D1975" s="6" t="s">
        <v>1975</v>
      </c>
      <c r="E1975" s="3">
        <v>6</v>
      </c>
    </row>
    <row r="1976" spans="1:5" ht="33">
      <c r="A1976" s="37">
        <v>1974</v>
      </c>
      <c r="B1976" s="210"/>
      <c r="C1976" s="37" t="s">
        <v>14025</v>
      </c>
      <c r="D1976" s="6" t="s">
        <v>1976</v>
      </c>
      <c r="E1976" s="3">
        <v>6</v>
      </c>
    </row>
    <row r="1977" spans="1:5" ht="33">
      <c r="A1977" s="37">
        <v>1975</v>
      </c>
      <c r="B1977" s="209"/>
      <c r="C1977" s="37" t="s">
        <v>14026</v>
      </c>
      <c r="D1977" s="6" t="s">
        <v>1977</v>
      </c>
      <c r="E1977" s="3">
        <v>6</v>
      </c>
    </row>
    <row r="1978" spans="1:5" ht="18.75">
      <c r="A1978" s="37">
        <v>1976</v>
      </c>
      <c r="B1978" s="210"/>
      <c r="C1978" s="37" t="s">
        <v>14027</v>
      </c>
      <c r="D1978" s="6" t="s">
        <v>1978</v>
      </c>
      <c r="E1978" s="3">
        <v>10</v>
      </c>
    </row>
    <row r="1979" spans="1:5" ht="33">
      <c r="A1979" s="37">
        <v>1977</v>
      </c>
      <c r="B1979" s="209"/>
      <c r="C1979" s="37" t="s">
        <v>14028</v>
      </c>
      <c r="D1979" s="6" t="s">
        <v>1979</v>
      </c>
      <c r="E1979" s="3">
        <v>8</v>
      </c>
    </row>
    <row r="1980" spans="1:5" ht="33">
      <c r="A1980" s="37">
        <v>1978</v>
      </c>
      <c r="B1980" s="210"/>
      <c r="C1980" s="37" t="s">
        <v>14029</v>
      </c>
      <c r="D1980" s="6" t="s">
        <v>1980</v>
      </c>
      <c r="E1980" s="3">
        <v>10</v>
      </c>
    </row>
    <row r="1981" spans="1:5" ht="33">
      <c r="A1981" s="37">
        <v>1979</v>
      </c>
      <c r="B1981" s="209"/>
      <c r="C1981" s="37" t="s">
        <v>14030</v>
      </c>
      <c r="D1981" s="6" t="s">
        <v>1981</v>
      </c>
      <c r="E1981" s="3">
        <v>6</v>
      </c>
    </row>
    <row r="1982" spans="1:5" ht="33">
      <c r="A1982" s="37">
        <v>1980</v>
      </c>
      <c r="B1982" s="210"/>
      <c r="C1982" s="37" t="s">
        <v>14031</v>
      </c>
      <c r="D1982" s="6" t="s">
        <v>1982</v>
      </c>
      <c r="E1982" s="3">
        <v>4</v>
      </c>
    </row>
    <row r="1983" spans="1:5" ht="33">
      <c r="A1983" s="37">
        <v>1981</v>
      </c>
      <c r="B1983" s="209"/>
      <c r="C1983" s="37" t="s">
        <v>14032</v>
      </c>
      <c r="D1983" s="6" t="s">
        <v>1983</v>
      </c>
      <c r="E1983" s="3">
        <v>4</v>
      </c>
    </row>
    <row r="1984" spans="1:5" ht="33">
      <c r="A1984" s="37">
        <v>1982</v>
      </c>
      <c r="B1984" s="210"/>
      <c r="C1984" s="37" t="s">
        <v>14033</v>
      </c>
      <c r="D1984" s="6" t="s">
        <v>1984</v>
      </c>
      <c r="E1984" s="3">
        <v>4</v>
      </c>
    </row>
    <row r="1985" spans="1:5" ht="33">
      <c r="A1985" s="37">
        <v>1983</v>
      </c>
      <c r="B1985" s="209"/>
      <c r="C1985" s="37" t="s">
        <v>14034</v>
      </c>
      <c r="D1985" s="6" t="s">
        <v>1985</v>
      </c>
      <c r="E1985" s="3">
        <v>2</v>
      </c>
    </row>
    <row r="1986" spans="1:5" ht="33">
      <c r="A1986" s="37">
        <v>1984</v>
      </c>
      <c r="B1986" s="210"/>
      <c r="C1986" s="37" t="s">
        <v>14035</v>
      </c>
      <c r="D1986" s="6" t="s">
        <v>1986</v>
      </c>
      <c r="E1986" s="3">
        <v>4</v>
      </c>
    </row>
    <row r="1987" spans="1:5" ht="33">
      <c r="A1987" s="37">
        <v>1985</v>
      </c>
      <c r="B1987" s="209"/>
      <c r="C1987" s="37" t="s">
        <v>14036</v>
      </c>
      <c r="D1987" s="6" t="s">
        <v>1987</v>
      </c>
      <c r="E1987" s="3">
        <v>4</v>
      </c>
    </row>
    <row r="1988" spans="1:5" ht="33">
      <c r="A1988" s="37">
        <v>1986</v>
      </c>
      <c r="B1988" s="210"/>
      <c r="C1988" s="37" t="s">
        <v>14037</v>
      </c>
      <c r="D1988" s="6" t="s">
        <v>1988</v>
      </c>
      <c r="E1988" s="3">
        <v>4</v>
      </c>
    </row>
    <row r="1989" spans="1:5" ht="33">
      <c r="A1989" s="37">
        <v>1987</v>
      </c>
      <c r="B1989" s="209"/>
      <c r="C1989" s="37" t="s">
        <v>14038</v>
      </c>
      <c r="D1989" s="6" t="s">
        <v>1989</v>
      </c>
      <c r="E1989" s="3">
        <v>4</v>
      </c>
    </row>
    <row r="1990" spans="1:5" ht="49.5">
      <c r="A1990" s="37">
        <v>1988</v>
      </c>
      <c r="B1990" s="210"/>
      <c r="C1990" s="37" t="s">
        <v>14039</v>
      </c>
      <c r="D1990" s="6" t="s">
        <v>1990</v>
      </c>
      <c r="E1990" s="3">
        <v>6</v>
      </c>
    </row>
    <row r="1991" spans="1:5" ht="18.75">
      <c r="A1991" s="37">
        <v>1989</v>
      </c>
      <c r="B1991" s="209"/>
      <c r="C1991" s="37" t="s">
        <v>14040</v>
      </c>
      <c r="D1991" s="6" t="s">
        <v>1991</v>
      </c>
      <c r="E1991" s="3">
        <v>8</v>
      </c>
    </row>
    <row r="1992" spans="1:5" ht="18.75">
      <c r="A1992" s="37">
        <v>1990</v>
      </c>
      <c r="B1992" s="210"/>
      <c r="C1992" s="37" t="s">
        <v>14041</v>
      </c>
      <c r="D1992" s="6" t="s">
        <v>1992</v>
      </c>
      <c r="E1992" s="3">
        <v>8</v>
      </c>
    </row>
    <row r="1993" spans="1:5" ht="18.75">
      <c r="A1993" s="37">
        <v>1991</v>
      </c>
      <c r="B1993" s="209"/>
      <c r="C1993" s="37" t="s">
        <v>14042</v>
      </c>
      <c r="D1993" s="6" t="s">
        <v>1993</v>
      </c>
      <c r="E1993" s="3">
        <v>8</v>
      </c>
    </row>
    <row r="1994" spans="1:5" ht="33">
      <c r="A1994" s="37">
        <v>1992</v>
      </c>
      <c r="B1994" s="210"/>
      <c r="C1994" s="37" t="s">
        <v>14043</v>
      </c>
      <c r="D1994" s="6" t="s">
        <v>1994</v>
      </c>
      <c r="E1994" s="3">
        <v>8</v>
      </c>
    </row>
    <row r="1995" spans="1:5" ht="18.75">
      <c r="A1995" s="37">
        <v>1993</v>
      </c>
      <c r="B1995" s="209"/>
      <c r="C1995" s="37" t="s">
        <v>14044</v>
      </c>
      <c r="D1995" s="6" t="s">
        <v>1995</v>
      </c>
      <c r="E1995" s="3">
        <v>4</v>
      </c>
    </row>
    <row r="1996" spans="1:5" ht="33">
      <c r="A1996" s="37">
        <v>1994</v>
      </c>
      <c r="B1996" s="210"/>
      <c r="C1996" s="37" t="s">
        <v>14045</v>
      </c>
      <c r="D1996" s="6" t="s">
        <v>1996</v>
      </c>
      <c r="E1996" s="3">
        <v>4</v>
      </c>
    </row>
    <row r="1997" spans="1:5" ht="33">
      <c r="A1997" s="37">
        <v>1995</v>
      </c>
      <c r="B1997" s="209"/>
      <c r="C1997" s="37" t="s">
        <v>14046</v>
      </c>
      <c r="D1997" s="6" t="s">
        <v>1997</v>
      </c>
      <c r="E1997" s="3">
        <v>2</v>
      </c>
    </row>
    <row r="1998" spans="1:5" ht="33">
      <c r="A1998" s="37">
        <v>1996</v>
      </c>
      <c r="B1998" s="210"/>
      <c r="C1998" s="37" t="s">
        <v>14047</v>
      </c>
      <c r="D1998" s="6" t="s">
        <v>1998</v>
      </c>
      <c r="E1998" s="3">
        <v>8</v>
      </c>
    </row>
    <row r="1999" spans="1:5" ht="33">
      <c r="A1999" s="37">
        <v>1997</v>
      </c>
      <c r="B1999" s="209"/>
      <c r="C1999" s="37" t="s">
        <v>14048</v>
      </c>
      <c r="D1999" s="6" t="s">
        <v>1999</v>
      </c>
      <c r="E1999" s="3">
        <v>4</v>
      </c>
    </row>
    <row r="2000" spans="1:5" ht="33">
      <c r="A2000" s="37">
        <v>1998</v>
      </c>
      <c r="B2000" s="210"/>
      <c r="C2000" s="37" t="s">
        <v>14049</v>
      </c>
      <c r="D2000" s="6" t="s">
        <v>2000</v>
      </c>
      <c r="E2000" s="3">
        <v>4</v>
      </c>
    </row>
    <row r="2001" spans="1:5" ht="18.75">
      <c r="A2001" s="37">
        <v>1999</v>
      </c>
      <c r="B2001" s="209"/>
      <c r="C2001" s="37" t="s">
        <v>14050</v>
      </c>
      <c r="D2001" s="6" t="s">
        <v>2001</v>
      </c>
      <c r="E2001" s="3">
        <v>4</v>
      </c>
    </row>
    <row r="2002" spans="1:5" ht="33">
      <c r="A2002" s="37">
        <v>2000</v>
      </c>
      <c r="B2002" s="210"/>
      <c r="C2002" s="37" t="s">
        <v>14051</v>
      </c>
      <c r="D2002" s="6" t="s">
        <v>2002</v>
      </c>
      <c r="E2002" s="3">
        <v>4</v>
      </c>
    </row>
    <row r="2003" spans="1:5" ht="33">
      <c r="A2003" s="37">
        <v>2001</v>
      </c>
      <c r="B2003" s="209"/>
      <c r="C2003" s="37" t="s">
        <v>14052</v>
      </c>
      <c r="D2003" s="6" t="s">
        <v>2003</v>
      </c>
      <c r="E2003" s="3">
        <v>4</v>
      </c>
    </row>
    <row r="2004" spans="1:5" ht="33">
      <c r="A2004" s="37">
        <v>2002</v>
      </c>
      <c r="B2004" s="210"/>
      <c r="C2004" s="37" t="s">
        <v>14053</v>
      </c>
      <c r="D2004" s="6" t="s">
        <v>2004</v>
      </c>
      <c r="E2004" s="3">
        <v>4</v>
      </c>
    </row>
    <row r="2005" spans="1:5" ht="33">
      <c r="A2005" s="37">
        <v>2003</v>
      </c>
      <c r="B2005" s="209"/>
      <c r="C2005" s="37" t="s">
        <v>14054</v>
      </c>
      <c r="D2005" s="6" t="s">
        <v>2005</v>
      </c>
      <c r="E2005" s="3">
        <v>4</v>
      </c>
    </row>
    <row r="2006" spans="1:5" ht="18.75">
      <c r="A2006" s="37">
        <v>2004</v>
      </c>
      <c r="B2006" s="210"/>
      <c r="C2006" s="37" t="s">
        <v>14055</v>
      </c>
      <c r="D2006" s="6" t="s">
        <v>2006</v>
      </c>
      <c r="E2006" s="3">
        <v>4</v>
      </c>
    </row>
    <row r="2007" spans="1:5" ht="33">
      <c r="A2007" s="37">
        <v>2005</v>
      </c>
      <c r="B2007" s="209"/>
      <c r="C2007" s="37" t="s">
        <v>14056</v>
      </c>
      <c r="D2007" s="6" t="s">
        <v>2007</v>
      </c>
      <c r="E2007" s="3">
        <v>4</v>
      </c>
    </row>
    <row r="2008" spans="1:5" ht="33">
      <c r="A2008" s="37">
        <v>2006</v>
      </c>
      <c r="B2008" s="210"/>
      <c r="C2008" s="37" t="s">
        <v>14057</v>
      </c>
      <c r="D2008" s="6" t="s">
        <v>2008</v>
      </c>
      <c r="E2008" s="3">
        <v>4</v>
      </c>
    </row>
    <row r="2009" spans="1:5" ht="33">
      <c r="A2009" s="37">
        <v>2007</v>
      </c>
      <c r="B2009" s="209"/>
      <c r="C2009" s="37" t="s">
        <v>14058</v>
      </c>
      <c r="D2009" s="6" t="s">
        <v>2009</v>
      </c>
      <c r="E2009" s="3">
        <v>4</v>
      </c>
    </row>
    <row r="2010" spans="1:5" ht="33">
      <c r="A2010" s="37">
        <v>2008</v>
      </c>
      <c r="B2010" s="210"/>
      <c r="C2010" s="37" t="s">
        <v>14059</v>
      </c>
      <c r="D2010" s="6" t="s">
        <v>2010</v>
      </c>
      <c r="E2010" s="3">
        <v>4</v>
      </c>
    </row>
    <row r="2011" spans="1:5" ht="33">
      <c r="A2011" s="37">
        <v>2009</v>
      </c>
      <c r="B2011" s="209"/>
      <c r="C2011" s="37" t="s">
        <v>14060</v>
      </c>
      <c r="D2011" s="6" t="s">
        <v>2011</v>
      </c>
      <c r="E2011" s="3">
        <v>4</v>
      </c>
    </row>
    <row r="2012" spans="1:5" ht="33">
      <c r="A2012" s="37">
        <v>2010</v>
      </c>
      <c r="B2012" s="210"/>
      <c r="C2012" s="37" t="s">
        <v>14061</v>
      </c>
      <c r="D2012" s="6" t="s">
        <v>2012</v>
      </c>
      <c r="E2012" s="3">
        <v>4</v>
      </c>
    </row>
    <row r="2013" spans="1:5" ht="33">
      <c r="A2013" s="37">
        <v>2011</v>
      </c>
      <c r="B2013" s="209"/>
      <c r="C2013" s="37" t="s">
        <v>14062</v>
      </c>
      <c r="D2013" s="6" t="s">
        <v>2013</v>
      </c>
      <c r="E2013" s="3">
        <v>4</v>
      </c>
    </row>
    <row r="2014" spans="1:5" ht="33">
      <c r="A2014" s="37">
        <v>2012</v>
      </c>
      <c r="B2014" s="210"/>
      <c r="C2014" s="37" t="s">
        <v>14063</v>
      </c>
      <c r="D2014" s="6" t="s">
        <v>2014</v>
      </c>
      <c r="E2014" s="3">
        <v>4</v>
      </c>
    </row>
    <row r="2015" spans="1:5" ht="33">
      <c r="A2015" s="37">
        <v>2013</v>
      </c>
      <c r="B2015" s="209"/>
      <c r="C2015" s="37" t="s">
        <v>14064</v>
      </c>
      <c r="D2015" s="6" t="s">
        <v>2015</v>
      </c>
      <c r="E2015" s="3">
        <v>4</v>
      </c>
    </row>
    <row r="2016" spans="1:5" ht="33">
      <c r="A2016" s="37">
        <v>2014</v>
      </c>
      <c r="B2016" s="210"/>
      <c r="C2016" s="37" t="s">
        <v>14065</v>
      </c>
      <c r="D2016" s="6" t="s">
        <v>2016</v>
      </c>
      <c r="E2016" s="3">
        <v>4</v>
      </c>
    </row>
    <row r="2017" spans="1:5" ht="33">
      <c r="A2017" s="37">
        <v>2015</v>
      </c>
      <c r="B2017" s="209"/>
      <c r="C2017" s="37" t="s">
        <v>14066</v>
      </c>
      <c r="D2017" s="6" t="s">
        <v>2017</v>
      </c>
      <c r="E2017" s="3">
        <v>4</v>
      </c>
    </row>
    <row r="2018" spans="1:5" ht="33">
      <c r="A2018" s="37">
        <v>2016</v>
      </c>
      <c r="B2018" s="210"/>
      <c r="C2018" s="37" t="s">
        <v>14067</v>
      </c>
      <c r="D2018" s="6" t="s">
        <v>2018</v>
      </c>
      <c r="E2018" s="3">
        <v>4</v>
      </c>
    </row>
    <row r="2019" spans="1:5" ht="33">
      <c r="A2019" s="37">
        <v>2017</v>
      </c>
      <c r="B2019" s="209"/>
      <c r="C2019" s="37" t="s">
        <v>14068</v>
      </c>
      <c r="D2019" s="6" t="s">
        <v>2019</v>
      </c>
      <c r="E2019" s="3">
        <v>4</v>
      </c>
    </row>
    <row r="2020" spans="1:5" ht="33">
      <c r="A2020" s="37">
        <v>2018</v>
      </c>
      <c r="B2020" s="210"/>
      <c r="C2020" s="37" t="s">
        <v>14069</v>
      </c>
      <c r="D2020" s="6" t="s">
        <v>2020</v>
      </c>
      <c r="E2020" s="3">
        <v>4</v>
      </c>
    </row>
    <row r="2021" spans="1:5" ht="33">
      <c r="A2021" s="37">
        <v>2019</v>
      </c>
      <c r="B2021" s="209"/>
      <c r="C2021" s="37" t="s">
        <v>14070</v>
      </c>
      <c r="D2021" s="6" t="s">
        <v>2021</v>
      </c>
      <c r="E2021" s="3">
        <v>4</v>
      </c>
    </row>
    <row r="2022" spans="1:5" ht="18.75">
      <c r="A2022" s="37">
        <v>2020</v>
      </c>
      <c r="B2022" s="210"/>
      <c r="C2022" s="37" t="s">
        <v>14071</v>
      </c>
      <c r="D2022" s="6" t="s">
        <v>2022</v>
      </c>
      <c r="E2022" s="3">
        <v>4</v>
      </c>
    </row>
    <row r="2023" spans="1:5" ht="18.75">
      <c r="A2023" s="37">
        <v>2021</v>
      </c>
      <c r="B2023" s="209"/>
      <c r="C2023" s="37" t="s">
        <v>14072</v>
      </c>
      <c r="D2023" s="6" t="s">
        <v>2023</v>
      </c>
      <c r="E2023" s="3">
        <v>4</v>
      </c>
    </row>
    <row r="2024" spans="1:5" ht="18.75">
      <c r="A2024" s="37">
        <v>2022</v>
      </c>
      <c r="B2024" s="210"/>
      <c r="C2024" s="37" t="s">
        <v>14073</v>
      </c>
      <c r="D2024" s="6" t="s">
        <v>2024</v>
      </c>
      <c r="E2024" s="3">
        <v>4</v>
      </c>
    </row>
    <row r="2025" spans="1:5" ht="33">
      <c r="A2025" s="37">
        <v>2023</v>
      </c>
      <c r="B2025" s="209"/>
      <c r="C2025" s="37" t="s">
        <v>14074</v>
      </c>
      <c r="D2025" s="6" t="s">
        <v>2025</v>
      </c>
      <c r="E2025" s="3">
        <v>4</v>
      </c>
    </row>
    <row r="2026" spans="1:5" ht="33">
      <c r="A2026" s="37">
        <v>2024</v>
      </c>
      <c r="B2026" s="210"/>
      <c r="C2026" s="37" t="s">
        <v>14075</v>
      </c>
      <c r="D2026" s="6" t="s">
        <v>2026</v>
      </c>
      <c r="E2026" s="3">
        <v>4</v>
      </c>
    </row>
    <row r="2027" spans="1:5" ht="33">
      <c r="A2027" s="37">
        <v>2025</v>
      </c>
      <c r="B2027" s="209"/>
      <c r="C2027" s="37" t="s">
        <v>14076</v>
      </c>
      <c r="D2027" s="6" t="s">
        <v>2027</v>
      </c>
      <c r="E2027" s="3">
        <v>4</v>
      </c>
    </row>
    <row r="2028" spans="1:5" ht="33">
      <c r="A2028" s="37">
        <v>2026</v>
      </c>
      <c r="B2028" s="210"/>
      <c r="C2028" s="37" t="s">
        <v>14077</v>
      </c>
      <c r="D2028" s="6" t="s">
        <v>2028</v>
      </c>
      <c r="E2028" s="3">
        <v>4</v>
      </c>
    </row>
    <row r="2029" spans="1:5" ht="33">
      <c r="A2029" s="37">
        <v>2027</v>
      </c>
      <c r="B2029" s="209"/>
      <c r="C2029" s="37" t="s">
        <v>14078</v>
      </c>
      <c r="D2029" s="6" t="s">
        <v>2029</v>
      </c>
      <c r="E2029" s="3">
        <v>4</v>
      </c>
    </row>
    <row r="2030" spans="1:5" ht="33">
      <c r="A2030" s="37">
        <v>2028</v>
      </c>
      <c r="B2030" s="210"/>
      <c r="C2030" s="37" t="s">
        <v>14079</v>
      </c>
      <c r="D2030" s="6" t="s">
        <v>2030</v>
      </c>
      <c r="E2030" s="3">
        <v>4</v>
      </c>
    </row>
    <row r="2031" spans="1:5" ht="18.75">
      <c r="A2031" s="37">
        <v>2029</v>
      </c>
      <c r="B2031" s="209"/>
      <c r="C2031" s="37" t="s">
        <v>14080</v>
      </c>
      <c r="D2031" s="6" t="s">
        <v>2031</v>
      </c>
      <c r="E2031" s="3">
        <v>4</v>
      </c>
    </row>
    <row r="2032" spans="1:5" ht="33">
      <c r="A2032" s="37">
        <v>2030</v>
      </c>
      <c r="B2032" s="210"/>
      <c r="C2032" s="37" t="s">
        <v>14081</v>
      </c>
      <c r="D2032" s="6" t="s">
        <v>2032</v>
      </c>
      <c r="E2032" s="3">
        <v>4</v>
      </c>
    </row>
    <row r="2033" spans="1:5" ht="33">
      <c r="A2033" s="37">
        <v>2031</v>
      </c>
      <c r="B2033" s="209"/>
      <c r="C2033" s="37" t="s">
        <v>14082</v>
      </c>
      <c r="D2033" s="6" t="s">
        <v>2033</v>
      </c>
      <c r="E2033" s="3">
        <v>4</v>
      </c>
    </row>
    <row r="2034" spans="1:5" ht="33">
      <c r="A2034" s="37">
        <v>2032</v>
      </c>
      <c r="B2034" s="210"/>
      <c r="C2034" s="37" t="s">
        <v>14083</v>
      </c>
      <c r="D2034" s="6" t="s">
        <v>2034</v>
      </c>
      <c r="E2034" s="3">
        <v>4</v>
      </c>
    </row>
    <row r="2035" spans="1:5" ht="18.75">
      <c r="A2035" s="37">
        <v>2033</v>
      </c>
      <c r="B2035" s="209"/>
      <c r="C2035" s="37" t="s">
        <v>14084</v>
      </c>
      <c r="D2035" s="6" t="s">
        <v>2035</v>
      </c>
      <c r="E2035" s="3">
        <v>4</v>
      </c>
    </row>
    <row r="2036" spans="1:5" ht="18.75">
      <c r="A2036" s="37">
        <v>2034</v>
      </c>
      <c r="B2036" s="210"/>
      <c r="C2036" s="37" t="s">
        <v>14085</v>
      </c>
      <c r="D2036" s="6" t="s">
        <v>2036</v>
      </c>
      <c r="E2036" s="3">
        <v>4</v>
      </c>
    </row>
    <row r="2037" spans="1:5" ht="33">
      <c r="A2037" s="37">
        <v>2035</v>
      </c>
      <c r="B2037" s="209"/>
      <c r="C2037" s="37" t="s">
        <v>14086</v>
      </c>
      <c r="D2037" s="6" t="s">
        <v>2037</v>
      </c>
      <c r="E2037" s="3">
        <v>4</v>
      </c>
    </row>
    <row r="2038" spans="1:5" ht="18.75">
      <c r="A2038" s="37">
        <v>2036</v>
      </c>
      <c r="B2038" s="210"/>
      <c r="C2038" s="37" t="s">
        <v>14087</v>
      </c>
      <c r="D2038" s="6" t="s">
        <v>2038</v>
      </c>
      <c r="E2038" s="3">
        <v>4</v>
      </c>
    </row>
    <row r="2039" spans="1:5" ht="33">
      <c r="A2039" s="37">
        <v>2037</v>
      </c>
      <c r="B2039" s="209"/>
      <c r="C2039" s="37" t="s">
        <v>14088</v>
      </c>
      <c r="D2039" s="6" t="s">
        <v>2039</v>
      </c>
      <c r="E2039" s="3">
        <v>4</v>
      </c>
    </row>
    <row r="2040" spans="1:5" ht="33">
      <c r="A2040" s="37">
        <v>2038</v>
      </c>
      <c r="B2040" s="210"/>
      <c r="C2040" s="37" t="s">
        <v>14089</v>
      </c>
      <c r="D2040" s="6" t="s">
        <v>2040</v>
      </c>
      <c r="E2040" s="3">
        <v>4</v>
      </c>
    </row>
    <row r="2041" spans="1:5" ht="33">
      <c r="A2041" s="37">
        <v>2039</v>
      </c>
      <c r="B2041" s="209"/>
      <c r="C2041" s="37" t="s">
        <v>14090</v>
      </c>
      <c r="D2041" s="6" t="s">
        <v>2041</v>
      </c>
      <c r="E2041" s="3">
        <v>4</v>
      </c>
    </row>
    <row r="2042" spans="1:5" ht="33">
      <c r="A2042" s="37">
        <v>2040</v>
      </c>
      <c r="B2042" s="210"/>
      <c r="C2042" s="37" t="s">
        <v>14091</v>
      </c>
      <c r="D2042" s="6" t="s">
        <v>2042</v>
      </c>
      <c r="E2042" s="3">
        <v>4</v>
      </c>
    </row>
    <row r="2043" spans="1:5" ht="33">
      <c r="A2043" s="37">
        <v>2041</v>
      </c>
      <c r="B2043" s="209"/>
      <c r="C2043" s="37" t="s">
        <v>14092</v>
      </c>
      <c r="D2043" s="6" t="s">
        <v>2043</v>
      </c>
      <c r="E2043" s="3">
        <v>4</v>
      </c>
    </row>
    <row r="2044" spans="1:5" ht="33">
      <c r="A2044" s="37">
        <v>2042</v>
      </c>
      <c r="B2044" s="210"/>
      <c r="C2044" s="37" t="s">
        <v>14093</v>
      </c>
      <c r="D2044" s="6" t="s">
        <v>2044</v>
      </c>
      <c r="E2044" s="3">
        <v>4</v>
      </c>
    </row>
    <row r="2045" spans="1:5" ht="49.5">
      <c r="A2045" s="37">
        <v>2043</v>
      </c>
      <c r="B2045" s="209"/>
      <c r="C2045" s="37" t="s">
        <v>14094</v>
      </c>
      <c r="D2045" s="6" t="s">
        <v>2045</v>
      </c>
      <c r="E2045" s="3">
        <v>4</v>
      </c>
    </row>
    <row r="2046" spans="1:5" ht="33">
      <c r="A2046" s="37">
        <v>2044</v>
      </c>
      <c r="B2046" s="210"/>
      <c r="C2046" s="37" t="s">
        <v>14095</v>
      </c>
      <c r="D2046" s="6" t="s">
        <v>2046</v>
      </c>
      <c r="E2046" s="3">
        <v>4</v>
      </c>
    </row>
    <row r="2047" spans="1:5" ht="33">
      <c r="A2047" s="37">
        <v>2045</v>
      </c>
      <c r="B2047" s="209"/>
      <c r="C2047" s="37" t="s">
        <v>14096</v>
      </c>
      <c r="D2047" s="6" t="s">
        <v>2047</v>
      </c>
      <c r="E2047" s="3">
        <v>4</v>
      </c>
    </row>
    <row r="2048" spans="1:5" ht="18.75">
      <c r="A2048" s="37">
        <v>2046</v>
      </c>
      <c r="B2048" s="210"/>
      <c r="C2048" s="37" t="s">
        <v>14097</v>
      </c>
      <c r="D2048" s="6" t="s">
        <v>2048</v>
      </c>
      <c r="E2048" s="3">
        <v>4</v>
      </c>
    </row>
    <row r="2049" spans="1:5" ht="33">
      <c r="A2049" s="37">
        <v>2047</v>
      </c>
      <c r="B2049" s="209"/>
      <c r="C2049" s="37" t="s">
        <v>14098</v>
      </c>
      <c r="D2049" s="6" t="s">
        <v>2049</v>
      </c>
      <c r="E2049" s="3">
        <v>4</v>
      </c>
    </row>
    <row r="2050" spans="1:5" ht="33">
      <c r="A2050" s="37">
        <v>2048</v>
      </c>
      <c r="B2050" s="210"/>
      <c r="C2050" s="37" t="s">
        <v>14099</v>
      </c>
      <c r="D2050" s="6" t="s">
        <v>2050</v>
      </c>
      <c r="E2050" s="3">
        <v>4</v>
      </c>
    </row>
    <row r="2051" spans="1:5" ht="18.75">
      <c r="A2051" s="37">
        <v>2049</v>
      </c>
      <c r="B2051" s="209"/>
      <c r="C2051" s="37" t="s">
        <v>14100</v>
      </c>
      <c r="D2051" s="6" t="s">
        <v>2051</v>
      </c>
      <c r="E2051" s="3">
        <v>4</v>
      </c>
    </row>
    <row r="2052" spans="1:5" ht="18.75">
      <c r="A2052" s="37">
        <v>2050</v>
      </c>
      <c r="B2052" s="210"/>
      <c r="C2052" s="37" t="s">
        <v>14101</v>
      </c>
      <c r="D2052" s="6" t="s">
        <v>2052</v>
      </c>
      <c r="E2052" s="3">
        <v>4</v>
      </c>
    </row>
    <row r="2053" spans="1:5" ht="33">
      <c r="A2053" s="37">
        <v>2051</v>
      </c>
      <c r="B2053" s="209"/>
      <c r="C2053" s="37" t="s">
        <v>14102</v>
      </c>
      <c r="D2053" s="6" t="s">
        <v>2053</v>
      </c>
      <c r="E2053" s="3">
        <v>4</v>
      </c>
    </row>
    <row r="2054" spans="1:5" ht="18.75">
      <c r="A2054" s="37">
        <v>2052</v>
      </c>
      <c r="B2054" s="210"/>
      <c r="C2054" s="37" t="s">
        <v>14103</v>
      </c>
      <c r="D2054" s="6" t="s">
        <v>2054</v>
      </c>
      <c r="E2054" s="3">
        <v>4</v>
      </c>
    </row>
    <row r="2055" spans="1:5" ht="49.5">
      <c r="A2055" s="37">
        <v>2053</v>
      </c>
      <c r="B2055" s="209"/>
      <c r="C2055" s="37" t="s">
        <v>14104</v>
      </c>
      <c r="D2055" s="6" t="s">
        <v>2055</v>
      </c>
      <c r="E2055" s="3">
        <v>4</v>
      </c>
    </row>
    <row r="2056" spans="1:5" ht="33">
      <c r="A2056" s="37">
        <v>2054</v>
      </c>
      <c r="B2056" s="210"/>
      <c r="C2056" s="37" t="s">
        <v>14105</v>
      </c>
      <c r="D2056" s="6" t="s">
        <v>2056</v>
      </c>
      <c r="E2056" s="3">
        <v>4</v>
      </c>
    </row>
    <row r="2057" spans="1:5" ht="33">
      <c r="A2057" s="37">
        <v>2055</v>
      </c>
      <c r="B2057" s="209"/>
      <c r="C2057" s="37" t="s">
        <v>14106</v>
      </c>
      <c r="D2057" s="6" t="s">
        <v>2057</v>
      </c>
      <c r="E2057" s="3">
        <v>6</v>
      </c>
    </row>
    <row r="2058" spans="1:5" ht="33">
      <c r="A2058" s="37">
        <v>2056</v>
      </c>
      <c r="B2058" s="210"/>
      <c r="C2058" s="37" t="s">
        <v>14107</v>
      </c>
      <c r="D2058" s="6" t="s">
        <v>2058</v>
      </c>
      <c r="E2058" s="3">
        <v>8</v>
      </c>
    </row>
    <row r="2059" spans="1:5" ht="33">
      <c r="A2059" s="37">
        <v>2057</v>
      </c>
      <c r="B2059" s="209"/>
      <c r="C2059" s="37" t="s">
        <v>14108</v>
      </c>
      <c r="D2059" s="6" t="s">
        <v>2059</v>
      </c>
      <c r="E2059" s="3">
        <v>8</v>
      </c>
    </row>
    <row r="2060" spans="1:5" ht="33">
      <c r="A2060" s="37">
        <v>2058</v>
      </c>
      <c r="B2060" s="210"/>
      <c r="C2060" s="37" t="s">
        <v>14109</v>
      </c>
      <c r="D2060" s="6" t="s">
        <v>2060</v>
      </c>
      <c r="E2060" s="3">
        <v>8</v>
      </c>
    </row>
    <row r="2061" spans="1:5" ht="33">
      <c r="A2061" s="37">
        <v>2059</v>
      </c>
      <c r="B2061" s="209"/>
      <c r="C2061" s="37" t="s">
        <v>14110</v>
      </c>
      <c r="D2061" s="6" t="s">
        <v>2061</v>
      </c>
      <c r="E2061" s="3">
        <v>4</v>
      </c>
    </row>
    <row r="2062" spans="1:5" ht="33">
      <c r="A2062" s="37">
        <v>2060</v>
      </c>
      <c r="B2062" s="210"/>
      <c r="C2062" s="37" t="s">
        <v>14111</v>
      </c>
      <c r="D2062" s="6" t="s">
        <v>2062</v>
      </c>
      <c r="E2062" s="3">
        <v>4</v>
      </c>
    </row>
    <row r="2063" spans="1:5" ht="33">
      <c r="A2063" s="37">
        <v>2061</v>
      </c>
      <c r="B2063" s="209"/>
      <c r="C2063" s="37" t="s">
        <v>14112</v>
      </c>
      <c r="D2063" s="6" t="s">
        <v>2063</v>
      </c>
      <c r="E2063" s="3">
        <v>4</v>
      </c>
    </row>
    <row r="2064" spans="1:5" ht="33">
      <c r="A2064" s="37">
        <v>2062</v>
      </c>
      <c r="B2064" s="210"/>
      <c r="C2064" s="37" t="s">
        <v>14113</v>
      </c>
      <c r="D2064" s="6" t="s">
        <v>2064</v>
      </c>
      <c r="E2064" s="3">
        <v>4</v>
      </c>
    </row>
    <row r="2065" spans="1:5" ht="33">
      <c r="A2065" s="37">
        <v>2063</v>
      </c>
      <c r="B2065" s="209"/>
      <c r="C2065" s="37" t="s">
        <v>14114</v>
      </c>
      <c r="D2065" s="6" t="s">
        <v>2065</v>
      </c>
      <c r="E2065" s="3">
        <v>4</v>
      </c>
    </row>
    <row r="2066" spans="1:5" ht="18.75">
      <c r="A2066" s="37">
        <v>2064</v>
      </c>
      <c r="B2066" s="210"/>
      <c r="C2066" s="37" t="s">
        <v>14115</v>
      </c>
      <c r="D2066" s="6" t="s">
        <v>2066</v>
      </c>
      <c r="E2066" s="3">
        <v>4</v>
      </c>
    </row>
    <row r="2067" spans="1:5" ht="33">
      <c r="A2067" s="37">
        <v>2065</v>
      </c>
      <c r="B2067" s="209"/>
      <c r="C2067" s="37" t="s">
        <v>14116</v>
      </c>
      <c r="D2067" s="6" t="s">
        <v>2067</v>
      </c>
      <c r="E2067" s="3">
        <v>4</v>
      </c>
    </row>
    <row r="2068" spans="1:5" ht="33">
      <c r="A2068" s="37">
        <v>2066</v>
      </c>
      <c r="B2068" s="210"/>
      <c r="C2068" s="37" t="s">
        <v>14117</v>
      </c>
      <c r="D2068" s="6" t="s">
        <v>2068</v>
      </c>
      <c r="E2068" s="3">
        <v>8</v>
      </c>
    </row>
    <row r="2069" spans="1:5" ht="33">
      <c r="A2069" s="37">
        <v>2067</v>
      </c>
      <c r="B2069" s="209"/>
      <c r="C2069" s="37" t="s">
        <v>14118</v>
      </c>
      <c r="D2069" s="6" t="s">
        <v>2069</v>
      </c>
      <c r="E2069" s="3">
        <v>6</v>
      </c>
    </row>
    <row r="2070" spans="1:5" ht="33">
      <c r="A2070" s="37">
        <v>2068</v>
      </c>
      <c r="B2070" s="210"/>
      <c r="C2070" s="37" t="s">
        <v>14119</v>
      </c>
      <c r="D2070" s="6" t="s">
        <v>2070</v>
      </c>
      <c r="E2070" s="3">
        <v>4</v>
      </c>
    </row>
    <row r="2071" spans="1:5" ht="33">
      <c r="A2071" s="37">
        <v>2069</v>
      </c>
      <c r="B2071" s="209"/>
      <c r="C2071" s="37" t="s">
        <v>14120</v>
      </c>
      <c r="D2071" s="6" t="s">
        <v>2071</v>
      </c>
      <c r="E2071" s="3">
        <v>6</v>
      </c>
    </row>
    <row r="2072" spans="1:5" ht="33">
      <c r="A2072" s="37">
        <v>2070</v>
      </c>
      <c r="B2072" s="210"/>
      <c r="C2072" s="37" t="s">
        <v>14121</v>
      </c>
      <c r="D2072" s="6" t="s">
        <v>2072</v>
      </c>
      <c r="E2072" s="3">
        <v>4</v>
      </c>
    </row>
    <row r="2073" spans="1:5" ht="33">
      <c r="A2073" s="37">
        <v>2071</v>
      </c>
      <c r="B2073" s="209"/>
      <c r="C2073" s="37" t="s">
        <v>14122</v>
      </c>
      <c r="D2073" s="6" t="s">
        <v>2073</v>
      </c>
      <c r="E2073" s="3">
        <v>4</v>
      </c>
    </row>
    <row r="2074" spans="1:5" ht="33">
      <c r="A2074" s="37">
        <v>2072</v>
      </c>
      <c r="B2074" s="210"/>
      <c r="C2074" s="37" t="s">
        <v>14123</v>
      </c>
      <c r="D2074" s="6" t="s">
        <v>2074</v>
      </c>
      <c r="E2074" s="3">
        <v>4</v>
      </c>
    </row>
    <row r="2075" spans="1:5" ht="33">
      <c r="A2075" s="37">
        <v>2073</v>
      </c>
      <c r="B2075" s="209"/>
      <c r="C2075" s="37" t="s">
        <v>14124</v>
      </c>
      <c r="D2075" s="6" t="s">
        <v>2075</v>
      </c>
      <c r="E2075" s="3">
        <v>4</v>
      </c>
    </row>
    <row r="2076" spans="1:5" ht="33">
      <c r="A2076" s="37">
        <v>2074</v>
      </c>
      <c r="B2076" s="210"/>
      <c r="C2076" s="37" t="s">
        <v>14125</v>
      </c>
      <c r="D2076" s="6" t="s">
        <v>2076</v>
      </c>
      <c r="E2076" s="3">
        <v>4</v>
      </c>
    </row>
    <row r="2077" spans="1:5" ht="33">
      <c r="A2077" s="37">
        <v>2075</v>
      </c>
      <c r="B2077" s="209"/>
      <c r="C2077" s="37" t="s">
        <v>14126</v>
      </c>
      <c r="D2077" s="6" t="s">
        <v>2077</v>
      </c>
      <c r="E2077" s="3">
        <v>4</v>
      </c>
    </row>
    <row r="2078" spans="1:5" ht="33">
      <c r="A2078" s="37">
        <v>2076</v>
      </c>
      <c r="B2078" s="210"/>
      <c r="C2078" s="37" t="s">
        <v>14127</v>
      </c>
      <c r="D2078" s="6" t="s">
        <v>2078</v>
      </c>
      <c r="E2078" s="3">
        <v>4</v>
      </c>
    </row>
    <row r="2079" spans="1:5" ht="18.75">
      <c r="A2079" s="37">
        <v>2077</v>
      </c>
      <c r="B2079" s="209"/>
      <c r="C2079" s="37" t="s">
        <v>14128</v>
      </c>
      <c r="D2079" s="6" t="s">
        <v>2079</v>
      </c>
      <c r="E2079" s="3">
        <v>4</v>
      </c>
    </row>
    <row r="2080" spans="1:5" ht="33">
      <c r="A2080" s="37">
        <v>2078</v>
      </c>
      <c r="B2080" s="210"/>
      <c r="C2080" s="37" t="s">
        <v>14129</v>
      </c>
      <c r="D2080" s="6" t="s">
        <v>2080</v>
      </c>
      <c r="E2080" s="3">
        <v>4</v>
      </c>
    </row>
    <row r="2081" spans="1:5" ht="18.75">
      <c r="A2081" s="37">
        <v>2079</v>
      </c>
      <c r="B2081" s="209"/>
      <c r="C2081" s="37" t="s">
        <v>14130</v>
      </c>
      <c r="D2081" s="6" t="s">
        <v>2081</v>
      </c>
      <c r="E2081" s="3">
        <v>4</v>
      </c>
    </row>
    <row r="2082" spans="1:5" ht="33">
      <c r="A2082" s="37">
        <v>2080</v>
      </c>
      <c r="B2082" s="210"/>
      <c r="C2082" s="37" t="s">
        <v>14131</v>
      </c>
      <c r="D2082" s="6" t="s">
        <v>2082</v>
      </c>
      <c r="E2082" s="3">
        <v>4</v>
      </c>
    </row>
    <row r="2083" spans="1:5" ht="33">
      <c r="A2083" s="37">
        <v>2081</v>
      </c>
      <c r="B2083" s="209"/>
      <c r="C2083" s="37" t="s">
        <v>14132</v>
      </c>
      <c r="D2083" s="6" t="s">
        <v>2083</v>
      </c>
      <c r="E2083" s="3">
        <v>4</v>
      </c>
    </row>
    <row r="2084" spans="1:5" ht="33">
      <c r="A2084" s="37">
        <v>2082</v>
      </c>
      <c r="B2084" s="210"/>
      <c r="C2084" s="37" t="s">
        <v>14133</v>
      </c>
      <c r="D2084" s="6" t="s">
        <v>2084</v>
      </c>
      <c r="E2084" s="3">
        <v>4</v>
      </c>
    </row>
    <row r="2085" spans="1:5" ht="18.75">
      <c r="A2085" s="37">
        <v>2083</v>
      </c>
      <c r="B2085" s="209"/>
      <c r="C2085" s="37" t="s">
        <v>14134</v>
      </c>
      <c r="D2085" s="6" t="s">
        <v>2085</v>
      </c>
      <c r="E2085" s="3">
        <v>4</v>
      </c>
    </row>
    <row r="2086" spans="1:5" ht="18.75">
      <c r="A2086" s="37">
        <v>2084</v>
      </c>
      <c r="B2086" s="210"/>
      <c r="C2086" s="37" t="s">
        <v>14135</v>
      </c>
      <c r="D2086" s="6" t="s">
        <v>2086</v>
      </c>
      <c r="E2086" s="3">
        <v>4</v>
      </c>
    </row>
    <row r="2087" spans="1:5" ht="33">
      <c r="A2087" s="37">
        <v>2085</v>
      </c>
      <c r="B2087" s="209"/>
      <c r="C2087" s="37" t="s">
        <v>14136</v>
      </c>
      <c r="D2087" s="6" t="s">
        <v>2087</v>
      </c>
      <c r="E2087" s="3">
        <v>4</v>
      </c>
    </row>
    <row r="2088" spans="1:5" ht="49.5">
      <c r="A2088" s="37">
        <v>2086</v>
      </c>
      <c r="B2088" s="210"/>
      <c r="C2088" s="37" t="s">
        <v>14137</v>
      </c>
      <c r="D2088" s="6" t="s">
        <v>2088</v>
      </c>
      <c r="E2088" s="3">
        <v>4</v>
      </c>
    </row>
    <row r="2089" spans="1:5" ht="33">
      <c r="A2089" s="37">
        <v>2087</v>
      </c>
      <c r="B2089" s="209"/>
      <c r="C2089" s="37" t="s">
        <v>14138</v>
      </c>
      <c r="D2089" s="6" t="s">
        <v>2089</v>
      </c>
      <c r="E2089" s="3">
        <v>4</v>
      </c>
    </row>
    <row r="2090" spans="1:5" ht="33">
      <c r="A2090" s="37">
        <v>2088</v>
      </c>
      <c r="B2090" s="210"/>
      <c r="C2090" s="37" t="s">
        <v>14139</v>
      </c>
      <c r="D2090" s="6" t="s">
        <v>2090</v>
      </c>
      <c r="E2090" s="3">
        <v>4</v>
      </c>
    </row>
    <row r="2091" spans="1:5" ht="33">
      <c r="A2091" s="37">
        <v>2089</v>
      </c>
      <c r="B2091" s="209"/>
      <c r="C2091" s="37" t="s">
        <v>14140</v>
      </c>
      <c r="D2091" s="6" t="s">
        <v>2091</v>
      </c>
      <c r="E2091" s="3">
        <v>4</v>
      </c>
    </row>
    <row r="2092" spans="1:5" ht="18.75">
      <c r="A2092" s="37">
        <v>2090</v>
      </c>
      <c r="B2092" s="210"/>
      <c r="C2092" s="37" t="s">
        <v>14141</v>
      </c>
      <c r="D2092" s="6" t="s">
        <v>2092</v>
      </c>
      <c r="E2092" s="3">
        <v>4</v>
      </c>
    </row>
    <row r="2093" spans="1:5" ht="33">
      <c r="A2093" s="37">
        <v>2091</v>
      </c>
      <c r="B2093" s="209"/>
      <c r="C2093" s="37" t="s">
        <v>14142</v>
      </c>
      <c r="D2093" s="6" t="s">
        <v>2093</v>
      </c>
      <c r="E2093" s="3">
        <v>4</v>
      </c>
    </row>
    <row r="2094" spans="1:5" ht="33">
      <c r="A2094" s="37">
        <v>2092</v>
      </c>
      <c r="B2094" s="210"/>
      <c r="C2094" s="37" t="s">
        <v>14143</v>
      </c>
      <c r="D2094" s="6" t="s">
        <v>2094</v>
      </c>
      <c r="E2094" s="3">
        <v>4</v>
      </c>
    </row>
    <row r="2095" spans="1:5" ht="33">
      <c r="A2095" s="37">
        <v>2093</v>
      </c>
      <c r="B2095" s="209"/>
      <c r="C2095" s="37" t="s">
        <v>14144</v>
      </c>
      <c r="D2095" s="6" t="s">
        <v>2095</v>
      </c>
      <c r="E2095" s="3">
        <v>4</v>
      </c>
    </row>
    <row r="2096" spans="1:5" ht="33">
      <c r="A2096" s="37">
        <v>2094</v>
      </c>
      <c r="B2096" s="210"/>
      <c r="C2096" s="37" t="s">
        <v>14145</v>
      </c>
      <c r="D2096" s="6" t="s">
        <v>2096</v>
      </c>
      <c r="E2096" s="3">
        <v>4</v>
      </c>
    </row>
    <row r="2097" spans="1:5" ht="33">
      <c r="A2097" s="37">
        <v>2095</v>
      </c>
      <c r="B2097" s="209"/>
      <c r="C2097" s="37" t="s">
        <v>14146</v>
      </c>
      <c r="D2097" s="6" t="s">
        <v>2097</v>
      </c>
      <c r="E2097" s="3">
        <v>4</v>
      </c>
    </row>
    <row r="2098" spans="1:5" ht="33">
      <c r="A2098" s="37">
        <v>2096</v>
      </c>
      <c r="B2098" s="210"/>
      <c r="C2098" s="37" t="s">
        <v>14147</v>
      </c>
      <c r="D2098" s="6" t="s">
        <v>2098</v>
      </c>
      <c r="E2098" s="3">
        <v>4</v>
      </c>
    </row>
    <row r="2099" spans="1:5" ht="33">
      <c r="A2099" s="37">
        <v>2097</v>
      </c>
      <c r="B2099" s="209"/>
      <c r="C2099" s="37" t="s">
        <v>14148</v>
      </c>
      <c r="D2099" s="6" t="s">
        <v>2099</v>
      </c>
      <c r="E2099" s="3">
        <v>4</v>
      </c>
    </row>
    <row r="2100" spans="1:5" ht="18.75">
      <c r="A2100" s="37">
        <v>2098</v>
      </c>
      <c r="B2100" s="210"/>
      <c r="C2100" s="37" t="s">
        <v>14149</v>
      </c>
      <c r="D2100" s="6" t="s">
        <v>2100</v>
      </c>
      <c r="E2100" s="3">
        <v>4</v>
      </c>
    </row>
    <row r="2101" spans="1:5" ht="49.5">
      <c r="A2101" s="37">
        <v>2099</v>
      </c>
      <c r="B2101" s="209"/>
      <c r="C2101" s="37" t="s">
        <v>14150</v>
      </c>
      <c r="D2101" s="6" t="s">
        <v>2101</v>
      </c>
      <c r="E2101" s="3">
        <v>4</v>
      </c>
    </row>
    <row r="2102" spans="1:5" ht="33">
      <c r="A2102" s="37">
        <v>2100</v>
      </c>
      <c r="B2102" s="210"/>
      <c r="C2102" s="37" t="s">
        <v>14151</v>
      </c>
      <c r="D2102" s="6" t="s">
        <v>2102</v>
      </c>
      <c r="E2102" s="3">
        <v>4</v>
      </c>
    </row>
    <row r="2103" spans="1:5" ht="33">
      <c r="A2103" s="37">
        <v>2101</v>
      </c>
      <c r="B2103" s="209"/>
      <c r="C2103" s="37" t="s">
        <v>14152</v>
      </c>
      <c r="D2103" s="6" t="s">
        <v>2103</v>
      </c>
      <c r="E2103" s="3">
        <v>4</v>
      </c>
    </row>
    <row r="2104" spans="1:5" ht="33">
      <c r="A2104" s="37">
        <v>2102</v>
      </c>
      <c r="B2104" s="210"/>
      <c r="C2104" s="37" t="s">
        <v>14153</v>
      </c>
      <c r="D2104" s="6" t="s">
        <v>2104</v>
      </c>
      <c r="E2104" s="3">
        <v>4</v>
      </c>
    </row>
    <row r="2105" spans="1:5" ht="33">
      <c r="A2105" s="37">
        <v>2103</v>
      </c>
      <c r="B2105" s="209"/>
      <c r="C2105" s="37" t="s">
        <v>14154</v>
      </c>
      <c r="D2105" s="6" t="s">
        <v>2105</v>
      </c>
      <c r="E2105" s="3">
        <v>4</v>
      </c>
    </row>
    <row r="2106" spans="1:5" ht="33">
      <c r="A2106" s="37">
        <v>2104</v>
      </c>
      <c r="B2106" s="210"/>
      <c r="C2106" s="37" t="s">
        <v>14155</v>
      </c>
      <c r="D2106" s="6" t="s">
        <v>2106</v>
      </c>
      <c r="E2106" s="3">
        <v>4</v>
      </c>
    </row>
    <row r="2107" spans="1:5" ht="33">
      <c r="A2107" s="37">
        <v>2105</v>
      </c>
      <c r="B2107" s="209"/>
      <c r="C2107" s="37" t="s">
        <v>14156</v>
      </c>
      <c r="D2107" s="6" t="s">
        <v>2107</v>
      </c>
      <c r="E2107" s="3">
        <v>4</v>
      </c>
    </row>
    <row r="2108" spans="1:5" ht="33">
      <c r="A2108" s="37">
        <v>2106</v>
      </c>
      <c r="B2108" s="210"/>
      <c r="C2108" s="37" t="s">
        <v>14157</v>
      </c>
      <c r="D2108" s="6" t="s">
        <v>2108</v>
      </c>
      <c r="E2108" s="3">
        <v>4</v>
      </c>
    </row>
    <row r="2109" spans="1:5" ht="33">
      <c r="A2109" s="37">
        <v>2107</v>
      </c>
      <c r="B2109" s="209"/>
      <c r="C2109" s="37" t="s">
        <v>14158</v>
      </c>
      <c r="D2109" s="6" t="s">
        <v>2109</v>
      </c>
      <c r="E2109" s="3">
        <v>4</v>
      </c>
    </row>
    <row r="2110" spans="1:5" ht="49.5">
      <c r="A2110" s="37">
        <v>2108</v>
      </c>
      <c r="B2110" s="210"/>
      <c r="C2110" s="37" t="s">
        <v>14159</v>
      </c>
      <c r="D2110" s="6" t="s">
        <v>2110</v>
      </c>
      <c r="E2110" s="3">
        <v>4</v>
      </c>
    </row>
    <row r="2111" spans="1:5" ht="33">
      <c r="A2111" s="37">
        <v>2109</v>
      </c>
      <c r="B2111" s="209"/>
      <c r="C2111" s="37" t="s">
        <v>14160</v>
      </c>
      <c r="D2111" s="6" t="s">
        <v>2111</v>
      </c>
      <c r="E2111" s="3">
        <v>4</v>
      </c>
    </row>
    <row r="2112" spans="1:5" ht="33">
      <c r="A2112" s="37">
        <v>2110</v>
      </c>
      <c r="B2112" s="210"/>
      <c r="C2112" s="37" t="s">
        <v>14161</v>
      </c>
      <c r="D2112" s="6" t="s">
        <v>2112</v>
      </c>
      <c r="E2112" s="3">
        <v>4</v>
      </c>
    </row>
    <row r="2113" spans="1:5" ht="33">
      <c r="A2113" s="37">
        <v>2111</v>
      </c>
      <c r="B2113" s="209"/>
      <c r="C2113" s="37" t="s">
        <v>14162</v>
      </c>
      <c r="D2113" s="6" t="s">
        <v>2113</v>
      </c>
      <c r="E2113" s="3">
        <v>4</v>
      </c>
    </row>
    <row r="2114" spans="1:5" ht="33">
      <c r="A2114" s="37">
        <v>2112</v>
      </c>
      <c r="B2114" s="210"/>
      <c r="C2114" s="37" t="s">
        <v>14163</v>
      </c>
      <c r="D2114" s="6" t="s">
        <v>2114</v>
      </c>
      <c r="E2114" s="3">
        <v>4</v>
      </c>
    </row>
    <row r="2115" spans="1:5" ht="18.75">
      <c r="A2115" s="37">
        <v>2113</v>
      </c>
      <c r="B2115" s="209"/>
      <c r="C2115" s="37" t="s">
        <v>14164</v>
      </c>
      <c r="D2115" s="6" t="s">
        <v>2115</v>
      </c>
      <c r="E2115" s="3">
        <v>4</v>
      </c>
    </row>
    <row r="2116" spans="1:5" ht="18.75">
      <c r="A2116" s="37">
        <v>2114</v>
      </c>
      <c r="B2116" s="210"/>
      <c r="C2116" s="37" t="s">
        <v>14165</v>
      </c>
      <c r="D2116" s="6" t="s">
        <v>2116</v>
      </c>
      <c r="E2116" s="3">
        <v>4</v>
      </c>
    </row>
    <row r="2117" spans="1:5" ht="49.5">
      <c r="A2117" s="37">
        <v>2115</v>
      </c>
      <c r="B2117" s="209"/>
      <c r="C2117" s="37" t="s">
        <v>14166</v>
      </c>
      <c r="D2117" s="6" t="s">
        <v>2117</v>
      </c>
      <c r="E2117" s="3">
        <v>4</v>
      </c>
    </row>
    <row r="2118" spans="1:5" ht="33">
      <c r="A2118" s="37">
        <v>2116</v>
      </c>
      <c r="B2118" s="210"/>
      <c r="C2118" s="37" t="s">
        <v>14167</v>
      </c>
      <c r="D2118" s="6" t="s">
        <v>2118</v>
      </c>
      <c r="E2118" s="3">
        <v>4</v>
      </c>
    </row>
    <row r="2119" spans="1:5" ht="49.5">
      <c r="A2119" s="37">
        <v>2117</v>
      </c>
      <c r="B2119" s="209"/>
      <c r="C2119" s="37" t="s">
        <v>14168</v>
      </c>
      <c r="D2119" s="6" t="s">
        <v>2119</v>
      </c>
      <c r="E2119" s="3">
        <v>4</v>
      </c>
    </row>
    <row r="2120" spans="1:5" ht="33">
      <c r="A2120" s="37">
        <v>2118</v>
      </c>
      <c r="B2120" s="210"/>
      <c r="C2120" s="37" t="s">
        <v>14169</v>
      </c>
      <c r="D2120" s="6" t="s">
        <v>2120</v>
      </c>
      <c r="E2120" s="3">
        <v>4</v>
      </c>
    </row>
    <row r="2121" spans="1:5" ht="33">
      <c r="A2121" s="37">
        <v>2119</v>
      </c>
      <c r="B2121" s="209"/>
      <c r="C2121" s="37" t="s">
        <v>14170</v>
      </c>
      <c r="D2121" s="6" t="s">
        <v>2121</v>
      </c>
      <c r="E2121" s="3">
        <v>4</v>
      </c>
    </row>
    <row r="2122" spans="1:5" ht="33">
      <c r="A2122" s="37">
        <v>2120</v>
      </c>
      <c r="B2122" s="210"/>
      <c r="C2122" s="37" t="s">
        <v>14171</v>
      </c>
      <c r="D2122" s="6" t="s">
        <v>2122</v>
      </c>
      <c r="E2122" s="3">
        <v>4</v>
      </c>
    </row>
    <row r="2123" spans="1:5" ht="33">
      <c r="A2123" s="37">
        <v>2121</v>
      </c>
      <c r="B2123" s="209"/>
      <c r="C2123" s="37" t="s">
        <v>14172</v>
      </c>
      <c r="D2123" s="6" t="s">
        <v>2123</v>
      </c>
      <c r="E2123" s="3">
        <v>4</v>
      </c>
    </row>
    <row r="2124" spans="1:5" ht="33">
      <c r="A2124" s="37">
        <v>2122</v>
      </c>
      <c r="B2124" s="210"/>
      <c r="C2124" s="37" t="s">
        <v>14173</v>
      </c>
      <c r="D2124" s="6" t="s">
        <v>2124</v>
      </c>
      <c r="E2124" s="3">
        <v>4</v>
      </c>
    </row>
    <row r="2125" spans="1:5" ht="33">
      <c r="A2125" s="37">
        <v>2123</v>
      </c>
      <c r="B2125" s="209"/>
      <c r="C2125" s="37" t="s">
        <v>14174</v>
      </c>
      <c r="D2125" s="6" t="s">
        <v>2125</v>
      </c>
      <c r="E2125" s="3">
        <v>4</v>
      </c>
    </row>
    <row r="2126" spans="1:5" ht="33">
      <c r="A2126" s="37">
        <v>2124</v>
      </c>
      <c r="B2126" s="210"/>
      <c r="C2126" s="37" t="s">
        <v>14175</v>
      </c>
      <c r="D2126" s="6" t="s">
        <v>2126</v>
      </c>
      <c r="E2126" s="3">
        <v>4</v>
      </c>
    </row>
    <row r="2127" spans="1:5" ht="33">
      <c r="A2127" s="37">
        <v>2125</v>
      </c>
      <c r="B2127" s="209"/>
      <c r="C2127" s="37" t="s">
        <v>14176</v>
      </c>
      <c r="D2127" s="6" t="s">
        <v>2127</v>
      </c>
      <c r="E2127" s="3">
        <v>4</v>
      </c>
    </row>
    <row r="2128" spans="1:5" ht="33">
      <c r="A2128" s="37">
        <v>2126</v>
      </c>
      <c r="B2128" s="210"/>
      <c r="C2128" s="37" t="s">
        <v>14177</v>
      </c>
      <c r="D2128" s="6" t="s">
        <v>2128</v>
      </c>
      <c r="E2128" s="3">
        <v>4</v>
      </c>
    </row>
    <row r="2129" spans="1:5" ht="33">
      <c r="A2129" s="37">
        <v>2127</v>
      </c>
      <c r="B2129" s="209"/>
      <c r="C2129" s="37" t="s">
        <v>14178</v>
      </c>
      <c r="D2129" s="6" t="s">
        <v>2129</v>
      </c>
      <c r="E2129" s="3">
        <v>4</v>
      </c>
    </row>
    <row r="2130" spans="1:5" ht="33">
      <c r="A2130" s="37">
        <v>2128</v>
      </c>
      <c r="B2130" s="210"/>
      <c r="C2130" s="37" t="s">
        <v>14179</v>
      </c>
      <c r="D2130" s="6" t="s">
        <v>2130</v>
      </c>
      <c r="E2130" s="3">
        <v>4</v>
      </c>
    </row>
    <row r="2131" spans="1:5" ht="33">
      <c r="A2131" s="37">
        <v>2129</v>
      </c>
      <c r="B2131" s="209"/>
      <c r="C2131" s="37" t="s">
        <v>14180</v>
      </c>
      <c r="D2131" s="6" t="s">
        <v>2131</v>
      </c>
      <c r="E2131" s="3">
        <v>4</v>
      </c>
    </row>
    <row r="2132" spans="1:5" ht="33">
      <c r="A2132" s="37">
        <v>2130</v>
      </c>
      <c r="B2132" s="210"/>
      <c r="C2132" s="37" t="s">
        <v>14181</v>
      </c>
      <c r="D2132" s="6" t="s">
        <v>2132</v>
      </c>
      <c r="E2132" s="3">
        <v>4</v>
      </c>
    </row>
    <row r="2133" spans="1:5" ht="33">
      <c r="A2133" s="37">
        <v>2131</v>
      </c>
      <c r="B2133" s="209"/>
      <c r="C2133" s="37" t="s">
        <v>14182</v>
      </c>
      <c r="D2133" s="6" t="s">
        <v>2133</v>
      </c>
      <c r="E2133" s="3">
        <v>4</v>
      </c>
    </row>
    <row r="2134" spans="1:5" ht="18.75">
      <c r="A2134" s="37">
        <v>2132</v>
      </c>
      <c r="B2134" s="210"/>
      <c r="C2134" s="37" t="s">
        <v>14183</v>
      </c>
      <c r="D2134" s="6" t="s">
        <v>2134</v>
      </c>
      <c r="E2134" s="3">
        <v>4</v>
      </c>
    </row>
    <row r="2135" spans="1:5" ht="33">
      <c r="A2135" s="37">
        <v>2133</v>
      </c>
      <c r="B2135" s="209"/>
      <c r="C2135" s="37" t="s">
        <v>14184</v>
      </c>
      <c r="D2135" s="6" t="s">
        <v>2135</v>
      </c>
      <c r="E2135" s="3">
        <v>4</v>
      </c>
    </row>
    <row r="2136" spans="1:5" ht="33">
      <c r="A2136" s="37">
        <v>2134</v>
      </c>
      <c r="B2136" s="210"/>
      <c r="C2136" s="37" t="s">
        <v>14170</v>
      </c>
      <c r="D2136" s="6" t="s">
        <v>2136</v>
      </c>
      <c r="E2136" s="3">
        <v>4</v>
      </c>
    </row>
    <row r="2137" spans="1:5" ht="33">
      <c r="A2137" s="37">
        <v>2135</v>
      </c>
      <c r="B2137" s="209"/>
      <c r="C2137" s="37" t="s">
        <v>14185</v>
      </c>
      <c r="D2137" s="6" t="s">
        <v>2137</v>
      </c>
      <c r="E2137" s="3">
        <v>4</v>
      </c>
    </row>
    <row r="2138" spans="1:5" ht="33">
      <c r="A2138" s="37">
        <v>2136</v>
      </c>
      <c r="B2138" s="210"/>
      <c r="C2138" s="37" t="s">
        <v>14186</v>
      </c>
      <c r="D2138" s="6" t="s">
        <v>2138</v>
      </c>
      <c r="E2138" s="3">
        <v>4</v>
      </c>
    </row>
    <row r="2139" spans="1:5" ht="49.5">
      <c r="A2139" s="37">
        <v>2137</v>
      </c>
      <c r="B2139" s="209"/>
      <c r="C2139" s="37" t="s">
        <v>14187</v>
      </c>
      <c r="D2139" s="6" t="s">
        <v>2139</v>
      </c>
      <c r="E2139" s="3">
        <v>4</v>
      </c>
    </row>
    <row r="2140" spans="1:5" ht="49.5">
      <c r="A2140" s="37">
        <v>2138</v>
      </c>
      <c r="B2140" s="210"/>
      <c r="C2140" s="37" t="s">
        <v>14188</v>
      </c>
      <c r="D2140" s="6" t="s">
        <v>2140</v>
      </c>
      <c r="E2140" s="3">
        <v>4</v>
      </c>
    </row>
    <row r="2141" spans="1:5" ht="33">
      <c r="A2141" s="37">
        <v>2139</v>
      </c>
      <c r="B2141" s="209"/>
      <c r="C2141" s="37" t="s">
        <v>14189</v>
      </c>
      <c r="D2141" s="6" t="s">
        <v>2141</v>
      </c>
      <c r="E2141" s="3">
        <v>4</v>
      </c>
    </row>
    <row r="2142" spans="1:5" ht="49.5">
      <c r="A2142" s="37">
        <v>2140</v>
      </c>
      <c r="B2142" s="210"/>
      <c r="C2142" s="37" t="s">
        <v>14190</v>
      </c>
      <c r="D2142" s="6" t="s">
        <v>2142</v>
      </c>
      <c r="E2142" s="3">
        <v>4</v>
      </c>
    </row>
    <row r="2143" spans="1:5" ht="33">
      <c r="A2143" s="37">
        <v>2141</v>
      </c>
      <c r="B2143" s="209"/>
      <c r="C2143" s="37" t="s">
        <v>14191</v>
      </c>
      <c r="D2143" s="6" t="s">
        <v>2143</v>
      </c>
      <c r="E2143" s="3">
        <v>4</v>
      </c>
    </row>
    <row r="2144" spans="1:5" ht="33">
      <c r="A2144" s="37">
        <v>2142</v>
      </c>
      <c r="B2144" s="210"/>
      <c r="C2144" s="37" t="s">
        <v>14192</v>
      </c>
      <c r="D2144" s="6" t="s">
        <v>2144</v>
      </c>
      <c r="E2144" s="3">
        <v>4</v>
      </c>
    </row>
    <row r="2145" spans="1:5" ht="49.5">
      <c r="A2145" s="37">
        <v>2143</v>
      </c>
      <c r="B2145" s="209"/>
      <c r="C2145" s="37" t="s">
        <v>14193</v>
      </c>
      <c r="D2145" s="6" t="s">
        <v>2145</v>
      </c>
      <c r="E2145" s="3">
        <v>4</v>
      </c>
    </row>
    <row r="2146" spans="1:5" ht="33">
      <c r="A2146" s="37">
        <v>2144</v>
      </c>
      <c r="B2146" s="210"/>
      <c r="C2146" s="37" t="s">
        <v>14194</v>
      </c>
      <c r="D2146" s="6" t="s">
        <v>2146</v>
      </c>
      <c r="E2146" s="3">
        <v>4</v>
      </c>
    </row>
    <row r="2147" spans="1:5" ht="33">
      <c r="A2147" s="37">
        <v>2145</v>
      </c>
      <c r="B2147" s="209"/>
      <c r="C2147" s="37" t="s">
        <v>14195</v>
      </c>
      <c r="D2147" s="6" t="s">
        <v>2147</v>
      </c>
      <c r="E2147" s="3">
        <v>4</v>
      </c>
    </row>
    <row r="2148" spans="1:5" ht="33">
      <c r="A2148" s="37">
        <v>2146</v>
      </c>
      <c r="B2148" s="210"/>
      <c r="C2148" s="37" t="s">
        <v>14196</v>
      </c>
      <c r="D2148" s="6" t="s">
        <v>2148</v>
      </c>
      <c r="E2148" s="3">
        <v>4</v>
      </c>
    </row>
    <row r="2149" spans="1:5" ht="49.5">
      <c r="A2149" s="37">
        <v>2147</v>
      </c>
      <c r="B2149" s="209"/>
      <c r="C2149" s="37" t="s">
        <v>14197</v>
      </c>
      <c r="D2149" s="6" t="s">
        <v>2149</v>
      </c>
      <c r="E2149" s="3">
        <v>4</v>
      </c>
    </row>
    <row r="2150" spans="1:5" ht="33">
      <c r="A2150" s="37">
        <v>2148</v>
      </c>
      <c r="B2150" s="210"/>
      <c r="C2150" s="37" t="s">
        <v>14198</v>
      </c>
      <c r="D2150" s="6" t="s">
        <v>2150</v>
      </c>
      <c r="E2150" s="3">
        <v>4</v>
      </c>
    </row>
    <row r="2151" spans="1:5" ht="33">
      <c r="A2151" s="37">
        <v>2149</v>
      </c>
      <c r="B2151" s="209"/>
      <c r="C2151" s="37" t="s">
        <v>14199</v>
      </c>
      <c r="D2151" s="6" t="s">
        <v>2151</v>
      </c>
      <c r="E2151" s="3">
        <v>4</v>
      </c>
    </row>
    <row r="2152" spans="1:5" ht="33">
      <c r="A2152" s="37">
        <v>2150</v>
      </c>
      <c r="B2152" s="210"/>
      <c r="C2152" s="37" t="s">
        <v>14200</v>
      </c>
      <c r="D2152" s="6" t="s">
        <v>2152</v>
      </c>
      <c r="E2152" s="3">
        <v>4</v>
      </c>
    </row>
    <row r="2153" spans="1:5" ht="33">
      <c r="A2153" s="37">
        <v>2151</v>
      </c>
      <c r="B2153" s="209"/>
      <c r="C2153" s="37" t="s">
        <v>14201</v>
      </c>
      <c r="D2153" s="6" t="s">
        <v>2153</v>
      </c>
      <c r="E2153" s="3">
        <v>4</v>
      </c>
    </row>
    <row r="2154" spans="1:5" ht="33">
      <c r="A2154" s="37">
        <v>2152</v>
      </c>
      <c r="B2154" s="210"/>
      <c r="C2154" s="37" t="s">
        <v>14202</v>
      </c>
      <c r="D2154" s="6" t="s">
        <v>2154</v>
      </c>
      <c r="E2154" s="3">
        <v>4</v>
      </c>
    </row>
    <row r="2155" spans="1:5" ht="33">
      <c r="A2155" s="37">
        <v>2153</v>
      </c>
      <c r="B2155" s="209"/>
      <c r="C2155" s="37" t="s">
        <v>14203</v>
      </c>
      <c r="D2155" s="6" t="s">
        <v>2155</v>
      </c>
      <c r="E2155" s="3">
        <v>4</v>
      </c>
    </row>
    <row r="2156" spans="1:5" ht="33">
      <c r="A2156" s="37">
        <v>2154</v>
      </c>
      <c r="B2156" s="210"/>
      <c r="C2156" s="37" t="s">
        <v>14204</v>
      </c>
      <c r="D2156" s="6" t="s">
        <v>2156</v>
      </c>
      <c r="E2156" s="3">
        <v>4</v>
      </c>
    </row>
    <row r="2157" spans="1:5" ht="18.75">
      <c r="A2157" s="37">
        <v>2155</v>
      </c>
      <c r="B2157" s="209"/>
      <c r="C2157" s="37" t="s">
        <v>14205</v>
      </c>
      <c r="D2157" s="6" t="s">
        <v>2157</v>
      </c>
      <c r="E2157" s="3">
        <v>4</v>
      </c>
    </row>
    <row r="2158" spans="1:5" ht="33">
      <c r="A2158" s="37">
        <v>2156</v>
      </c>
      <c r="B2158" s="210"/>
      <c r="C2158" s="37" t="s">
        <v>14206</v>
      </c>
      <c r="D2158" s="6" t="s">
        <v>2158</v>
      </c>
      <c r="E2158" s="3">
        <v>4</v>
      </c>
    </row>
    <row r="2159" spans="1:5" ht="33">
      <c r="A2159" s="37">
        <v>2157</v>
      </c>
      <c r="B2159" s="209"/>
      <c r="C2159" s="37" t="s">
        <v>14207</v>
      </c>
      <c r="D2159" s="6" t="s">
        <v>2159</v>
      </c>
      <c r="E2159" s="3">
        <v>4</v>
      </c>
    </row>
    <row r="2160" spans="1:5" ht="33">
      <c r="A2160" s="37">
        <v>2158</v>
      </c>
      <c r="B2160" s="210"/>
      <c r="C2160" s="37" t="s">
        <v>14208</v>
      </c>
      <c r="D2160" s="6" t="s">
        <v>2160</v>
      </c>
      <c r="E2160" s="3">
        <v>4</v>
      </c>
    </row>
    <row r="2161" spans="1:5" ht="33">
      <c r="A2161" s="37">
        <v>2159</v>
      </c>
      <c r="B2161" s="209"/>
      <c r="C2161" s="37" t="s">
        <v>14209</v>
      </c>
      <c r="D2161" s="6" t="s">
        <v>2161</v>
      </c>
      <c r="E2161" s="3">
        <v>4</v>
      </c>
    </row>
    <row r="2162" spans="1:5" ht="33">
      <c r="A2162" s="37">
        <v>2160</v>
      </c>
      <c r="B2162" s="210"/>
      <c r="C2162" s="37" t="s">
        <v>14210</v>
      </c>
      <c r="D2162" s="6" t="s">
        <v>2162</v>
      </c>
      <c r="E2162" s="3">
        <v>4</v>
      </c>
    </row>
    <row r="2163" spans="1:5" ht="33">
      <c r="A2163" s="37">
        <v>2161</v>
      </c>
      <c r="B2163" s="209"/>
      <c r="C2163" s="37" t="s">
        <v>14211</v>
      </c>
      <c r="D2163" s="6" t="s">
        <v>2163</v>
      </c>
      <c r="E2163" s="3">
        <v>4</v>
      </c>
    </row>
    <row r="2164" spans="1:5" ht="33">
      <c r="A2164" s="37">
        <v>2162</v>
      </c>
      <c r="B2164" s="210"/>
      <c r="C2164" s="37" t="s">
        <v>14212</v>
      </c>
      <c r="D2164" s="6" t="s">
        <v>2164</v>
      </c>
      <c r="E2164" s="3">
        <v>4</v>
      </c>
    </row>
    <row r="2165" spans="1:5" ht="33">
      <c r="A2165" s="37">
        <v>2163</v>
      </c>
      <c r="B2165" s="209"/>
      <c r="C2165" s="37" t="s">
        <v>14213</v>
      </c>
      <c r="D2165" s="6" t="s">
        <v>2165</v>
      </c>
      <c r="E2165" s="3">
        <v>4</v>
      </c>
    </row>
    <row r="2166" spans="1:5" ht="33">
      <c r="A2166" s="37">
        <v>2164</v>
      </c>
      <c r="B2166" s="210"/>
      <c r="C2166" s="37" t="s">
        <v>14214</v>
      </c>
      <c r="D2166" s="6" t="s">
        <v>2166</v>
      </c>
      <c r="E2166" s="3">
        <v>4</v>
      </c>
    </row>
    <row r="2167" spans="1:5" ht="33">
      <c r="A2167" s="37">
        <v>2165</v>
      </c>
      <c r="B2167" s="209"/>
      <c r="C2167" s="37" t="s">
        <v>14215</v>
      </c>
      <c r="D2167" s="6" t="s">
        <v>2167</v>
      </c>
      <c r="E2167" s="3">
        <v>4</v>
      </c>
    </row>
    <row r="2168" spans="1:5" ht="33">
      <c r="A2168" s="37">
        <v>2166</v>
      </c>
      <c r="B2168" s="210"/>
      <c r="C2168" s="37" t="s">
        <v>14216</v>
      </c>
      <c r="D2168" s="6" t="s">
        <v>2168</v>
      </c>
      <c r="E2168" s="3">
        <v>4</v>
      </c>
    </row>
    <row r="2169" spans="1:5" ht="33">
      <c r="A2169" s="37">
        <v>2167</v>
      </c>
      <c r="B2169" s="209"/>
      <c r="C2169" s="37" t="s">
        <v>14217</v>
      </c>
      <c r="D2169" s="6" t="s">
        <v>2169</v>
      </c>
      <c r="E2169" s="3">
        <v>4</v>
      </c>
    </row>
    <row r="2170" spans="1:5" ht="49.5">
      <c r="A2170" s="37">
        <v>2168</v>
      </c>
      <c r="B2170" s="210"/>
      <c r="C2170" s="37" t="s">
        <v>14218</v>
      </c>
      <c r="D2170" s="6" t="s">
        <v>2170</v>
      </c>
      <c r="E2170" s="3">
        <v>4</v>
      </c>
    </row>
    <row r="2171" spans="1:5" ht="33">
      <c r="A2171" s="37">
        <v>2169</v>
      </c>
      <c r="B2171" s="209"/>
      <c r="C2171" s="37" t="s">
        <v>14219</v>
      </c>
      <c r="D2171" s="6" t="s">
        <v>2171</v>
      </c>
      <c r="E2171" s="3">
        <v>4</v>
      </c>
    </row>
    <row r="2172" spans="1:5" ht="33">
      <c r="A2172" s="37">
        <v>2170</v>
      </c>
      <c r="B2172" s="210"/>
      <c r="C2172" s="37" t="s">
        <v>14220</v>
      </c>
      <c r="D2172" s="6" t="s">
        <v>2172</v>
      </c>
      <c r="E2172" s="3">
        <v>4</v>
      </c>
    </row>
    <row r="2173" spans="1:5" ht="33">
      <c r="A2173" s="37">
        <v>2171</v>
      </c>
      <c r="B2173" s="209"/>
      <c r="C2173" s="37" t="s">
        <v>14221</v>
      </c>
      <c r="D2173" s="6" t="s">
        <v>2173</v>
      </c>
      <c r="E2173" s="3">
        <v>4</v>
      </c>
    </row>
    <row r="2174" spans="1:5" ht="18.75">
      <c r="A2174" s="37">
        <v>2172</v>
      </c>
      <c r="B2174" s="210"/>
      <c r="C2174" s="37" t="s">
        <v>14222</v>
      </c>
      <c r="D2174" s="6" t="s">
        <v>2174</v>
      </c>
      <c r="E2174" s="3">
        <v>4</v>
      </c>
    </row>
    <row r="2175" spans="1:5" ht="33">
      <c r="A2175" s="37">
        <v>2173</v>
      </c>
      <c r="B2175" s="209"/>
      <c r="C2175" s="37" t="s">
        <v>14223</v>
      </c>
      <c r="D2175" s="6" t="s">
        <v>2175</v>
      </c>
      <c r="E2175" s="3">
        <v>4</v>
      </c>
    </row>
    <row r="2176" spans="1:5" ht="33">
      <c r="A2176" s="37">
        <v>2174</v>
      </c>
      <c r="B2176" s="210"/>
      <c r="C2176" s="37" t="s">
        <v>14224</v>
      </c>
      <c r="D2176" s="6" t="s">
        <v>2176</v>
      </c>
      <c r="E2176" s="3">
        <v>4</v>
      </c>
    </row>
    <row r="2177" spans="1:5" ht="33">
      <c r="A2177" s="37">
        <v>2175</v>
      </c>
      <c r="B2177" s="209"/>
      <c r="C2177" s="37" t="s">
        <v>14225</v>
      </c>
      <c r="D2177" s="6" t="s">
        <v>2177</v>
      </c>
      <c r="E2177" s="3">
        <v>4</v>
      </c>
    </row>
    <row r="2178" spans="1:5" ht="33">
      <c r="A2178" s="37">
        <v>2176</v>
      </c>
      <c r="B2178" s="210"/>
      <c r="C2178" s="37" t="s">
        <v>14226</v>
      </c>
      <c r="D2178" s="6" t="s">
        <v>2178</v>
      </c>
      <c r="E2178" s="3">
        <v>4</v>
      </c>
    </row>
    <row r="2179" spans="1:5" ht="33">
      <c r="A2179" s="37">
        <v>2177</v>
      </c>
      <c r="B2179" s="209"/>
      <c r="C2179" s="37" t="s">
        <v>14227</v>
      </c>
      <c r="D2179" s="6" t="s">
        <v>2179</v>
      </c>
      <c r="E2179" s="3">
        <v>4</v>
      </c>
    </row>
    <row r="2180" spans="1:5" ht="49.5">
      <c r="A2180" s="37">
        <v>2178</v>
      </c>
      <c r="B2180" s="210"/>
      <c r="C2180" s="37" t="s">
        <v>14228</v>
      </c>
      <c r="D2180" s="6" t="s">
        <v>2180</v>
      </c>
      <c r="E2180" s="3">
        <v>4</v>
      </c>
    </row>
    <row r="2181" spans="1:5" ht="33">
      <c r="A2181" s="37">
        <v>2179</v>
      </c>
      <c r="B2181" s="209"/>
      <c r="C2181" s="37" t="s">
        <v>14229</v>
      </c>
      <c r="D2181" s="6" t="s">
        <v>2181</v>
      </c>
      <c r="E2181" s="3">
        <v>4</v>
      </c>
    </row>
    <row r="2182" spans="1:5" ht="33">
      <c r="A2182" s="37">
        <v>2180</v>
      </c>
      <c r="B2182" s="210"/>
      <c r="C2182" s="37" t="s">
        <v>14230</v>
      </c>
      <c r="D2182" s="6" t="s">
        <v>2182</v>
      </c>
      <c r="E2182" s="3">
        <v>4</v>
      </c>
    </row>
    <row r="2183" spans="1:5" ht="33">
      <c r="A2183" s="37">
        <v>2181</v>
      </c>
      <c r="B2183" s="209"/>
      <c r="C2183" s="37" t="s">
        <v>14231</v>
      </c>
      <c r="D2183" s="6" t="s">
        <v>2183</v>
      </c>
      <c r="E2183" s="3">
        <v>4</v>
      </c>
    </row>
    <row r="2184" spans="1:5" ht="33">
      <c r="A2184" s="37">
        <v>2182</v>
      </c>
      <c r="B2184" s="210"/>
      <c r="C2184" s="37" t="s">
        <v>14232</v>
      </c>
      <c r="D2184" s="6" t="s">
        <v>2184</v>
      </c>
      <c r="E2184" s="3">
        <v>4</v>
      </c>
    </row>
    <row r="2185" spans="1:5" ht="33">
      <c r="A2185" s="37">
        <v>2183</v>
      </c>
      <c r="B2185" s="209"/>
      <c r="C2185" s="37" t="s">
        <v>14233</v>
      </c>
      <c r="D2185" s="6" t="s">
        <v>2185</v>
      </c>
      <c r="E2185" s="3">
        <v>4</v>
      </c>
    </row>
    <row r="2186" spans="1:5" ht="33">
      <c r="A2186" s="37">
        <v>2184</v>
      </c>
      <c r="B2186" s="210"/>
      <c r="C2186" s="37" t="s">
        <v>14234</v>
      </c>
      <c r="D2186" s="6" t="s">
        <v>2186</v>
      </c>
      <c r="E2186" s="3">
        <v>4</v>
      </c>
    </row>
    <row r="2187" spans="1:5" ht="49.5">
      <c r="A2187" s="37">
        <v>2185</v>
      </c>
      <c r="B2187" s="209"/>
      <c r="C2187" s="37" t="s">
        <v>14235</v>
      </c>
      <c r="D2187" s="6" t="s">
        <v>2187</v>
      </c>
      <c r="E2187" s="3">
        <v>4</v>
      </c>
    </row>
    <row r="2188" spans="1:5" ht="33">
      <c r="A2188" s="37">
        <v>2186</v>
      </c>
      <c r="B2188" s="210"/>
      <c r="C2188" s="37" t="s">
        <v>14236</v>
      </c>
      <c r="D2188" s="6" t="s">
        <v>2188</v>
      </c>
      <c r="E2188" s="3">
        <v>4</v>
      </c>
    </row>
    <row r="2189" spans="1:5" ht="33">
      <c r="A2189" s="37">
        <v>2187</v>
      </c>
      <c r="B2189" s="209"/>
      <c r="C2189" s="37" t="s">
        <v>14237</v>
      </c>
      <c r="D2189" s="6" t="s">
        <v>2189</v>
      </c>
      <c r="E2189" s="3">
        <v>4</v>
      </c>
    </row>
    <row r="2190" spans="1:5" ht="49.5">
      <c r="A2190" s="37">
        <v>2188</v>
      </c>
      <c r="B2190" s="210"/>
      <c r="C2190" s="37" t="s">
        <v>14238</v>
      </c>
      <c r="D2190" s="6" t="s">
        <v>2190</v>
      </c>
      <c r="E2190" s="3">
        <v>4</v>
      </c>
    </row>
    <row r="2191" spans="1:5" ht="49.5">
      <c r="A2191" s="37">
        <v>2189</v>
      </c>
      <c r="B2191" s="209"/>
      <c r="C2191" s="37" t="s">
        <v>14239</v>
      </c>
      <c r="D2191" s="6" t="s">
        <v>2191</v>
      </c>
      <c r="E2191" s="3">
        <v>4</v>
      </c>
    </row>
    <row r="2192" spans="1:5" ht="33">
      <c r="A2192" s="37">
        <v>2190</v>
      </c>
      <c r="B2192" s="210"/>
      <c r="C2192" s="37" t="s">
        <v>14240</v>
      </c>
      <c r="D2192" s="6" t="s">
        <v>2192</v>
      </c>
      <c r="E2192" s="3">
        <v>4</v>
      </c>
    </row>
    <row r="2193" spans="1:5" ht="33">
      <c r="A2193" s="37">
        <v>2191</v>
      </c>
      <c r="B2193" s="209"/>
      <c r="C2193" s="37" t="s">
        <v>14241</v>
      </c>
      <c r="D2193" s="6" t="s">
        <v>2193</v>
      </c>
      <c r="E2193" s="3">
        <v>4</v>
      </c>
    </row>
    <row r="2194" spans="1:5" ht="33">
      <c r="A2194" s="37">
        <v>2192</v>
      </c>
      <c r="B2194" s="210"/>
      <c r="C2194" s="37" t="s">
        <v>14242</v>
      </c>
      <c r="D2194" s="6" t="s">
        <v>2194</v>
      </c>
      <c r="E2194" s="3">
        <v>4</v>
      </c>
    </row>
    <row r="2195" spans="1:5" ht="33">
      <c r="A2195" s="37">
        <v>2193</v>
      </c>
      <c r="B2195" s="209"/>
      <c r="C2195" s="37" t="s">
        <v>14243</v>
      </c>
      <c r="D2195" s="6" t="s">
        <v>2195</v>
      </c>
      <c r="E2195" s="3">
        <v>4</v>
      </c>
    </row>
    <row r="2196" spans="1:5" ht="33">
      <c r="A2196" s="37">
        <v>2194</v>
      </c>
      <c r="B2196" s="210"/>
      <c r="C2196" s="37" t="s">
        <v>14244</v>
      </c>
      <c r="D2196" s="6" t="s">
        <v>2196</v>
      </c>
      <c r="E2196" s="3">
        <v>4</v>
      </c>
    </row>
    <row r="2197" spans="1:5" ht="33">
      <c r="A2197" s="37">
        <v>2195</v>
      </c>
      <c r="B2197" s="209"/>
      <c r="C2197" s="37" t="s">
        <v>14245</v>
      </c>
      <c r="D2197" s="6" t="s">
        <v>2197</v>
      </c>
      <c r="E2197" s="3">
        <v>4</v>
      </c>
    </row>
    <row r="2198" spans="1:5" ht="33">
      <c r="A2198" s="37">
        <v>2196</v>
      </c>
      <c r="B2198" s="210"/>
      <c r="C2198" s="37" t="s">
        <v>14246</v>
      </c>
      <c r="D2198" s="6" t="s">
        <v>2198</v>
      </c>
      <c r="E2198" s="3">
        <v>4</v>
      </c>
    </row>
    <row r="2199" spans="1:5" ht="33">
      <c r="A2199" s="37">
        <v>2197</v>
      </c>
      <c r="B2199" s="209"/>
      <c r="C2199" s="37" t="s">
        <v>14247</v>
      </c>
      <c r="D2199" s="6" t="s">
        <v>2199</v>
      </c>
      <c r="E2199" s="3">
        <v>4</v>
      </c>
    </row>
    <row r="2200" spans="1:5" ht="49.5">
      <c r="A2200" s="37">
        <v>2198</v>
      </c>
      <c r="B2200" s="210"/>
      <c r="C2200" s="37" t="s">
        <v>14248</v>
      </c>
      <c r="D2200" s="6" t="s">
        <v>2200</v>
      </c>
      <c r="E2200" s="3">
        <v>4</v>
      </c>
    </row>
    <row r="2201" spans="1:5" ht="33">
      <c r="A2201" s="37">
        <v>2199</v>
      </c>
      <c r="B2201" s="209"/>
      <c r="C2201" s="37" t="s">
        <v>14249</v>
      </c>
      <c r="D2201" s="6" t="s">
        <v>2201</v>
      </c>
      <c r="E2201" s="3">
        <v>4</v>
      </c>
    </row>
    <row r="2202" spans="1:5" ht="33">
      <c r="A2202" s="37">
        <v>2200</v>
      </c>
      <c r="B2202" s="210"/>
      <c r="C2202" s="37" t="s">
        <v>14250</v>
      </c>
      <c r="D2202" s="6" t="s">
        <v>2202</v>
      </c>
      <c r="E2202" s="3">
        <v>4</v>
      </c>
    </row>
    <row r="2203" spans="1:5" ht="33">
      <c r="A2203" s="37">
        <v>2201</v>
      </c>
      <c r="B2203" s="209"/>
      <c r="C2203" s="37" t="s">
        <v>14251</v>
      </c>
      <c r="D2203" s="6" t="s">
        <v>2203</v>
      </c>
      <c r="E2203" s="3">
        <v>4</v>
      </c>
    </row>
    <row r="2204" spans="1:5" ht="33">
      <c r="A2204" s="37">
        <v>2202</v>
      </c>
      <c r="B2204" s="210"/>
      <c r="C2204" s="37" t="s">
        <v>14252</v>
      </c>
      <c r="D2204" s="6" t="s">
        <v>2204</v>
      </c>
      <c r="E2204" s="3">
        <v>4</v>
      </c>
    </row>
    <row r="2205" spans="1:5" ht="33">
      <c r="A2205" s="37">
        <v>2203</v>
      </c>
      <c r="B2205" s="209"/>
      <c r="C2205" s="37" t="s">
        <v>14253</v>
      </c>
      <c r="D2205" s="6" t="s">
        <v>2205</v>
      </c>
      <c r="E2205" s="3">
        <v>4</v>
      </c>
    </row>
    <row r="2206" spans="1:5" ht="18.75">
      <c r="A2206" s="37">
        <v>2204</v>
      </c>
      <c r="B2206" s="210"/>
      <c r="C2206" s="37" t="s">
        <v>14254</v>
      </c>
      <c r="D2206" s="6" t="s">
        <v>2206</v>
      </c>
      <c r="E2206" s="3">
        <v>4</v>
      </c>
    </row>
    <row r="2207" spans="1:5" ht="18.75">
      <c r="A2207" s="37">
        <v>2205</v>
      </c>
      <c r="B2207" s="209"/>
      <c r="C2207" s="37" t="s">
        <v>14255</v>
      </c>
      <c r="D2207" s="6" t="s">
        <v>2207</v>
      </c>
      <c r="E2207" s="3">
        <v>4</v>
      </c>
    </row>
    <row r="2208" spans="1:5" ht="18.75">
      <c r="A2208" s="37">
        <v>2206</v>
      </c>
      <c r="B2208" s="210"/>
      <c r="C2208" s="37" t="s">
        <v>14256</v>
      </c>
      <c r="D2208" s="6" t="s">
        <v>2208</v>
      </c>
      <c r="E2208" s="3">
        <v>4</v>
      </c>
    </row>
    <row r="2209" spans="1:5" ht="18.75">
      <c r="A2209" s="37">
        <v>2207</v>
      </c>
      <c r="B2209" s="209"/>
      <c r="C2209" s="37" t="s">
        <v>14257</v>
      </c>
      <c r="D2209" s="6" t="s">
        <v>2209</v>
      </c>
      <c r="E2209" s="3">
        <v>4</v>
      </c>
    </row>
    <row r="2210" spans="1:5" ht="18.75">
      <c r="A2210" s="37">
        <v>2208</v>
      </c>
      <c r="B2210" s="210"/>
      <c r="C2210" s="37" t="s">
        <v>14258</v>
      </c>
      <c r="D2210" s="6" t="s">
        <v>2210</v>
      </c>
      <c r="E2210" s="3">
        <v>4</v>
      </c>
    </row>
    <row r="2211" spans="1:5" ht="18.75">
      <c r="A2211" s="37">
        <v>2209</v>
      </c>
      <c r="B2211" s="209"/>
      <c r="C2211" s="37" t="s">
        <v>14259</v>
      </c>
      <c r="D2211" s="6" t="s">
        <v>2211</v>
      </c>
      <c r="E2211" s="3">
        <v>4</v>
      </c>
    </row>
    <row r="2212" spans="1:5" ht="18.75">
      <c r="A2212" s="37">
        <v>2210</v>
      </c>
      <c r="B2212" s="210"/>
      <c r="C2212" s="37" t="s">
        <v>14260</v>
      </c>
      <c r="D2212" s="6" t="s">
        <v>2212</v>
      </c>
      <c r="E2212" s="3">
        <v>4</v>
      </c>
    </row>
    <row r="2213" spans="1:5" ht="18.75">
      <c r="A2213" s="37">
        <v>2211</v>
      </c>
      <c r="B2213" s="209"/>
      <c r="C2213" s="37" t="s">
        <v>14261</v>
      </c>
      <c r="D2213" s="6" t="s">
        <v>2213</v>
      </c>
      <c r="E2213" s="3">
        <v>4</v>
      </c>
    </row>
    <row r="2214" spans="1:5" ht="18.75">
      <c r="A2214" s="37">
        <v>2212</v>
      </c>
      <c r="B2214" s="210"/>
      <c r="C2214" s="37" t="s">
        <v>14262</v>
      </c>
      <c r="D2214" s="6" t="s">
        <v>2214</v>
      </c>
      <c r="E2214" s="3">
        <v>4</v>
      </c>
    </row>
    <row r="2215" spans="1:5" ht="18.75">
      <c r="A2215" s="37">
        <v>2213</v>
      </c>
      <c r="B2215" s="209"/>
      <c r="C2215" s="37" t="s">
        <v>14263</v>
      </c>
      <c r="D2215" s="6" t="s">
        <v>2215</v>
      </c>
      <c r="E2215" s="3">
        <v>4</v>
      </c>
    </row>
    <row r="2216" spans="1:5" ht="18.75">
      <c r="A2216" s="37">
        <v>2214</v>
      </c>
      <c r="B2216" s="210"/>
      <c r="C2216" s="37" t="s">
        <v>14264</v>
      </c>
      <c r="D2216" s="6" t="s">
        <v>2216</v>
      </c>
      <c r="E2216" s="3">
        <v>4</v>
      </c>
    </row>
    <row r="2217" spans="1:5" ht="18.75">
      <c r="A2217" s="37">
        <v>2215</v>
      </c>
      <c r="B2217" s="209"/>
      <c r="C2217" s="37" t="s">
        <v>14265</v>
      </c>
      <c r="D2217" s="6" t="s">
        <v>2217</v>
      </c>
      <c r="E2217" s="3">
        <v>4</v>
      </c>
    </row>
    <row r="2218" spans="1:5" ht="18.75">
      <c r="A2218" s="37">
        <v>2216</v>
      </c>
      <c r="B2218" s="210"/>
      <c r="C2218" s="37" t="s">
        <v>14266</v>
      </c>
      <c r="D2218" s="6" t="s">
        <v>2218</v>
      </c>
      <c r="E2218" s="3">
        <v>4</v>
      </c>
    </row>
    <row r="2219" spans="1:5" ht="18.75">
      <c r="A2219" s="37">
        <v>2217</v>
      </c>
      <c r="B2219" s="209"/>
      <c r="C2219" s="37" t="s">
        <v>14267</v>
      </c>
      <c r="D2219" s="6" t="s">
        <v>2219</v>
      </c>
      <c r="E2219" s="3">
        <v>4</v>
      </c>
    </row>
    <row r="2220" spans="1:5" ht="18.75">
      <c r="A2220" s="37">
        <v>2218</v>
      </c>
      <c r="B2220" s="210"/>
      <c r="C2220" s="37" t="s">
        <v>14268</v>
      </c>
      <c r="D2220" s="6" t="s">
        <v>2220</v>
      </c>
      <c r="E2220" s="3">
        <v>4</v>
      </c>
    </row>
    <row r="2221" spans="1:5" ht="18.75">
      <c r="A2221" s="37">
        <v>2219</v>
      </c>
      <c r="B2221" s="209"/>
      <c r="C2221" s="37" t="s">
        <v>14269</v>
      </c>
      <c r="D2221" s="6" t="s">
        <v>2221</v>
      </c>
      <c r="E2221" s="3">
        <v>4</v>
      </c>
    </row>
    <row r="2222" spans="1:5" ht="18.75">
      <c r="A2222" s="37">
        <v>2220</v>
      </c>
      <c r="B2222" s="210"/>
      <c r="C2222" s="37" t="s">
        <v>14270</v>
      </c>
      <c r="D2222" s="6" t="s">
        <v>2222</v>
      </c>
      <c r="E2222" s="3">
        <v>4</v>
      </c>
    </row>
    <row r="2223" spans="1:5" ht="18.75">
      <c r="A2223" s="37">
        <v>2221</v>
      </c>
      <c r="B2223" s="209"/>
      <c r="C2223" s="37" t="s">
        <v>14271</v>
      </c>
      <c r="D2223" s="6" t="s">
        <v>2223</v>
      </c>
      <c r="E2223" s="3">
        <v>4</v>
      </c>
    </row>
    <row r="2224" spans="1:5" ht="18.75">
      <c r="A2224" s="37">
        <v>2222</v>
      </c>
      <c r="B2224" s="210"/>
      <c r="C2224" s="37" t="s">
        <v>14272</v>
      </c>
      <c r="D2224" s="6" t="s">
        <v>2224</v>
      </c>
      <c r="E2224" s="3">
        <v>4</v>
      </c>
    </row>
    <row r="2225" spans="1:5" ht="18.75">
      <c r="A2225" s="37">
        <v>2223</v>
      </c>
      <c r="B2225" s="209"/>
      <c r="C2225" s="37" t="s">
        <v>14273</v>
      </c>
      <c r="D2225" s="6" t="s">
        <v>2225</v>
      </c>
      <c r="E2225" s="3">
        <v>4</v>
      </c>
    </row>
    <row r="2226" spans="1:5" ht="18.75">
      <c r="A2226" s="37">
        <v>2224</v>
      </c>
      <c r="B2226" s="210"/>
      <c r="C2226" s="37" t="s">
        <v>14274</v>
      </c>
      <c r="D2226" s="6" t="s">
        <v>2226</v>
      </c>
      <c r="E2226" s="3">
        <v>4</v>
      </c>
    </row>
    <row r="2227" spans="1:5" ht="18.75">
      <c r="A2227" s="37">
        <v>2225</v>
      </c>
      <c r="B2227" s="209"/>
      <c r="C2227" s="37" t="s">
        <v>14275</v>
      </c>
      <c r="D2227" s="6" t="s">
        <v>2227</v>
      </c>
      <c r="E2227" s="3">
        <v>4</v>
      </c>
    </row>
    <row r="2228" spans="1:5" ht="18.75">
      <c r="A2228" s="37">
        <v>2226</v>
      </c>
      <c r="B2228" s="210"/>
      <c r="C2228" s="37" t="s">
        <v>14276</v>
      </c>
      <c r="D2228" s="6" t="s">
        <v>2228</v>
      </c>
      <c r="E2228" s="3">
        <v>4</v>
      </c>
    </row>
    <row r="2229" spans="1:5" ht="33">
      <c r="A2229" s="37">
        <v>2227</v>
      </c>
      <c r="B2229" s="209"/>
      <c r="C2229" s="37" t="s">
        <v>14277</v>
      </c>
      <c r="D2229" s="6" t="s">
        <v>2229</v>
      </c>
      <c r="E2229" s="3">
        <v>4</v>
      </c>
    </row>
    <row r="2230" spans="1:5" ht="33">
      <c r="A2230" s="37">
        <v>2228</v>
      </c>
      <c r="B2230" s="210"/>
      <c r="C2230" s="37" t="s">
        <v>14278</v>
      </c>
      <c r="D2230" s="6" t="s">
        <v>2230</v>
      </c>
      <c r="E2230" s="3">
        <v>4</v>
      </c>
    </row>
    <row r="2231" spans="1:5" ht="18.75">
      <c r="A2231" s="37">
        <v>2229</v>
      </c>
      <c r="B2231" s="209"/>
      <c r="C2231" s="37" t="s">
        <v>14279</v>
      </c>
      <c r="D2231" s="6" t="s">
        <v>2231</v>
      </c>
      <c r="E2231" s="3">
        <v>4</v>
      </c>
    </row>
    <row r="2232" spans="1:5" ht="18.75">
      <c r="A2232" s="37">
        <v>2230</v>
      </c>
      <c r="B2232" s="210"/>
      <c r="C2232" s="37" t="s">
        <v>14280</v>
      </c>
      <c r="D2232" s="6" t="s">
        <v>2232</v>
      </c>
      <c r="E2232" s="3">
        <v>4</v>
      </c>
    </row>
    <row r="2233" spans="1:5" ht="18.75">
      <c r="A2233" s="37">
        <v>2231</v>
      </c>
      <c r="B2233" s="209"/>
      <c r="C2233" s="37" t="s">
        <v>14281</v>
      </c>
      <c r="D2233" s="6" t="s">
        <v>2233</v>
      </c>
      <c r="E2233" s="3">
        <v>4</v>
      </c>
    </row>
    <row r="2234" spans="1:5" ht="18.75">
      <c r="A2234" s="37">
        <v>2232</v>
      </c>
      <c r="B2234" s="210"/>
      <c r="C2234" s="37" t="s">
        <v>14282</v>
      </c>
      <c r="D2234" s="6" t="s">
        <v>2234</v>
      </c>
      <c r="E2234" s="3">
        <v>4</v>
      </c>
    </row>
    <row r="2235" spans="1:5" ht="18.75">
      <c r="A2235" s="37">
        <v>2233</v>
      </c>
      <c r="B2235" s="209"/>
      <c r="C2235" s="37" t="s">
        <v>14283</v>
      </c>
      <c r="D2235" s="6" t="s">
        <v>2235</v>
      </c>
      <c r="E2235" s="3">
        <v>4</v>
      </c>
    </row>
    <row r="2236" spans="1:5" ht="18.75">
      <c r="A2236" s="37">
        <v>2234</v>
      </c>
      <c r="B2236" s="210"/>
      <c r="C2236" s="37" t="s">
        <v>14284</v>
      </c>
      <c r="D2236" s="6" t="s">
        <v>2236</v>
      </c>
      <c r="E2236" s="3">
        <v>4</v>
      </c>
    </row>
    <row r="2237" spans="1:5" ht="18.75">
      <c r="A2237" s="37">
        <v>2235</v>
      </c>
      <c r="B2237" s="209"/>
      <c r="C2237" s="37" t="s">
        <v>14285</v>
      </c>
      <c r="D2237" s="6" t="s">
        <v>2237</v>
      </c>
      <c r="E2237" s="3">
        <v>4</v>
      </c>
    </row>
    <row r="2238" spans="1:5" ht="18.75">
      <c r="A2238" s="37">
        <v>2236</v>
      </c>
      <c r="B2238" s="210"/>
      <c r="C2238" s="37" t="s">
        <v>14286</v>
      </c>
      <c r="D2238" s="6" t="s">
        <v>2238</v>
      </c>
      <c r="E2238" s="3">
        <v>4</v>
      </c>
    </row>
    <row r="2239" spans="1:5" ht="18.75">
      <c r="A2239" s="37">
        <v>2237</v>
      </c>
      <c r="B2239" s="209"/>
      <c r="C2239" s="37" t="s">
        <v>14287</v>
      </c>
      <c r="D2239" s="6" t="s">
        <v>2239</v>
      </c>
      <c r="E2239" s="3">
        <v>4</v>
      </c>
    </row>
    <row r="2240" spans="1:5" ht="18.75">
      <c r="A2240" s="37">
        <v>2238</v>
      </c>
      <c r="B2240" s="210"/>
      <c r="C2240" s="37" t="s">
        <v>14288</v>
      </c>
      <c r="D2240" s="6" t="s">
        <v>2240</v>
      </c>
      <c r="E2240" s="3">
        <v>4</v>
      </c>
    </row>
    <row r="2241" spans="1:5" ht="18.75">
      <c r="A2241" s="37">
        <v>2239</v>
      </c>
      <c r="B2241" s="209"/>
      <c r="C2241" s="37" t="s">
        <v>14289</v>
      </c>
      <c r="D2241" s="6" t="s">
        <v>2241</v>
      </c>
      <c r="E2241" s="3">
        <v>4</v>
      </c>
    </row>
    <row r="2242" spans="1:5" ht="18.75">
      <c r="A2242" s="37">
        <v>2240</v>
      </c>
      <c r="B2242" s="210"/>
      <c r="C2242" s="37" t="s">
        <v>14290</v>
      </c>
      <c r="D2242" s="6" t="s">
        <v>2242</v>
      </c>
      <c r="E2242" s="3">
        <v>4</v>
      </c>
    </row>
    <row r="2243" spans="1:5" ht="18.75">
      <c r="A2243" s="37">
        <v>2241</v>
      </c>
      <c r="B2243" s="209"/>
      <c r="C2243" s="37" t="s">
        <v>14291</v>
      </c>
      <c r="D2243" s="6" t="s">
        <v>2243</v>
      </c>
      <c r="E2243" s="3">
        <v>4</v>
      </c>
    </row>
    <row r="2244" spans="1:5" ht="18.75">
      <c r="A2244" s="37">
        <v>2242</v>
      </c>
      <c r="B2244" s="210"/>
      <c r="C2244" s="37" t="s">
        <v>14292</v>
      </c>
      <c r="D2244" s="6" t="s">
        <v>2244</v>
      </c>
      <c r="E2244" s="3">
        <v>4</v>
      </c>
    </row>
    <row r="2245" spans="1:5" ht="18.75">
      <c r="A2245" s="37">
        <v>2243</v>
      </c>
      <c r="B2245" s="209"/>
      <c r="C2245" s="37" t="s">
        <v>14293</v>
      </c>
      <c r="D2245" s="6" t="s">
        <v>2245</v>
      </c>
      <c r="E2245" s="3">
        <v>4</v>
      </c>
    </row>
    <row r="2246" spans="1:5" ht="18.75">
      <c r="A2246" s="37">
        <v>2244</v>
      </c>
      <c r="B2246" s="210"/>
      <c r="C2246" s="37" t="s">
        <v>14294</v>
      </c>
      <c r="D2246" s="6" t="s">
        <v>2246</v>
      </c>
      <c r="E2246" s="3">
        <v>4</v>
      </c>
    </row>
    <row r="2247" spans="1:5" ht="18.75">
      <c r="A2247" s="37">
        <v>2245</v>
      </c>
      <c r="B2247" s="209"/>
      <c r="C2247" s="37" t="s">
        <v>14295</v>
      </c>
      <c r="D2247" s="6" t="s">
        <v>2247</v>
      </c>
      <c r="E2247" s="3">
        <v>4</v>
      </c>
    </row>
    <row r="2248" spans="1:5" ht="18.75">
      <c r="A2248" s="37">
        <v>2246</v>
      </c>
      <c r="B2248" s="210"/>
      <c r="C2248" s="37" t="s">
        <v>14296</v>
      </c>
      <c r="D2248" s="6" t="s">
        <v>2248</v>
      </c>
      <c r="E2248" s="3">
        <v>4</v>
      </c>
    </row>
    <row r="2249" spans="1:5" ht="18.75">
      <c r="A2249" s="37">
        <v>2247</v>
      </c>
      <c r="B2249" s="209"/>
      <c r="C2249" s="37" t="s">
        <v>14297</v>
      </c>
      <c r="D2249" s="6" t="s">
        <v>2249</v>
      </c>
      <c r="E2249" s="3">
        <v>4</v>
      </c>
    </row>
    <row r="2250" spans="1:5" ht="18.75">
      <c r="A2250" s="37">
        <v>2248</v>
      </c>
      <c r="B2250" s="210"/>
      <c r="C2250" s="37" t="s">
        <v>14298</v>
      </c>
      <c r="D2250" s="6" t="s">
        <v>2250</v>
      </c>
      <c r="E2250" s="3">
        <v>4</v>
      </c>
    </row>
    <row r="2251" spans="1:5" ht="18.75">
      <c r="A2251" s="37">
        <v>2249</v>
      </c>
      <c r="B2251" s="209"/>
      <c r="C2251" s="37" t="s">
        <v>14299</v>
      </c>
      <c r="D2251" s="6" t="s">
        <v>2251</v>
      </c>
      <c r="E2251" s="3">
        <v>4</v>
      </c>
    </row>
    <row r="2252" spans="1:5" ht="18.75">
      <c r="A2252" s="37">
        <v>2250</v>
      </c>
      <c r="B2252" s="210"/>
      <c r="C2252" s="37" t="s">
        <v>14300</v>
      </c>
      <c r="D2252" s="6" t="s">
        <v>2252</v>
      </c>
      <c r="E2252" s="3">
        <v>4</v>
      </c>
    </row>
    <row r="2253" spans="1:5" ht="18.75">
      <c r="A2253" s="37">
        <v>2251</v>
      </c>
      <c r="B2253" s="209"/>
      <c r="C2253" s="37" t="s">
        <v>14301</v>
      </c>
      <c r="D2253" s="6" t="s">
        <v>2253</v>
      </c>
      <c r="E2253" s="3">
        <v>4</v>
      </c>
    </row>
    <row r="2254" spans="1:5" ht="18.75">
      <c r="A2254" s="37">
        <v>2252</v>
      </c>
      <c r="B2254" s="210"/>
      <c r="C2254" s="37" t="s">
        <v>14302</v>
      </c>
      <c r="D2254" s="6" t="s">
        <v>2254</v>
      </c>
      <c r="E2254" s="3">
        <v>4</v>
      </c>
    </row>
    <row r="2255" spans="1:5" ht="18.75">
      <c r="A2255" s="37">
        <v>2253</v>
      </c>
      <c r="B2255" s="209"/>
      <c r="C2255" s="37" t="s">
        <v>14303</v>
      </c>
      <c r="D2255" s="6" t="s">
        <v>2255</v>
      </c>
      <c r="E2255" s="3">
        <v>4</v>
      </c>
    </row>
    <row r="2256" spans="1:5" ht="18.75">
      <c r="A2256" s="37">
        <v>2254</v>
      </c>
      <c r="B2256" s="210"/>
      <c r="C2256" s="37" t="s">
        <v>14304</v>
      </c>
      <c r="D2256" s="6" t="s">
        <v>2256</v>
      </c>
      <c r="E2256" s="3">
        <v>4</v>
      </c>
    </row>
    <row r="2257" spans="1:5" ht="18.75">
      <c r="A2257" s="37">
        <v>2255</v>
      </c>
      <c r="B2257" s="209"/>
      <c r="C2257" s="37" t="s">
        <v>14305</v>
      </c>
      <c r="D2257" s="6" t="s">
        <v>2257</v>
      </c>
      <c r="E2257" s="3">
        <v>4</v>
      </c>
    </row>
    <row r="2258" spans="1:5" ht="18.75">
      <c r="A2258" s="37">
        <v>2256</v>
      </c>
      <c r="B2258" s="210"/>
      <c r="C2258" s="37" t="s">
        <v>14306</v>
      </c>
      <c r="D2258" s="6" t="s">
        <v>2258</v>
      </c>
      <c r="E2258" s="3">
        <v>4</v>
      </c>
    </row>
    <row r="2259" spans="1:5" ht="18.75">
      <c r="A2259" s="37">
        <v>2257</v>
      </c>
      <c r="B2259" s="209"/>
      <c r="C2259" s="37" t="s">
        <v>14307</v>
      </c>
      <c r="D2259" s="6" t="s">
        <v>2259</v>
      </c>
      <c r="E2259" s="3">
        <v>4</v>
      </c>
    </row>
    <row r="2260" spans="1:5" ht="18.75">
      <c r="A2260" s="37">
        <v>2258</v>
      </c>
      <c r="B2260" s="210"/>
      <c r="C2260" s="37" t="s">
        <v>14308</v>
      </c>
      <c r="D2260" s="6" t="s">
        <v>2260</v>
      </c>
      <c r="E2260" s="3">
        <v>4</v>
      </c>
    </row>
    <row r="2261" spans="1:5" ht="18.75">
      <c r="A2261" s="37">
        <v>2259</v>
      </c>
      <c r="B2261" s="209"/>
      <c r="C2261" s="37" t="s">
        <v>14309</v>
      </c>
      <c r="D2261" s="6" t="s">
        <v>2261</v>
      </c>
      <c r="E2261" s="3">
        <v>4</v>
      </c>
    </row>
    <row r="2262" spans="1:5" ht="18.75">
      <c r="A2262" s="37">
        <v>2260</v>
      </c>
      <c r="B2262" s="210"/>
      <c r="C2262" s="37" t="s">
        <v>14310</v>
      </c>
      <c r="D2262" s="6" t="s">
        <v>2262</v>
      </c>
      <c r="E2262" s="3">
        <v>4</v>
      </c>
    </row>
    <row r="2263" spans="1:5" ht="18.75">
      <c r="A2263" s="37">
        <v>2261</v>
      </c>
      <c r="B2263" s="209"/>
      <c r="C2263" s="37" t="s">
        <v>14311</v>
      </c>
      <c r="D2263" s="6" t="s">
        <v>2263</v>
      </c>
      <c r="E2263" s="3">
        <v>4</v>
      </c>
    </row>
    <row r="2264" spans="1:5" ht="18.75">
      <c r="A2264" s="37">
        <v>2262</v>
      </c>
      <c r="B2264" s="210"/>
      <c r="C2264" s="37" t="s">
        <v>14312</v>
      </c>
      <c r="D2264" s="6" t="s">
        <v>2264</v>
      </c>
      <c r="E2264" s="3">
        <v>4</v>
      </c>
    </row>
    <row r="2265" spans="1:5" ht="33">
      <c r="A2265" s="37">
        <v>2263</v>
      </c>
      <c r="B2265" s="209"/>
      <c r="C2265" s="37" t="s">
        <v>14313</v>
      </c>
      <c r="D2265" s="6" t="s">
        <v>2265</v>
      </c>
      <c r="E2265" s="3">
        <v>4</v>
      </c>
    </row>
    <row r="2266" spans="1:5" ht="18.75">
      <c r="A2266" s="37">
        <v>2264</v>
      </c>
      <c r="B2266" s="210"/>
      <c r="C2266" s="37" t="s">
        <v>14314</v>
      </c>
      <c r="D2266" s="6" t="s">
        <v>2266</v>
      </c>
      <c r="E2266" s="3">
        <v>4</v>
      </c>
    </row>
    <row r="2267" spans="1:5" ht="18.75">
      <c r="A2267" s="37">
        <v>2265</v>
      </c>
      <c r="B2267" s="209"/>
      <c r="C2267" s="37" t="s">
        <v>14315</v>
      </c>
      <c r="D2267" s="6" t="s">
        <v>2267</v>
      </c>
      <c r="E2267" s="3">
        <v>4</v>
      </c>
    </row>
    <row r="2268" spans="1:5" ht="18.75">
      <c r="A2268" s="37">
        <v>2266</v>
      </c>
      <c r="B2268" s="210"/>
      <c r="C2268" s="37" t="s">
        <v>14316</v>
      </c>
      <c r="D2268" s="6" t="s">
        <v>2268</v>
      </c>
      <c r="E2268" s="3">
        <v>4</v>
      </c>
    </row>
    <row r="2269" spans="1:5" ht="18.75">
      <c r="A2269" s="37">
        <v>2267</v>
      </c>
      <c r="B2269" s="209"/>
      <c r="C2269" s="37" t="s">
        <v>14317</v>
      </c>
      <c r="D2269" s="6" t="s">
        <v>2269</v>
      </c>
      <c r="E2269" s="3">
        <v>4</v>
      </c>
    </row>
    <row r="2270" spans="1:5" ht="18.75">
      <c r="A2270" s="37">
        <v>2268</v>
      </c>
      <c r="B2270" s="210"/>
      <c r="C2270" s="37" t="s">
        <v>14318</v>
      </c>
      <c r="D2270" s="6" t="s">
        <v>2270</v>
      </c>
      <c r="E2270" s="3">
        <v>4</v>
      </c>
    </row>
    <row r="2271" spans="1:5" ht="18.75">
      <c r="A2271" s="37">
        <v>2269</v>
      </c>
      <c r="B2271" s="209"/>
      <c r="C2271" s="37" t="s">
        <v>14319</v>
      </c>
      <c r="D2271" s="6" t="s">
        <v>2271</v>
      </c>
      <c r="E2271" s="3">
        <v>4</v>
      </c>
    </row>
    <row r="2272" spans="1:5" ht="18.75">
      <c r="A2272" s="37">
        <v>2270</v>
      </c>
      <c r="B2272" s="210"/>
      <c r="C2272" s="37" t="s">
        <v>14320</v>
      </c>
      <c r="D2272" s="6" t="s">
        <v>2272</v>
      </c>
      <c r="E2272" s="3">
        <v>4</v>
      </c>
    </row>
    <row r="2273" spans="1:5" ht="18.75">
      <c r="A2273" s="37">
        <v>2271</v>
      </c>
      <c r="B2273" s="209"/>
      <c r="C2273" s="37" t="s">
        <v>14321</v>
      </c>
      <c r="D2273" s="6" t="s">
        <v>2273</v>
      </c>
      <c r="E2273" s="3">
        <v>4</v>
      </c>
    </row>
    <row r="2274" spans="1:5" ht="18.75">
      <c r="A2274" s="37">
        <v>2272</v>
      </c>
      <c r="B2274" s="210"/>
      <c r="C2274" s="37" t="s">
        <v>14322</v>
      </c>
      <c r="D2274" s="6" t="s">
        <v>2274</v>
      </c>
      <c r="E2274" s="3">
        <v>4</v>
      </c>
    </row>
    <row r="2275" spans="1:5" ht="18.75">
      <c r="A2275" s="37">
        <v>2273</v>
      </c>
      <c r="B2275" s="209"/>
      <c r="C2275" s="37" t="s">
        <v>14323</v>
      </c>
      <c r="D2275" s="6" t="s">
        <v>2275</v>
      </c>
      <c r="E2275" s="3">
        <v>4</v>
      </c>
    </row>
    <row r="2276" spans="1:5" ht="18.75">
      <c r="A2276" s="37">
        <v>2274</v>
      </c>
      <c r="B2276" s="210"/>
      <c r="C2276" s="37" t="s">
        <v>14324</v>
      </c>
      <c r="D2276" s="6" t="s">
        <v>2276</v>
      </c>
      <c r="E2276" s="3">
        <v>4</v>
      </c>
    </row>
    <row r="2277" spans="1:5" ht="18.75">
      <c r="A2277" s="37">
        <v>2275</v>
      </c>
      <c r="B2277" s="209"/>
      <c r="C2277" s="37" t="s">
        <v>14325</v>
      </c>
      <c r="D2277" s="6" t="s">
        <v>2277</v>
      </c>
      <c r="E2277" s="3">
        <v>4</v>
      </c>
    </row>
    <row r="2278" spans="1:5" ht="18.75">
      <c r="A2278" s="37">
        <v>2276</v>
      </c>
      <c r="B2278" s="210"/>
      <c r="C2278" s="37" t="s">
        <v>14326</v>
      </c>
      <c r="D2278" s="6" t="s">
        <v>2278</v>
      </c>
      <c r="E2278" s="3">
        <v>4</v>
      </c>
    </row>
    <row r="2279" spans="1:5" ht="18.75">
      <c r="A2279" s="37">
        <v>2277</v>
      </c>
      <c r="B2279" s="209"/>
      <c r="C2279" s="37" t="s">
        <v>14327</v>
      </c>
      <c r="D2279" s="6" t="s">
        <v>2279</v>
      </c>
      <c r="E2279" s="3">
        <v>4</v>
      </c>
    </row>
    <row r="2280" spans="1:5" ht="18.75">
      <c r="A2280" s="37">
        <v>2278</v>
      </c>
      <c r="B2280" s="210"/>
      <c r="C2280" s="37" t="s">
        <v>14328</v>
      </c>
      <c r="D2280" s="6" t="s">
        <v>2280</v>
      </c>
      <c r="E2280" s="3">
        <v>4</v>
      </c>
    </row>
    <row r="2281" spans="1:5" ht="18.75">
      <c r="A2281" s="37">
        <v>2279</v>
      </c>
      <c r="B2281" s="209"/>
      <c r="C2281" s="37" t="s">
        <v>14329</v>
      </c>
      <c r="D2281" s="6" t="s">
        <v>2281</v>
      </c>
      <c r="E2281" s="3">
        <v>4</v>
      </c>
    </row>
    <row r="2282" spans="1:5" ht="18.75">
      <c r="A2282" s="37">
        <v>2280</v>
      </c>
      <c r="B2282" s="210"/>
      <c r="C2282" s="37" t="s">
        <v>14330</v>
      </c>
      <c r="D2282" s="6" t="s">
        <v>2282</v>
      </c>
      <c r="E2282" s="3">
        <v>4</v>
      </c>
    </row>
    <row r="2283" spans="1:5" ht="18.75">
      <c r="A2283" s="37">
        <v>2281</v>
      </c>
      <c r="B2283" s="209"/>
      <c r="C2283" s="37" t="s">
        <v>14331</v>
      </c>
      <c r="D2283" s="6" t="s">
        <v>2283</v>
      </c>
      <c r="E2283" s="3">
        <v>4</v>
      </c>
    </row>
    <row r="2284" spans="1:5" ht="18.75">
      <c r="A2284" s="37">
        <v>2282</v>
      </c>
      <c r="B2284" s="210"/>
      <c r="C2284" s="37" t="s">
        <v>14332</v>
      </c>
      <c r="D2284" s="6" t="s">
        <v>2284</v>
      </c>
      <c r="E2284" s="3">
        <v>4</v>
      </c>
    </row>
    <row r="2285" spans="1:5" ht="18.75">
      <c r="A2285" s="37">
        <v>2283</v>
      </c>
      <c r="B2285" s="209"/>
      <c r="C2285" s="37" t="s">
        <v>14333</v>
      </c>
      <c r="D2285" s="6" t="s">
        <v>2285</v>
      </c>
      <c r="E2285" s="3">
        <v>4</v>
      </c>
    </row>
    <row r="2286" spans="1:5" ht="18.75">
      <c r="A2286" s="37">
        <v>2284</v>
      </c>
      <c r="B2286" s="210"/>
      <c r="C2286" s="37" t="s">
        <v>14334</v>
      </c>
      <c r="D2286" s="6" t="s">
        <v>2286</v>
      </c>
      <c r="E2286" s="3">
        <v>4</v>
      </c>
    </row>
    <row r="2287" spans="1:5" ht="18.75">
      <c r="A2287" s="37">
        <v>2285</v>
      </c>
      <c r="B2287" s="209"/>
      <c r="C2287" s="37" t="s">
        <v>14335</v>
      </c>
      <c r="D2287" s="6" t="s">
        <v>2287</v>
      </c>
      <c r="E2287" s="3">
        <v>4</v>
      </c>
    </row>
    <row r="2288" spans="1:5" ht="18.75">
      <c r="A2288" s="37">
        <v>2286</v>
      </c>
      <c r="B2288" s="210"/>
      <c r="C2288" s="37" t="s">
        <v>14336</v>
      </c>
      <c r="D2288" s="6" t="s">
        <v>2288</v>
      </c>
      <c r="E2288" s="3">
        <v>4</v>
      </c>
    </row>
    <row r="2289" spans="1:5" ht="18.75">
      <c r="A2289" s="37">
        <v>2287</v>
      </c>
      <c r="B2289" s="209"/>
      <c r="C2289" s="37" t="s">
        <v>14337</v>
      </c>
      <c r="D2289" s="6" t="s">
        <v>2289</v>
      </c>
      <c r="E2289" s="3">
        <v>4</v>
      </c>
    </row>
    <row r="2290" spans="1:5" ht="18.75">
      <c r="A2290" s="37">
        <v>2288</v>
      </c>
      <c r="B2290" s="210"/>
      <c r="C2290" s="37" t="s">
        <v>14338</v>
      </c>
      <c r="D2290" s="6" t="s">
        <v>2290</v>
      </c>
      <c r="E2290" s="3">
        <v>4</v>
      </c>
    </row>
    <row r="2291" spans="1:5" ht="18.75">
      <c r="A2291" s="37">
        <v>2289</v>
      </c>
      <c r="B2291" s="209"/>
      <c r="C2291" s="37" t="s">
        <v>14339</v>
      </c>
      <c r="D2291" s="6" t="s">
        <v>2291</v>
      </c>
      <c r="E2291" s="3">
        <v>4</v>
      </c>
    </row>
    <row r="2292" spans="1:5" ht="18.75">
      <c r="A2292" s="37">
        <v>2290</v>
      </c>
      <c r="B2292" s="210"/>
      <c r="C2292" s="37" t="s">
        <v>14340</v>
      </c>
      <c r="D2292" s="6" t="s">
        <v>2292</v>
      </c>
      <c r="E2292" s="3">
        <v>4</v>
      </c>
    </row>
    <row r="2293" spans="1:5" ht="18.75">
      <c r="A2293" s="37">
        <v>2291</v>
      </c>
      <c r="B2293" s="209"/>
      <c r="C2293" s="37" t="s">
        <v>14341</v>
      </c>
      <c r="D2293" s="6" t="s">
        <v>2293</v>
      </c>
      <c r="E2293" s="3">
        <v>4</v>
      </c>
    </row>
    <row r="2294" spans="1:5" ht="18.75">
      <c r="A2294" s="37">
        <v>2292</v>
      </c>
      <c r="B2294" s="210"/>
      <c r="C2294" s="37" t="s">
        <v>14342</v>
      </c>
      <c r="D2294" s="6" t="s">
        <v>2294</v>
      </c>
      <c r="E2294" s="3">
        <v>4</v>
      </c>
    </row>
    <row r="2295" spans="1:5" ht="18.75">
      <c r="A2295" s="37">
        <v>2293</v>
      </c>
      <c r="B2295" s="209"/>
      <c r="C2295" s="37" t="s">
        <v>14343</v>
      </c>
      <c r="D2295" s="6" t="s">
        <v>2295</v>
      </c>
      <c r="E2295" s="3">
        <v>4</v>
      </c>
    </row>
    <row r="2296" spans="1:5" ht="18.75">
      <c r="A2296" s="37">
        <v>2294</v>
      </c>
      <c r="B2296" s="210"/>
      <c r="C2296" s="37" t="s">
        <v>14344</v>
      </c>
      <c r="D2296" s="6" t="s">
        <v>2296</v>
      </c>
      <c r="E2296" s="3">
        <v>4</v>
      </c>
    </row>
    <row r="2297" spans="1:5" ht="18.75">
      <c r="A2297" s="37">
        <v>2295</v>
      </c>
      <c r="B2297" s="209"/>
      <c r="C2297" s="37" t="s">
        <v>14345</v>
      </c>
      <c r="D2297" s="6" t="s">
        <v>2297</v>
      </c>
      <c r="E2297" s="3">
        <v>4</v>
      </c>
    </row>
    <row r="2298" spans="1:5" ht="18.75">
      <c r="A2298" s="37">
        <v>2296</v>
      </c>
      <c r="B2298" s="210"/>
      <c r="C2298" s="37" t="s">
        <v>14346</v>
      </c>
      <c r="D2298" s="6" t="s">
        <v>2298</v>
      </c>
      <c r="E2298" s="3">
        <v>4</v>
      </c>
    </row>
    <row r="2299" spans="1:5" ht="18.75">
      <c r="A2299" s="37">
        <v>2297</v>
      </c>
      <c r="B2299" s="209"/>
      <c r="C2299" s="37" t="s">
        <v>14347</v>
      </c>
      <c r="D2299" s="6" t="s">
        <v>2299</v>
      </c>
      <c r="E2299" s="3">
        <v>4</v>
      </c>
    </row>
    <row r="2300" spans="1:5" ht="18.75">
      <c r="A2300" s="37">
        <v>2298</v>
      </c>
      <c r="B2300" s="210"/>
      <c r="C2300" s="37" t="s">
        <v>14348</v>
      </c>
      <c r="D2300" s="6" t="s">
        <v>2300</v>
      </c>
      <c r="E2300" s="3">
        <v>4</v>
      </c>
    </row>
    <row r="2301" spans="1:5" ht="18.75">
      <c r="A2301" s="37">
        <v>2299</v>
      </c>
      <c r="B2301" s="209"/>
      <c r="C2301" s="37" t="s">
        <v>14349</v>
      </c>
      <c r="D2301" s="6" t="s">
        <v>2301</v>
      </c>
      <c r="E2301" s="3">
        <v>4</v>
      </c>
    </row>
    <row r="2302" spans="1:5" ht="18.75">
      <c r="A2302" s="37">
        <v>2300</v>
      </c>
      <c r="B2302" s="210"/>
      <c r="C2302" s="37" t="s">
        <v>14350</v>
      </c>
      <c r="D2302" s="6" t="s">
        <v>2302</v>
      </c>
      <c r="E2302" s="3">
        <v>4</v>
      </c>
    </row>
    <row r="2303" spans="1:5" ht="18.75">
      <c r="A2303" s="37">
        <v>2301</v>
      </c>
      <c r="B2303" s="209"/>
      <c r="C2303" s="37" t="s">
        <v>14351</v>
      </c>
      <c r="D2303" s="6" t="s">
        <v>2303</v>
      </c>
      <c r="E2303" s="3">
        <v>4</v>
      </c>
    </row>
    <row r="2304" spans="1:5" ht="18.75">
      <c r="A2304" s="37">
        <v>2302</v>
      </c>
      <c r="B2304" s="210"/>
      <c r="C2304" s="37" t="s">
        <v>14352</v>
      </c>
      <c r="D2304" s="6" t="s">
        <v>2304</v>
      </c>
      <c r="E2304" s="3">
        <v>4</v>
      </c>
    </row>
    <row r="2305" spans="1:5" ht="18.75">
      <c r="A2305" s="37">
        <v>2303</v>
      </c>
      <c r="B2305" s="209"/>
      <c r="C2305" s="37" t="s">
        <v>14353</v>
      </c>
      <c r="D2305" s="6" t="s">
        <v>2305</v>
      </c>
      <c r="E2305" s="3">
        <v>4</v>
      </c>
    </row>
    <row r="2306" spans="1:5" ht="18.75">
      <c r="A2306" s="37">
        <v>2304</v>
      </c>
      <c r="B2306" s="210"/>
      <c r="C2306" s="37" t="s">
        <v>14354</v>
      </c>
      <c r="D2306" s="6" t="s">
        <v>2306</v>
      </c>
      <c r="E2306" s="3">
        <v>4</v>
      </c>
    </row>
    <row r="2307" spans="1:5" ht="18.75">
      <c r="A2307" s="37">
        <v>2305</v>
      </c>
      <c r="B2307" s="209"/>
      <c r="C2307" s="37" t="s">
        <v>14355</v>
      </c>
      <c r="D2307" s="6" t="s">
        <v>2307</v>
      </c>
      <c r="E2307" s="3">
        <v>4</v>
      </c>
    </row>
    <row r="2308" spans="1:5" ht="18.75">
      <c r="A2308" s="37">
        <v>2306</v>
      </c>
      <c r="B2308" s="210"/>
      <c r="C2308" s="37" t="s">
        <v>14356</v>
      </c>
      <c r="D2308" s="6" t="s">
        <v>2308</v>
      </c>
      <c r="E2308" s="3">
        <v>4</v>
      </c>
    </row>
    <row r="2309" spans="1:5" ht="18.75">
      <c r="A2309" s="37">
        <v>2307</v>
      </c>
      <c r="B2309" s="209"/>
      <c r="C2309" s="37" t="s">
        <v>14357</v>
      </c>
      <c r="D2309" s="6" t="s">
        <v>2309</v>
      </c>
      <c r="E2309" s="3">
        <v>4</v>
      </c>
    </row>
    <row r="2310" spans="1:5" ht="18.75">
      <c r="A2310" s="37">
        <v>2308</v>
      </c>
      <c r="B2310" s="210"/>
      <c r="C2310" s="37" t="s">
        <v>14358</v>
      </c>
      <c r="D2310" s="6" t="s">
        <v>2310</v>
      </c>
      <c r="E2310" s="3">
        <v>4</v>
      </c>
    </row>
    <row r="2311" spans="1:5" ht="18.75">
      <c r="A2311" s="37">
        <v>2309</v>
      </c>
      <c r="B2311" s="209"/>
      <c r="C2311" s="37" t="s">
        <v>14359</v>
      </c>
      <c r="D2311" s="6" t="s">
        <v>2311</v>
      </c>
      <c r="E2311" s="3">
        <v>4</v>
      </c>
    </row>
    <row r="2312" spans="1:5" ht="18.75">
      <c r="A2312" s="37">
        <v>2310</v>
      </c>
      <c r="B2312" s="210"/>
      <c r="C2312" s="37" t="s">
        <v>14360</v>
      </c>
      <c r="D2312" s="6" t="s">
        <v>2312</v>
      </c>
      <c r="E2312" s="3">
        <v>4</v>
      </c>
    </row>
    <row r="2313" spans="1:5" ht="18.75">
      <c r="A2313" s="37">
        <v>2311</v>
      </c>
      <c r="B2313" s="209"/>
      <c r="C2313" s="37" t="s">
        <v>14361</v>
      </c>
      <c r="D2313" s="6" t="s">
        <v>2313</v>
      </c>
      <c r="E2313" s="3">
        <v>4</v>
      </c>
    </row>
    <row r="2314" spans="1:5" ht="18.75">
      <c r="A2314" s="37">
        <v>2312</v>
      </c>
      <c r="B2314" s="210"/>
      <c r="C2314" s="37" t="s">
        <v>14362</v>
      </c>
      <c r="D2314" s="6" t="s">
        <v>2314</v>
      </c>
      <c r="E2314" s="3">
        <v>4</v>
      </c>
    </row>
    <row r="2315" spans="1:5" ht="18.75">
      <c r="A2315" s="37">
        <v>2313</v>
      </c>
      <c r="B2315" s="209"/>
      <c r="C2315" s="37" t="s">
        <v>14363</v>
      </c>
      <c r="D2315" s="6" t="s">
        <v>2315</v>
      </c>
      <c r="E2315" s="3">
        <v>4</v>
      </c>
    </row>
    <row r="2316" spans="1:5" ht="18.75">
      <c r="A2316" s="37">
        <v>2314</v>
      </c>
      <c r="B2316" s="210"/>
      <c r="C2316" s="37" t="s">
        <v>14364</v>
      </c>
      <c r="D2316" s="6" t="s">
        <v>2316</v>
      </c>
      <c r="E2316" s="3">
        <v>4</v>
      </c>
    </row>
    <row r="2317" spans="1:5" ht="18.75">
      <c r="A2317" s="37">
        <v>2315</v>
      </c>
      <c r="B2317" s="209"/>
      <c r="C2317" s="37" t="s">
        <v>14365</v>
      </c>
      <c r="D2317" s="6" t="s">
        <v>2317</v>
      </c>
      <c r="E2317" s="3">
        <v>4</v>
      </c>
    </row>
    <row r="2318" spans="1:5" ht="18.75">
      <c r="A2318" s="37">
        <v>2316</v>
      </c>
      <c r="B2318" s="210"/>
      <c r="C2318" s="37" t="s">
        <v>14366</v>
      </c>
      <c r="D2318" s="6" t="s">
        <v>2318</v>
      </c>
      <c r="E2318" s="3">
        <v>4</v>
      </c>
    </row>
    <row r="2319" spans="1:5" ht="18.75">
      <c r="A2319" s="37">
        <v>2317</v>
      </c>
      <c r="B2319" s="209"/>
      <c r="C2319" s="37" t="s">
        <v>14367</v>
      </c>
      <c r="D2319" s="6" t="s">
        <v>2319</v>
      </c>
      <c r="E2319" s="3">
        <v>4</v>
      </c>
    </row>
    <row r="2320" spans="1:5" ht="18.75">
      <c r="A2320" s="37">
        <v>2318</v>
      </c>
      <c r="B2320" s="210"/>
      <c r="C2320" s="37" t="s">
        <v>14368</v>
      </c>
      <c r="D2320" s="6" t="s">
        <v>2320</v>
      </c>
      <c r="E2320" s="3">
        <v>4</v>
      </c>
    </row>
    <row r="2321" spans="1:5" ht="18.75">
      <c r="A2321" s="37">
        <v>2319</v>
      </c>
      <c r="B2321" s="209"/>
      <c r="C2321" s="37" t="s">
        <v>14369</v>
      </c>
      <c r="D2321" s="6" t="s">
        <v>2321</v>
      </c>
      <c r="E2321" s="3">
        <v>4</v>
      </c>
    </row>
    <row r="2322" spans="1:5" ht="18.75">
      <c r="A2322" s="37">
        <v>2320</v>
      </c>
      <c r="B2322" s="210"/>
      <c r="C2322" s="37" t="s">
        <v>14370</v>
      </c>
      <c r="D2322" s="6" t="s">
        <v>2322</v>
      </c>
      <c r="E2322" s="3">
        <v>4</v>
      </c>
    </row>
    <row r="2323" spans="1:5" ht="18.75">
      <c r="A2323" s="37">
        <v>2321</v>
      </c>
      <c r="B2323" s="209"/>
      <c r="C2323" s="37" t="s">
        <v>14371</v>
      </c>
      <c r="D2323" s="6" t="s">
        <v>2323</v>
      </c>
      <c r="E2323" s="3">
        <v>4</v>
      </c>
    </row>
    <row r="2324" spans="1:5" ht="18.75">
      <c r="A2324" s="37">
        <v>2322</v>
      </c>
      <c r="B2324" s="210"/>
      <c r="C2324" s="37" t="s">
        <v>14372</v>
      </c>
      <c r="D2324" s="6" t="s">
        <v>2324</v>
      </c>
      <c r="E2324" s="3">
        <v>4</v>
      </c>
    </row>
    <row r="2325" spans="1:5" ht="18.75">
      <c r="A2325" s="37">
        <v>2323</v>
      </c>
      <c r="B2325" s="209"/>
      <c r="C2325" s="37" t="s">
        <v>14373</v>
      </c>
      <c r="D2325" s="6" t="s">
        <v>2325</v>
      </c>
      <c r="E2325" s="3">
        <v>4</v>
      </c>
    </row>
    <row r="2326" spans="1:5" ht="18.75">
      <c r="A2326" s="37">
        <v>2324</v>
      </c>
      <c r="B2326" s="210"/>
      <c r="C2326" s="37" t="s">
        <v>14374</v>
      </c>
      <c r="D2326" s="6" t="s">
        <v>2326</v>
      </c>
      <c r="E2326" s="3">
        <v>4</v>
      </c>
    </row>
    <row r="2327" spans="1:5" ht="18.75">
      <c r="A2327" s="37">
        <v>2325</v>
      </c>
      <c r="B2327" s="209"/>
      <c r="C2327" s="37" t="s">
        <v>14375</v>
      </c>
      <c r="D2327" s="6" t="s">
        <v>2327</v>
      </c>
      <c r="E2327" s="3">
        <v>4</v>
      </c>
    </row>
    <row r="2328" spans="1:5" ht="18.75">
      <c r="A2328" s="37">
        <v>2326</v>
      </c>
      <c r="B2328" s="210"/>
      <c r="C2328" s="37" t="s">
        <v>14376</v>
      </c>
      <c r="D2328" s="6" t="s">
        <v>2328</v>
      </c>
      <c r="E2328" s="3">
        <v>4</v>
      </c>
    </row>
    <row r="2329" spans="1:5" ht="18.75">
      <c r="A2329" s="37">
        <v>2327</v>
      </c>
      <c r="B2329" s="209"/>
      <c r="C2329" s="37" t="s">
        <v>14377</v>
      </c>
      <c r="D2329" s="6" t="s">
        <v>2329</v>
      </c>
      <c r="E2329" s="3">
        <v>4</v>
      </c>
    </row>
    <row r="2330" spans="1:5" ht="18.75">
      <c r="A2330" s="37">
        <v>2328</v>
      </c>
      <c r="B2330" s="210"/>
      <c r="C2330" s="37" t="s">
        <v>14378</v>
      </c>
      <c r="D2330" s="6" t="s">
        <v>2330</v>
      </c>
      <c r="E2330" s="3">
        <v>4</v>
      </c>
    </row>
    <row r="2331" spans="1:5" ht="18.75">
      <c r="A2331" s="37">
        <v>2329</v>
      </c>
      <c r="B2331" s="209"/>
      <c r="C2331" s="37" t="s">
        <v>14379</v>
      </c>
      <c r="D2331" s="6" t="s">
        <v>2331</v>
      </c>
      <c r="E2331" s="3">
        <v>4</v>
      </c>
    </row>
    <row r="2332" spans="1:5" ht="18.75">
      <c r="A2332" s="37">
        <v>2330</v>
      </c>
      <c r="B2332" s="210"/>
      <c r="C2332" s="37" t="s">
        <v>14380</v>
      </c>
      <c r="D2332" s="6" t="s">
        <v>2332</v>
      </c>
      <c r="E2332" s="3">
        <v>4</v>
      </c>
    </row>
    <row r="2333" spans="1:5" ht="18.75">
      <c r="A2333" s="37">
        <v>2331</v>
      </c>
      <c r="B2333" s="209"/>
      <c r="C2333" s="37" t="s">
        <v>14381</v>
      </c>
      <c r="D2333" s="6" t="s">
        <v>2333</v>
      </c>
      <c r="E2333" s="3">
        <v>4</v>
      </c>
    </row>
    <row r="2334" spans="1:5" ht="33">
      <c r="A2334" s="37">
        <v>2332</v>
      </c>
      <c r="B2334" s="210"/>
      <c r="C2334" s="37" t="s">
        <v>14382</v>
      </c>
      <c r="D2334" s="6" t="s">
        <v>2334</v>
      </c>
      <c r="E2334" s="3">
        <v>4</v>
      </c>
    </row>
    <row r="2335" spans="1:5" ht="18.75">
      <c r="A2335" s="37">
        <v>2333</v>
      </c>
      <c r="B2335" s="209"/>
      <c r="C2335" s="37" t="s">
        <v>14383</v>
      </c>
      <c r="D2335" s="6" t="s">
        <v>2335</v>
      </c>
      <c r="E2335" s="3">
        <v>4</v>
      </c>
    </row>
    <row r="2336" spans="1:5" ht="33">
      <c r="A2336" s="37">
        <v>2334</v>
      </c>
      <c r="B2336" s="210"/>
      <c r="C2336" s="37" t="s">
        <v>14384</v>
      </c>
      <c r="D2336" s="6" t="s">
        <v>2336</v>
      </c>
      <c r="E2336" s="3">
        <v>4</v>
      </c>
    </row>
    <row r="2337" spans="1:5" ht="33">
      <c r="A2337" s="37">
        <v>2335</v>
      </c>
      <c r="B2337" s="209"/>
      <c r="C2337" s="37" t="s">
        <v>14385</v>
      </c>
      <c r="D2337" s="6" t="s">
        <v>2337</v>
      </c>
      <c r="E2337" s="3">
        <v>4</v>
      </c>
    </row>
    <row r="2338" spans="1:5" ht="33">
      <c r="A2338" s="37">
        <v>2336</v>
      </c>
      <c r="B2338" s="210"/>
      <c r="C2338" s="37" t="s">
        <v>14386</v>
      </c>
      <c r="D2338" s="6" t="s">
        <v>2338</v>
      </c>
      <c r="E2338" s="3">
        <v>4</v>
      </c>
    </row>
    <row r="2339" spans="1:5" ht="33">
      <c r="A2339" s="37">
        <v>2337</v>
      </c>
      <c r="B2339" s="209"/>
      <c r="C2339" s="37" t="s">
        <v>14387</v>
      </c>
      <c r="D2339" s="6" t="s">
        <v>2339</v>
      </c>
      <c r="E2339" s="3">
        <v>4</v>
      </c>
    </row>
    <row r="2340" spans="1:5" ht="18.75">
      <c r="A2340" s="37">
        <v>2338</v>
      </c>
      <c r="B2340" s="210"/>
      <c r="C2340" s="37" t="s">
        <v>14388</v>
      </c>
      <c r="D2340" s="6" t="s">
        <v>2340</v>
      </c>
      <c r="E2340" s="3">
        <v>4</v>
      </c>
    </row>
    <row r="2341" spans="1:5" ht="18.75">
      <c r="A2341" s="37">
        <v>2339</v>
      </c>
      <c r="B2341" s="209"/>
      <c r="C2341" s="37" t="s">
        <v>14389</v>
      </c>
      <c r="D2341" s="6" t="s">
        <v>2341</v>
      </c>
      <c r="E2341" s="3">
        <v>4</v>
      </c>
    </row>
    <row r="2342" spans="1:5" ht="33">
      <c r="A2342" s="37">
        <v>2340</v>
      </c>
      <c r="B2342" s="210"/>
      <c r="C2342" s="37" t="s">
        <v>14390</v>
      </c>
      <c r="D2342" s="6" t="s">
        <v>2342</v>
      </c>
      <c r="E2342" s="3">
        <v>4</v>
      </c>
    </row>
    <row r="2343" spans="1:5" ht="18.75">
      <c r="A2343" s="37">
        <v>2341</v>
      </c>
      <c r="B2343" s="209"/>
      <c r="C2343" s="37" t="s">
        <v>14391</v>
      </c>
      <c r="D2343" s="6" t="s">
        <v>2343</v>
      </c>
      <c r="E2343" s="3">
        <v>4</v>
      </c>
    </row>
    <row r="2344" spans="1:5" ht="18.75">
      <c r="A2344" s="37">
        <v>2342</v>
      </c>
      <c r="B2344" s="210"/>
      <c r="C2344" s="37" t="s">
        <v>14392</v>
      </c>
      <c r="D2344" s="6" t="s">
        <v>2344</v>
      </c>
      <c r="E2344" s="3">
        <v>4</v>
      </c>
    </row>
    <row r="2345" spans="1:5" ht="18.75">
      <c r="A2345" s="37">
        <v>2343</v>
      </c>
      <c r="B2345" s="209"/>
      <c r="C2345" s="37" t="s">
        <v>14393</v>
      </c>
      <c r="D2345" s="6" t="s">
        <v>2345</v>
      </c>
      <c r="E2345" s="3">
        <v>4</v>
      </c>
    </row>
    <row r="2346" spans="1:5" ht="18.75">
      <c r="A2346" s="37">
        <v>2344</v>
      </c>
      <c r="B2346" s="210"/>
      <c r="C2346" s="37" t="s">
        <v>14394</v>
      </c>
      <c r="D2346" s="6" t="s">
        <v>2346</v>
      </c>
      <c r="E2346" s="3">
        <v>4</v>
      </c>
    </row>
    <row r="2347" spans="1:5" ht="18.75">
      <c r="A2347" s="37">
        <v>2345</v>
      </c>
      <c r="B2347" s="209"/>
      <c r="C2347" s="37" t="s">
        <v>14395</v>
      </c>
      <c r="D2347" s="6" t="s">
        <v>2347</v>
      </c>
      <c r="E2347" s="3">
        <v>4</v>
      </c>
    </row>
    <row r="2348" spans="1:5" ht="18.75">
      <c r="A2348" s="37">
        <v>2346</v>
      </c>
      <c r="B2348" s="210"/>
      <c r="C2348" s="37" t="s">
        <v>14396</v>
      </c>
      <c r="D2348" s="6" t="s">
        <v>2348</v>
      </c>
      <c r="E2348" s="3">
        <v>4</v>
      </c>
    </row>
    <row r="2349" spans="1:5" ht="33">
      <c r="A2349" s="37">
        <v>2347</v>
      </c>
      <c r="B2349" s="209"/>
      <c r="C2349" s="37" t="s">
        <v>14397</v>
      </c>
      <c r="D2349" s="6" t="s">
        <v>2122</v>
      </c>
      <c r="E2349" s="3">
        <v>4</v>
      </c>
    </row>
    <row r="2350" spans="1:5" ht="33">
      <c r="A2350" s="37">
        <v>2348</v>
      </c>
      <c r="B2350" s="209"/>
      <c r="C2350" s="37" t="s">
        <v>14398</v>
      </c>
      <c r="D2350" s="6" t="s">
        <v>2349</v>
      </c>
      <c r="E2350" s="3">
        <v>4</v>
      </c>
    </row>
    <row r="2351" spans="1:5" ht="18.75">
      <c r="A2351" s="37">
        <v>2349</v>
      </c>
      <c r="B2351" s="209"/>
      <c r="C2351" s="37" t="s">
        <v>14399</v>
      </c>
      <c r="D2351" s="6" t="s">
        <v>2350</v>
      </c>
      <c r="E2351" s="3">
        <v>4</v>
      </c>
    </row>
    <row r="2352" spans="1:5" ht="33">
      <c r="A2352" s="37">
        <v>2350</v>
      </c>
      <c r="B2352" s="209"/>
      <c r="C2352" s="37" t="s">
        <v>14400</v>
      </c>
      <c r="D2352" s="6" t="s">
        <v>2072</v>
      </c>
      <c r="E2352" s="3">
        <v>4</v>
      </c>
    </row>
    <row r="2353" spans="1:5" ht="33">
      <c r="A2353" s="37">
        <v>2351</v>
      </c>
      <c r="B2353" s="209"/>
      <c r="C2353" s="37" t="s">
        <v>14401</v>
      </c>
      <c r="D2353" s="6" t="s">
        <v>2351</v>
      </c>
      <c r="E2353" s="3">
        <v>4</v>
      </c>
    </row>
    <row r="2354" spans="1:5" ht="33">
      <c r="A2354" s="37">
        <v>2352</v>
      </c>
      <c r="B2354" s="209"/>
      <c r="C2354" s="37" t="s">
        <v>14402</v>
      </c>
      <c r="D2354" s="6" t="s">
        <v>2352</v>
      </c>
      <c r="E2354" s="3">
        <v>4</v>
      </c>
    </row>
    <row r="2355" spans="1:5" ht="33">
      <c r="A2355" s="37">
        <v>2353</v>
      </c>
      <c r="B2355" s="209"/>
      <c r="C2355" s="37" t="s">
        <v>14403</v>
      </c>
      <c r="D2355" s="6" t="s">
        <v>2353</v>
      </c>
      <c r="E2355" s="3">
        <v>4</v>
      </c>
    </row>
    <row r="2356" spans="1:5" ht="33">
      <c r="A2356" s="37">
        <v>2354</v>
      </c>
      <c r="B2356" s="209"/>
      <c r="C2356" s="37" t="s">
        <v>14404</v>
      </c>
      <c r="D2356" s="6" t="s">
        <v>2354</v>
      </c>
      <c r="E2356" s="3">
        <v>4</v>
      </c>
    </row>
    <row r="2357" spans="1:5" ht="33">
      <c r="A2357" s="37">
        <v>2355</v>
      </c>
      <c r="B2357" s="209"/>
      <c r="C2357" s="37" t="s">
        <v>14405</v>
      </c>
      <c r="D2357" s="6" t="s">
        <v>2355</v>
      </c>
      <c r="E2357" s="3">
        <v>4</v>
      </c>
    </row>
    <row r="2358" spans="1:5" ht="33">
      <c r="A2358" s="37">
        <v>2356</v>
      </c>
      <c r="B2358" s="209"/>
      <c r="C2358" s="37" t="s">
        <v>14406</v>
      </c>
      <c r="D2358" s="6" t="s">
        <v>2356</v>
      </c>
      <c r="E2358" s="3">
        <v>4</v>
      </c>
    </row>
    <row r="2359" spans="1:5" ht="33">
      <c r="A2359" s="37">
        <v>2357</v>
      </c>
      <c r="B2359" s="209"/>
      <c r="C2359" s="37" t="s">
        <v>14407</v>
      </c>
      <c r="D2359" s="6" t="s">
        <v>2357</v>
      </c>
      <c r="E2359" s="3">
        <v>4</v>
      </c>
    </row>
    <row r="2360" spans="1:5" ht="33">
      <c r="A2360" s="37">
        <v>2358</v>
      </c>
      <c r="B2360" s="209"/>
      <c r="C2360" s="37" t="s">
        <v>14408</v>
      </c>
      <c r="D2360" s="6" t="s">
        <v>2358</v>
      </c>
      <c r="E2360" s="3">
        <v>4</v>
      </c>
    </row>
    <row r="2361" spans="1:5" ht="33">
      <c r="A2361" s="37">
        <v>2359</v>
      </c>
      <c r="B2361" s="209"/>
      <c r="C2361" s="37" t="s">
        <v>14409</v>
      </c>
      <c r="D2361" s="6" t="s">
        <v>2359</v>
      </c>
      <c r="E2361" s="3">
        <v>4</v>
      </c>
    </row>
    <row r="2362" spans="1:5" ht="18.75">
      <c r="A2362" s="37">
        <v>2360</v>
      </c>
      <c r="B2362" s="209"/>
      <c r="C2362" s="37" t="s">
        <v>14410</v>
      </c>
      <c r="D2362" s="6" t="s">
        <v>2360</v>
      </c>
      <c r="E2362" s="3">
        <v>4</v>
      </c>
    </row>
    <row r="2363" spans="1:5" ht="18.75">
      <c r="A2363" s="37">
        <v>2361</v>
      </c>
      <c r="B2363" s="209"/>
      <c r="C2363" s="37" t="s">
        <v>14411</v>
      </c>
      <c r="D2363" s="6" t="s">
        <v>2361</v>
      </c>
      <c r="E2363" s="3">
        <v>4</v>
      </c>
    </row>
    <row r="2364" spans="1:5" ht="33">
      <c r="A2364" s="37">
        <v>2362</v>
      </c>
      <c r="B2364" s="209"/>
      <c r="C2364" s="37" t="s">
        <v>14412</v>
      </c>
      <c r="D2364" s="6" t="s">
        <v>2362</v>
      </c>
      <c r="E2364" s="3">
        <v>4</v>
      </c>
    </row>
    <row r="2365" spans="1:5" ht="33">
      <c r="A2365" s="37">
        <v>2363</v>
      </c>
      <c r="B2365" s="209"/>
      <c r="C2365" s="37" t="s">
        <v>14413</v>
      </c>
      <c r="D2365" s="6" t="s">
        <v>2363</v>
      </c>
      <c r="E2365" s="3">
        <v>4</v>
      </c>
    </row>
    <row r="2366" spans="1:5" ht="33">
      <c r="A2366" s="37">
        <v>2364</v>
      </c>
      <c r="B2366" s="209"/>
      <c r="C2366" s="37" t="s">
        <v>14414</v>
      </c>
      <c r="D2366" s="6" t="s">
        <v>2364</v>
      </c>
      <c r="E2366" s="3">
        <v>4</v>
      </c>
    </row>
    <row r="2367" spans="1:5" ht="33">
      <c r="A2367" s="37">
        <v>2365</v>
      </c>
      <c r="B2367" s="209"/>
      <c r="C2367" s="37" t="s">
        <v>14415</v>
      </c>
      <c r="D2367" s="6" t="s">
        <v>2365</v>
      </c>
      <c r="E2367" s="3">
        <v>4</v>
      </c>
    </row>
    <row r="2368" spans="1:5" ht="33">
      <c r="A2368" s="37">
        <v>2366</v>
      </c>
      <c r="B2368" s="209"/>
      <c r="C2368" s="37" t="s">
        <v>14416</v>
      </c>
      <c r="D2368" s="6" t="s">
        <v>2366</v>
      </c>
      <c r="E2368" s="3">
        <v>4</v>
      </c>
    </row>
    <row r="2369" spans="1:5" ht="33">
      <c r="A2369" s="37">
        <v>2367</v>
      </c>
      <c r="B2369" s="209"/>
      <c r="C2369" s="37" t="s">
        <v>14417</v>
      </c>
      <c r="D2369" s="6" t="s">
        <v>2367</v>
      </c>
      <c r="E2369" s="3">
        <v>4</v>
      </c>
    </row>
    <row r="2370" spans="1:5" ht="33">
      <c r="A2370" s="37">
        <v>2368</v>
      </c>
      <c r="B2370" s="209"/>
      <c r="C2370" s="37" t="s">
        <v>14418</v>
      </c>
      <c r="D2370" s="6" t="s">
        <v>2368</v>
      </c>
      <c r="E2370" s="3">
        <v>4</v>
      </c>
    </row>
    <row r="2371" spans="1:5" ht="33">
      <c r="A2371" s="37">
        <v>2369</v>
      </c>
      <c r="B2371" s="209"/>
      <c r="C2371" s="37" t="s">
        <v>14419</v>
      </c>
      <c r="D2371" s="6" t="s">
        <v>2369</v>
      </c>
      <c r="E2371" s="3">
        <v>4</v>
      </c>
    </row>
    <row r="2372" spans="1:5" ht="33">
      <c r="A2372" s="37">
        <v>2370</v>
      </c>
      <c r="B2372" s="209"/>
      <c r="C2372" s="37" t="s">
        <v>14420</v>
      </c>
      <c r="D2372" s="6" t="s">
        <v>2370</v>
      </c>
      <c r="E2372" s="3">
        <v>4</v>
      </c>
    </row>
    <row r="2373" spans="1:5" ht="18.75">
      <c r="A2373" s="37">
        <v>2371</v>
      </c>
      <c r="B2373" s="209"/>
      <c r="C2373" s="37" t="s">
        <v>14421</v>
      </c>
      <c r="D2373" s="6" t="s">
        <v>2371</v>
      </c>
      <c r="E2373" s="3">
        <v>4</v>
      </c>
    </row>
    <row r="2374" spans="1:5" ht="49.5">
      <c r="A2374" s="37">
        <v>2372</v>
      </c>
      <c r="B2374" s="209"/>
      <c r="C2374" s="37" t="s">
        <v>14422</v>
      </c>
      <c r="D2374" s="6" t="s">
        <v>2372</v>
      </c>
      <c r="E2374" s="3">
        <v>4</v>
      </c>
    </row>
    <row r="2375" spans="1:5" ht="18.75">
      <c r="A2375" s="37">
        <v>2373</v>
      </c>
      <c r="B2375" s="209"/>
      <c r="C2375" s="37" t="s">
        <v>14423</v>
      </c>
      <c r="D2375" s="6" t="s">
        <v>2373</v>
      </c>
      <c r="E2375" s="3">
        <v>4</v>
      </c>
    </row>
    <row r="2376" spans="1:5" ht="33">
      <c r="A2376" s="37">
        <v>2374</v>
      </c>
      <c r="B2376" s="209"/>
      <c r="C2376" s="37" t="s">
        <v>14424</v>
      </c>
      <c r="D2376" s="6" t="s">
        <v>2374</v>
      </c>
      <c r="E2376" s="3">
        <v>4</v>
      </c>
    </row>
    <row r="2377" spans="1:5" ht="33">
      <c r="A2377" s="37">
        <v>2375</v>
      </c>
      <c r="B2377" s="209"/>
      <c r="C2377" s="37" t="s">
        <v>14425</v>
      </c>
      <c r="D2377" s="6" t="s">
        <v>2375</v>
      </c>
      <c r="E2377" s="3">
        <v>4</v>
      </c>
    </row>
    <row r="2378" spans="1:5" ht="33">
      <c r="A2378" s="37">
        <v>2376</v>
      </c>
      <c r="B2378" s="209"/>
      <c r="C2378" s="37" t="s">
        <v>14426</v>
      </c>
      <c r="D2378" s="6" t="s">
        <v>2376</v>
      </c>
      <c r="E2378" s="3">
        <v>4</v>
      </c>
    </row>
    <row r="2379" spans="1:5" ht="33">
      <c r="A2379" s="37">
        <v>2377</v>
      </c>
      <c r="B2379" s="209"/>
      <c r="C2379" s="37" t="s">
        <v>14427</v>
      </c>
      <c r="D2379" s="6" t="s">
        <v>2377</v>
      </c>
      <c r="E2379" s="3">
        <v>4</v>
      </c>
    </row>
    <row r="2380" spans="1:5" ht="33">
      <c r="A2380" s="37">
        <v>2378</v>
      </c>
      <c r="B2380" s="209"/>
      <c r="C2380" s="37" t="s">
        <v>14428</v>
      </c>
      <c r="D2380" s="6" t="s">
        <v>2378</v>
      </c>
      <c r="E2380" s="3">
        <v>4</v>
      </c>
    </row>
    <row r="2381" spans="1:5" ht="33">
      <c r="A2381" s="37">
        <v>2379</v>
      </c>
      <c r="B2381" s="209"/>
      <c r="C2381" s="37" t="s">
        <v>14429</v>
      </c>
      <c r="D2381" s="6" t="s">
        <v>2379</v>
      </c>
      <c r="E2381" s="3">
        <v>4</v>
      </c>
    </row>
    <row r="2382" spans="1:5" ht="33">
      <c r="A2382" s="37">
        <v>2380</v>
      </c>
      <c r="B2382" s="209"/>
      <c r="C2382" s="37" t="s">
        <v>14430</v>
      </c>
      <c r="D2382" s="6" t="s">
        <v>2380</v>
      </c>
      <c r="E2382" s="3">
        <v>4</v>
      </c>
    </row>
    <row r="2383" spans="1:5" ht="33">
      <c r="A2383" s="37">
        <v>2381</v>
      </c>
      <c r="B2383" s="209"/>
      <c r="C2383" s="37" t="s">
        <v>14431</v>
      </c>
      <c r="D2383" s="6" t="s">
        <v>2381</v>
      </c>
      <c r="E2383" s="3">
        <v>4</v>
      </c>
    </row>
    <row r="2384" spans="1:5" ht="33">
      <c r="A2384" s="37">
        <v>2382</v>
      </c>
      <c r="B2384" s="209"/>
      <c r="C2384" s="37" t="s">
        <v>14432</v>
      </c>
      <c r="D2384" s="6" t="s">
        <v>2382</v>
      </c>
      <c r="E2384" s="3">
        <v>4</v>
      </c>
    </row>
    <row r="2385" spans="1:5" ht="18.75">
      <c r="A2385" s="37">
        <v>2383</v>
      </c>
      <c r="B2385" s="209"/>
      <c r="C2385" s="37" t="s">
        <v>14433</v>
      </c>
      <c r="D2385" s="6" t="s">
        <v>2383</v>
      </c>
      <c r="E2385" s="3">
        <v>4</v>
      </c>
    </row>
    <row r="2386" spans="1:5" ht="33">
      <c r="A2386" s="37">
        <v>2384</v>
      </c>
      <c r="B2386" s="209"/>
      <c r="C2386" s="37" t="s">
        <v>14434</v>
      </c>
      <c r="D2386" s="6" t="s">
        <v>2384</v>
      </c>
      <c r="E2386" s="3">
        <v>4</v>
      </c>
    </row>
    <row r="2387" spans="1:5" ht="33">
      <c r="A2387" s="37">
        <v>2385</v>
      </c>
      <c r="B2387" s="209"/>
      <c r="C2387" s="37" t="s">
        <v>14435</v>
      </c>
      <c r="D2387" s="6" t="s">
        <v>2385</v>
      </c>
      <c r="E2387" s="3">
        <v>4</v>
      </c>
    </row>
    <row r="2388" spans="1:5" ht="33">
      <c r="A2388" s="37">
        <v>2386</v>
      </c>
      <c r="B2388" s="209"/>
      <c r="C2388" s="37" t="s">
        <v>14436</v>
      </c>
      <c r="D2388" s="6" t="s">
        <v>2386</v>
      </c>
      <c r="E2388" s="3">
        <v>4</v>
      </c>
    </row>
    <row r="2389" spans="1:5" ht="33">
      <c r="A2389" s="37">
        <v>2387</v>
      </c>
      <c r="B2389" s="209"/>
      <c r="C2389" s="37" t="s">
        <v>14437</v>
      </c>
      <c r="D2389" s="6" t="s">
        <v>2387</v>
      </c>
      <c r="E2389" s="3">
        <v>4</v>
      </c>
    </row>
    <row r="2390" spans="1:5" ht="33">
      <c r="A2390" s="37">
        <v>2388</v>
      </c>
      <c r="B2390" s="209"/>
      <c r="C2390" s="37" t="s">
        <v>14438</v>
      </c>
      <c r="D2390" s="6" t="s">
        <v>2388</v>
      </c>
      <c r="E2390" s="3">
        <v>4</v>
      </c>
    </row>
    <row r="2391" spans="1:5" ht="33">
      <c r="A2391" s="37">
        <v>2389</v>
      </c>
      <c r="B2391" s="209"/>
      <c r="C2391" s="37" t="s">
        <v>14439</v>
      </c>
      <c r="D2391" s="6" t="s">
        <v>2389</v>
      </c>
      <c r="E2391" s="3">
        <v>4</v>
      </c>
    </row>
    <row r="2392" spans="1:5" ht="33">
      <c r="A2392" s="37">
        <v>2390</v>
      </c>
      <c r="B2392" s="209"/>
      <c r="C2392" s="37" t="s">
        <v>14440</v>
      </c>
      <c r="D2392" s="6" t="s">
        <v>2390</v>
      </c>
      <c r="E2392" s="3">
        <v>4</v>
      </c>
    </row>
    <row r="2393" spans="1:5" ht="33">
      <c r="A2393" s="37">
        <v>2391</v>
      </c>
      <c r="B2393" s="209"/>
      <c r="C2393" s="37" t="s">
        <v>14441</v>
      </c>
      <c r="D2393" s="6" t="s">
        <v>2391</v>
      </c>
      <c r="E2393" s="3">
        <v>4</v>
      </c>
    </row>
    <row r="2394" spans="1:5" ht="33">
      <c r="A2394" s="37">
        <v>2392</v>
      </c>
      <c r="B2394" s="209"/>
      <c r="C2394" s="37" t="s">
        <v>14442</v>
      </c>
      <c r="D2394" s="6" t="s">
        <v>2392</v>
      </c>
      <c r="E2394" s="3">
        <v>4</v>
      </c>
    </row>
    <row r="2395" spans="1:5" ht="33">
      <c r="A2395" s="37">
        <v>2393</v>
      </c>
      <c r="B2395" s="209"/>
      <c r="C2395" s="37" t="s">
        <v>14443</v>
      </c>
      <c r="D2395" s="6" t="s">
        <v>2393</v>
      </c>
      <c r="E2395" s="3">
        <v>4</v>
      </c>
    </row>
    <row r="2396" spans="1:5" ht="33">
      <c r="A2396" s="37">
        <v>2394</v>
      </c>
      <c r="B2396" s="209"/>
      <c r="C2396" s="37" t="s">
        <v>14444</v>
      </c>
      <c r="D2396" s="6" t="s">
        <v>2394</v>
      </c>
      <c r="E2396" s="3">
        <v>4</v>
      </c>
    </row>
    <row r="2397" spans="1:5" ht="33">
      <c r="A2397" s="37">
        <v>2395</v>
      </c>
      <c r="B2397" s="209"/>
      <c r="C2397" s="37" t="s">
        <v>14445</v>
      </c>
      <c r="D2397" s="6" t="s">
        <v>2395</v>
      </c>
      <c r="E2397" s="3">
        <v>4</v>
      </c>
    </row>
    <row r="2398" spans="1:5" ht="33">
      <c r="A2398" s="37">
        <v>2396</v>
      </c>
      <c r="B2398" s="209"/>
      <c r="C2398" s="37" t="s">
        <v>14446</v>
      </c>
      <c r="D2398" s="6" t="s">
        <v>2396</v>
      </c>
      <c r="E2398" s="3">
        <v>4</v>
      </c>
    </row>
    <row r="2399" spans="1:5" ht="33">
      <c r="A2399" s="37">
        <v>2397</v>
      </c>
      <c r="B2399" s="209"/>
      <c r="C2399" s="37" t="s">
        <v>14447</v>
      </c>
      <c r="D2399" s="6" t="s">
        <v>2397</v>
      </c>
      <c r="E2399" s="3">
        <v>4</v>
      </c>
    </row>
    <row r="2400" spans="1:5" ht="33">
      <c r="A2400" s="37">
        <v>2398</v>
      </c>
      <c r="B2400" s="209"/>
      <c r="C2400" s="37" t="s">
        <v>14448</v>
      </c>
      <c r="D2400" s="6" t="s">
        <v>2398</v>
      </c>
      <c r="E2400" s="3">
        <v>4</v>
      </c>
    </row>
    <row r="2401" spans="1:5" ht="33">
      <c r="A2401" s="37">
        <v>2399</v>
      </c>
      <c r="B2401" s="209"/>
      <c r="C2401" s="37" t="s">
        <v>14449</v>
      </c>
      <c r="D2401" s="6" t="s">
        <v>2399</v>
      </c>
      <c r="E2401" s="3">
        <v>4</v>
      </c>
    </row>
    <row r="2402" spans="1:5" ht="33">
      <c r="A2402" s="37">
        <v>2400</v>
      </c>
      <c r="B2402" s="209"/>
      <c r="C2402" s="37" t="s">
        <v>14450</v>
      </c>
      <c r="D2402" s="6" t="s">
        <v>2400</v>
      </c>
      <c r="E2402" s="3">
        <v>4</v>
      </c>
    </row>
    <row r="2403" spans="1:5" ht="33">
      <c r="A2403" s="37">
        <v>2401</v>
      </c>
      <c r="B2403" s="209"/>
      <c r="C2403" s="37" t="s">
        <v>14451</v>
      </c>
      <c r="D2403" s="6" t="s">
        <v>2401</v>
      </c>
      <c r="E2403" s="3">
        <v>4</v>
      </c>
    </row>
    <row r="2404" spans="1:5" ht="33">
      <c r="A2404" s="37">
        <v>2402</v>
      </c>
      <c r="B2404" s="209"/>
      <c r="C2404" s="37" t="s">
        <v>14452</v>
      </c>
      <c r="D2404" s="6" t="s">
        <v>2402</v>
      </c>
      <c r="E2404" s="3">
        <v>4</v>
      </c>
    </row>
    <row r="2405" spans="1:5" ht="33">
      <c r="A2405" s="37">
        <v>2403</v>
      </c>
      <c r="B2405" s="209"/>
      <c r="C2405" s="37" t="s">
        <v>14453</v>
      </c>
      <c r="D2405" s="6" t="s">
        <v>2403</v>
      </c>
      <c r="E2405" s="3">
        <v>4</v>
      </c>
    </row>
    <row r="2406" spans="1:5" ht="33">
      <c r="A2406" s="37">
        <v>2404</v>
      </c>
      <c r="B2406" s="209"/>
      <c r="C2406" s="37" t="s">
        <v>14454</v>
      </c>
      <c r="D2406" s="6" t="s">
        <v>2404</v>
      </c>
      <c r="E2406" s="3">
        <v>4</v>
      </c>
    </row>
    <row r="2407" spans="1:5" ht="33">
      <c r="A2407" s="37">
        <v>2405</v>
      </c>
      <c r="B2407" s="209"/>
      <c r="C2407" s="37" t="s">
        <v>14455</v>
      </c>
      <c r="D2407" s="6" t="s">
        <v>2405</v>
      </c>
      <c r="E2407" s="3">
        <v>4</v>
      </c>
    </row>
    <row r="2408" spans="1:5" ht="33">
      <c r="A2408" s="37">
        <v>2406</v>
      </c>
      <c r="B2408" s="209"/>
      <c r="C2408" s="37" t="s">
        <v>14456</v>
      </c>
      <c r="D2408" s="6" t="s">
        <v>2406</v>
      </c>
      <c r="E2408" s="3">
        <v>4</v>
      </c>
    </row>
    <row r="2409" spans="1:5" ht="33">
      <c r="A2409" s="37">
        <v>2407</v>
      </c>
      <c r="B2409" s="209"/>
      <c r="C2409" s="37" t="s">
        <v>14457</v>
      </c>
      <c r="D2409" s="6" t="s">
        <v>2407</v>
      </c>
      <c r="E2409" s="3">
        <v>4</v>
      </c>
    </row>
    <row r="2410" spans="1:5" ht="33">
      <c r="A2410" s="37">
        <v>2408</v>
      </c>
      <c r="B2410" s="209"/>
      <c r="C2410" s="37" t="s">
        <v>14458</v>
      </c>
      <c r="D2410" s="6" t="s">
        <v>2408</v>
      </c>
      <c r="E2410" s="3">
        <v>4</v>
      </c>
    </row>
    <row r="2411" spans="1:5" ht="33">
      <c r="A2411" s="37">
        <v>2409</v>
      </c>
      <c r="B2411" s="209"/>
      <c r="C2411" s="37" t="s">
        <v>14459</v>
      </c>
      <c r="D2411" s="6" t="s">
        <v>2409</v>
      </c>
      <c r="E2411" s="3">
        <v>4</v>
      </c>
    </row>
    <row r="2412" spans="1:5" ht="33">
      <c r="A2412" s="37">
        <v>2410</v>
      </c>
      <c r="B2412" s="209"/>
      <c r="C2412" s="37" t="s">
        <v>14460</v>
      </c>
      <c r="D2412" s="6" t="s">
        <v>2410</v>
      </c>
      <c r="E2412" s="3">
        <v>4</v>
      </c>
    </row>
    <row r="2413" spans="1:5" ht="33">
      <c r="A2413" s="37">
        <v>2411</v>
      </c>
      <c r="B2413" s="209"/>
      <c r="C2413" s="37" t="s">
        <v>14461</v>
      </c>
      <c r="D2413" s="6" t="s">
        <v>2411</v>
      </c>
      <c r="E2413" s="3">
        <v>4</v>
      </c>
    </row>
    <row r="2414" spans="1:5" ht="33">
      <c r="A2414" s="37">
        <v>2412</v>
      </c>
      <c r="B2414" s="209"/>
      <c r="C2414" s="37" t="s">
        <v>14462</v>
      </c>
      <c r="D2414" s="6" t="s">
        <v>2412</v>
      </c>
      <c r="E2414" s="3">
        <v>4</v>
      </c>
    </row>
    <row r="2415" spans="1:5" ht="33">
      <c r="A2415" s="37">
        <v>2413</v>
      </c>
      <c r="B2415" s="209"/>
      <c r="C2415" s="37" t="s">
        <v>14463</v>
      </c>
      <c r="D2415" s="6" t="s">
        <v>2413</v>
      </c>
      <c r="E2415" s="3">
        <v>4</v>
      </c>
    </row>
    <row r="2416" spans="1:5" ht="33">
      <c r="A2416" s="37">
        <v>2414</v>
      </c>
      <c r="B2416" s="209"/>
      <c r="C2416" s="37" t="s">
        <v>14464</v>
      </c>
      <c r="D2416" s="6" t="s">
        <v>2414</v>
      </c>
      <c r="E2416" s="3">
        <v>4</v>
      </c>
    </row>
    <row r="2417" spans="1:5" ht="33">
      <c r="A2417" s="37">
        <v>2415</v>
      </c>
      <c r="B2417" s="209"/>
      <c r="C2417" s="37" t="s">
        <v>14465</v>
      </c>
      <c r="D2417" s="6" t="s">
        <v>2415</v>
      </c>
      <c r="E2417" s="3">
        <v>4</v>
      </c>
    </row>
    <row r="2418" spans="1:5" ht="33">
      <c r="A2418" s="37">
        <v>2416</v>
      </c>
      <c r="B2418" s="209"/>
      <c r="C2418" s="37" t="s">
        <v>14466</v>
      </c>
      <c r="D2418" s="6" t="s">
        <v>2416</v>
      </c>
      <c r="E2418" s="3">
        <v>4</v>
      </c>
    </row>
    <row r="2419" spans="1:5" ht="33">
      <c r="A2419" s="37">
        <v>2417</v>
      </c>
      <c r="B2419" s="209"/>
      <c r="C2419" s="37" t="s">
        <v>14467</v>
      </c>
      <c r="D2419" s="6" t="s">
        <v>2417</v>
      </c>
      <c r="E2419" s="3">
        <v>4</v>
      </c>
    </row>
    <row r="2420" spans="1:5" ht="33">
      <c r="A2420" s="37">
        <v>2418</v>
      </c>
      <c r="B2420" s="209"/>
      <c r="C2420" s="37" t="s">
        <v>14468</v>
      </c>
      <c r="D2420" s="6" t="s">
        <v>2418</v>
      </c>
      <c r="E2420" s="3">
        <v>4</v>
      </c>
    </row>
    <row r="2421" spans="1:5" ht="33">
      <c r="A2421" s="37">
        <v>2419</v>
      </c>
      <c r="B2421" s="209"/>
      <c r="C2421" s="37" t="s">
        <v>14469</v>
      </c>
      <c r="D2421" s="6" t="s">
        <v>2419</v>
      </c>
      <c r="E2421" s="3">
        <v>4</v>
      </c>
    </row>
    <row r="2422" spans="1:5" ht="33">
      <c r="A2422" s="37">
        <v>2420</v>
      </c>
      <c r="B2422" s="209"/>
      <c r="C2422" s="37" t="s">
        <v>14470</v>
      </c>
      <c r="D2422" s="6" t="s">
        <v>2420</v>
      </c>
      <c r="E2422" s="3">
        <v>4</v>
      </c>
    </row>
    <row r="2423" spans="1:5" ht="33">
      <c r="A2423" s="37">
        <v>2421</v>
      </c>
      <c r="B2423" s="209"/>
      <c r="C2423" s="37" t="s">
        <v>14471</v>
      </c>
      <c r="D2423" s="6" t="s">
        <v>2421</v>
      </c>
      <c r="E2423" s="3">
        <v>4</v>
      </c>
    </row>
    <row r="2424" spans="1:5" ht="33">
      <c r="A2424" s="37">
        <v>2422</v>
      </c>
      <c r="B2424" s="209"/>
      <c r="C2424" s="37" t="s">
        <v>14472</v>
      </c>
      <c r="D2424" s="6" t="s">
        <v>2422</v>
      </c>
      <c r="E2424" s="3">
        <v>4</v>
      </c>
    </row>
    <row r="2425" spans="1:5" ht="33">
      <c r="A2425" s="37">
        <v>2423</v>
      </c>
      <c r="B2425" s="209"/>
      <c r="C2425" s="37" t="s">
        <v>14473</v>
      </c>
      <c r="D2425" s="6" t="s">
        <v>2423</v>
      </c>
      <c r="E2425" s="3">
        <v>4</v>
      </c>
    </row>
    <row r="2426" spans="1:5" ht="33">
      <c r="A2426" s="37">
        <v>2424</v>
      </c>
      <c r="B2426" s="209"/>
      <c r="C2426" s="37" t="s">
        <v>14474</v>
      </c>
      <c r="D2426" s="6" t="s">
        <v>2424</v>
      </c>
      <c r="E2426" s="3">
        <v>4</v>
      </c>
    </row>
    <row r="2427" spans="1:5" ht="33">
      <c r="A2427" s="37">
        <v>2425</v>
      </c>
      <c r="B2427" s="209"/>
      <c r="C2427" s="37" t="s">
        <v>14475</v>
      </c>
      <c r="D2427" s="6" t="s">
        <v>2425</v>
      </c>
      <c r="E2427" s="3">
        <v>4</v>
      </c>
    </row>
    <row r="2428" spans="1:5" ht="33">
      <c r="A2428" s="37">
        <v>2426</v>
      </c>
      <c r="B2428" s="209"/>
      <c r="C2428" s="37" t="s">
        <v>14476</v>
      </c>
      <c r="D2428" s="6" t="s">
        <v>2426</v>
      </c>
      <c r="E2428" s="3">
        <v>4</v>
      </c>
    </row>
    <row r="2429" spans="1:5" ht="33">
      <c r="A2429" s="37">
        <v>2427</v>
      </c>
      <c r="B2429" s="209"/>
      <c r="C2429" s="37" t="s">
        <v>14477</v>
      </c>
      <c r="D2429" s="6" t="s">
        <v>2427</v>
      </c>
      <c r="E2429" s="3">
        <v>4</v>
      </c>
    </row>
    <row r="2430" spans="1:5" ht="33">
      <c r="A2430" s="37">
        <v>2428</v>
      </c>
      <c r="B2430" s="209"/>
      <c r="C2430" s="37" t="s">
        <v>14478</v>
      </c>
      <c r="D2430" s="6" t="s">
        <v>2428</v>
      </c>
      <c r="E2430" s="3">
        <v>4</v>
      </c>
    </row>
    <row r="2431" spans="1:5" ht="33">
      <c r="A2431" s="37">
        <v>2429</v>
      </c>
      <c r="B2431" s="209"/>
      <c r="C2431" s="37" t="s">
        <v>14479</v>
      </c>
      <c r="D2431" s="6" t="s">
        <v>2429</v>
      </c>
      <c r="E2431" s="3">
        <v>4</v>
      </c>
    </row>
    <row r="2432" spans="1:5" ht="33">
      <c r="A2432" s="37">
        <v>2430</v>
      </c>
      <c r="B2432" s="209"/>
      <c r="C2432" s="37" t="s">
        <v>14480</v>
      </c>
      <c r="D2432" s="6" t="s">
        <v>2430</v>
      </c>
      <c r="E2432" s="3">
        <v>4</v>
      </c>
    </row>
    <row r="2433" spans="1:5" ht="33">
      <c r="A2433" s="37">
        <v>2431</v>
      </c>
      <c r="B2433" s="209"/>
      <c r="C2433" s="37" t="s">
        <v>14481</v>
      </c>
      <c r="D2433" s="6" t="s">
        <v>2431</v>
      </c>
      <c r="E2433" s="3">
        <v>4</v>
      </c>
    </row>
    <row r="2434" spans="1:5" ht="33">
      <c r="A2434" s="37">
        <v>2432</v>
      </c>
      <c r="B2434" s="209"/>
      <c r="C2434" s="37" t="s">
        <v>14482</v>
      </c>
      <c r="D2434" s="6" t="s">
        <v>2432</v>
      </c>
      <c r="E2434" s="3">
        <v>4</v>
      </c>
    </row>
    <row r="2435" spans="1:5" ht="33">
      <c r="A2435" s="37">
        <v>2433</v>
      </c>
      <c r="B2435" s="209"/>
      <c r="C2435" s="37" t="s">
        <v>14483</v>
      </c>
      <c r="D2435" s="6" t="s">
        <v>2433</v>
      </c>
      <c r="E2435" s="3">
        <v>4</v>
      </c>
    </row>
    <row r="2436" spans="1:5" ht="33">
      <c r="A2436" s="37">
        <v>2434</v>
      </c>
      <c r="B2436" s="209"/>
      <c r="C2436" s="37" t="s">
        <v>14484</v>
      </c>
      <c r="D2436" s="6" t="s">
        <v>2434</v>
      </c>
      <c r="E2436" s="3">
        <v>4</v>
      </c>
    </row>
    <row r="2437" spans="1:5" ht="33">
      <c r="A2437" s="37">
        <v>2435</v>
      </c>
      <c r="B2437" s="209"/>
      <c r="C2437" s="37" t="s">
        <v>14485</v>
      </c>
      <c r="D2437" s="6" t="s">
        <v>2435</v>
      </c>
      <c r="E2437" s="3">
        <v>4</v>
      </c>
    </row>
    <row r="2438" spans="1:5" ht="33">
      <c r="A2438" s="37">
        <v>2436</v>
      </c>
      <c r="B2438" s="209"/>
      <c r="C2438" s="37" t="s">
        <v>14486</v>
      </c>
      <c r="D2438" s="6" t="s">
        <v>2436</v>
      </c>
      <c r="E2438" s="3">
        <v>4</v>
      </c>
    </row>
    <row r="2439" spans="1:5" ht="33">
      <c r="A2439" s="37">
        <v>2437</v>
      </c>
      <c r="B2439" s="209"/>
      <c r="C2439" s="37" t="s">
        <v>14487</v>
      </c>
      <c r="D2439" s="6" t="s">
        <v>2437</v>
      </c>
      <c r="E2439" s="3">
        <v>4</v>
      </c>
    </row>
    <row r="2440" spans="1:5" ht="33">
      <c r="A2440" s="37">
        <v>2438</v>
      </c>
      <c r="B2440" s="209"/>
      <c r="C2440" s="37" t="s">
        <v>14488</v>
      </c>
      <c r="D2440" s="6" t="s">
        <v>2438</v>
      </c>
      <c r="E2440" s="3">
        <v>4</v>
      </c>
    </row>
    <row r="2441" spans="1:5" ht="33">
      <c r="A2441" s="37">
        <v>2439</v>
      </c>
      <c r="B2441" s="209"/>
      <c r="C2441" s="37" t="s">
        <v>14489</v>
      </c>
      <c r="D2441" s="6" t="s">
        <v>2439</v>
      </c>
      <c r="E2441" s="3">
        <v>4</v>
      </c>
    </row>
    <row r="2442" spans="1:5" ht="33">
      <c r="A2442" s="37">
        <v>2440</v>
      </c>
      <c r="B2442" s="209"/>
      <c r="C2442" s="37" t="s">
        <v>14490</v>
      </c>
      <c r="D2442" s="6" t="s">
        <v>2440</v>
      </c>
      <c r="E2442" s="3">
        <v>4</v>
      </c>
    </row>
    <row r="2443" spans="1:5" ht="33">
      <c r="A2443" s="37">
        <v>2441</v>
      </c>
      <c r="B2443" s="209"/>
      <c r="C2443" s="37" t="s">
        <v>14491</v>
      </c>
      <c r="D2443" s="6" t="s">
        <v>2441</v>
      </c>
      <c r="E2443" s="3">
        <v>4</v>
      </c>
    </row>
    <row r="2444" spans="1:5" ht="33">
      <c r="A2444" s="37">
        <v>2442</v>
      </c>
      <c r="B2444" s="209"/>
      <c r="C2444" s="37" t="s">
        <v>14492</v>
      </c>
      <c r="D2444" s="6" t="s">
        <v>2442</v>
      </c>
      <c r="E2444" s="3">
        <v>4</v>
      </c>
    </row>
    <row r="2445" spans="1:5" ht="33">
      <c r="A2445" s="37">
        <v>2443</v>
      </c>
      <c r="B2445" s="209"/>
      <c r="C2445" s="37" t="s">
        <v>14493</v>
      </c>
      <c r="D2445" s="6" t="s">
        <v>2443</v>
      </c>
      <c r="E2445" s="3">
        <v>4</v>
      </c>
    </row>
    <row r="2446" spans="1:5" ht="33">
      <c r="A2446" s="37">
        <v>2444</v>
      </c>
      <c r="B2446" s="209"/>
      <c r="C2446" s="37" t="s">
        <v>14494</v>
      </c>
      <c r="D2446" s="6" t="s">
        <v>2444</v>
      </c>
      <c r="E2446" s="3">
        <v>4</v>
      </c>
    </row>
    <row r="2447" spans="1:5" ht="33">
      <c r="A2447" s="37">
        <v>2445</v>
      </c>
      <c r="B2447" s="209"/>
      <c r="C2447" s="37" t="s">
        <v>14495</v>
      </c>
      <c r="D2447" s="6" t="s">
        <v>2445</v>
      </c>
      <c r="E2447" s="3">
        <v>4</v>
      </c>
    </row>
    <row r="2448" spans="1:5" ht="33">
      <c r="A2448" s="37">
        <v>2446</v>
      </c>
      <c r="B2448" s="209"/>
      <c r="C2448" s="37" t="s">
        <v>14496</v>
      </c>
      <c r="D2448" s="6" t="s">
        <v>2446</v>
      </c>
      <c r="E2448" s="3">
        <v>4</v>
      </c>
    </row>
    <row r="2449" spans="1:5" ht="33">
      <c r="A2449" s="37">
        <v>2447</v>
      </c>
      <c r="B2449" s="209"/>
      <c r="C2449" s="37" t="s">
        <v>14497</v>
      </c>
      <c r="D2449" s="6" t="s">
        <v>2447</v>
      </c>
      <c r="E2449" s="3">
        <v>4</v>
      </c>
    </row>
    <row r="2450" spans="1:5" ht="33">
      <c r="A2450" s="37">
        <v>2448</v>
      </c>
      <c r="B2450" s="209"/>
      <c r="C2450" s="37" t="s">
        <v>14498</v>
      </c>
      <c r="D2450" s="6" t="s">
        <v>2448</v>
      </c>
      <c r="E2450" s="3">
        <v>4</v>
      </c>
    </row>
    <row r="2451" spans="1:5" ht="33">
      <c r="A2451" s="37">
        <v>2449</v>
      </c>
      <c r="B2451" s="209"/>
      <c r="C2451" s="37" t="s">
        <v>14499</v>
      </c>
      <c r="D2451" s="6" t="s">
        <v>2449</v>
      </c>
      <c r="E2451" s="3">
        <v>4</v>
      </c>
    </row>
    <row r="2452" spans="1:5" ht="33">
      <c r="A2452" s="37">
        <v>2450</v>
      </c>
      <c r="B2452" s="209"/>
      <c r="C2452" s="37" t="s">
        <v>14500</v>
      </c>
      <c r="D2452" s="6" t="s">
        <v>2450</v>
      </c>
      <c r="E2452" s="3">
        <v>4</v>
      </c>
    </row>
    <row r="2453" spans="1:5" ht="33">
      <c r="A2453" s="37">
        <v>2451</v>
      </c>
      <c r="B2453" s="209"/>
      <c r="C2453" s="37" t="s">
        <v>14501</v>
      </c>
      <c r="D2453" s="6" t="s">
        <v>2451</v>
      </c>
      <c r="E2453" s="3">
        <v>4</v>
      </c>
    </row>
    <row r="2454" spans="1:5" ht="33">
      <c r="A2454" s="37">
        <v>2452</v>
      </c>
      <c r="B2454" s="209"/>
      <c r="C2454" s="37" t="s">
        <v>14502</v>
      </c>
      <c r="D2454" s="6" t="s">
        <v>2452</v>
      </c>
      <c r="E2454" s="3">
        <v>4</v>
      </c>
    </row>
    <row r="2455" spans="1:5" ht="33">
      <c r="A2455" s="37">
        <v>2453</v>
      </c>
      <c r="B2455" s="209"/>
      <c r="C2455" s="37" t="s">
        <v>14503</v>
      </c>
      <c r="D2455" s="6" t="s">
        <v>2453</v>
      </c>
      <c r="E2455" s="3">
        <v>4</v>
      </c>
    </row>
    <row r="2456" spans="1:5" ht="33">
      <c r="A2456" s="37">
        <v>2454</v>
      </c>
      <c r="B2456" s="209"/>
      <c r="C2456" s="37" t="s">
        <v>14504</v>
      </c>
      <c r="D2456" s="6" t="s">
        <v>2454</v>
      </c>
      <c r="E2456" s="3">
        <v>4</v>
      </c>
    </row>
    <row r="2457" spans="1:5" ht="33">
      <c r="A2457" s="37">
        <v>2455</v>
      </c>
      <c r="B2457" s="209"/>
      <c r="C2457" s="37" t="s">
        <v>14505</v>
      </c>
      <c r="D2457" s="6" t="s">
        <v>2455</v>
      </c>
      <c r="E2457" s="3">
        <v>4</v>
      </c>
    </row>
    <row r="2458" spans="1:5" ht="33">
      <c r="A2458" s="37">
        <v>2456</v>
      </c>
      <c r="B2458" s="209"/>
      <c r="C2458" s="37" t="s">
        <v>14506</v>
      </c>
      <c r="D2458" s="6" t="s">
        <v>2456</v>
      </c>
      <c r="E2458" s="3">
        <v>4</v>
      </c>
    </row>
    <row r="2459" spans="1:5" ht="18.75">
      <c r="A2459" s="37">
        <v>2457</v>
      </c>
      <c r="B2459" s="209"/>
      <c r="C2459" s="37" t="s">
        <v>14507</v>
      </c>
      <c r="D2459" s="6" t="s">
        <v>2457</v>
      </c>
      <c r="E2459" s="3">
        <v>4</v>
      </c>
    </row>
    <row r="2460" spans="1:5" ht="18.75">
      <c r="A2460" s="37">
        <v>2458</v>
      </c>
      <c r="B2460" s="209"/>
      <c r="C2460" s="37" t="s">
        <v>14508</v>
      </c>
      <c r="D2460" s="6" t="s">
        <v>2458</v>
      </c>
      <c r="E2460" s="3">
        <v>4</v>
      </c>
    </row>
    <row r="2461" spans="1:5" ht="18.75">
      <c r="A2461" s="37">
        <v>2459</v>
      </c>
      <c r="B2461" s="209"/>
      <c r="C2461" s="37" t="s">
        <v>14509</v>
      </c>
      <c r="D2461" s="6" t="s">
        <v>2459</v>
      </c>
      <c r="E2461" s="3">
        <v>4</v>
      </c>
    </row>
    <row r="2462" spans="1:5" ht="18.75">
      <c r="A2462" s="37">
        <v>2460</v>
      </c>
      <c r="B2462" s="209"/>
      <c r="C2462" s="37" t="s">
        <v>14510</v>
      </c>
      <c r="D2462" s="6" t="s">
        <v>2460</v>
      </c>
      <c r="E2462" s="3">
        <v>4</v>
      </c>
    </row>
    <row r="2463" spans="1:5" ht="18.75">
      <c r="A2463" s="37">
        <v>2461</v>
      </c>
      <c r="B2463" s="209"/>
      <c r="C2463" s="37" t="s">
        <v>14511</v>
      </c>
      <c r="D2463" s="6" t="s">
        <v>2461</v>
      </c>
      <c r="E2463" s="3">
        <v>4</v>
      </c>
    </row>
    <row r="2464" spans="1:5" ht="18.75">
      <c r="A2464" s="37">
        <v>2462</v>
      </c>
      <c r="B2464" s="209"/>
      <c r="C2464" s="37" t="s">
        <v>14512</v>
      </c>
      <c r="D2464" s="6" t="s">
        <v>2462</v>
      </c>
      <c r="E2464" s="3">
        <v>4</v>
      </c>
    </row>
    <row r="2465" spans="1:5" ht="18.75">
      <c r="A2465" s="37">
        <v>2463</v>
      </c>
      <c r="B2465" s="209"/>
      <c r="C2465" s="37" t="s">
        <v>14513</v>
      </c>
      <c r="D2465" s="6" t="s">
        <v>2463</v>
      </c>
      <c r="E2465" s="3">
        <v>4</v>
      </c>
    </row>
    <row r="2466" spans="1:5" ht="18.75">
      <c r="A2466" s="37">
        <v>2464</v>
      </c>
      <c r="B2466" s="209"/>
      <c r="C2466" s="37" t="s">
        <v>14514</v>
      </c>
      <c r="D2466" s="6" t="s">
        <v>2464</v>
      </c>
      <c r="E2466" s="3">
        <v>4</v>
      </c>
    </row>
    <row r="2467" spans="1:5" ht="18.75">
      <c r="A2467" s="37">
        <v>2465</v>
      </c>
      <c r="B2467" s="209"/>
      <c r="C2467" s="37" t="s">
        <v>14515</v>
      </c>
      <c r="D2467" s="6" t="s">
        <v>2465</v>
      </c>
      <c r="E2467" s="3">
        <v>4</v>
      </c>
    </row>
    <row r="2468" spans="1:5" ht="18.75">
      <c r="A2468" s="37">
        <v>2466</v>
      </c>
      <c r="B2468" s="209"/>
      <c r="C2468" s="37" t="s">
        <v>14516</v>
      </c>
      <c r="D2468" s="6" t="s">
        <v>2466</v>
      </c>
      <c r="E2468" s="3">
        <v>4</v>
      </c>
    </row>
    <row r="2469" spans="1:5" ht="18.75">
      <c r="A2469" s="37">
        <v>2467</v>
      </c>
      <c r="B2469" s="209"/>
      <c r="C2469" s="37" t="s">
        <v>14517</v>
      </c>
      <c r="D2469" s="6" t="s">
        <v>2467</v>
      </c>
      <c r="E2469" s="3">
        <v>4</v>
      </c>
    </row>
    <row r="2470" spans="1:5" ht="18.75">
      <c r="A2470" s="37">
        <v>2468</v>
      </c>
      <c r="B2470" s="209"/>
      <c r="C2470" s="37" t="s">
        <v>14518</v>
      </c>
      <c r="D2470" s="6" t="s">
        <v>2468</v>
      </c>
      <c r="E2470" s="3">
        <v>4</v>
      </c>
    </row>
    <row r="2471" spans="1:5" ht="33">
      <c r="A2471" s="37">
        <v>2469</v>
      </c>
      <c r="B2471" s="209"/>
      <c r="C2471" s="37" t="s">
        <v>14519</v>
      </c>
      <c r="D2471" s="6" t="s">
        <v>2469</v>
      </c>
      <c r="E2471" s="3">
        <v>4</v>
      </c>
    </row>
    <row r="2472" spans="1:5" ht="49.5">
      <c r="A2472" s="37">
        <v>2470</v>
      </c>
      <c r="B2472" s="209"/>
      <c r="C2472" s="37" t="s">
        <v>14520</v>
      </c>
      <c r="D2472" s="6" t="s">
        <v>2470</v>
      </c>
      <c r="E2472" s="3">
        <v>6</v>
      </c>
    </row>
    <row r="2473" spans="1:5" ht="18.75">
      <c r="A2473" s="37">
        <v>2471</v>
      </c>
      <c r="B2473" s="209"/>
      <c r="C2473" s="37" t="s">
        <v>14521</v>
      </c>
      <c r="D2473" s="6" t="s">
        <v>2471</v>
      </c>
      <c r="E2473" s="3">
        <v>8</v>
      </c>
    </row>
    <row r="2474" spans="1:5" ht="18.75">
      <c r="A2474" s="37">
        <v>2472</v>
      </c>
      <c r="B2474" s="209"/>
      <c r="C2474" s="37" t="s">
        <v>14522</v>
      </c>
      <c r="D2474" s="6" t="s">
        <v>2472</v>
      </c>
      <c r="E2474" s="3">
        <v>8</v>
      </c>
    </row>
    <row r="2475" spans="1:5" ht="33">
      <c r="A2475" s="37">
        <v>2473</v>
      </c>
      <c r="B2475" s="209"/>
      <c r="C2475" s="37" t="s">
        <v>14523</v>
      </c>
      <c r="D2475" s="6" t="s">
        <v>2473</v>
      </c>
      <c r="E2475" s="3">
        <v>8</v>
      </c>
    </row>
    <row r="2476" spans="1:5" ht="33">
      <c r="A2476" s="37">
        <v>2474</v>
      </c>
      <c r="B2476" s="209"/>
      <c r="C2476" s="37" t="s">
        <v>14524</v>
      </c>
      <c r="D2476" s="6" t="s">
        <v>2474</v>
      </c>
      <c r="E2476" s="3">
        <v>8</v>
      </c>
    </row>
    <row r="2477" spans="1:5" ht="33">
      <c r="A2477" s="37">
        <v>2475</v>
      </c>
      <c r="B2477" s="209"/>
      <c r="C2477" s="37" t="s">
        <v>14525</v>
      </c>
      <c r="D2477" s="6" t="s">
        <v>2475</v>
      </c>
      <c r="E2477" s="3">
        <v>8</v>
      </c>
    </row>
    <row r="2478" spans="1:5" ht="18.75">
      <c r="A2478" s="37">
        <v>2476</v>
      </c>
      <c r="B2478" s="209"/>
      <c r="C2478" s="37" t="s">
        <v>14526</v>
      </c>
      <c r="D2478" s="6" t="s">
        <v>2476</v>
      </c>
      <c r="E2478" s="3">
        <v>8</v>
      </c>
    </row>
    <row r="2479" spans="1:5" ht="18.75">
      <c r="A2479" s="37">
        <v>2477</v>
      </c>
      <c r="B2479" s="209"/>
      <c r="C2479" s="37" t="s">
        <v>14527</v>
      </c>
      <c r="D2479" s="6" t="s">
        <v>2477</v>
      </c>
      <c r="E2479" s="3">
        <v>8</v>
      </c>
    </row>
    <row r="2480" spans="1:5" ht="33">
      <c r="A2480" s="37">
        <v>2478</v>
      </c>
      <c r="B2480" s="209"/>
      <c r="C2480" s="37" t="s">
        <v>14528</v>
      </c>
      <c r="D2480" s="6" t="s">
        <v>2478</v>
      </c>
      <c r="E2480" s="3">
        <v>8</v>
      </c>
    </row>
    <row r="2481" spans="1:5" ht="33">
      <c r="A2481" s="37">
        <v>2479</v>
      </c>
      <c r="B2481" s="209"/>
      <c r="C2481" s="37" t="s">
        <v>14529</v>
      </c>
      <c r="D2481" s="6" t="s">
        <v>2479</v>
      </c>
      <c r="E2481" s="3">
        <v>8</v>
      </c>
    </row>
    <row r="2482" spans="1:5" ht="33">
      <c r="A2482" s="37">
        <v>2480</v>
      </c>
      <c r="B2482" s="209"/>
      <c r="C2482" s="37" t="s">
        <v>14530</v>
      </c>
      <c r="D2482" s="6" t="s">
        <v>2480</v>
      </c>
      <c r="E2482" s="3">
        <v>8</v>
      </c>
    </row>
    <row r="2483" spans="1:5" ht="33">
      <c r="A2483" s="37">
        <v>2481</v>
      </c>
      <c r="B2483" s="209"/>
      <c r="C2483" s="37" t="s">
        <v>14531</v>
      </c>
      <c r="D2483" s="6" t="s">
        <v>2481</v>
      </c>
      <c r="E2483" s="3">
        <v>8</v>
      </c>
    </row>
    <row r="2484" spans="1:5" ht="33">
      <c r="A2484" s="37">
        <v>2482</v>
      </c>
      <c r="B2484" s="209"/>
      <c r="C2484" s="37" t="s">
        <v>14532</v>
      </c>
      <c r="D2484" s="6" t="s">
        <v>2482</v>
      </c>
      <c r="E2484" s="3">
        <v>8</v>
      </c>
    </row>
    <row r="2485" spans="1:5" ht="33">
      <c r="A2485" s="37">
        <v>2483</v>
      </c>
      <c r="B2485" s="209"/>
      <c r="C2485" s="37" t="s">
        <v>14533</v>
      </c>
      <c r="D2485" s="6" t="s">
        <v>2483</v>
      </c>
      <c r="E2485" s="3">
        <v>8</v>
      </c>
    </row>
    <row r="2486" spans="1:5" ht="33">
      <c r="A2486" s="37">
        <v>2484</v>
      </c>
      <c r="B2486" s="209"/>
      <c r="C2486" s="37" t="s">
        <v>14534</v>
      </c>
      <c r="D2486" s="6" t="s">
        <v>2484</v>
      </c>
      <c r="E2486" s="3">
        <v>8</v>
      </c>
    </row>
    <row r="2487" spans="1:5" ht="33">
      <c r="A2487" s="37">
        <v>2485</v>
      </c>
      <c r="B2487" s="209"/>
      <c r="C2487" s="37" t="s">
        <v>14535</v>
      </c>
      <c r="D2487" s="6" t="s">
        <v>2485</v>
      </c>
      <c r="E2487" s="3">
        <v>8</v>
      </c>
    </row>
    <row r="2488" spans="1:5" ht="33">
      <c r="A2488" s="37">
        <v>2486</v>
      </c>
      <c r="B2488" s="209"/>
      <c r="C2488" s="37" t="s">
        <v>14536</v>
      </c>
      <c r="D2488" s="6" t="s">
        <v>2486</v>
      </c>
      <c r="E2488" s="3">
        <v>8</v>
      </c>
    </row>
    <row r="2489" spans="1:5" ht="33">
      <c r="A2489" s="37">
        <v>2487</v>
      </c>
      <c r="B2489" s="209"/>
      <c r="C2489" s="37" t="s">
        <v>14537</v>
      </c>
      <c r="D2489" s="6" t="s">
        <v>2487</v>
      </c>
      <c r="E2489" s="3">
        <v>8</v>
      </c>
    </row>
    <row r="2490" spans="1:5" ht="18.75">
      <c r="A2490" s="37">
        <v>2488</v>
      </c>
      <c r="B2490" s="209"/>
      <c r="C2490" s="37" t="s">
        <v>14538</v>
      </c>
      <c r="D2490" s="6" t="s">
        <v>2488</v>
      </c>
      <c r="E2490" s="3">
        <v>8</v>
      </c>
    </row>
    <row r="2491" spans="1:5" ht="33">
      <c r="A2491" s="37">
        <v>2489</v>
      </c>
      <c r="B2491" s="209"/>
      <c r="C2491" s="37" t="s">
        <v>14539</v>
      </c>
      <c r="D2491" s="6" t="s">
        <v>2489</v>
      </c>
      <c r="E2491" s="3">
        <v>8</v>
      </c>
    </row>
    <row r="2492" spans="1:5" ht="18.75">
      <c r="A2492" s="37">
        <v>2490</v>
      </c>
      <c r="B2492" s="209"/>
      <c r="C2492" s="37" t="s">
        <v>14540</v>
      </c>
      <c r="D2492" s="6" t="s">
        <v>2490</v>
      </c>
      <c r="E2492" s="3">
        <v>8</v>
      </c>
    </row>
    <row r="2493" spans="1:5" ht="18.75">
      <c r="A2493" s="37">
        <v>2491</v>
      </c>
      <c r="B2493" s="209"/>
      <c r="C2493" s="37" t="s">
        <v>14541</v>
      </c>
      <c r="D2493" s="6" t="s">
        <v>2491</v>
      </c>
      <c r="E2493" s="3">
        <v>8</v>
      </c>
    </row>
    <row r="2494" spans="1:5" ht="33">
      <c r="A2494" s="37">
        <v>2492</v>
      </c>
      <c r="B2494" s="209"/>
      <c r="C2494" s="37" t="s">
        <v>14542</v>
      </c>
      <c r="D2494" s="6" t="s">
        <v>2492</v>
      </c>
      <c r="E2494" s="3">
        <v>8</v>
      </c>
    </row>
    <row r="2495" spans="1:5" ht="33">
      <c r="A2495" s="37">
        <v>2493</v>
      </c>
      <c r="B2495" s="209"/>
      <c r="C2495" s="37" t="s">
        <v>14543</v>
      </c>
      <c r="D2495" s="6" t="s">
        <v>2493</v>
      </c>
      <c r="E2495" s="3">
        <v>8</v>
      </c>
    </row>
    <row r="2496" spans="1:5" ht="33">
      <c r="A2496" s="37">
        <v>2494</v>
      </c>
      <c r="B2496" s="209"/>
      <c r="C2496" s="37" t="s">
        <v>14544</v>
      </c>
      <c r="D2496" s="6" t="s">
        <v>2494</v>
      </c>
      <c r="E2496" s="3">
        <v>8</v>
      </c>
    </row>
    <row r="2497" spans="1:5" ht="18.75">
      <c r="A2497" s="37">
        <v>2495</v>
      </c>
      <c r="B2497" s="209"/>
      <c r="C2497" s="37" t="s">
        <v>14545</v>
      </c>
      <c r="D2497" s="6" t="s">
        <v>2495</v>
      </c>
      <c r="E2497" s="3">
        <v>8</v>
      </c>
    </row>
    <row r="2498" spans="1:5" ht="18.75">
      <c r="A2498" s="37">
        <v>2496</v>
      </c>
      <c r="B2498" s="209"/>
      <c r="C2498" s="37" t="s">
        <v>14546</v>
      </c>
      <c r="D2498" s="6" t="s">
        <v>2496</v>
      </c>
      <c r="E2498" s="3">
        <v>8</v>
      </c>
    </row>
    <row r="2499" spans="1:5" ht="33">
      <c r="A2499" s="37">
        <v>2497</v>
      </c>
      <c r="B2499" s="209"/>
      <c r="C2499" s="37" t="s">
        <v>14547</v>
      </c>
      <c r="D2499" s="6" t="s">
        <v>2497</v>
      </c>
      <c r="E2499" s="3">
        <v>8</v>
      </c>
    </row>
    <row r="2500" spans="1:5" ht="18.75">
      <c r="A2500" s="37">
        <v>2498</v>
      </c>
      <c r="B2500" s="209"/>
      <c r="C2500" s="37" t="s">
        <v>14548</v>
      </c>
      <c r="D2500" s="6" t="s">
        <v>2498</v>
      </c>
      <c r="E2500" s="3">
        <v>8</v>
      </c>
    </row>
    <row r="2501" spans="1:5" ht="33">
      <c r="A2501" s="37">
        <v>2499</v>
      </c>
      <c r="B2501" s="209"/>
      <c r="C2501" s="37" t="s">
        <v>14549</v>
      </c>
      <c r="D2501" s="6" t="s">
        <v>2499</v>
      </c>
      <c r="E2501" s="3">
        <v>8</v>
      </c>
    </row>
    <row r="2502" spans="1:5" ht="18.75">
      <c r="A2502" s="37">
        <v>2500</v>
      </c>
      <c r="B2502" s="209"/>
      <c r="C2502" s="37" t="s">
        <v>14550</v>
      </c>
      <c r="D2502" s="6" t="s">
        <v>2500</v>
      </c>
      <c r="E2502" s="3">
        <v>8</v>
      </c>
    </row>
    <row r="2503" spans="1:5" ht="33">
      <c r="A2503" s="37">
        <v>2501</v>
      </c>
      <c r="B2503" s="209"/>
      <c r="C2503" s="37" t="s">
        <v>14551</v>
      </c>
      <c r="D2503" s="6" t="s">
        <v>2501</v>
      </c>
      <c r="E2503" s="3">
        <v>8</v>
      </c>
    </row>
    <row r="2504" spans="1:5" ht="33">
      <c r="A2504" s="37">
        <v>2502</v>
      </c>
      <c r="B2504" s="209"/>
      <c r="C2504" s="37" t="s">
        <v>14552</v>
      </c>
      <c r="D2504" s="6" t="s">
        <v>2502</v>
      </c>
      <c r="E2504" s="3">
        <v>6</v>
      </c>
    </row>
    <row r="2505" spans="1:5" ht="33">
      <c r="A2505" s="37">
        <v>2503</v>
      </c>
      <c r="B2505" s="209"/>
      <c r="C2505" s="37" t="s">
        <v>14553</v>
      </c>
      <c r="D2505" s="6" t="s">
        <v>2503</v>
      </c>
      <c r="E2505" s="3">
        <v>6</v>
      </c>
    </row>
    <row r="2506" spans="1:5" ht="49.5">
      <c r="A2506" s="37">
        <v>2504</v>
      </c>
      <c r="B2506" s="209"/>
      <c r="C2506" s="37" t="s">
        <v>14554</v>
      </c>
      <c r="D2506" s="6" t="s">
        <v>2504</v>
      </c>
      <c r="E2506" s="3">
        <v>6</v>
      </c>
    </row>
    <row r="2507" spans="1:5" ht="33">
      <c r="A2507" s="37">
        <v>2505</v>
      </c>
      <c r="B2507" s="209"/>
      <c r="C2507" s="37" t="s">
        <v>14555</v>
      </c>
      <c r="D2507" s="6" t="s">
        <v>2505</v>
      </c>
      <c r="E2507" s="3">
        <v>6</v>
      </c>
    </row>
    <row r="2508" spans="1:5" ht="33">
      <c r="A2508" s="37">
        <v>2506</v>
      </c>
      <c r="B2508" s="209"/>
      <c r="C2508" s="37" t="s">
        <v>14556</v>
      </c>
      <c r="D2508" s="6" t="s">
        <v>2506</v>
      </c>
      <c r="E2508" s="3">
        <v>6</v>
      </c>
    </row>
    <row r="2509" spans="1:5" ht="33">
      <c r="A2509" s="37">
        <v>2507</v>
      </c>
      <c r="B2509" s="209"/>
      <c r="C2509" s="37" t="s">
        <v>14557</v>
      </c>
      <c r="D2509" s="6" t="s">
        <v>2507</v>
      </c>
      <c r="E2509" s="3">
        <v>6</v>
      </c>
    </row>
    <row r="2510" spans="1:5" ht="33">
      <c r="A2510" s="37">
        <v>2508</v>
      </c>
      <c r="B2510" s="209"/>
      <c r="C2510" s="37" t="s">
        <v>14558</v>
      </c>
      <c r="D2510" s="6" t="s">
        <v>2508</v>
      </c>
      <c r="E2510" s="3">
        <v>6</v>
      </c>
    </row>
    <row r="2511" spans="1:5" ht="33">
      <c r="A2511" s="37">
        <v>2509</v>
      </c>
      <c r="B2511" s="209"/>
      <c r="C2511" s="37" t="s">
        <v>14559</v>
      </c>
      <c r="D2511" s="6" t="s">
        <v>2509</v>
      </c>
      <c r="E2511" s="3">
        <v>6</v>
      </c>
    </row>
    <row r="2512" spans="1:5" ht="33">
      <c r="A2512" s="37">
        <v>2510</v>
      </c>
      <c r="B2512" s="209"/>
      <c r="C2512" s="37" t="s">
        <v>14560</v>
      </c>
      <c r="D2512" s="6" t="s">
        <v>2510</v>
      </c>
      <c r="E2512" s="3">
        <v>6</v>
      </c>
    </row>
    <row r="2513" spans="1:5" ht="33">
      <c r="A2513" s="37">
        <v>2511</v>
      </c>
      <c r="B2513" s="209"/>
      <c r="C2513" s="37" t="s">
        <v>14561</v>
      </c>
      <c r="D2513" s="6" t="s">
        <v>2511</v>
      </c>
      <c r="E2513" s="3">
        <v>6</v>
      </c>
    </row>
    <row r="2514" spans="1:5" ht="33">
      <c r="A2514" s="37">
        <v>2512</v>
      </c>
      <c r="B2514" s="209"/>
      <c r="C2514" s="37" t="s">
        <v>14562</v>
      </c>
      <c r="D2514" s="6" t="s">
        <v>2512</v>
      </c>
      <c r="E2514" s="3">
        <v>6</v>
      </c>
    </row>
    <row r="2515" spans="1:5" ht="33">
      <c r="A2515" s="37">
        <v>2513</v>
      </c>
      <c r="B2515" s="209"/>
      <c r="C2515" s="37" t="s">
        <v>14563</v>
      </c>
      <c r="D2515" s="6" t="s">
        <v>2513</v>
      </c>
      <c r="E2515" s="3">
        <v>6</v>
      </c>
    </row>
    <row r="2516" spans="1:5" ht="33">
      <c r="A2516" s="37">
        <v>2514</v>
      </c>
      <c r="B2516" s="209"/>
      <c r="C2516" s="37" t="s">
        <v>14564</v>
      </c>
      <c r="D2516" s="6" t="s">
        <v>2514</v>
      </c>
      <c r="E2516" s="3">
        <v>6</v>
      </c>
    </row>
    <row r="2517" spans="1:5" ht="49.5">
      <c r="A2517" s="37">
        <v>2515</v>
      </c>
      <c r="B2517" s="209"/>
      <c r="C2517" s="37" t="s">
        <v>14565</v>
      </c>
      <c r="D2517" s="6" t="s">
        <v>2515</v>
      </c>
      <c r="E2517" s="3">
        <v>6</v>
      </c>
    </row>
    <row r="2518" spans="1:5" ht="49.5">
      <c r="A2518" s="37">
        <v>2516</v>
      </c>
      <c r="B2518" s="209"/>
      <c r="C2518" s="37" t="s">
        <v>14566</v>
      </c>
      <c r="D2518" s="6" t="s">
        <v>2516</v>
      </c>
      <c r="E2518" s="3">
        <v>6</v>
      </c>
    </row>
    <row r="2519" spans="1:5" ht="33">
      <c r="A2519" s="37">
        <v>2517</v>
      </c>
      <c r="B2519" s="209"/>
      <c r="C2519" s="37" t="s">
        <v>14567</v>
      </c>
      <c r="D2519" s="6" t="s">
        <v>2517</v>
      </c>
      <c r="E2519" s="3">
        <v>6</v>
      </c>
    </row>
    <row r="2520" spans="1:5" ht="49.5">
      <c r="A2520" s="37">
        <v>2518</v>
      </c>
      <c r="B2520" s="209"/>
      <c r="C2520" s="37" t="s">
        <v>14568</v>
      </c>
      <c r="D2520" s="6" t="s">
        <v>2518</v>
      </c>
      <c r="E2520" s="3">
        <v>6</v>
      </c>
    </row>
    <row r="2521" spans="1:5" ht="33">
      <c r="A2521" s="37">
        <v>2519</v>
      </c>
      <c r="B2521" s="209"/>
      <c r="C2521" s="37" t="s">
        <v>14569</v>
      </c>
      <c r="D2521" s="6" t="s">
        <v>2519</v>
      </c>
      <c r="E2521" s="3">
        <v>6</v>
      </c>
    </row>
    <row r="2522" spans="1:5" ht="18.75">
      <c r="A2522" s="37">
        <v>2520</v>
      </c>
      <c r="B2522" s="209"/>
      <c r="C2522" s="37" t="s">
        <v>14570</v>
      </c>
      <c r="D2522" s="6" t="s">
        <v>2520</v>
      </c>
      <c r="E2522" s="3">
        <v>6</v>
      </c>
    </row>
    <row r="2523" spans="1:5" ht="18.75">
      <c r="A2523" s="37">
        <v>2521</v>
      </c>
      <c r="B2523" s="209"/>
      <c r="C2523" s="37" t="s">
        <v>14571</v>
      </c>
      <c r="D2523" s="6" t="s">
        <v>2521</v>
      </c>
      <c r="E2523" s="3">
        <v>6</v>
      </c>
    </row>
    <row r="2524" spans="1:5" ht="18.75">
      <c r="A2524" s="37">
        <v>2522</v>
      </c>
      <c r="B2524" s="209"/>
      <c r="C2524" s="37" t="s">
        <v>14572</v>
      </c>
      <c r="D2524" s="6" t="s">
        <v>2522</v>
      </c>
      <c r="E2524" s="3">
        <v>6</v>
      </c>
    </row>
    <row r="2525" spans="1:5" ht="18.75">
      <c r="A2525" s="37">
        <v>2523</v>
      </c>
      <c r="B2525" s="209"/>
      <c r="C2525" s="37" t="s">
        <v>14573</v>
      </c>
      <c r="D2525" s="6" t="s">
        <v>2523</v>
      </c>
      <c r="E2525" s="3">
        <v>6</v>
      </c>
    </row>
    <row r="2526" spans="1:5" ht="33">
      <c r="A2526" s="37">
        <v>2524</v>
      </c>
      <c r="B2526" s="209"/>
      <c r="C2526" s="37" t="s">
        <v>14574</v>
      </c>
      <c r="D2526" s="6" t="s">
        <v>2524</v>
      </c>
      <c r="E2526" s="3">
        <v>6</v>
      </c>
    </row>
    <row r="2527" spans="1:5" ht="18.75">
      <c r="A2527" s="37">
        <v>2525</v>
      </c>
      <c r="B2527" s="209"/>
      <c r="C2527" s="37" t="s">
        <v>14575</v>
      </c>
      <c r="D2527" s="6" t="s">
        <v>2525</v>
      </c>
      <c r="E2527" s="3">
        <v>6</v>
      </c>
    </row>
    <row r="2528" spans="1:5" ht="33">
      <c r="A2528" s="37">
        <v>2526</v>
      </c>
      <c r="B2528" s="209"/>
      <c r="C2528" s="37" t="s">
        <v>14576</v>
      </c>
      <c r="D2528" s="6" t="s">
        <v>2526</v>
      </c>
      <c r="E2528" s="3">
        <v>6</v>
      </c>
    </row>
    <row r="2529" spans="1:5" ht="33">
      <c r="A2529" s="37">
        <v>2527</v>
      </c>
      <c r="B2529" s="209"/>
      <c r="C2529" s="37" t="s">
        <v>14577</v>
      </c>
      <c r="D2529" s="6" t="s">
        <v>2527</v>
      </c>
      <c r="E2529" s="3">
        <v>6</v>
      </c>
    </row>
    <row r="2530" spans="1:5" ht="33">
      <c r="A2530" s="37">
        <v>2528</v>
      </c>
      <c r="B2530" s="209"/>
      <c r="C2530" s="37" t="s">
        <v>14578</v>
      </c>
      <c r="D2530" s="6" t="s">
        <v>2528</v>
      </c>
      <c r="E2530" s="3">
        <v>6</v>
      </c>
    </row>
    <row r="2531" spans="1:5" ht="18.75">
      <c r="A2531" s="37">
        <v>2529</v>
      </c>
      <c r="B2531" s="209"/>
      <c r="C2531" s="37" t="s">
        <v>14579</v>
      </c>
      <c r="D2531" s="6" t="s">
        <v>2529</v>
      </c>
      <c r="E2531" s="3">
        <v>6</v>
      </c>
    </row>
    <row r="2532" spans="1:5" ht="33">
      <c r="A2532" s="37">
        <v>2530</v>
      </c>
      <c r="B2532" s="209"/>
      <c r="C2532" s="37" t="s">
        <v>14580</v>
      </c>
      <c r="D2532" s="6" t="s">
        <v>2530</v>
      </c>
      <c r="E2532" s="3">
        <v>6</v>
      </c>
    </row>
    <row r="2533" spans="1:5" ht="33">
      <c r="A2533" s="37">
        <v>2531</v>
      </c>
      <c r="B2533" s="209"/>
      <c r="C2533" s="37" t="s">
        <v>14581</v>
      </c>
      <c r="D2533" s="6" t="s">
        <v>2531</v>
      </c>
      <c r="E2533" s="3">
        <v>6</v>
      </c>
    </row>
    <row r="2534" spans="1:5" ht="33">
      <c r="A2534" s="37">
        <v>2532</v>
      </c>
      <c r="B2534" s="209"/>
      <c r="C2534" s="37" t="s">
        <v>14582</v>
      </c>
      <c r="D2534" s="6" t="s">
        <v>2532</v>
      </c>
      <c r="E2534" s="3">
        <v>6</v>
      </c>
    </row>
    <row r="2535" spans="1:5" ht="33">
      <c r="A2535" s="37">
        <v>2533</v>
      </c>
      <c r="B2535" s="209"/>
      <c r="C2535" s="37" t="s">
        <v>14583</v>
      </c>
      <c r="D2535" s="6" t="s">
        <v>2533</v>
      </c>
      <c r="E2535" s="3">
        <v>6</v>
      </c>
    </row>
    <row r="2536" spans="1:5" ht="33">
      <c r="A2536" s="37">
        <v>2534</v>
      </c>
      <c r="B2536" s="209"/>
      <c r="C2536" s="37" t="s">
        <v>14584</v>
      </c>
      <c r="D2536" s="6" t="s">
        <v>2534</v>
      </c>
      <c r="E2536" s="3">
        <v>6</v>
      </c>
    </row>
    <row r="2537" spans="1:5" ht="33">
      <c r="A2537" s="37">
        <v>2535</v>
      </c>
      <c r="B2537" s="209"/>
      <c r="C2537" s="37" t="s">
        <v>14585</v>
      </c>
      <c r="D2537" s="6" t="s">
        <v>2535</v>
      </c>
      <c r="E2537" s="3">
        <v>6</v>
      </c>
    </row>
    <row r="2538" spans="1:5" ht="33">
      <c r="A2538" s="37">
        <v>2536</v>
      </c>
      <c r="B2538" s="209"/>
      <c r="C2538" s="37" t="s">
        <v>14586</v>
      </c>
      <c r="D2538" s="6" t="s">
        <v>2536</v>
      </c>
      <c r="E2538" s="3">
        <v>6</v>
      </c>
    </row>
    <row r="2539" spans="1:5" ht="18.75">
      <c r="A2539" s="37">
        <v>2537</v>
      </c>
      <c r="B2539" s="209"/>
      <c r="C2539" s="37" t="s">
        <v>14587</v>
      </c>
      <c r="D2539" s="6" t="s">
        <v>2537</v>
      </c>
      <c r="E2539" s="3">
        <v>4</v>
      </c>
    </row>
    <row r="2540" spans="1:5" ht="33">
      <c r="A2540" s="37">
        <v>2538</v>
      </c>
      <c r="B2540" s="209"/>
      <c r="C2540" s="37" t="s">
        <v>14588</v>
      </c>
      <c r="D2540" s="6" t="s">
        <v>2538</v>
      </c>
      <c r="E2540" s="3">
        <v>6</v>
      </c>
    </row>
    <row r="2541" spans="1:5" ht="18.75">
      <c r="A2541" s="37">
        <v>2539</v>
      </c>
      <c r="B2541" s="209"/>
      <c r="C2541" s="37" t="s">
        <v>14589</v>
      </c>
      <c r="D2541" s="6" t="s">
        <v>2539</v>
      </c>
      <c r="E2541" s="3">
        <v>6</v>
      </c>
    </row>
    <row r="2542" spans="1:5" ht="33">
      <c r="A2542" s="37">
        <v>2540</v>
      </c>
      <c r="B2542" s="209"/>
      <c r="C2542" s="37" t="s">
        <v>14590</v>
      </c>
      <c r="D2542" s="6" t="s">
        <v>2540</v>
      </c>
      <c r="E2542" s="3">
        <v>8</v>
      </c>
    </row>
    <row r="2543" spans="1:5" ht="18.75">
      <c r="A2543" s="37">
        <v>2541</v>
      </c>
      <c r="B2543" s="209"/>
      <c r="C2543" s="37" t="s">
        <v>14591</v>
      </c>
      <c r="D2543" s="6" t="s">
        <v>2541</v>
      </c>
      <c r="E2543" s="3">
        <v>6</v>
      </c>
    </row>
    <row r="2544" spans="1:5" ht="33">
      <c r="A2544" s="37">
        <v>2542</v>
      </c>
      <c r="B2544" s="209"/>
      <c r="C2544" s="37" t="s">
        <v>14592</v>
      </c>
      <c r="D2544" s="6" t="s">
        <v>2542</v>
      </c>
      <c r="E2544" s="3">
        <v>6</v>
      </c>
    </row>
    <row r="2545" spans="1:5" ht="18.75">
      <c r="A2545" s="37">
        <v>2543</v>
      </c>
      <c r="B2545" s="209"/>
      <c r="C2545" s="37" t="s">
        <v>14593</v>
      </c>
      <c r="D2545" s="6" t="s">
        <v>2543</v>
      </c>
      <c r="E2545" s="3">
        <v>6</v>
      </c>
    </row>
    <row r="2546" spans="1:5" ht="33">
      <c r="A2546" s="37">
        <v>2544</v>
      </c>
      <c r="B2546" s="209"/>
      <c r="C2546" s="37" t="s">
        <v>14594</v>
      </c>
      <c r="D2546" s="6" t="s">
        <v>2544</v>
      </c>
      <c r="E2546" s="3">
        <v>4</v>
      </c>
    </row>
    <row r="2547" spans="1:5" ht="33">
      <c r="A2547" s="37">
        <v>2545</v>
      </c>
      <c r="B2547" s="209"/>
      <c r="C2547" s="37" t="s">
        <v>14595</v>
      </c>
      <c r="D2547" s="6" t="s">
        <v>2545</v>
      </c>
      <c r="E2547" s="3">
        <v>6</v>
      </c>
    </row>
    <row r="2548" spans="1:5" ht="33">
      <c r="A2548" s="37">
        <v>2546</v>
      </c>
      <c r="B2548" s="209"/>
      <c r="C2548" s="37" t="s">
        <v>14596</v>
      </c>
      <c r="D2548" s="6" t="s">
        <v>2546</v>
      </c>
      <c r="E2548" s="3">
        <v>6</v>
      </c>
    </row>
    <row r="2549" spans="1:5" ht="33">
      <c r="A2549" s="37">
        <v>2547</v>
      </c>
      <c r="B2549" s="209"/>
      <c r="C2549" s="37" t="s">
        <v>14597</v>
      </c>
      <c r="D2549" s="6" t="s">
        <v>2547</v>
      </c>
      <c r="E2549" s="3">
        <v>6</v>
      </c>
    </row>
    <row r="2550" spans="1:5" ht="18.75">
      <c r="A2550" s="37">
        <v>2548</v>
      </c>
      <c r="B2550" s="209"/>
      <c r="C2550" s="37" t="s">
        <v>14598</v>
      </c>
      <c r="D2550" s="6" t="s">
        <v>2548</v>
      </c>
      <c r="E2550" s="3">
        <v>6</v>
      </c>
    </row>
    <row r="2551" spans="1:5" ht="18.75">
      <c r="A2551" s="37">
        <v>2549</v>
      </c>
      <c r="B2551" s="209"/>
      <c r="C2551" s="37" t="s">
        <v>14599</v>
      </c>
      <c r="D2551" s="6" t="s">
        <v>2549</v>
      </c>
      <c r="E2551" s="3">
        <v>6</v>
      </c>
    </row>
    <row r="2552" spans="1:5" ht="33">
      <c r="A2552" s="37">
        <v>2550</v>
      </c>
      <c r="B2552" s="209"/>
      <c r="C2552" s="37" t="s">
        <v>14600</v>
      </c>
      <c r="D2552" s="6" t="s">
        <v>2550</v>
      </c>
      <c r="E2552" s="3">
        <v>6</v>
      </c>
    </row>
    <row r="2553" spans="1:5" ht="49.5">
      <c r="A2553" s="37">
        <v>2551</v>
      </c>
      <c r="B2553" s="209"/>
      <c r="C2553" s="37" t="s">
        <v>14601</v>
      </c>
      <c r="D2553" s="6" t="s">
        <v>2551</v>
      </c>
      <c r="E2553" s="3">
        <v>6</v>
      </c>
    </row>
    <row r="2554" spans="1:5" ht="33">
      <c r="A2554" s="37">
        <v>2552</v>
      </c>
      <c r="B2554" s="209"/>
      <c r="C2554" s="37" t="s">
        <v>14602</v>
      </c>
      <c r="D2554" s="6" t="s">
        <v>2552</v>
      </c>
      <c r="E2554" s="3">
        <v>6</v>
      </c>
    </row>
    <row r="2555" spans="1:5" ht="33">
      <c r="A2555" s="37">
        <v>2553</v>
      </c>
      <c r="B2555" s="209"/>
      <c r="C2555" s="37" t="s">
        <v>14603</v>
      </c>
      <c r="D2555" s="6" t="s">
        <v>2553</v>
      </c>
      <c r="E2555" s="3">
        <v>6</v>
      </c>
    </row>
    <row r="2556" spans="1:5" ht="33">
      <c r="A2556" s="37">
        <v>2554</v>
      </c>
      <c r="B2556" s="209"/>
      <c r="C2556" s="37" t="s">
        <v>14604</v>
      </c>
      <c r="D2556" s="6" t="s">
        <v>2554</v>
      </c>
      <c r="E2556" s="3">
        <v>6</v>
      </c>
    </row>
    <row r="2557" spans="1:5" ht="33">
      <c r="A2557" s="37">
        <v>2555</v>
      </c>
      <c r="B2557" s="209"/>
      <c r="C2557" s="37" t="s">
        <v>14605</v>
      </c>
      <c r="D2557" s="6" t="s">
        <v>2555</v>
      </c>
      <c r="E2557" s="3">
        <v>6</v>
      </c>
    </row>
    <row r="2558" spans="1:5" ht="33">
      <c r="A2558" s="37">
        <v>2556</v>
      </c>
      <c r="B2558" s="209"/>
      <c r="C2558" s="37" t="s">
        <v>14606</v>
      </c>
      <c r="D2558" s="6" t="s">
        <v>2556</v>
      </c>
      <c r="E2558" s="3">
        <v>6</v>
      </c>
    </row>
    <row r="2559" spans="1:5" ht="33">
      <c r="A2559" s="37">
        <v>2557</v>
      </c>
      <c r="B2559" s="209"/>
      <c r="C2559" s="37" t="s">
        <v>14607</v>
      </c>
      <c r="D2559" s="6" t="s">
        <v>2557</v>
      </c>
      <c r="E2559" s="3">
        <v>6</v>
      </c>
    </row>
    <row r="2560" spans="1:5" ht="18.75">
      <c r="A2560" s="37">
        <v>2558</v>
      </c>
      <c r="B2560" s="209"/>
      <c r="C2560" s="37" t="s">
        <v>14608</v>
      </c>
      <c r="D2560" s="6" t="s">
        <v>2558</v>
      </c>
      <c r="E2560" s="3">
        <v>6</v>
      </c>
    </row>
    <row r="2561" spans="1:5" ht="18.75">
      <c r="A2561" s="37">
        <v>2559</v>
      </c>
      <c r="B2561" s="209"/>
      <c r="C2561" s="37" t="s">
        <v>14609</v>
      </c>
      <c r="D2561" s="6" t="s">
        <v>2559</v>
      </c>
      <c r="E2561" s="3">
        <v>6</v>
      </c>
    </row>
    <row r="2562" spans="1:5" ht="18.75">
      <c r="A2562" s="37">
        <v>2560</v>
      </c>
      <c r="B2562" s="209"/>
      <c r="C2562" s="37" t="s">
        <v>14610</v>
      </c>
      <c r="D2562" s="6" t="s">
        <v>2560</v>
      </c>
      <c r="E2562" s="3">
        <v>6</v>
      </c>
    </row>
    <row r="2563" spans="1:5" ht="33">
      <c r="A2563" s="37">
        <v>2561</v>
      </c>
      <c r="B2563" s="209"/>
      <c r="C2563" s="37" t="s">
        <v>14611</v>
      </c>
      <c r="D2563" s="6" t="s">
        <v>2561</v>
      </c>
      <c r="E2563" s="3">
        <v>6</v>
      </c>
    </row>
    <row r="2564" spans="1:5" ht="33">
      <c r="A2564" s="37">
        <v>2562</v>
      </c>
      <c r="B2564" s="209"/>
      <c r="C2564" s="37" t="s">
        <v>14612</v>
      </c>
      <c r="D2564" s="6" t="s">
        <v>2562</v>
      </c>
      <c r="E2564" s="3">
        <v>6</v>
      </c>
    </row>
    <row r="2565" spans="1:5" ht="18.75">
      <c r="A2565" s="37">
        <v>2563</v>
      </c>
      <c r="B2565" s="209"/>
      <c r="C2565" s="37" t="s">
        <v>14613</v>
      </c>
      <c r="D2565" s="6" t="s">
        <v>2563</v>
      </c>
      <c r="E2565" s="3">
        <v>4</v>
      </c>
    </row>
    <row r="2566" spans="1:5" ht="18.75">
      <c r="A2566" s="37">
        <v>2564</v>
      </c>
      <c r="B2566" s="209"/>
      <c r="C2566" s="37" t="s">
        <v>14614</v>
      </c>
      <c r="D2566" s="6" t="s">
        <v>2564</v>
      </c>
      <c r="E2566" s="3">
        <v>4</v>
      </c>
    </row>
    <row r="2567" spans="1:5" ht="18.75">
      <c r="A2567" s="37">
        <v>2565</v>
      </c>
      <c r="B2567" s="209"/>
      <c r="C2567" s="37" t="s">
        <v>14615</v>
      </c>
      <c r="D2567" s="6" t="s">
        <v>2565</v>
      </c>
      <c r="E2567" s="3">
        <v>4</v>
      </c>
    </row>
    <row r="2568" spans="1:5" ht="18.75">
      <c r="A2568" s="37">
        <v>2566</v>
      </c>
      <c r="B2568" s="209"/>
      <c r="C2568" s="37" t="s">
        <v>14616</v>
      </c>
      <c r="D2568" s="6" t="s">
        <v>2566</v>
      </c>
      <c r="E2568" s="3">
        <v>4</v>
      </c>
    </row>
    <row r="2569" spans="1:5" ht="18.75">
      <c r="A2569" s="37">
        <v>2567</v>
      </c>
      <c r="B2569" s="209"/>
      <c r="C2569" s="37" t="s">
        <v>14617</v>
      </c>
      <c r="D2569" s="6" t="s">
        <v>2567</v>
      </c>
      <c r="E2569" s="3">
        <v>4</v>
      </c>
    </row>
    <row r="2570" spans="1:5" ht="18.75">
      <c r="A2570" s="37">
        <v>2568</v>
      </c>
      <c r="B2570" s="209"/>
      <c r="C2570" s="37" t="s">
        <v>14618</v>
      </c>
      <c r="D2570" s="6" t="s">
        <v>2568</v>
      </c>
      <c r="E2570" s="3">
        <v>4</v>
      </c>
    </row>
    <row r="2571" spans="1:5" ht="18.75">
      <c r="A2571" s="37">
        <v>2569</v>
      </c>
      <c r="B2571" s="209"/>
      <c r="C2571" s="37" t="s">
        <v>14619</v>
      </c>
      <c r="D2571" s="6" t="s">
        <v>2569</v>
      </c>
      <c r="E2571" s="3">
        <v>4</v>
      </c>
    </row>
    <row r="2572" spans="1:5" ht="18.75">
      <c r="A2572" s="37">
        <v>2570</v>
      </c>
      <c r="B2572" s="209"/>
      <c r="C2572" s="37" t="s">
        <v>14620</v>
      </c>
      <c r="D2572" s="6" t="s">
        <v>2570</v>
      </c>
      <c r="E2572" s="3">
        <v>4</v>
      </c>
    </row>
    <row r="2573" spans="1:5" ht="33">
      <c r="A2573" s="37">
        <v>2571</v>
      </c>
      <c r="B2573" s="209"/>
      <c r="C2573" s="37" t="s">
        <v>14621</v>
      </c>
      <c r="D2573" s="6" t="s">
        <v>2571</v>
      </c>
      <c r="E2573" s="3">
        <v>4</v>
      </c>
    </row>
    <row r="2574" spans="1:5" ht="18.75">
      <c r="A2574" s="37">
        <v>2572</v>
      </c>
      <c r="B2574" s="209"/>
      <c r="C2574" s="37" t="s">
        <v>14622</v>
      </c>
      <c r="D2574" s="6" t="s">
        <v>2572</v>
      </c>
      <c r="E2574" s="3">
        <v>4</v>
      </c>
    </row>
    <row r="2575" spans="1:5" ht="33">
      <c r="A2575" s="37">
        <v>2573</v>
      </c>
      <c r="B2575" s="209"/>
      <c r="C2575" s="37" t="s">
        <v>14623</v>
      </c>
      <c r="D2575" s="6" t="s">
        <v>2573</v>
      </c>
      <c r="E2575" s="3">
        <v>4</v>
      </c>
    </row>
    <row r="2576" spans="1:5" ht="33">
      <c r="A2576" s="37">
        <v>2574</v>
      </c>
      <c r="B2576" s="209"/>
      <c r="C2576" s="37" t="s">
        <v>14624</v>
      </c>
      <c r="D2576" s="6" t="s">
        <v>2574</v>
      </c>
      <c r="E2576" s="3">
        <v>4</v>
      </c>
    </row>
    <row r="2577" spans="1:5" ht="18.75">
      <c r="A2577" s="37">
        <v>2575</v>
      </c>
      <c r="B2577" s="209"/>
      <c r="C2577" s="37" t="s">
        <v>14625</v>
      </c>
      <c r="D2577" s="6" t="s">
        <v>2575</v>
      </c>
      <c r="E2577" s="3">
        <v>4</v>
      </c>
    </row>
    <row r="2578" spans="1:5" ht="18.75">
      <c r="A2578" s="37">
        <v>2576</v>
      </c>
      <c r="B2578" s="209"/>
      <c r="C2578" s="37" t="s">
        <v>14626</v>
      </c>
      <c r="D2578" s="6" t="s">
        <v>2576</v>
      </c>
      <c r="E2578" s="3">
        <v>4</v>
      </c>
    </row>
    <row r="2579" spans="1:5" ht="18.75">
      <c r="A2579" s="37">
        <v>2577</v>
      </c>
      <c r="B2579" s="209"/>
      <c r="C2579" s="37" t="s">
        <v>14627</v>
      </c>
      <c r="D2579" s="6" t="s">
        <v>2577</v>
      </c>
      <c r="E2579" s="3">
        <v>4</v>
      </c>
    </row>
    <row r="2580" spans="1:5" ht="18.75">
      <c r="A2580" s="37">
        <v>2578</v>
      </c>
      <c r="B2580" s="209"/>
      <c r="C2580" s="37" t="s">
        <v>14628</v>
      </c>
      <c r="D2580" s="6" t="s">
        <v>2578</v>
      </c>
      <c r="E2580" s="3">
        <v>4</v>
      </c>
    </row>
    <row r="2581" spans="1:5" ht="18.75">
      <c r="A2581" s="37">
        <v>2579</v>
      </c>
      <c r="B2581" s="209"/>
      <c r="C2581" s="37" t="s">
        <v>14629</v>
      </c>
      <c r="D2581" s="6" t="s">
        <v>2579</v>
      </c>
      <c r="E2581" s="3">
        <v>4</v>
      </c>
    </row>
    <row r="2582" spans="1:5" ht="18.75">
      <c r="A2582" s="37">
        <v>2580</v>
      </c>
      <c r="B2582" s="209"/>
      <c r="C2582" s="37" t="s">
        <v>14630</v>
      </c>
      <c r="D2582" s="6" t="s">
        <v>2580</v>
      </c>
      <c r="E2582" s="3">
        <v>4</v>
      </c>
    </row>
    <row r="2583" spans="1:5" ht="18.75">
      <c r="A2583" s="37">
        <v>2581</v>
      </c>
      <c r="B2583" s="209"/>
      <c r="C2583" s="37" t="s">
        <v>14631</v>
      </c>
      <c r="D2583" s="6" t="s">
        <v>2581</v>
      </c>
      <c r="E2583" s="3">
        <v>4</v>
      </c>
    </row>
    <row r="2584" spans="1:5" ht="18.75">
      <c r="A2584" s="37">
        <v>2582</v>
      </c>
      <c r="B2584" s="209"/>
      <c r="C2584" s="37" t="s">
        <v>14632</v>
      </c>
      <c r="D2584" s="6" t="s">
        <v>2582</v>
      </c>
      <c r="E2584" s="3">
        <v>4</v>
      </c>
    </row>
    <row r="2585" spans="1:5" ht="18.75">
      <c r="A2585" s="37">
        <v>2583</v>
      </c>
      <c r="B2585" s="209"/>
      <c r="C2585" s="37" t="s">
        <v>14633</v>
      </c>
      <c r="D2585" s="6" t="s">
        <v>2583</v>
      </c>
      <c r="E2585" s="3">
        <v>4</v>
      </c>
    </row>
    <row r="2586" spans="1:5" ht="18.75">
      <c r="A2586" s="37">
        <v>2584</v>
      </c>
      <c r="B2586" s="209"/>
      <c r="C2586" s="37" t="s">
        <v>14634</v>
      </c>
      <c r="D2586" s="6" t="s">
        <v>2584</v>
      </c>
      <c r="E2586" s="3">
        <v>4</v>
      </c>
    </row>
    <row r="2587" spans="1:5" ht="18.75">
      <c r="A2587" s="37">
        <v>2585</v>
      </c>
      <c r="B2587" s="209"/>
      <c r="C2587" s="37" t="s">
        <v>14635</v>
      </c>
      <c r="D2587" s="6" t="s">
        <v>2585</v>
      </c>
      <c r="E2587" s="3">
        <v>4</v>
      </c>
    </row>
    <row r="2588" spans="1:5" ht="18.75">
      <c r="A2588" s="37">
        <v>2586</v>
      </c>
      <c r="B2588" s="209"/>
      <c r="C2588" s="37" t="s">
        <v>14636</v>
      </c>
      <c r="D2588" s="6" t="s">
        <v>2586</v>
      </c>
      <c r="E2588" s="3">
        <v>4</v>
      </c>
    </row>
    <row r="2589" spans="1:5" ht="18.75">
      <c r="A2589" s="37">
        <v>2587</v>
      </c>
      <c r="B2589" s="209"/>
      <c r="C2589" s="37" t="s">
        <v>14637</v>
      </c>
      <c r="D2589" s="6" t="s">
        <v>2587</v>
      </c>
      <c r="E2589" s="3">
        <v>4</v>
      </c>
    </row>
    <row r="2590" spans="1:5" ht="18.75">
      <c r="A2590" s="37">
        <v>2588</v>
      </c>
      <c r="B2590" s="209"/>
      <c r="C2590" s="37" t="s">
        <v>14638</v>
      </c>
      <c r="D2590" s="6" t="s">
        <v>2588</v>
      </c>
      <c r="E2590" s="3">
        <v>4</v>
      </c>
    </row>
    <row r="2591" spans="1:5" ht="18.75">
      <c r="A2591" s="37">
        <v>2589</v>
      </c>
      <c r="B2591" s="209"/>
      <c r="C2591" s="37" t="s">
        <v>14639</v>
      </c>
      <c r="D2591" s="6" t="s">
        <v>2589</v>
      </c>
      <c r="E2591" s="3">
        <v>4</v>
      </c>
    </row>
    <row r="2592" spans="1:5" ht="18.75">
      <c r="A2592" s="37">
        <v>2590</v>
      </c>
      <c r="B2592" s="209"/>
      <c r="C2592" s="37" t="s">
        <v>14640</v>
      </c>
      <c r="D2592" s="6" t="s">
        <v>2590</v>
      </c>
      <c r="E2592" s="3">
        <v>4</v>
      </c>
    </row>
    <row r="2593" spans="1:5" ht="18.75">
      <c r="A2593" s="37">
        <v>2591</v>
      </c>
      <c r="B2593" s="209"/>
      <c r="C2593" s="37" t="s">
        <v>14641</v>
      </c>
      <c r="D2593" s="6" t="s">
        <v>2591</v>
      </c>
      <c r="E2593" s="3">
        <v>4</v>
      </c>
    </row>
    <row r="2594" spans="1:5" ht="18.75">
      <c r="A2594" s="37">
        <v>2592</v>
      </c>
      <c r="B2594" s="209"/>
      <c r="C2594" s="37" t="s">
        <v>14642</v>
      </c>
      <c r="D2594" s="6" t="s">
        <v>2592</v>
      </c>
      <c r="E2594" s="3">
        <v>4</v>
      </c>
    </row>
    <row r="2595" spans="1:5" ht="18.75">
      <c r="A2595" s="37">
        <v>2593</v>
      </c>
      <c r="B2595" s="209"/>
      <c r="C2595" s="37" t="s">
        <v>14643</v>
      </c>
      <c r="D2595" s="6" t="s">
        <v>2593</v>
      </c>
      <c r="E2595" s="3">
        <v>4</v>
      </c>
    </row>
    <row r="2596" spans="1:5" ht="18.75">
      <c r="A2596" s="37">
        <v>2594</v>
      </c>
      <c r="B2596" s="209"/>
      <c r="C2596" s="37" t="s">
        <v>14644</v>
      </c>
      <c r="D2596" s="6" t="s">
        <v>2594</v>
      </c>
      <c r="E2596" s="3">
        <v>4</v>
      </c>
    </row>
    <row r="2597" spans="1:5" ht="18.75">
      <c r="A2597" s="37">
        <v>2595</v>
      </c>
      <c r="B2597" s="209"/>
      <c r="C2597" s="37" t="s">
        <v>14645</v>
      </c>
      <c r="D2597" s="6" t="s">
        <v>2595</v>
      </c>
      <c r="E2597" s="3">
        <v>4</v>
      </c>
    </row>
    <row r="2598" spans="1:5" ht="18.75">
      <c r="A2598" s="37">
        <v>2596</v>
      </c>
      <c r="B2598" s="209"/>
      <c r="C2598" s="37" t="s">
        <v>14646</v>
      </c>
      <c r="D2598" s="6" t="s">
        <v>2596</v>
      </c>
      <c r="E2598" s="3">
        <v>4</v>
      </c>
    </row>
    <row r="2599" spans="1:5" ht="18.75">
      <c r="A2599" s="37">
        <v>2597</v>
      </c>
      <c r="B2599" s="209"/>
      <c r="C2599" s="37" t="s">
        <v>14647</v>
      </c>
      <c r="D2599" s="6" t="s">
        <v>2597</v>
      </c>
      <c r="E2599" s="3">
        <v>4</v>
      </c>
    </row>
    <row r="2600" spans="1:5" ht="18.75">
      <c r="A2600" s="37">
        <v>2598</v>
      </c>
      <c r="B2600" s="209"/>
      <c r="C2600" s="37" t="s">
        <v>14648</v>
      </c>
      <c r="D2600" s="6" t="s">
        <v>2598</v>
      </c>
      <c r="E2600" s="3">
        <v>4</v>
      </c>
    </row>
    <row r="2601" spans="1:5" ht="18.75">
      <c r="A2601" s="37">
        <v>2599</v>
      </c>
      <c r="B2601" s="209"/>
      <c r="C2601" s="37" t="s">
        <v>14649</v>
      </c>
      <c r="D2601" s="6" t="s">
        <v>2599</v>
      </c>
      <c r="E2601" s="3">
        <v>4</v>
      </c>
    </row>
    <row r="2602" spans="1:5" ht="18.75">
      <c r="A2602" s="37">
        <v>2600</v>
      </c>
      <c r="B2602" s="209"/>
      <c r="C2602" s="37" t="s">
        <v>14650</v>
      </c>
      <c r="D2602" s="6" t="s">
        <v>2600</v>
      </c>
      <c r="E2602" s="3">
        <v>4</v>
      </c>
    </row>
    <row r="2603" spans="1:5" ht="18.75">
      <c r="A2603" s="37">
        <v>2601</v>
      </c>
      <c r="B2603" s="209"/>
      <c r="C2603" s="37" t="s">
        <v>14651</v>
      </c>
      <c r="D2603" s="6" t="s">
        <v>2601</v>
      </c>
      <c r="E2603" s="3">
        <v>4</v>
      </c>
    </row>
    <row r="2604" spans="1:5" ht="18.75">
      <c r="A2604" s="37">
        <v>2602</v>
      </c>
      <c r="B2604" s="209"/>
      <c r="C2604" s="37" t="s">
        <v>14652</v>
      </c>
      <c r="D2604" s="6" t="s">
        <v>2602</v>
      </c>
      <c r="E2604" s="3">
        <v>4</v>
      </c>
    </row>
    <row r="2605" spans="1:5" ht="18.75">
      <c r="A2605" s="37">
        <v>2603</v>
      </c>
      <c r="B2605" s="209"/>
      <c r="C2605" s="37" t="s">
        <v>14653</v>
      </c>
      <c r="D2605" s="6" t="s">
        <v>2603</v>
      </c>
      <c r="E2605" s="3">
        <v>4</v>
      </c>
    </row>
    <row r="2606" spans="1:5" ht="18.75">
      <c r="A2606" s="37">
        <v>2604</v>
      </c>
      <c r="B2606" s="209"/>
      <c r="C2606" s="37" t="s">
        <v>14654</v>
      </c>
      <c r="D2606" s="6" t="s">
        <v>2604</v>
      </c>
      <c r="E2606" s="3">
        <v>4</v>
      </c>
    </row>
    <row r="2607" spans="1:5" ht="18.75">
      <c r="A2607" s="37">
        <v>2605</v>
      </c>
      <c r="B2607" s="209"/>
      <c r="C2607" s="37" t="s">
        <v>14655</v>
      </c>
      <c r="D2607" s="6" t="s">
        <v>2605</v>
      </c>
      <c r="E2607" s="3">
        <v>4</v>
      </c>
    </row>
    <row r="2608" spans="1:5" ht="18.75">
      <c r="A2608" s="37">
        <v>2606</v>
      </c>
      <c r="B2608" s="209"/>
      <c r="C2608" s="37" t="s">
        <v>14656</v>
      </c>
      <c r="D2608" s="6" t="s">
        <v>2606</v>
      </c>
      <c r="E2608" s="3">
        <v>4</v>
      </c>
    </row>
    <row r="2609" spans="1:5" ht="49.5">
      <c r="A2609" s="37">
        <v>2607</v>
      </c>
      <c r="B2609" s="209"/>
      <c r="C2609" s="37" t="s">
        <v>14657</v>
      </c>
      <c r="D2609" s="6" t="s">
        <v>2607</v>
      </c>
      <c r="E2609" s="3">
        <v>4</v>
      </c>
    </row>
    <row r="2610" spans="1:5" ht="18.75">
      <c r="A2610" s="37">
        <v>2608</v>
      </c>
      <c r="B2610" s="209"/>
      <c r="C2610" s="37" t="s">
        <v>14658</v>
      </c>
      <c r="D2610" s="6" t="s">
        <v>2608</v>
      </c>
      <c r="E2610" s="3">
        <v>4</v>
      </c>
    </row>
    <row r="2611" spans="1:5" ht="18.75">
      <c r="A2611" s="37">
        <v>2609</v>
      </c>
      <c r="B2611" s="209"/>
      <c r="C2611" s="37" t="s">
        <v>14659</v>
      </c>
      <c r="D2611" s="6" t="s">
        <v>2609</v>
      </c>
      <c r="E2611" s="3">
        <v>4</v>
      </c>
    </row>
    <row r="2612" spans="1:5" ht="18.75">
      <c r="A2612" s="37">
        <v>2610</v>
      </c>
      <c r="B2612" s="209"/>
      <c r="C2612" s="37" t="s">
        <v>14660</v>
      </c>
      <c r="D2612" s="6" t="s">
        <v>2610</v>
      </c>
      <c r="E2612" s="3">
        <v>4</v>
      </c>
    </row>
    <row r="2613" spans="1:5" ht="18.75">
      <c r="A2613" s="37">
        <v>2611</v>
      </c>
      <c r="B2613" s="209"/>
      <c r="C2613" s="37" t="s">
        <v>14661</v>
      </c>
      <c r="D2613" s="6" t="s">
        <v>2611</v>
      </c>
      <c r="E2613" s="3">
        <v>4</v>
      </c>
    </row>
    <row r="2614" spans="1:5" ht="33">
      <c r="A2614" s="37">
        <v>2612</v>
      </c>
      <c r="B2614" s="209"/>
      <c r="C2614" s="37" t="s">
        <v>14662</v>
      </c>
      <c r="D2614" s="6" t="s">
        <v>2612</v>
      </c>
      <c r="E2614" s="3">
        <v>10</v>
      </c>
    </row>
    <row r="2615" spans="1:5" ht="18.75">
      <c r="A2615" s="37">
        <v>2613</v>
      </c>
      <c r="B2615" s="209"/>
      <c r="C2615" s="37" t="s">
        <v>14663</v>
      </c>
      <c r="D2615" s="6" t="s">
        <v>2613</v>
      </c>
      <c r="E2615" s="3">
        <v>10</v>
      </c>
    </row>
    <row r="2616" spans="1:5" ht="33">
      <c r="A2616" s="37">
        <v>2614</v>
      </c>
      <c r="B2616" s="209"/>
      <c r="C2616" s="37" t="s">
        <v>14664</v>
      </c>
      <c r="D2616" s="6" t="s">
        <v>2614</v>
      </c>
      <c r="E2616" s="3">
        <v>10</v>
      </c>
    </row>
    <row r="2617" spans="1:5" ht="18.75">
      <c r="A2617" s="37">
        <v>2615</v>
      </c>
      <c r="B2617" s="209"/>
      <c r="C2617" s="37" t="s">
        <v>14665</v>
      </c>
      <c r="D2617" s="6" t="s">
        <v>2615</v>
      </c>
      <c r="E2617" s="3">
        <v>10</v>
      </c>
    </row>
    <row r="2618" spans="1:5" ht="33">
      <c r="A2618" s="37">
        <v>2616</v>
      </c>
      <c r="B2618" s="209"/>
      <c r="C2618" s="37" t="s">
        <v>14666</v>
      </c>
      <c r="D2618" s="6" t="s">
        <v>2616</v>
      </c>
      <c r="E2618" s="3">
        <v>10</v>
      </c>
    </row>
    <row r="2619" spans="1:5" ht="18.75">
      <c r="A2619" s="37">
        <v>2617</v>
      </c>
      <c r="B2619" s="209"/>
      <c r="C2619" s="37" t="s">
        <v>14667</v>
      </c>
      <c r="D2619" s="6" t="s">
        <v>2617</v>
      </c>
      <c r="E2619" s="3">
        <v>10</v>
      </c>
    </row>
    <row r="2620" spans="1:5" ht="33">
      <c r="A2620" s="37">
        <v>2618</v>
      </c>
      <c r="B2620" s="209"/>
      <c r="C2620" s="37" t="s">
        <v>14668</v>
      </c>
      <c r="D2620" s="6" t="s">
        <v>2618</v>
      </c>
      <c r="E2620" s="3">
        <v>10</v>
      </c>
    </row>
    <row r="2621" spans="1:5" ht="18.75">
      <c r="A2621" s="37">
        <v>2619</v>
      </c>
      <c r="B2621" s="209"/>
      <c r="C2621" s="37" t="s">
        <v>14669</v>
      </c>
      <c r="D2621" s="6" t="s">
        <v>2619</v>
      </c>
      <c r="E2621" s="3">
        <v>10</v>
      </c>
    </row>
    <row r="2622" spans="1:5" ht="33">
      <c r="A2622" s="37">
        <v>2620</v>
      </c>
      <c r="B2622" s="209"/>
      <c r="C2622" s="37" t="s">
        <v>14670</v>
      </c>
      <c r="D2622" s="6" t="s">
        <v>2620</v>
      </c>
      <c r="E2622" s="3">
        <v>10</v>
      </c>
    </row>
    <row r="2623" spans="1:5" ht="33">
      <c r="A2623" s="37">
        <v>2621</v>
      </c>
      <c r="B2623" s="209"/>
      <c r="C2623" s="37" t="s">
        <v>14671</v>
      </c>
      <c r="D2623" s="6" t="s">
        <v>2621</v>
      </c>
      <c r="E2623" s="3">
        <v>10</v>
      </c>
    </row>
    <row r="2624" spans="1:5" ht="33">
      <c r="A2624" s="37">
        <v>2622</v>
      </c>
      <c r="B2624" s="209"/>
      <c r="C2624" s="37" t="s">
        <v>14672</v>
      </c>
      <c r="D2624" s="6" t="s">
        <v>2622</v>
      </c>
      <c r="E2624" s="3">
        <v>10</v>
      </c>
    </row>
    <row r="2625" spans="1:5" ht="49.5">
      <c r="A2625" s="37">
        <v>2623</v>
      </c>
      <c r="B2625" s="209"/>
      <c r="C2625" s="37" t="s">
        <v>14673</v>
      </c>
      <c r="D2625" s="6" t="s">
        <v>2623</v>
      </c>
      <c r="E2625" s="3">
        <v>10</v>
      </c>
    </row>
    <row r="2626" spans="1:5" ht="33">
      <c r="A2626" s="37">
        <v>2624</v>
      </c>
      <c r="B2626" s="209"/>
      <c r="C2626" s="37" t="s">
        <v>14674</v>
      </c>
      <c r="D2626" s="6" t="s">
        <v>2624</v>
      </c>
      <c r="E2626" s="3">
        <v>10</v>
      </c>
    </row>
    <row r="2627" spans="1:5" ht="33">
      <c r="A2627" s="37">
        <v>2625</v>
      </c>
      <c r="B2627" s="209"/>
      <c r="C2627" s="37" t="s">
        <v>14675</v>
      </c>
      <c r="D2627" s="6" t="s">
        <v>2625</v>
      </c>
      <c r="E2627" s="3">
        <v>10</v>
      </c>
    </row>
    <row r="2628" spans="1:5" ht="33">
      <c r="A2628" s="37">
        <v>2626</v>
      </c>
      <c r="B2628" s="209"/>
      <c r="C2628" s="37" t="s">
        <v>14676</v>
      </c>
      <c r="D2628" s="6" t="s">
        <v>2626</v>
      </c>
      <c r="E2628" s="3">
        <v>10</v>
      </c>
    </row>
    <row r="2629" spans="1:5" ht="33">
      <c r="A2629" s="37">
        <v>2627</v>
      </c>
      <c r="B2629" s="209"/>
      <c r="C2629" s="37" t="s">
        <v>14677</v>
      </c>
      <c r="D2629" s="6" t="s">
        <v>2627</v>
      </c>
      <c r="E2629" s="3">
        <v>10</v>
      </c>
    </row>
    <row r="2630" spans="1:5" ht="33">
      <c r="A2630" s="37">
        <v>2628</v>
      </c>
      <c r="B2630" s="209"/>
      <c r="C2630" s="37" t="s">
        <v>14678</v>
      </c>
      <c r="D2630" s="6" t="s">
        <v>2628</v>
      </c>
      <c r="E2630" s="3">
        <v>10</v>
      </c>
    </row>
    <row r="2631" spans="1:5" ht="33">
      <c r="A2631" s="37">
        <v>2629</v>
      </c>
      <c r="B2631" s="209"/>
      <c r="C2631" s="37" t="s">
        <v>14679</v>
      </c>
      <c r="D2631" s="6" t="s">
        <v>2629</v>
      </c>
      <c r="E2631" s="3">
        <v>10</v>
      </c>
    </row>
    <row r="2632" spans="1:5" ht="33">
      <c r="A2632" s="37">
        <v>2630</v>
      </c>
      <c r="B2632" s="209"/>
      <c r="C2632" s="37" t="s">
        <v>14680</v>
      </c>
      <c r="D2632" s="6" t="s">
        <v>2630</v>
      </c>
      <c r="E2632" s="3">
        <v>10</v>
      </c>
    </row>
    <row r="2633" spans="1:5" ht="33">
      <c r="A2633" s="37">
        <v>2631</v>
      </c>
      <c r="B2633" s="209"/>
      <c r="C2633" s="37" t="s">
        <v>14681</v>
      </c>
      <c r="D2633" s="6" t="s">
        <v>2631</v>
      </c>
      <c r="E2633" s="3">
        <v>6</v>
      </c>
    </row>
    <row r="2634" spans="1:5" ht="33">
      <c r="A2634" s="37">
        <v>2632</v>
      </c>
      <c r="B2634" s="209"/>
      <c r="C2634" s="37" t="s">
        <v>14682</v>
      </c>
      <c r="D2634" s="6" t="s">
        <v>2632</v>
      </c>
      <c r="E2634" s="3">
        <v>6</v>
      </c>
    </row>
    <row r="2635" spans="1:5" ht="33">
      <c r="A2635" s="37">
        <v>2633</v>
      </c>
      <c r="B2635" s="209"/>
      <c r="C2635" s="37" t="s">
        <v>14683</v>
      </c>
      <c r="D2635" s="6" t="s">
        <v>2633</v>
      </c>
      <c r="E2635" s="3">
        <v>6</v>
      </c>
    </row>
    <row r="2636" spans="1:5" ht="33">
      <c r="A2636" s="37">
        <v>2634</v>
      </c>
      <c r="B2636" s="209"/>
      <c r="C2636" s="37" t="s">
        <v>14684</v>
      </c>
      <c r="D2636" s="6" t="s">
        <v>2634</v>
      </c>
      <c r="E2636" s="3">
        <v>6</v>
      </c>
    </row>
    <row r="2637" spans="1:5" ht="33">
      <c r="A2637" s="37">
        <v>2635</v>
      </c>
      <c r="B2637" s="209"/>
      <c r="C2637" s="37" t="s">
        <v>14685</v>
      </c>
      <c r="D2637" s="6" t="s">
        <v>2635</v>
      </c>
      <c r="E2637" s="3">
        <v>10</v>
      </c>
    </row>
    <row r="2638" spans="1:5" ht="33">
      <c r="A2638" s="37">
        <v>2636</v>
      </c>
      <c r="B2638" s="209"/>
      <c r="C2638" s="37" t="s">
        <v>14686</v>
      </c>
      <c r="D2638" s="6" t="s">
        <v>2636</v>
      </c>
      <c r="E2638" s="3">
        <v>10</v>
      </c>
    </row>
    <row r="2639" spans="1:5" ht="33">
      <c r="A2639" s="37">
        <v>2637</v>
      </c>
      <c r="B2639" s="209"/>
      <c r="C2639" s="37" t="s">
        <v>14687</v>
      </c>
      <c r="D2639" s="6" t="s">
        <v>2637</v>
      </c>
      <c r="E2639" s="3">
        <v>10</v>
      </c>
    </row>
    <row r="2640" spans="1:5" ht="33">
      <c r="A2640" s="37">
        <v>2638</v>
      </c>
      <c r="B2640" s="209"/>
      <c r="C2640" s="37" t="s">
        <v>14688</v>
      </c>
      <c r="D2640" s="6" t="s">
        <v>2638</v>
      </c>
      <c r="E2640" s="3">
        <v>10</v>
      </c>
    </row>
    <row r="2641" spans="1:5" ht="49.5">
      <c r="A2641" s="37">
        <v>2639</v>
      </c>
      <c r="B2641" s="209"/>
      <c r="C2641" s="37" t="s">
        <v>14689</v>
      </c>
      <c r="D2641" s="6" t="s">
        <v>2639</v>
      </c>
      <c r="E2641" s="3">
        <v>10</v>
      </c>
    </row>
    <row r="2642" spans="1:5" ht="33">
      <c r="A2642" s="37">
        <v>2640</v>
      </c>
      <c r="B2642" s="209"/>
      <c r="C2642" s="37" t="s">
        <v>14690</v>
      </c>
      <c r="D2642" s="6" t="s">
        <v>2640</v>
      </c>
      <c r="E2642" s="3">
        <v>10</v>
      </c>
    </row>
    <row r="2643" spans="1:5" ht="33">
      <c r="A2643" s="37">
        <v>2641</v>
      </c>
      <c r="B2643" s="209"/>
      <c r="C2643" s="37" t="s">
        <v>14691</v>
      </c>
      <c r="D2643" s="6" t="s">
        <v>2641</v>
      </c>
      <c r="E2643" s="3">
        <v>10</v>
      </c>
    </row>
    <row r="2644" spans="1:5" ht="33">
      <c r="A2644" s="37">
        <v>2642</v>
      </c>
      <c r="B2644" s="209"/>
      <c r="C2644" s="37" t="s">
        <v>14692</v>
      </c>
      <c r="D2644" s="6" t="s">
        <v>2642</v>
      </c>
      <c r="E2644" s="3">
        <v>10</v>
      </c>
    </row>
    <row r="2645" spans="1:5" ht="49.5">
      <c r="A2645" s="37">
        <v>2643</v>
      </c>
      <c r="B2645" s="209"/>
      <c r="C2645" s="37" t="s">
        <v>14693</v>
      </c>
      <c r="D2645" s="6" t="s">
        <v>2643</v>
      </c>
      <c r="E2645" s="3">
        <v>10</v>
      </c>
    </row>
    <row r="2646" spans="1:5" ht="33">
      <c r="A2646" s="37">
        <v>2644</v>
      </c>
      <c r="B2646" s="209"/>
      <c r="C2646" s="37" t="s">
        <v>14694</v>
      </c>
      <c r="D2646" s="6" t="s">
        <v>2644</v>
      </c>
      <c r="E2646" s="3">
        <v>10</v>
      </c>
    </row>
    <row r="2647" spans="1:5" ht="33">
      <c r="A2647" s="37">
        <v>2645</v>
      </c>
      <c r="B2647" s="209"/>
      <c r="C2647" s="37" t="s">
        <v>14695</v>
      </c>
      <c r="D2647" s="6" t="s">
        <v>2645</v>
      </c>
      <c r="E2647" s="3">
        <v>10</v>
      </c>
    </row>
    <row r="2648" spans="1:5" ht="49.5">
      <c r="A2648" s="37">
        <v>2646</v>
      </c>
      <c r="B2648" s="209"/>
      <c r="C2648" s="37" t="s">
        <v>14696</v>
      </c>
      <c r="D2648" s="6" t="s">
        <v>2646</v>
      </c>
      <c r="E2648" s="3">
        <v>10</v>
      </c>
    </row>
    <row r="2649" spans="1:5" ht="33">
      <c r="A2649" s="37">
        <v>2647</v>
      </c>
      <c r="B2649" s="209"/>
      <c r="C2649" s="37" t="s">
        <v>14697</v>
      </c>
      <c r="D2649" s="6" t="s">
        <v>2647</v>
      </c>
      <c r="E2649" s="3">
        <v>10</v>
      </c>
    </row>
    <row r="2650" spans="1:5" ht="33">
      <c r="A2650" s="37">
        <v>2648</v>
      </c>
      <c r="B2650" s="209"/>
      <c r="C2650" s="37" t="s">
        <v>14698</v>
      </c>
      <c r="D2650" s="6" t="s">
        <v>2648</v>
      </c>
      <c r="E2650" s="3">
        <v>4</v>
      </c>
    </row>
    <row r="2651" spans="1:5" ht="18.75">
      <c r="A2651" s="37">
        <v>2649</v>
      </c>
      <c r="B2651" s="209"/>
      <c r="C2651" s="37" t="s">
        <v>14699</v>
      </c>
      <c r="D2651" s="6" t="s">
        <v>2649</v>
      </c>
      <c r="E2651" s="3">
        <v>4</v>
      </c>
    </row>
    <row r="2652" spans="1:5" ht="18.75">
      <c r="A2652" s="37">
        <v>2650</v>
      </c>
      <c r="B2652" s="209"/>
      <c r="C2652" s="37" t="s">
        <v>14700</v>
      </c>
      <c r="D2652" s="6" t="s">
        <v>2650</v>
      </c>
      <c r="E2652" s="3">
        <v>4</v>
      </c>
    </row>
    <row r="2653" spans="1:5" ht="18.75">
      <c r="A2653" s="37">
        <v>2651</v>
      </c>
      <c r="B2653" s="209"/>
      <c r="C2653" s="37" t="s">
        <v>14701</v>
      </c>
      <c r="D2653" s="6" t="s">
        <v>2651</v>
      </c>
      <c r="E2653" s="3">
        <v>4</v>
      </c>
    </row>
    <row r="2654" spans="1:5" ht="33">
      <c r="A2654" s="37">
        <v>2652</v>
      </c>
      <c r="B2654" s="209"/>
      <c r="C2654" s="37" t="s">
        <v>14702</v>
      </c>
      <c r="D2654" s="6" t="s">
        <v>2652</v>
      </c>
      <c r="E2654" s="3">
        <v>4</v>
      </c>
    </row>
    <row r="2655" spans="1:5" ht="33">
      <c r="A2655" s="37">
        <v>2653</v>
      </c>
      <c r="B2655" s="209"/>
      <c r="C2655" s="37" t="s">
        <v>14703</v>
      </c>
      <c r="D2655" s="6" t="s">
        <v>2653</v>
      </c>
      <c r="E2655" s="3">
        <v>4</v>
      </c>
    </row>
    <row r="2656" spans="1:5" ht="33">
      <c r="A2656" s="37">
        <v>2654</v>
      </c>
      <c r="B2656" s="209"/>
      <c r="C2656" s="37" t="s">
        <v>14704</v>
      </c>
      <c r="D2656" s="6" t="s">
        <v>2654</v>
      </c>
      <c r="E2656" s="3">
        <v>4</v>
      </c>
    </row>
    <row r="2657" spans="1:5" ht="18.75">
      <c r="A2657" s="37">
        <v>2655</v>
      </c>
      <c r="B2657" s="209"/>
      <c r="C2657" s="37" t="s">
        <v>14705</v>
      </c>
      <c r="D2657" s="6" t="s">
        <v>2655</v>
      </c>
      <c r="E2657" s="3">
        <v>4</v>
      </c>
    </row>
    <row r="2658" spans="1:5" ht="33">
      <c r="A2658" s="37">
        <v>2656</v>
      </c>
      <c r="B2658" s="209"/>
      <c r="C2658" s="37" t="s">
        <v>14706</v>
      </c>
      <c r="D2658" s="6" t="s">
        <v>2656</v>
      </c>
      <c r="E2658" s="3">
        <v>4</v>
      </c>
    </row>
    <row r="2659" spans="1:5" ht="33">
      <c r="A2659" s="37">
        <v>2657</v>
      </c>
      <c r="B2659" s="209"/>
      <c r="C2659" s="37" t="s">
        <v>14707</v>
      </c>
      <c r="D2659" s="6" t="s">
        <v>2657</v>
      </c>
      <c r="E2659" s="3">
        <v>4</v>
      </c>
    </row>
    <row r="2660" spans="1:5" ht="18.75">
      <c r="A2660" s="37">
        <v>2658</v>
      </c>
      <c r="B2660" s="209"/>
      <c r="C2660" s="37" t="s">
        <v>14708</v>
      </c>
      <c r="D2660" s="6" t="s">
        <v>2658</v>
      </c>
      <c r="E2660" s="3">
        <v>4</v>
      </c>
    </row>
    <row r="2661" spans="1:5" ht="33">
      <c r="A2661" s="37">
        <v>2659</v>
      </c>
      <c r="B2661" s="209"/>
      <c r="C2661" s="37" t="s">
        <v>14709</v>
      </c>
      <c r="D2661" s="6" t="s">
        <v>2659</v>
      </c>
      <c r="E2661" s="3">
        <v>4</v>
      </c>
    </row>
    <row r="2662" spans="1:5" ht="33">
      <c r="A2662" s="37">
        <v>2660</v>
      </c>
      <c r="B2662" s="209"/>
      <c r="C2662" s="37" t="s">
        <v>14710</v>
      </c>
      <c r="D2662" s="6" t="s">
        <v>2660</v>
      </c>
      <c r="E2662" s="3">
        <v>4</v>
      </c>
    </row>
    <row r="2663" spans="1:5" ht="33">
      <c r="A2663" s="37">
        <v>2661</v>
      </c>
      <c r="B2663" s="209"/>
      <c r="C2663" s="37" t="s">
        <v>14711</v>
      </c>
      <c r="D2663" s="6" t="s">
        <v>2661</v>
      </c>
      <c r="E2663" s="3">
        <v>4</v>
      </c>
    </row>
    <row r="2664" spans="1:5" ht="18.75">
      <c r="A2664" s="37">
        <v>2662</v>
      </c>
      <c r="B2664" s="209"/>
      <c r="C2664" s="37" t="s">
        <v>14712</v>
      </c>
      <c r="D2664" s="6" t="s">
        <v>2662</v>
      </c>
      <c r="E2664" s="3">
        <v>4</v>
      </c>
    </row>
    <row r="2665" spans="1:5" ht="33">
      <c r="A2665" s="37">
        <v>2663</v>
      </c>
      <c r="B2665" s="209"/>
      <c r="C2665" s="37" t="s">
        <v>14713</v>
      </c>
      <c r="D2665" s="6" t="s">
        <v>2663</v>
      </c>
      <c r="E2665" s="3">
        <v>4</v>
      </c>
    </row>
    <row r="2666" spans="1:5" ht="18.75">
      <c r="A2666" s="37">
        <v>2664</v>
      </c>
      <c r="B2666" s="209"/>
      <c r="C2666" s="37" t="s">
        <v>14714</v>
      </c>
      <c r="D2666" s="6" t="s">
        <v>2664</v>
      </c>
      <c r="E2666" s="3">
        <v>4</v>
      </c>
    </row>
    <row r="2667" spans="1:5" ht="18.75">
      <c r="A2667" s="37">
        <v>2665</v>
      </c>
      <c r="B2667" s="209"/>
      <c r="C2667" s="37" t="s">
        <v>14715</v>
      </c>
      <c r="D2667" s="6" t="s">
        <v>2665</v>
      </c>
      <c r="E2667" s="3">
        <v>4</v>
      </c>
    </row>
    <row r="2668" spans="1:5" ht="33">
      <c r="A2668" s="37">
        <v>2666</v>
      </c>
      <c r="B2668" s="209"/>
      <c r="C2668" s="37" t="s">
        <v>14716</v>
      </c>
      <c r="D2668" s="6" t="s">
        <v>2666</v>
      </c>
      <c r="E2668" s="3">
        <v>4</v>
      </c>
    </row>
    <row r="2669" spans="1:5" ht="33">
      <c r="A2669" s="37">
        <v>2667</v>
      </c>
      <c r="B2669" s="209"/>
      <c r="C2669" s="37" t="s">
        <v>14717</v>
      </c>
      <c r="D2669" s="6" t="s">
        <v>2667</v>
      </c>
      <c r="E2669" s="3">
        <v>4</v>
      </c>
    </row>
    <row r="2670" spans="1:5" ht="33">
      <c r="A2670" s="37">
        <v>2668</v>
      </c>
      <c r="B2670" s="209"/>
      <c r="C2670" s="37" t="s">
        <v>14718</v>
      </c>
      <c r="D2670" s="6" t="s">
        <v>2668</v>
      </c>
      <c r="E2670" s="3">
        <v>4</v>
      </c>
    </row>
    <row r="2671" spans="1:5" ht="33">
      <c r="A2671" s="37">
        <v>2669</v>
      </c>
      <c r="B2671" s="209"/>
      <c r="C2671" s="37" t="s">
        <v>14719</v>
      </c>
      <c r="D2671" s="6" t="s">
        <v>2669</v>
      </c>
      <c r="E2671" s="3">
        <v>4</v>
      </c>
    </row>
    <row r="2672" spans="1:5" ht="33">
      <c r="A2672" s="37">
        <v>2670</v>
      </c>
      <c r="B2672" s="209"/>
      <c r="C2672" s="37" t="s">
        <v>14720</v>
      </c>
      <c r="D2672" s="6" t="s">
        <v>2670</v>
      </c>
      <c r="E2672" s="3">
        <v>4</v>
      </c>
    </row>
    <row r="2673" spans="1:5" ht="18.75">
      <c r="A2673" s="37">
        <v>2671</v>
      </c>
      <c r="B2673" s="209"/>
      <c r="C2673" s="37" t="s">
        <v>14721</v>
      </c>
      <c r="D2673" s="6" t="s">
        <v>2671</v>
      </c>
      <c r="E2673" s="3">
        <v>4</v>
      </c>
    </row>
    <row r="2674" spans="1:5" ht="33">
      <c r="A2674" s="37">
        <v>2672</v>
      </c>
      <c r="B2674" s="209"/>
      <c r="C2674" s="37" t="s">
        <v>14722</v>
      </c>
      <c r="D2674" s="6" t="s">
        <v>2672</v>
      </c>
      <c r="E2674" s="3">
        <v>4</v>
      </c>
    </row>
    <row r="2675" spans="1:5" ht="33">
      <c r="A2675" s="37">
        <v>2673</v>
      </c>
      <c r="B2675" s="209"/>
      <c r="C2675" s="37" t="s">
        <v>14723</v>
      </c>
      <c r="D2675" s="6" t="s">
        <v>2673</v>
      </c>
      <c r="E2675" s="3">
        <v>4</v>
      </c>
    </row>
    <row r="2676" spans="1:5" ht="33">
      <c r="A2676" s="37">
        <v>2674</v>
      </c>
      <c r="B2676" s="209"/>
      <c r="C2676" s="37" t="s">
        <v>14724</v>
      </c>
      <c r="D2676" s="6" t="s">
        <v>2674</v>
      </c>
      <c r="E2676" s="3">
        <v>4</v>
      </c>
    </row>
    <row r="2677" spans="1:5" ht="49.5">
      <c r="A2677" s="37">
        <v>2675</v>
      </c>
      <c r="B2677" s="209"/>
      <c r="C2677" s="37" t="s">
        <v>14725</v>
      </c>
      <c r="D2677" s="6" t="s">
        <v>2675</v>
      </c>
      <c r="E2677" s="3">
        <v>4</v>
      </c>
    </row>
    <row r="2678" spans="1:5" ht="33">
      <c r="A2678" s="37">
        <v>2676</v>
      </c>
      <c r="B2678" s="209"/>
      <c r="C2678" s="37" t="s">
        <v>14726</v>
      </c>
      <c r="D2678" s="6" t="s">
        <v>2676</v>
      </c>
      <c r="E2678" s="3">
        <v>4</v>
      </c>
    </row>
    <row r="2679" spans="1:5" ht="18.75">
      <c r="A2679" s="37">
        <v>2677</v>
      </c>
      <c r="B2679" s="209"/>
      <c r="C2679" s="37" t="s">
        <v>14727</v>
      </c>
      <c r="D2679" s="6" t="s">
        <v>2677</v>
      </c>
      <c r="E2679" s="3">
        <v>4</v>
      </c>
    </row>
    <row r="2680" spans="1:5" ht="18.75">
      <c r="A2680" s="37">
        <v>2678</v>
      </c>
      <c r="B2680" s="209"/>
      <c r="C2680" s="37" t="s">
        <v>14728</v>
      </c>
      <c r="D2680" s="6" t="s">
        <v>2678</v>
      </c>
      <c r="E2680" s="3">
        <v>4</v>
      </c>
    </row>
    <row r="2681" spans="1:5" ht="18.75">
      <c r="A2681" s="37">
        <v>2679</v>
      </c>
      <c r="B2681" s="209"/>
      <c r="C2681" s="37" t="s">
        <v>14729</v>
      </c>
      <c r="D2681" s="6" t="s">
        <v>2679</v>
      </c>
      <c r="E2681" s="3">
        <v>4</v>
      </c>
    </row>
    <row r="2682" spans="1:5" ht="18.75">
      <c r="A2682" s="37">
        <v>2680</v>
      </c>
      <c r="B2682" s="209"/>
      <c r="C2682" s="37" t="s">
        <v>14730</v>
      </c>
      <c r="D2682" s="6" t="s">
        <v>2680</v>
      </c>
      <c r="E2682" s="3">
        <v>4</v>
      </c>
    </row>
    <row r="2683" spans="1:5" ht="33">
      <c r="A2683" s="37">
        <v>2681</v>
      </c>
      <c r="B2683" s="209"/>
      <c r="C2683" s="37" t="s">
        <v>14731</v>
      </c>
      <c r="D2683" s="6" t="s">
        <v>2681</v>
      </c>
      <c r="E2683" s="3">
        <v>4</v>
      </c>
    </row>
    <row r="2684" spans="1:5" ht="33">
      <c r="A2684" s="37">
        <v>2682</v>
      </c>
      <c r="B2684" s="209"/>
      <c r="C2684" s="37" t="s">
        <v>14732</v>
      </c>
      <c r="D2684" s="6" t="s">
        <v>2682</v>
      </c>
      <c r="E2684" s="3">
        <v>4</v>
      </c>
    </row>
    <row r="2685" spans="1:5" ht="33">
      <c r="A2685" s="37">
        <v>2683</v>
      </c>
      <c r="B2685" s="209"/>
      <c r="C2685" s="37" t="s">
        <v>14733</v>
      </c>
      <c r="D2685" s="6" t="s">
        <v>2683</v>
      </c>
      <c r="E2685" s="3">
        <v>4</v>
      </c>
    </row>
    <row r="2686" spans="1:5" ht="33">
      <c r="A2686" s="37">
        <v>2684</v>
      </c>
      <c r="B2686" s="209"/>
      <c r="C2686" s="37" t="s">
        <v>14734</v>
      </c>
      <c r="D2686" s="6" t="s">
        <v>2684</v>
      </c>
      <c r="E2686" s="3">
        <v>4</v>
      </c>
    </row>
    <row r="2687" spans="1:5" ht="33">
      <c r="A2687" s="37">
        <v>2685</v>
      </c>
      <c r="B2687" s="209"/>
      <c r="C2687" s="37" t="s">
        <v>14735</v>
      </c>
      <c r="D2687" s="6" t="s">
        <v>2685</v>
      </c>
      <c r="E2687" s="3">
        <v>4</v>
      </c>
    </row>
    <row r="2688" spans="1:5" ht="18.75">
      <c r="A2688" s="37">
        <v>2686</v>
      </c>
      <c r="B2688" s="209"/>
      <c r="C2688" s="37" t="s">
        <v>14736</v>
      </c>
      <c r="D2688" s="6" t="s">
        <v>2686</v>
      </c>
      <c r="E2688" s="3">
        <v>4</v>
      </c>
    </row>
    <row r="2689" spans="1:5" ht="33">
      <c r="A2689" s="37">
        <v>2687</v>
      </c>
      <c r="B2689" s="209"/>
      <c r="C2689" s="37" t="s">
        <v>14737</v>
      </c>
      <c r="D2689" s="6" t="s">
        <v>2687</v>
      </c>
      <c r="E2689" s="3">
        <v>4</v>
      </c>
    </row>
    <row r="2690" spans="1:5" ht="33">
      <c r="A2690" s="37">
        <v>2688</v>
      </c>
      <c r="B2690" s="209"/>
      <c r="C2690" s="37" t="s">
        <v>14738</v>
      </c>
      <c r="D2690" s="6" t="s">
        <v>2688</v>
      </c>
      <c r="E2690" s="3">
        <v>4</v>
      </c>
    </row>
    <row r="2691" spans="1:5" ht="18.75">
      <c r="A2691" s="37">
        <v>2689</v>
      </c>
      <c r="B2691" s="209"/>
      <c r="C2691" s="37" t="s">
        <v>14739</v>
      </c>
      <c r="D2691" s="6" t="s">
        <v>2689</v>
      </c>
      <c r="E2691" s="3">
        <v>4</v>
      </c>
    </row>
    <row r="2692" spans="1:5" ht="33">
      <c r="A2692" s="37">
        <v>2690</v>
      </c>
      <c r="B2692" s="209"/>
      <c r="C2692" s="37" t="s">
        <v>14740</v>
      </c>
      <c r="D2692" s="6" t="s">
        <v>2690</v>
      </c>
      <c r="E2692" s="3">
        <v>4</v>
      </c>
    </row>
    <row r="2693" spans="1:5" ht="18.75">
      <c r="A2693" s="37">
        <v>2691</v>
      </c>
      <c r="B2693" s="209"/>
      <c r="C2693" s="37" t="s">
        <v>14741</v>
      </c>
      <c r="D2693" s="6" t="s">
        <v>2691</v>
      </c>
      <c r="E2693" s="3">
        <v>4</v>
      </c>
    </row>
    <row r="2694" spans="1:5" ht="18.75">
      <c r="A2694" s="37">
        <v>2692</v>
      </c>
      <c r="B2694" s="209"/>
      <c r="C2694" s="37" t="s">
        <v>14742</v>
      </c>
      <c r="D2694" s="6" t="s">
        <v>2692</v>
      </c>
      <c r="E2694" s="3">
        <v>4</v>
      </c>
    </row>
    <row r="2695" spans="1:5" ht="33">
      <c r="A2695" s="37">
        <v>2693</v>
      </c>
      <c r="B2695" s="209"/>
      <c r="C2695" s="37" t="s">
        <v>14743</v>
      </c>
      <c r="D2695" s="6" t="s">
        <v>2693</v>
      </c>
      <c r="E2695" s="3">
        <v>4</v>
      </c>
    </row>
    <row r="2696" spans="1:5" ht="33">
      <c r="A2696" s="37">
        <v>2694</v>
      </c>
      <c r="B2696" s="209"/>
      <c r="C2696" s="37" t="s">
        <v>14744</v>
      </c>
      <c r="D2696" s="6" t="s">
        <v>2694</v>
      </c>
      <c r="E2696" s="3">
        <v>4</v>
      </c>
    </row>
    <row r="2697" spans="1:5" ht="33">
      <c r="A2697" s="37">
        <v>2695</v>
      </c>
      <c r="B2697" s="209"/>
      <c r="C2697" s="37" t="s">
        <v>14745</v>
      </c>
      <c r="D2697" s="6" t="s">
        <v>2695</v>
      </c>
      <c r="E2697" s="3">
        <v>4</v>
      </c>
    </row>
    <row r="2698" spans="1:5" ht="33">
      <c r="A2698" s="37">
        <v>2696</v>
      </c>
      <c r="B2698" s="209"/>
      <c r="C2698" s="37" t="s">
        <v>14746</v>
      </c>
      <c r="D2698" s="6" t="s">
        <v>2696</v>
      </c>
      <c r="E2698" s="3">
        <v>4</v>
      </c>
    </row>
    <row r="2699" spans="1:5" ht="33">
      <c r="A2699" s="37">
        <v>2697</v>
      </c>
      <c r="B2699" s="209"/>
      <c r="C2699" s="37" t="s">
        <v>14747</v>
      </c>
      <c r="D2699" s="6" t="s">
        <v>2697</v>
      </c>
      <c r="E2699" s="3">
        <v>4</v>
      </c>
    </row>
    <row r="2700" spans="1:5" ht="33">
      <c r="A2700" s="37">
        <v>2698</v>
      </c>
      <c r="B2700" s="209"/>
      <c r="C2700" s="37" t="s">
        <v>14748</v>
      </c>
      <c r="D2700" s="6" t="s">
        <v>2698</v>
      </c>
      <c r="E2700" s="3">
        <v>4</v>
      </c>
    </row>
    <row r="2701" spans="1:5" ht="33">
      <c r="A2701" s="37">
        <v>2699</v>
      </c>
      <c r="B2701" s="209"/>
      <c r="C2701" s="37" t="s">
        <v>14749</v>
      </c>
      <c r="D2701" s="6" t="s">
        <v>2699</v>
      </c>
      <c r="E2701" s="3">
        <v>4</v>
      </c>
    </row>
    <row r="2702" spans="1:5" ht="33">
      <c r="A2702" s="37">
        <v>2700</v>
      </c>
      <c r="B2702" s="209"/>
      <c r="C2702" s="37" t="s">
        <v>14750</v>
      </c>
      <c r="D2702" s="6" t="s">
        <v>2700</v>
      </c>
      <c r="E2702" s="3">
        <v>4</v>
      </c>
    </row>
    <row r="2703" spans="1:5" ht="33">
      <c r="A2703" s="37">
        <v>2701</v>
      </c>
      <c r="B2703" s="209"/>
      <c r="C2703" s="37" t="s">
        <v>14751</v>
      </c>
      <c r="D2703" s="6" t="s">
        <v>2701</v>
      </c>
      <c r="E2703" s="3">
        <v>4</v>
      </c>
    </row>
    <row r="2704" spans="1:5" ht="33">
      <c r="A2704" s="37">
        <v>2702</v>
      </c>
      <c r="B2704" s="209"/>
      <c r="C2704" s="37" t="s">
        <v>14752</v>
      </c>
      <c r="D2704" s="6" t="s">
        <v>2702</v>
      </c>
      <c r="E2704" s="3">
        <v>4</v>
      </c>
    </row>
    <row r="2705" spans="1:5" ht="33">
      <c r="A2705" s="37">
        <v>2703</v>
      </c>
      <c r="B2705" s="209"/>
      <c r="C2705" s="37" t="s">
        <v>14753</v>
      </c>
      <c r="D2705" s="6" t="s">
        <v>2703</v>
      </c>
      <c r="E2705" s="3">
        <v>4</v>
      </c>
    </row>
    <row r="2706" spans="1:5" ht="18.75">
      <c r="A2706" s="37">
        <v>2704</v>
      </c>
      <c r="B2706" s="209"/>
      <c r="C2706" s="37" t="s">
        <v>14754</v>
      </c>
      <c r="D2706" s="6" t="s">
        <v>2704</v>
      </c>
      <c r="E2706" s="3">
        <v>4</v>
      </c>
    </row>
    <row r="2707" spans="1:5" ht="33">
      <c r="A2707" s="37">
        <v>2705</v>
      </c>
      <c r="B2707" s="209"/>
      <c r="C2707" s="37" t="s">
        <v>14755</v>
      </c>
      <c r="D2707" s="6" t="s">
        <v>2705</v>
      </c>
      <c r="E2707" s="3">
        <v>4</v>
      </c>
    </row>
    <row r="2708" spans="1:5" ht="18.75">
      <c r="A2708" s="37">
        <v>2706</v>
      </c>
      <c r="B2708" s="209"/>
      <c r="C2708" s="37" t="s">
        <v>14756</v>
      </c>
      <c r="D2708" s="6" t="s">
        <v>2706</v>
      </c>
      <c r="E2708" s="3">
        <v>4</v>
      </c>
    </row>
    <row r="2709" spans="1:5" ht="33">
      <c r="A2709" s="37">
        <v>2707</v>
      </c>
      <c r="B2709" s="209"/>
      <c r="C2709" s="37" t="s">
        <v>14757</v>
      </c>
      <c r="D2709" s="6" t="s">
        <v>2707</v>
      </c>
      <c r="E2709" s="3">
        <v>4</v>
      </c>
    </row>
    <row r="2710" spans="1:5" ht="18.75">
      <c r="A2710" s="37">
        <v>2708</v>
      </c>
      <c r="B2710" s="209"/>
      <c r="C2710" s="37" t="s">
        <v>14758</v>
      </c>
      <c r="D2710" s="6" t="s">
        <v>2708</v>
      </c>
      <c r="E2710" s="3">
        <v>4</v>
      </c>
    </row>
    <row r="2711" spans="1:5" ht="18.75">
      <c r="A2711" s="37">
        <v>2709</v>
      </c>
      <c r="B2711" s="209"/>
      <c r="C2711" s="37" t="s">
        <v>14759</v>
      </c>
      <c r="D2711" s="6" t="s">
        <v>2709</v>
      </c>
      <c r="E2711" s="3">
        <v>4</v>
      </c>
    </row>
    <row r="2712" spans="1:5" ht="18.75">
      <c r="A2712" s="37">
        <v>2710</v>
      </c>
      <c r="B2712" s="209"/>
      <c r="C2712" s="37" t="s">
        <v>14760</v>
      </c>
      <c r="D2712" s="6" t="s">
        <v>2710</v>
      </c>
      <c r="E2712" s="3">
        <v>4</v>
      </c>
    </row>
    <row r="2713" spans="1:5" ht="33">
      <c r="A2713" s="37">
        <v>2711</v>
      </c>
      <c r="B2713" s="209"/>
      <c r="C2713" s="37" t="s">
        <v>14761</v>
      </c>
      <c r="D2713" s="6" t="s">
        <v>2711</v>
      </c>
      <c r="E2713" s="3">
        <v>4</v>
      </c>
    </row>
    <row r="2714" spans="1:5" ht="18.75">
      <c r="A2714" s="37">
        <v>2712</v>
      </c>
      <c r="B2714" s="209"/>
      <c r="C2714" s="37" t="s">
        <v>14762</v>
      </c>
      <c r="D2714" s="6" t="s">
        <v>2712</v>
      </c>
      <c r="E2714" s="3">
        <v>4</v>
      </c>
    </row>
    <row r="2715" spans="1:5" ht="33">
      <c r="A2715" s="37">
        <v>2713</v>
      </c>
      <c r="B2715" s="209"/>
      <c r="C2715" s="37" t="s">
        <v>14763</v>
      </c>
      <c r="D2715" s="6" t="s">
        <v>2713</v>
      </c>
      <c r="E2715" s="3">
        <v>4</v>
      </c>
    </row>
    <row r="2716" spans="1:5" ht="33">
      <c r="A2716" s="37">
        <v>2714</v>
      </c>
      <c r="B2716" s="209"/>
      <c r="C2716" s="37" t="s">
        <v>14764</v>
      </c>
      <c r="D2716" s="6" t="s">
        <v>2714</v>
      </c>
      <c r="E2716" s="3">
        <v>4</v>
      </c>
    </row>
    <row r="2717" spans="1:5" ht="33">
      <c r="A2717" s="37">
        <v>2715</v>
      </c>
      <c r="B2717" s="209"/>
      <c r="C2717" s="37" t="s">
        <v>14765</v>
      </c>
      <c r="D2717" s="6" t="s">
        <v>2715</v>
      </c>
      <c r="E2717" s="3">
        <v>4</v>
      </c>
    </row>
    <row r="2718" spans="1:5" ht="33">
      <c r="A2718" s="37">
        <v>2716</v>
      </c>
      <c r="B2718" s="209"/>
      <c r="C2718" s="37" t="s">
        <v>14766</v>
      </c>
      <c r="D2718" s="6" t="s">
        <v>2716</v>
      </c>
      <c r="E2718" s="3">
        <v>4</v>
      </c>
    </row>
    <row r="2719" spans="1:5" ht="18.75">
      <c r="A2719" s="37">
        <v>2717</v>
      </c>
      <c r="B2719" s="209"/>
      <c r="C2719" s="37" t="s">
        <v>14767</v>
      </c>
      <c r="D2719" s="6" t="s">
        <v>2717</v>
      </c>
      <c r="E2719" s="3">
        <v>4</v>
      </c>
    </row>
    <row r="2720" spans="1:5" ht="33">
      <c r="A2720" s="37">
        <v>2718</v>
      </c>
      <c r="B2720" s="209"/>
      <c r="C2720" s="37" t="s">
        <v>14768</v>
      </c>
      <c r="D2720" s="6" t="s">
        <v>2718</v>
      </c>
      <c r="E2720" s="3">
        <v>4</v>
      </c>
    </row>
    <row r="2721" spans="1:5" ht="33">
      <c r="A2721" s="37">
        <v>2719</v>
      </c>
      <c r="B2721" s="209"/>
      <c r="C2721" s="37" t="s">
        <v>14769</v>
      </c>
      <c r="D2721" s="6" t="s">
        <v>2719</v>
      </c>
      <c r="E2721" s="3">
        <v>4</v>
      </c>
    </row>
    <row r="2722" spans="1:5" ht="18.75">
      <c r="A2722" s="37">
        <v>2720</v>
      </c>
      <c r="B2722" s="209"/>
      <c r="C2722" s="37" t="s">
        <v>14770</v>
      </c>
      <c r="D2722" s="6" t="s">
        <v>2720</v>
      </c>
      <c r="E2722" s="3">
        <v>4</v>
      </c>
    </row>
    <row r="2723" spans="1:5" ht="18.75">
      <c r="A2723" s="37">
        <v>2721</v>
      </c>
      <c r="B2723" s="209"/>
      <c r="C2723" s="37" t="s">
        <v>14771</v>
      </c>
      <c r="D2723" s="6" t="s">
        <v>2721</v>
      </c>
      <c r="E2723" s="3">
        <v>4</v>
      </c>
    </row>
    <row r="2724" spans="1:5" ht="18.75">
      <c r="A2724" s="37">
        <v>2722</v>
      </c>
      <c r="B2724" s="209"/>
      <c r="C2724" s="37" t="s">
        <v>14772</v>
      </c>
      <c r="D2724" s="6" t="s">
        <v>2722</v>
      </c>
      <c r="E2724" s="3">
        <v>4</v>
      </c>
    </row>
    <row r="2725" spans="1:5" ht="33">
      <c r="A2725" s="37">
        <v>2723</v>
      </c>
      <c r="B2725" s="209"/>
      <c r="C2725" s="37" t="s">
        <v>14773</v>
      </c>
      <c r="D2725" s="6" t="s">
        <v>2723</v>
      </c>
      <c r="E2725" s="3">
        <v>4</v>
      </c>
    </row>
    <row r="2726" spans="1:5" ht="18.75">
      <c r="A2726" s="37">
        <v>2724</v>
      </c>
      <c r="B2726" s="209"/>
      <c r="C2726" s="37" t="s">
        <v>14774</v>
      </c>
      <c r="D2726" s="6" t="s">
        <v>2724</v>
      </c>
      <c r="E2726" s="3">
        <v>4</v>
      </c>
    </row>
    <row r="2727" spans="1:5" ht="33">
      <c r="A2727" s="37">
        <v>2725</v>
      </c>
      <c r="B2727" s="209"/>
      <c r="C2727" s="37" t="s">
        <v>14775</v>
      </c>
      <c r="D2727" s="6" t="s">
        <v>2725</v>
      </c>
      <c r="E2727" s="3">
        <v>4</v>
      </c>
    </row>
    <row r="2728" spans="1:5" ht="33">
      <c r="A2728" s="37">
        <v>2726</v>
      </c>
      <c r="B2728" s="209"/>
      <c r="C2728" s="37" t="s">
        <v>14776</v>
      </c>
      <c r="D2728" s="6" t="s">
        <v>2726</v>
      </c>
      <c r="E2728" s="3">
        <v>4</v>
      </c>
    </row>
    <row r="2729" spans="1:5" ht="33">
      <c r="A2729" s="37">
        <v>2727</v>
      </c>
      <c r="B2729" s="209"/>
      <c r="C2729" s="37" t="s">
        <v>14777</v>
      </c>
      <c r="D2729" s="6" t="s">
        <v>2727</v>
      </c>
      <c r="E2729" s="3">
        <v>4</v>
      </c>
    </row>
    <row r="2730" spans="1:5" ht="33">
      <c r="A2730" s="37">
        <v>2728</v>
      </c>
      <c r="B2730" s="209"/>
      <c r="C2730" s="37" t="s">
        <v>14778</v>
      </c>
      <c r="D2730" s="6" t="s">
        <v>2728</v>
      </c>
      <c r="E2730" s="3">
        <v>4</v>
      </c>
    </row>
    <row r="2731" spans="1:5" ht="18.75">
      <c r="A2731" s="37">
        <v>2729</v>
      </c>
      <c r="B2731" s="209"/>
      <c r="C2731" s="37" t="s">
        <v>14779</v>
      </c>
      <c r="D2731" s="6" t="s">
        <v>2729</v>
      </c>
      <c r="E2731" s="3">
        <v>4</v>
      </c>
    </row>
    <row r="2732" spans="1:5" ht="18.75">
      <c r="A2732" s="37">
        <v>2730</v>
      </c>
      <c r="B2732" s="209"/>
      <c r="C2732" s="37" t="s">
        <v>14780</v>
      </c>
      <c r="D2732" s="6" t="s">
        <v>2730</v>
      </c>
      <c r="E2732" s="3">
        <v>4</v>
      </c>
    </row>
    <row r="2733" spans="1:5" ht="33">
      <c r="A2733" s="37">
        <v>2731</v>
      </c>
      <c r="B2733" s="209"/>
      <c r="C2733" s="37" t="s">
        <v>14781</v>
      </c>
      <c r="D2733" s="6" t="s">
        <v>2731</v>
      </c>
      <c r="E2733" s="3">
        <v>4</v>
      </c>
    </row>
    <row r="2734" spans="1:5" ht="33">
      <c r="A2734" s="37">
        <v>2732</v>
      </c>
      <c r="B2734" s="209"/>
      <c r="C2734" s="37" t="s">
        <v>14782</v>
      </c>
      <c r="D2734" s="6" t="s">
        <v>2732</v>
      </c>
      <c r="E2734" s="3">
        <v>4</v>
      </c>
    </row>
    <row r="2735" spans="1:5" ht="18.75">
      <c r="A2735" s="37">
        <v>2733</v>
      </c>
      <c r="B2735" s="209"/>
      <c r="C2735" s="37" t="s">
        <v>14783</v>
      </c>
      <c r="D2735" s="6" t="s">
        <v>2733</v>
      </c>
      <c r="E2735" s="3">
        <v>4</v>
      </c>
    </row>
    <row r="2736" spans="1:5" ht="18.75">
      <c r="A2736" s="37">
        <v>2734</v>
      </c>
      <c r="B2736" s="209"/>
      <c r="C2736" s="37" t="s">
        <v>14784</v>
      </c>
      <c r="D2736" s="6" t="s">
        <v>2734</v>
      </c>
      <c r="E2736" s="3">
        <v>4</v>
      </c>
    </row>
    <row r="2737" spans="1:5" ht="33">
      <c r="A2737" s="37">
        <v>2735</v>
      </c>
      <c r="B2737" s="209"/>
      <c r="C2737" s="37" t="s">
        <v>14785</v>
      </c>
      <c r="D2737" s="6" t="s">
        <v>2735</v>
      </c>
      <c r="E2737" s="3">
        <v>4</v>
      </c>
    </row>
    <row r="2738" spans="1:5" ht="33">
      <c r="A2738" s="37">
        <v>2736</v>
      </c>
      <c r="B2738" s="209"/>
      <c r="C2738" s="37" t="s">
        <v>14786</v>
      </c>
      <c r="D2738" s="6" t="s">
        <v>2736</v>
      </c>
      <c r="E2738" s="3">
        <v>4</v>
      </c>
    </row>
    <row r="2739" spans="1:5" ht="66">
      <c r="A2739" s="37">
        <v>2737</v>
      </c>
      <c r="B2739" s="209"/>
      <c r="C2739" s="37" t="s">
        <v>14787</v>
      </c>
      <c r="D2739" s="6" t="s">
        <v>2737</v>
      </c>
      <c r="E2739" s="3">
        <v>4</v>
      </c>
    </row>
    <row r="2740" spans="1:5" ht="18.75">
      <c r="A2740" s="37">
        <v>2738</v>
      </c>
      <c r="B2740" s="209"/>
      <c r="C2740" s="37" t="s">
        <v>14788</v>
      </c>
      <c r="D2740" s="6" t="s">
        <v>2738</v>
      </c>
      <c r="E2740" s="3">
        <v>4</v>
      </c>
    </row>
    <row r="2741" spans="1:5" ht="33">
      <c r="A2741" s="37">
        <v>2739</v>
      </c>
      <c r="B2741" s="209"/>
      <c r="C2741" s="37" t="s">
        <v>14789</v>
      </c>
      <c r="D2741" s="6" t="s">
        <v>2739</v>
      </c>
      <c r="E2741" s="3">
        <v>4</v>
      </c>
    </row>
    <row r="2742" spans="1:5" ht="33">
      <c r="A2742" s="37">
        <v>2740</v>
      </c>
      <c r="B2742" s="209"/>
      <c r="C2742" s="37" t="s">
        <v>14790</v>
      </c>
      <c r="D2742" s="6" t="s">
        <v>2740</v>
      </c>
      <c r="E2742" s="3">
        <v>4</v>
      </c>
    </row>
    <row r="2743" spans="1:5" ht="33">
      <c r="A2743" s="37">
        <v>2741</v>
      </c>
      <c r="B2743" s="209"/>
      <c r="C2743" s="37" t="s">
        <v>14791</v>
      </c>
      <c r="D2743" s="6" t="s">
        <v>2741</v>
      </c>
      <c r="E2743" s="3">
        <v>4</v>
      </c>
    </row>
    <row r="2744" spans="1:5" ht="18.75">
      <c r="A2744" s="37">
        <v>2742</v>
      </c>
      <c r="B2744" s="209"/>
      <c r="C2744" s="37" t="s">
        <v>14792</v>
      </c>
      <c r="D2744" s="6" t="s">
        <v>2742</v>
      </c>
      <c r="E2744" s="3">
        <v>4</v>
      </c>
    </row>
    <row r="2745" spans="1:5" ht="18.75">
      <c r="A2745" s="37">
        <v>2743</v>
      </c>
      <c r="B2745" s="209"/>
      <c r="C2745" s="37" t="s">
        <v>14793</v>
      </c>
      <c r="D2745" s="6" t="s">
        <v>2743</v>
      </c>
      <c r="E2745" s="3">
        <v>4</v>
      </c>
    </row>
    <row r="2746" spans="1:5" ht="33">
      <c r="A2746" s="37">
        <v>2744</v>
      </c>
      <c r="B2746" s="209"/>
      <c r="C2746" s="37" t="s">
        <v>14794</v>
      </c>
      <c r="D2746" s="6" t="s">
        <v>2744</v>
      </c>
      <c r="E2746" s="3">
        <v>4</v>
      </c>
    </row>
    <row r="2747" spans="1:5" ht="33">
      <c r="A2747" s="37">
        <v>2745</v>
      </c>
      <c r="B2747" s="209"/>
      <c r="C2747" s="37" t="s">
        <v>14795</v>
      </c>
      <c r="D2747" s="6" t="s">
        <v>2745</v>
      </c>
      <c r="E2747" s="3">
        <v>4</v>
      </c>
    </row>
    <row r="2748" spans="1:5" ht="33">
      <c r="A2748" s="37">
        <v>2746</v>
      </c>
      <c r="B2748" s="209"/>
      <c r="C2748" s="37" t="s">
        <v>14796</v>
      </c>
      <c r="D2748" s="6" t="s">
        <v>2746</v>
      </c>
      <c r="E2748" s="3">
        <v>4</v>
      </c>
    </row>
    <row r="2749" spans="1:5" ht="33">
      <c r="A2749" s="37">
        <v>2747</v>
      </c>
      <c r="B2749" s="209"/>
      <c r="C2749" s="37" t="s">
        <v>14797</v>
      </c>
      <c r="D2749" s="6" t="s">
        <v>2747</v>
      </c>
      <c r="E2749" s="3">
        <v>4</v>
      </c>
    </row>
    <row r="2750" spans="1:5" ht="33">
      <c r="A2750" s="37">
        <v>2748</v>
      </c>
      <c r="B2750" s="209"/>
      <c r="C2750" s="37" t="s">
        <v>14798</v>
      </c>
      <c r="D2750" s="6" t="s">
        <v>2748</v>
      </c>
      <c r="E2750" s="3">
        <v>4</v>
      </c>
    </row>
    <row r="2751" spans="1:5" ht="18.75">
      <c r="A2751" s="37">
        <v>2749</v>
      </c>
      <c r="B2751" s="209"/>
      <c r="C2751" s="37" t="s">
        <v>14799</v>
      </c>
      <c r="D2751" s="6" t="s">
        <v>2749</v>
      </c>
      <c r="E2751" s="3">
        <v>4</v>
      </c>
    </row>
    <row r="2752" spans="1:5" ht="18.75">
      <c r="A2752" s="37">
        <v>2750</v>
      </c>
      <c r="B2752" s="209"/>
      <c r="C2752" s="37" t="s">
        <v>14800</v>
      </c>
      <c r="D2752" s="6" t="s">
        <v>2750</v>
      </c>
      <c r="E2752" s="3">
        <v>4</v>
      </c>
    </row>
    <row r="2753" spans="1:5" ht="33">
      <c r="A2753" s="37">
        <v>2751</v>
      </c>
      <c r="B2753" s="209"/>
      <c r="C2753" s="37" t="s">
        <v>14801</v>
      </c>
      <c r="D2753" s="6" t="s">
        <v>2751</v>
      </c>
      <c r="E2753" s="3">
        <v>4</v>
      </c>
    </row>
    <row r="2754" spans="1:5" ht="33">
      <c r="A2754" s="37">
        <v>2752</v>
      </c>
      <c r="B2754" s="209"/>
      <c r="C2754" s="37" t="s">
        <v>14802</v>
      </c>
      <c r="D2754" s="6" t="s">
        <v>2752</v>
      </c>
      <c r="E2754" s="3">
        <v>4</v>
      </c>
    </row>
    <row r="2755" spans="1:5" ht="33">
      <c r="A2755" s="37">
        <v>2753</v>
      </c>
      <c r="B2755" s="209"/>
      <c r="C2755" s="37" t="s">
        <v>14803</v>
      </c>
      <c r="D2755" s="6" t="s">
        <v>2753</v>
      </c>
      <c r="E2755" s="3">
        <v>4</v>
      </c>
    </row>
    <row r="2756" spans="1:5" ht="18.75">
      <c r="A2756" s="37">
        <v>2754</v>
      </c>
      <c r="B2756" s="209"/>
      <c r="C2756" s="37" t="s">
        <v>14804</v>
      </c>
      <c r="D2756" s="6" t="s">
        <v>2754</v>
      </c>
      <c r="E2756" s="3">
        <v>4</v>
      </c>
    </row>
    <row r="2757" spans="1:5" ht="33">
      <c r="A2757" s="37">
        <v>2755</v>
      </c>
      <c r="B2757" s="209"/>
      <c r="C2757" s="37" t="s">
        <v>14805</v>
      </c>
      <c r="D2757" s="6" t="s">
        <v>2755</v>
      </c>
      <c r="E2757" s="3">
        <v>4</v>
      </c>
    </row>
    <row r="2758" spans="1:5" ht="33">
      <c r="A2758" s="37">
        <v>2756</v>
      </c>
      <c r="B2758" s="209"/>
      <c r="C2758" s="37" t="s">
        <v>14806</v>
      </c>
      <c r="D2758" s="6" t="s">
        <v>2756</v>
      </c>
      <c r="E2758" s="3">
        <v>4</v>
      </c>
    </row>
    <row r="2759" spans="1:5" ht="33">
      <c r="A2759" s="37">
        <v>2757</v>
      </c>
      <c r="B2759" s="209"/>
      <c r="C2759" s="37" t="s">
        <v>14807</v>
      </c>
      <c r="D2759" s="6" t="s">
        <v>2757</v>
      </c>
      <c r="E2759" s="3">
        <v>4</v>
      </c>
    </row>
    <row r="2760" spans="1:5" ht="33">
      <c r="A2760" s="37">
        <v>2758</v>
      </c>
      <c r="B2760" s="209"/>
      <c r="C2760" s="37" t="s">
        <v>14808</v>
      </c>
      <c r="D2760" s="6" t="s">
        <v>2758</v>
      </c>
      <c r="E2760" s="3">
        <v>4</v>
      </c>
    </row>
    <row r="2761" spans="1:5" ht="33">
      <c r="A2761" s="37">
        <v>2759</v>
      </c>
      <c r="B2761" s="209"/>
      <c r="C2761" s="37" t="s">
        <v>14809</v>
      </c>
      <c r="D2761" s="6" t="s">
        <v>2759</v>
      </c>
      <c r="E2761" s="3">
        <v>4</v>
      </c>
    </row>
    <row r="2762" spans="1:5" ht="33">
      <c r="A2762" s="37">
        <v>2760</v>
      </c>
      <c r="B2762" s="209"/>
      <c r="C2762" s="37" t="s">
        <v>14810</v>
      </c>
      <c r="D2762" s="6" t="s">
        <v>2760</v>
      </c>
      <c r="E2762" s="3">
        <v>4</v>
      </c>
    </row>
    <row r="2763" spans="1:5" ht="33">
      <c r="A2763" s="37">
        <v>2761</v>
      </c>
      <c r="B2763" s="209"/>
      <c r="C2763" s="37" t="s">
        <v>14811</v>
      </c>
      <c r="D2763" s="6" t="s">
        <v>2761</v>
      </c>
      <c r="E2763" s="3">
        <v>4</v>
      </c>
    </row>
    <row r="2764" spans="1:5" ht="18.75">
      <c r="A2764" s="37">
        <v>2762</v>
      </c>
      <c r="B2764" s="209"/>
      <c r="C2764" s="37" t="s">
        <v>14812</v>
      </c>
      <c r="D2764" s="6" t="s">
        <v>2762</v>
      </c>
      <c r="E2764" s="3">
        <v>4</v>
      </c>
    </row>
    <row r="2765" spans="1:5" ht="33">
      <c r="A2765" s="37">
        <v>2763</v>
      </c>
      <c r="B2765" s="209"/>
      <c r="C2765" s="37" t="s">
        <v>14813</v>
      </c>
      <c r="D2765" s="6" t="s">
        <v>2763</v>
      </c>
      <c r="E2765" s="3">
        <v>4</v>
      </c>
    </row>
    <row r="2766" spans="1:5" ht="18.75">
      <c r="A2766" s="37">
        <v>2764</v>
      </c>
      <c r="B2766" s="209"/>
      <c r="C2766" s="37" t="s">
        <v>14814</v>
      </c>
      <c r="D2766" s="6" t="s">
        <v>2764</v>
      </c>
      <c r="E2766" s="3">
        <v>8</v>
      </c>
    </row>
    <row r="2767" spans="1:5" ht="18.75">
      <c r="A2767" s="37">
        <v>2765</v>
      </c>
      <c r="B2767" s="209"/>
      <c r="C2767" s="37" t="s">
        <v>14815</v>
      </c>
      <c r="D2767" s="6" t="s">
        <v>2765</v>
      </c>
      <c r="E2767" s="3">
        <v>8</v>
      </c>
    </row>
    <row r="2768" spans="1:5" ht="18.75">
      <c r="A2768" s="37">
        <v>2766</v>
      </c>
      <c r="B2768" s="209"/>
      <c r="C2768" s="37" t="s">
        <v>14816</v>
      </c>
      <c r="D2768" s="6" t="s">
        <v>2766</v>
      </c>
      <c r="E2768" s="3">
        <v>8</v>
      </c>
    </row>
    <row r="2769" spans="1:5" ht="18.75">
      <c r="A2769" s="37">
        <v>2767</v>
      </c>
      <c r="B2769" s="209"/>
      <c r="C2769" s="37" t="s">
        <v>14817</v>
      </c>
      <c r="D2769" s="6" t="s">
        <v>2767</v>
      </c>
      <c r="E2769" s="3">
        <v>8</v>
      </c>
    </row>
    <row r="2770" spans="1:5" ht="18.75">
      <c r="A2770" s="37">
        <v>2768</v>
      </c>
      <c r="B2770" s="209"/>
      <c r="C2770" s="37" t="s">
        <v>14818</v>
      </c>
      <c r="D2770" s="6" t="s">
        <v>2768</v>
      </c>
      <c r="E2770" s="3">
        <v>8</v>
      </c>
    </row>
    <row r="2771" spans="1:5" ht="18.75">
      <c r="A2771" s="37">
        <v>2769</v>
      </c>
      <c r="B2771" s="209"/>
      <c r="C2771" s="37" t="s">
        <v>14819</v>
      </c>
      <c r="D2771" s="6" t="s">
        <v>2769</v>
      </c>
      <c r="E2771" s="3">
        <v>4</v>
      </c>
    </row>
    <row r="2772" spans="1:5" ht="18.75">
      <c r="A2772" s="37">
        <v>2770</v>
      </c>
      <c r="B2772" s="209"/>
      <c r="C2772" s="37" t="s">
        <v>14820</v>
      </c>
      <c r="D2772" s="6" t="s">
        <v>2770</v>
      </c>
      <c r="E2772" s="3">
        <v>4</v>
      </c>
    </row>
    <row r="2773" spans="1:5" ht="33">
      <c r="A2773" s="37">
        <v>2771</v>
      </c>
      <c r="B2773" s="209"/>
      <c r="C2773" s="37" t="s">
        <v>14821</v>
      </c>
      <c r="D2773" s="6" t="s">
        <v>2771</v>
      </c>
      <c r="E2773" s="3">
        <v>2</v>
      </c>
    </row>
    <row r="2774" spans="1:5" ht="33">
      <c r="A2774" s="37">
        <v>2772</v>
      </c>
      <c r="B2774" s="209"/>
      <c r="C2774" s="37" t="s">
        <v>14822</v>
      </c>
      <c r="D2774" s="6" t="s">
        <v>2772</v>
      </c>
      <c r="E2774" s="3">
        <v>2</v>
      </c>
    </row>
    <row r="2775" spans="1:5" ht="33">
      <c r="A2775" s="37">
        <v>2773</v>
      </c>
      <c r="B2775" s="209"/>
      <c r="C2775" s="37" t="s">
        <v>14823</v>
      </c>
      <c r="D2775" s="6" t="s">
        <v>2773</v>
      </c>
      <c r="E2775" s="3">
        <v>2</v>
      </c>
    </row>
    <row r="2776" spans="1:5" ht="33">
      <c r="A2776" s="37">
        <v>2774</v>
      </c>
      <c r="B2776" s="209"/>
      <c r="C2776" s="37" t="s">
        <v>14824</v>
      </c>
      <c r="D2776" s="6" t="s">
        <v>2774</v>
      </c>
      <c r="E2776" s="3">
        <v>2</v>
      </c>
    </row>
    <row r="2777" spans="1:5" ht="33">
      <c r="A2777" s="37">
        <v>2775</v>
      </c>
      <c r="B2777" s="209"/>
      <c r="C2777" s="37" t="s">
        <v>14825</v>
      </c>
      <c r="D2777" s="6" t="s">
        <v>2775</v>
      </c>
      <c r="E2777" s="3">
        <v>2</v>
      </c>
    </row>
    <row r="2778" spans="1:5" ht="33">
      <c r="A2778" s="37">
        <v>2776</v>
      </c>
      <c r="B2778" s="209"/>
      <c r="C2778" s="37" t="s">
        <v>14826</v>
      </c>
      <c r="D2778" s="6" t="s">
        <v>2776</v>
      </c>
      <c r="E2778" s="3">
        <v>2</v>
      </c>
    </row>
    <row r="2779" spans="1:5" ht="33">
      <c r="A2779" s="37">
        <v>2777</v>
      </c>
      <c r="B2779" s="209"/>
      <c r="C2779" s="37" t="s">
        <v>14827</v>
      </c>
      <c r="D2779" s="6" t="s">
        <v>2777</v>
      </c>
      <c r="E2779" s="3">
        <v>2</v>
      </c>
    </row>
    <row r="2780" spans="1:5" ht="33">
      <c r="A2780" s="37">
        <v>2778</v>
      </c>
      <c r="B2780" s="209"/>
      <c r="C2780" s="37" t="s">
        <v>14828</v>
      </c>
      <c r="D2780" s="6" t="s">
        <v>2778</v>
      </c>
      <c r="E2780" s="3">
        <v>2</v>
      </c>
    </row>
    <row r="2781" spans="1:5" ht="33">
      <c r="A2781" s="37">
        <v>2779</v>
      </c>
      <c r="B2781" s="209"/>
      <c r="C2781" s="37" t="s">
        <v>14829</v>
      </c>
      <c r="D2781" s="6" t="s">
        <v>2779</v>
      </c>
      <c r="E2781" s="3">
        <v>2</v>
      </c>
    </row>
    <row r="2782" spans="1:5" ht="33">
      <c r="A2782" s="37">
        <v>2780</v>
      </c>
      <c r="B2782" s="209"/>
      <c r="C2782" s="37" t="s">
        <v>14830</v>
      </c>
      <c r="D2782" s="6" t="s">
        <v>2780</v>
      </c>
      <c r="E2782" s="3">
        <v>2</v>
      </c>
    </row>
    <row r="2783" spans="1:5" ht="33">
      <c r="A2783" s="37">
        <v>2781</v>
      </c>
      <c r="B2783" s="209"/>
      <c r="C2783" s="37" t="s">
        <v>14831</v>
      </c>
      <c r="D2783" s="6" t="s">
        <v>2781</v>
      </c>
      <c r="E2783" s="3">
        <v>2</v>
      </c>
    </row>
    <row r="2784" spans="1:5" ht="33">
      <c r="A2784" s="37">
        <v>2782</v>
      </c>
      <c r="B2784" s="209"/>
      <c r="C2784" s="37" t="s">
        <v>14832</v>
      </c>
      <c r="D2784" s="6" t="s">
        <v>2782</v>
      </c>
      <c r="E2784" s="3">
        <v>2</v>
      </c>
    </row>
    <row r="2785" spans="1:5" ht="33">
      <c r="A2785" s="37">
        <v>2783</v>
      </c>
      <c r="B2785" s="209"/>
      <c r="C2785" s="37" t="s">
        <v>14833</v>
      </c>
      <c r="D2785" s="6" t="s">
        <v>2783</v>
      </c>
      <c r="E2785" s="3">
        <v>2</v>
      </c>
    </row>
    <row r="2786" spans="1:5" ht="33">
      <c r="A2786" s="37">
        <v>2784</v>
      </c>
      <c r="B2786" s="209"/>
      <c r="C2786" s="37" t="s">
        <v>14834</v>
      </c>
      <c r="D2786" s="6" t="s">
        <v>2784</v>
      </c>
      <c r="E2786" s="3">
        <v>2</v>
      </c>
    </row>
    <row r="2787" spans="1:5" ht="33">
      <c r="A2787" s="37">
        <v>2785</v>
      </c>
      <c r="B2787" s="209"/>
      <c r="C2787" s="37" t="s">
        <v>14835</v>
      </c>
      <c r="D2787" s="6" t="s">
        <v>2785</v>
      </c>
      <c r="E2787" s="3">
        <v>2</v>
      </c>
    </row>
    <row r="2788" spans="1:5" ht="33">
      <c r="A2788" s="37">
        <v>2786</v>
      </c>
      <c r="B2788" s="209"/>
      <c r="C2788" s="37" t="s">
        <v>14836</v>
      </c>
      <c r="D2788" s="6" t="s">
        <v>2786</v>
      </c>
      <c r="E2788" s="3">
        <v>2</v>
      </c>
    </row>
    <row r="2789" spans="1:5" ht="33">
      <c r="A2789" s="37">
        <v>2787</v>
      </c>
      <c r="B2789" s="209"/>
      <c r="C2789" s="37" t="s">
        <v>14837</v>
      </c>
      <c r="D2789" s="6" t="s">
        <v>2787</v>
      </c>
      <c r="E2789" s="3">
        <v>2</v>
      </c>
    </row>
    <row r="2790" spans="1:5" ht="33">
      <c r="A2790" s="37">
        <v>2788</v>
      </c>
      <c r="B2790" s="209"/>
      <c r="C2790" s="37" t="s">
        <v>14838</v>
      </c>
      <c r="D2790" s="6" t="s">
        <v>2788</v>
      </c>
      <c r="E2790" s="3">
        <v>2</v>
      </c>
    </row>
    <row r="2791" spans="1:5" ht="33">
      <c r="A2791" s="37">
        <v>2789</v>
      </c>
      <c r="B2791" s="209"/>
      <c r="C2791" s="37" t="s">
        <v>14839</v>
      </c>
      <c r="D2791" s="6" t="s">
        <v>2789</v>
      </c>
      <c r="E2791" s="3">
        <v>2</v>
      </c>
    </row>
    <row r="2792" spans="1:5" ht="33">
      <c r="A2792" s="37">
        <v>2790</v>
      </c>
      <c r="B2792" s="209"/>
      <c r="C2792" s="37" t="s">
        <v>14840</v>
      </c>
      <c r="D2792" s="6" t="s">
        <v>2790</v>
      </c>
      <c r="E2792" s="3">
        <v>2</v>
      </c>
    </row>
    <row r="2793" spans="1:5" ht="33">
      <c r="A2793" s="37">
        <v>2791</v>
      </c>
      <c r="B2793" s="209"/>
      <c r="C2793" s="37" t="s">
        <v>14841</v>
      </c>
      <c r="D2793" s="6" t="s">
        <v>2791</v>
      </c>
      <c r="E2793" s="3">
        <v>2</v>
      </c>
    </row>
    <row r="2794" spans="1:5" ht="33">
      <c r="A2794" s="37">
        <v>2792</v>
      </c>
      <c r="B2794" s="209"/>
      <c r="C2794" s="37" t="s">
        <v>14842</v>
      </c>
      <c r="D2794" s="6" t="s">
        <v>2792</v>
      </c>
      <c r="E2794" s="3">
        <v>2</v>
      </c>
    </row>
    <row r="2795" spans="1:5" ht="18.75">
      <c r="A2795" s="37">
        <v>2793</v>
      </c>
      <c r="B2795" s="209"/>
      <c r="C2795" s="37" t="s">
        <v>14843</v>
      </c>
      <c r="D2795" s="6" t="s">
        <v>2793</v>
      </c>
      <c r="E2795" s="3">
        <v>4</v>
      </c>
    </row>
    <row r="2796" spans="1:5" ht="33">
      <c r="A2796" s="37">
        <v>2794</v>
      </c>
      <c r="B2796" s="209"/>
      <c r="C2796" s="37" t="s">
        <v>14844</v>
      </c>
      <c r="D2796" s="6" t="s">
        <v>2794</v>
      </c>
      <c r="E2796" s="3">
        <v>4</v>
      </c>
    </row>
    <row r="2797" spans="1:5" ht="33">
      <c r="A2797" s="37">
        <v>2795</v>
      </c>
      <c r="B2797" s="209"/>
      <c r="C2797" s="37" t="s">
        <v>14845</v>
      </c>
      <c r="D2797" s="6" t="s">
        <v>2795</v>
      </c>
      <c r="E2797" s="3">
        <v>4</v>
      </c>
    </row>
    <row r="2798" spans="1:5" ht="33">
      <c r="A2798" s="37">
        <v>2796</v>
      </c>
      <c r="B2798" s="209"/>
      <c r="C2798" s="37" t="s">
        <v>14846</v>
      </c>
      <c r="D2798" s="6" t="s">
        <v>2796</v>
      </c>
      <c r="E2798" s="3">
        <v>4</v>
      </c>
    </row>
    <row r="2799" spans="1:5" ht="49.5">
      <c r="A2799" s="37">
        <v>2797</v>
      </c>
      <c r="B2799" s="209"/>
      <c r="C2799" s="37" t="s">
        <v>14847</v>
      </c>
      <c r="D2799" s="6" t="s">
        <v>2797</v>
      </c>
      <c r="E2799" s="3">
        <v>4</v>
      </c>
    </row>
    <row r="2800" spans="1:5" ht="49.5">
      <c r="A2800" s="37">
        <v>2798</v>
      </c>
      <c r="B2800" s="209"/>
      <c r="C2800" s="37" t="s">
        <v>14848</v>
      </c>
      <c r="D2800" s="6" t="s">
        <v>2798</v>
      </c>
      <c r="E2800" s="3">
        <v>4</v>
      </c>
    </row>
    <row r="2801" spans="1:5" ht="49.5">
      <c r="A2801" s="37">
        <v>2799</v>
      </c>
      <c r="B2801" s="209"/>
      <c r="C2801" s="37" t="s">
        <v>14849</v>
      </c>
      <c r="D2801" s="6" t="s">
        <v>2799</v>
      </c>
      <c r="E2801" s="3">
        <v>4</v>
      </c>
    </row>
    <row r="2802" spans="1:5" ht="33">
      <c r="A2802" s="37">
        <v>2800</v>
      </c>
      <c r="B2802" s="209"/>
      <c r="C2802" s="37" t="s">
        <v>14850</v>
      </c>
      <c r="D2802" s="6" t="s">
        <v>2800</v>
      </c>
      <c r="E2802" s="3">
        <v>4</v>
      </c>
    </row>
    <row r="2803" spans="1:5" ht="33">
      <c r="A2803" s="37">
        <v>2801</v>
      </c>
      <c r="B2803" s="209"/>
      <c r="C2803" s="37" t="s">
        <v>14851</v>
      </c>
      <c r="D2803" s="6" t="s">
        <v>2801</v>
      </c>
      <c r="E2803" s="3">
        <v>4</v>
      </c>
    </row>
    <row r="2804" spans="1:5" ht="33">
      <c r="A2804" s="37">
        <v>2802</v>
      </c>
      <c r="B2804" s="209"/>
      <c r="C2804" s="37" t="s">
        <v>14852</v>
      </c>
      <c r="D2804" s="6" t="s">
        <v>2802</v>
      </c>
      <c r="E2804" s="3">
        <v>4</v>
      </c>
    </row>
    <row r="2805" spans="1:5" ht="33">
      <c r="A2805" s="37">
        <v>2803</v>
      </c>
      <c r="B2805" s="209"/>
      <c r="C2805" s="37" t="s">
        <v>14853</v>
      </c>
      <c r="D2805" s="6" t="s">
        <v>2803</v>
      </c>
      <c r="E2805" s="3">
        <v>4</v>
      </c>
    </row>
    <row r="2806" spans="1:5" ht="33">
      <c r="A2806" s="37">
        <v>2804</v>
      </c>
      <c r="B2806" s="209"/>
      <c r="C2806" s="37" t="s">
        <v>14854</v>
      </c>
      <c r="D2806" s="6" t="s">
        <v>2804</v>
      </c>
      <c r="E2806" s="3">
        <v>4</v>
      </c>
    </row>
    <row r="2807" spans="1:5" ht="33">
      <c r="A2807" s="37">
        <v>2805</v>
      </c>
      <c r="B2807" s="209"/>
      <c r="C2807" s="37" t="s">
        <v>14855</v>
      </c>
      <c r="D2807" s="6" t="s">
        <v>2805</v>
      </c>
      <c r="E2807" s="3">
        <v>4</v>
      </c>
    </row>
    <row r="2808" spans="1:5" ht="33">
      <c r="A2808" s="37">
        <v>2806</v>
      </c>
      <c r="B2808" s="209"/>
      <c r="C2808" s="37" t="s">
        <v>14856</v>
      </c>
      <c r="D2808" s="6" t="s">
        <v>2806</v>
      </c>
      <c r="E2808" s="3">
        <v>4</v>
      </c>
    </row>
    <row r="2809" spans="1:5" ht="33">
      <c r="A2809" s="37">
        <v>2807</v>
      </c>
      <c r="B2809" s="209"/>
      <c r="C2809" s="37" t="s">
        <v>14857</v>
      </c>
      <c r="D2809" s="6" t="s">
        <v>2807</v>
      </c>
      <c r="E2809" s="3">
        <v>4</v>
      </c>
    </row>
    <row r="2810" spans="1:5" ht="18.75">
      <c r="A2810" s="37">
        <v>2808</v>
      </c>
      <c r="B2810" s="209"/>
      <c r="C2810" s="37" t="s">
        <v>14858</v>
      </c>
      <c r="D2810" s="6" t="s">
        <v>2808</v>
      </c>
      <c r="E2810" s="3">
        <v>4</v>
      </c>
    </row>
    <row r="2811" spans="1:5" ht="33">
      <c r="A2811" s="37">
        <v>2809</v>
      </c>
      <c r="B2811" s="209"/>
      <c r="C2811" s="37" t="s">
        <v>14859</v>
      </c>
      <c r="D2811" s="6" t="s">
        <v>2809</v>
      </c>
      <c r="E2811" s="3">
        <v>4</v>
      </c>
    </row>
    <row r="2812" spans="1:5" ht="33">
      <c r="A2812" s="37">
        <v>2810</v>
      </c>
      <c r="B2812" s="209"/>
      <c r="C2812" s="37" t="s">
        <v>14860</v>
      </c>
      <c r="D2812" s="6" t="s">
        <v>2810</v>
      </c>
      <c r="E2812" s="3">
        <v>10</v>
      </c>
    </row>
    <row r="2813" spans="1:5" ht="18.75">
      <c r="A2813" s="37">
        <v>2811</v>
      </c>
      <c r="B2813" s="209"/>
      <c r="C2813" s="37" t="s">
        <v>14861</v>
      </c>
      <c r="D2813" s="6" t="s">
        <v>2811</v>
      </c>
      <c r="E2813" s="3">
        <v>10</v>
      </c>
    </row>
    <row r="2814" spans="1:5" ht="33">
      <c r="A2814" s="37">
        <v>2812</v>
      </c>
      <c r="B2814" s="209"/>
      <c r="C2814" s="37" t="s">
        <v>14862</v>
      </c>
      <c r="D2814" s="6" t="s">
        <v>2812</v>
      </c>
      <c r="E2814" s="3">
        <v>10</v>
      </c>
    </row>
    <row r="2815" spans="1:5" ht="33">
      <c r="A2815" s="37">
        <v>2813</v>
      </c>
      <c r="B2815" s="209"/>
      <c r="C2815" s="37" t="s">
        <v>14863</v>
      </c>
      <c r="D2815" s="6" t="s">
        <v>2813</v>
      </c>
      <c r="E2815" s="3">
        <v>8</v>
      </c>
    </row>
    <row r="2816" spans="1:5" ht="18.75">
      <c r="A2816" s="37">
        <v>2814</v>
      </c>
      <c r="B2816" s="209"/>
      <c r="C2816" s="37" t="s">
        <v>14864</v>
      </c>
      <c r="D2816" s="6" t="s">
        <v>2814</v>
      </c>
      <c r="E2816" s="3">
        <v>4</v>
      </c>
    </row>
    <row r="2817" spans="1:5" ht="33">
      <c r="A2817" s="37">
        <v>2815</v>
      </c>
      <c r="B2817" s="209"/>
      <c r="C2817" s="37" t="s">
        <v>14865</v>
      </c>
      <c r="D2817" s="6" t="s">
        <v>2815</v>
      </c>
      <c r="E2817" s="3">
        <v>4</v>
      </c>
    </row>
    <row r="2818" spans="1:5" ht="33">
      <c r="A2818" s="37">
        <v>2816</v>
      </c>
      <c r="B2818" s="209"/>
      <c r="C2818" s="37" t="s">
        <v>14866</v>
      </c>
      <c r="D2818" s="6" t="s">
        <v>2816</v>
      </c>
      <c r="E2818" s="3">
        <v>4</v>
      </c>
    </row>
    <row r="2819" spans="1:5" ht="33">
      <c r="A2819" s="37">
        <v>2817</v>
      </c>
      <c r="B2819" s="209"/>
      <c r="C2819" s="37" t="s">
        <v>14867</v>
      </c>
      <c r="D2819" s="6" t="s">
        <v>2817</v>
      </c>
      <c r="E2819" s="3">
        <v>4</v>
      </c>
    </row>
    <row r="2820" spans="1:5" ht="33">
      <c r="A2820" s="37">
        <v>2818</v>
      </c>
      <c r="B2820" s="209"/>
      <c r="C2820" s="37" t="s">
        <v>14868</v>
      </c>
      <c r="D2820" s="6" t="s">
        <v>2818</v>
      </c>
      <c r="E2820" s="3">
        <v>4</v>
      </c>
    </row>
    <row r="2821" spans="1:5" ht="33">
      <c r="A2821" s="37">
        <v>2819</v>
      </c>
      <c r="B2821" s="209"/>
      <c r="C2821" s="37" t="s">
        <v>14869</v>
      </c>
      <c r="D2821" s="6" t="s">
        <v>2819</v>
      </c>
      <c r="E2821" s="3">
        <v>4</v>
      </c>
    </row>
    <row r="2822" spans="1:5" ht="33">
      <c r="A2822" s="37">
        <v>2820</v>
      </c>
      <c r="B2822" s="209"/>
      <c r="C2822" s="37" t="s">
        <v>14870</v>
      </c>
      <c r="D2822" s="6" t="s">
        <v>2820</v>
      </c>
      <c r="E2822" s="3">
        <v>4</v>
      </c>
    </row>
    <row r="2823" spans="1:5" ht="33">
      <c r="A2823" s="37">
        <v>2821</v>
      </c>
      <c r="B2823" s="209"/>
      <c r="C2823" s="37" t="s">
        <v>14871</v>
      </c>
      <c r="D2823" s="6" t="s">
        <v>2821</v>
      </c>
      <c r="E2823" s="3">
        <v>10</v>
      </c>
    </row>
    <row r="2824" spans="1:5" ht="33">
      <c r="A2824" s="37">
        <v>2822</v>
      </c>
      <c r="B2824" s="209"/>
      <c r="C2824" s="37" t="s">
        <v>14872</v>
      </c>
      <c r="D2824" s="6" t="s">
        <v>2822</v>
      </c>
      <c r="E2824" s="3">
        <v>10</v>
      </c>
    </row>
    <row r="2825" spans="1:5" ht="33">
      <c r="A2825" s="37">
        <v>2823</v>
      </c>
      <c r="B2825" s="209"/>
      <c r="C2825" s="37" t="s">
        <v>14873</v>
      </c>
      <c r="D2825" s="6" t="s">
        <v>2823</v>
      </c>
      <c r="E2825" s="3">
        <v>10</v>
      </c>
    </row>
    <row r="2826" spans="1:5" ht="33">
      <c r="A2826" s="37">
        <v>2824</v>
      </c>
      <c r="B2826" s="209"/>
      <c r="C2826" s="37" t="s">
        <v>14874</v>
      </c>
      <c r="D2826" s="6" t="s">
        <v>2824</v>
      </c>
      <c r="E2826" s="3">
        <v>10</v>
      </c>
    </row>
    <row r="2827" spans="1:5" ht="18.75">
      <c r="A2827" s="37">
        <v>2825</v>
      </c>
      <c r="B2827" s="209"/>
      <c r="C2827" s="37" t="s">
        <v>14875</v>
      </c>
      <c r="D2827" s="6" t="s">
        <v>2825</v>
      </c>
      <c r="E2827" s="3">
        <v>8</v>
      </c>
    </row>
    <row r="2828" spans="1:5" ht="33">
      <c r="A2828" s="37">
        <v>2826</v>
      </c>
      <c r="B2828" s="209"/>
      <c r="C2828" s="37" t="s">
        <v>14876</v>
      </c>
      <c r="D2828" s="6" t="s">
        <v>2826</v>
      </c>
      <c r="E2828" s="3">
        <v>8</v>
      </c>
    </row>
    <row r="2829" spans="1:5" ht="18.75">
      <c r="A2829" s="37">
        <v>2827</v>
      </c>
      <c r="B2829" s="209"/>
      <c r="C2829" s="37" t="s">
        <v>14877</v>
      </c>
      <c r="D2829" s="6" t="s">
        <v>2827</v>
      </c>
      <c r="E2829" s="3">
        <v>8</v>
      </c>
    </row>
    <row r="2830" spans="1:5" ht="33">
      <c r="A2830" s="37">
        <v>2828</v>
      </c>
      <c r="B2830" s="209"/>
      <c r="C2830" s="37" t="s">
        <v>14878</v>
      </c>
      <c r="D2830" s="6" t="s">
        <v>2828</v>
      </c>
      <c r="E2830" s="3">
        <v>10</v>
      </c>
    </row>
    <row r="2831" spans="1:5" ht="18.75">
      <c r="A2831" s="37">
        <v>2829</v>
      </c>
      <c r="B2831" s="209"/>
      <c r="C2831" s="37" t="s">
        <v>14879</v>
      </c>
      <c r="D2831" s="6" t="s">
        <v>2829</v>
      </c>
      <c r="E2831" s="3">
        <v>6</v>
      </c>
    </row>
    <row r="2832" spans="1:5" ht="33">
      <c r="A2832" s="37">
        <v>2830</v>
      </c>
      <c r="B2832" s="209"/>
      <c r="C2832" s="37" t="s">
        <v>14880</v>
      </c>
      <c r="D2832" s="6" t="s">
        <v>2830</v>
      </c>
      <c r="E2832" s="3">
        <v>4</v>
      </c>
    </row>
    <row r="2833" spans="1:5" ht="33">
      <c r="A2833" s="37">
        <v>2831</v>
      </c>
      <c r="B2833" s="209"/>
      <c r="C2833" s="37" t="s">
        <v>14881</v>
      </c>
      <c r="D2833" s="6" t="s">
        <v>2831</v>
      </c>
      <c r="E2833" s="3">
        <v>10</v>
      </c>
    </row>
    <row r="2834" spans="1:5" ht="18.75">
      <c r="A2834" s="37">
        <v>2832</v>
      </c>
      <c r="B2834" s="209"/>
      <c r="C2834" s="37" t="s">
        <v>14882</v>
      </c>
      <c r="D2834" s="6" t="s">
        <v>2832</v>
      </c>
      <c r="E2834" s="3">
        <v>6</v>
      </c>
    </row>
    <row r="2835" spans="1:5" ht="18.75">
      <c r="A2835" s="37">
        <v>2833</v>
      </c>
      <c r="B2835" s="209"/>
      <c r="C2835" s="37" t="s">
        <v>14883</v>
      </c>
      <c r="D2835" s="6" t="s">
        <v>2833</v>
      </c>
      <c r="E2835" s="3">
        <v>6</v>
      </c>
    </row>
    <row r="2836" spans="1:5" ht="33">
      <c r="A2836" s="37">
        <v>2834</v>
      </c>
      <c r="B2836" s="209"/>
      <c r="C2836" s="37" t="s">
        <v>14884</v>
      </c>
      <c r="D2836" s="6" t="s">
        <v>2834</v>
      </c>
      <c r="E2836" s="3">
        <v>6</v>
      </c>
    </row>
    <row r="2837" spans="1:5" ht="33">
      <c r="A2837" s="37">
        <v>2835</v>
      </c>
      <c r="B2837" s="209"/>
      <c r="C2837" s="37" t="s">
        <v>14885</v>
      </c>
      <c r="D2837" s="6" t="s">
        <v>2835</v>
      </c>
      <c r="E2837" s="3">
        <v>6</v>
      </c>
    </row>
    <row r="2838" spans="1:5" ht="33">
      <c r="A2838" s="37">
        <v>2836</v>
      </c>
      <c r="B2838" s="209"/>
      <c r="C2838" s="37" t="s">
        <v>14886</v>
      </c>
      <c r="D2838" s="6" t="s">
        <v>2836</v>
      </c>
      <c r="E2838" s="3">
        <v>6</v>
      </c>
    </row>
    <row r="2839" spans="1:5" ht="33">
      <c r="A2839" s="37">
        <v>2837</v>
      </c>
      <c r="B2839" s="209"/>
      <c r="C2839" s="37" t="s">
        <v>14887</v>
      </c>
      <c r="D2839" s="6" t="s">
        <v>2837</v>
      </c>
      <c r="E2839" s="3">
        <v>6</v>
      </c>
    </row>
    <row r="2840" spans="1:5" ht="33">
      <c r="A2840" s="37">
        <v>2838</v>
      </c>
      <c r="B2840" s="209"/>
      <c r="C2840" s="37" t="s">
        <v>14888</v>
      </c>
      <c r="D2840" s="6" t="s">
        <v>2838</v>
      </c>
      <c r="E2840" s="3">
        <v>8</v>
      </c>
    </row>
    <row r="2841" spans="1:5" ht="18.75">
      <c r="A2841" s="37">
        <v>2839</v>
      </c>
      <c r="B2841" s="209"/>
      <c r="C2841" s="37" t="s">
        <v>14889</v>
      </c>
      <c r="D2841" s="6" t="s">
        <v>2839</v>
      </c>
      <c r="E2841" s="3">
        <v>8</v>
      </c>
    </row>
    <row r="2842" spans="1:5" ht="33">
      <c r="A2842" s="37">
        <v>2840</v>
      </c>
      <c r="B2842" s="209"/>
      <c r="C2842" s="37" t="s">
        <v>14890</v>
      </c>
      <c r="D2842" s="6" t="s">
        <v>2840</v>
      </c>
      <c r="E2842" s="3">
        <v>4</v>
      </c>
    </row>
    <row r="2843" spans="1:5" ht="33">
      <c r="A2843" s="37">
        <v>2841</v>
      </c>
      <c r="B2843" s="209"/>
      <c r="C2843" s="37" t="s">
        <v>14891</v>
      </c>
      <c r="D2843" s="6" t="s">
        <v>2841</v>
      </c>
      <c r="E2843" s="3">
        <v>4</v>
      </c>
    </row>
    <row r="2844" spans="1:5" ht="33">
      <c r="A2844" s="37">
        <v>2842</v>
      </c>
      <c r="B2844" s="209"/>
      <c r="C2844" s="37" t="s">
        <v>14892</v>
      </c>
      <c r="D2844" s="6" t="s">
        <v>2842</v>
      </c>
      <c r="E2844" s="3">
        <v>8</v>
      </c>
    </row>
    <row r="2845" spans="1:5" ht="18.75">
      <c r="A2845" s="37">
        <v>2843</v>
      </c>
      <c r="B2845" s="209"/>
      <c r="C2845" s="37" t="s">
        <v>14893</v>
      </c>
      <c r="D2845" s="6" t="s">
        <v>2843</v>
      </c>
      <c r="E2845" s="3">
        <v>8</v>
      </c>
    </row>
    <row r="2846" spans="1:5" ht="18.75">
      <c r="A2846" s="37">
        <v>2844</v>
      </c>
      <c r="B2846" s="209"/>
      <c r="C2846" s="37" t="s">
        <v>14894</v>
      </c>
      <c r="D2846" s="6" t="s">
        <v>2844</v>
      </c>
      <c r="E2846" s="3">
        <v>6</v>
      </c>
    </row>
    <row r="2847" spans="1:5" ht="18.75">
      <c r="A2847" s="37">
        <v>2845</v>
      </c>
      <c r="B2847" s="209"/>
      <c r="C2847" s="37" t="s">
        <v>14895</v>
      </c>
      <c r="D2847" s="6" t="s">
        <v>2845</v>
      </c>
      <c r="E2847" s="3">
        <v>6</v>
      </c>
    </row>
    <row r="2848" spans="1:5" ht="18.75">
      <c r="A2848" s="37">
        <v>2846</v>
      </c>
      <c r="B2848" s="209"/>
      <c r="C2848" s="37" t="s">
        <v>14896</v>
      </c>
      <c r="D2848" s="6" t="s">
        <v>2846</v>
      </c>
      <c r="E2848" s="3">
        <v>6</v>
      </c>
    </row>
    <row r="2849" spans="1:5" ht="33">
      <c r="A2849" s="37">
        <v>2847</v>
      </c>
      <c r="B2849" s="209"/>
      <c r="C2849" s="37" t="s">
        <v>14897</v>
      </c>
      <c r="D2849" s="6" t="s">
        <v>2847</v>
      </c>
      <c r="E2849" s="3">
        <v>6</v>
      </c>
    </row>
    <row r="2850" spans="1:5" ht="33">
      <c r="A2850" s="37">
        <v>2848</v>
      </c>
      <c r="B2850" s="209"/>
      <c r="C2850" s="37" t="s">
        <v>14898</v>
      </c>
      <c r="D2850" s="6" t="s">
        <v>2848</v>
      </c>
      <c r="E2850" s="3">
        <v>4</v>
      </c>
    </row>
    <row r="2851" spans="1:5" ht="33">
      <c r="A2851" s="37">
        <v>2849</v>
      </c>
      <c r="B2851" s="209"/>
      <c r="C2851" s="37" t="s">
        <v>14899</v>
      </c>
      <c r="D2851" s="6" t="s">
        <v>2849</v>
      </c>
      <c r="E2851" s="3">
        <v>4</v>
      </c>
    </row>
    <row r="2852" spans="1:5" ht="33">
      <c r="A2852" s="37">
        <v>2850</v>
      </c>
      <c r="B2852" s="209"/>
      <c r="C2852" s="37" t="s">
        <v>14900</v>
      </c>
      <c r="D2852" s="6" t="s">
        <v>2850</v>
      </c>
      <c r="E2852" s="3">
        <v>4</v>
      </c>
    </row>
    <row r="2853" spans="1:5" ht="18.75">
      <c r="A2853" s="37">
        <v>2851</v>
      </c>
      <c r="B2853" s="209"/>
      <c r="C2853" s="37" t="s">
        <v>14901</v>
      </c>
      <c r="D2853" s="6" t="s">
        <v>2851</v>
      </c>
      <c r="E2853" s="3">
        <v>6</v>
      </c>
    </row>
    <row r="2854" spans="1:5" ht="18.75">
      <c r="A2854" s="37">
        <v>2852</v>
      </c>
      <c r="B2854" s="209"/>
      <c r="C2854" s="37" t="s">
        <v>14902</v>
      </c>
      <c r="D2854" s="6" t="s">
        <v>2852</v>
      </c>
      <c r="E2854" s="3">
        <v>6</v>
      </c>
    </row>
    <row r="2855" spans="1:5" ht="18.75">
      <c r="A2855" s="37">
        <v>2853</v>
      </c>
      <c r="B2855" s="209"/>
      <c r="C2855" s="37" t="s">
        <v>14903</v>
      </c>
      <c r="D2855" s="6" t="s">
        <v>2853</v>
      </c>
      <c r="E2855" s="3">
        <v>4</v>
      </c>
    </row>
    <row r="2856" spans="1:5" ht="33">
      <c r="A2856" s="37">
        <v>2854</v>
      </c>
      <c r="B2856" s="209"/>
      <c r="C2856" s="37" t="s">
        <v>14904</v>
      </c>
      <c r="D2856" s="6" t="s">
        <v>2854</v>
      </c>
      <c r="E2856" s="3">
        <v>4</v>
      </c>
    </row>
    <row r="2857" spans="1:5" ht="18.75">
      <c r="A2857" s="37">
        <v>2855</v>
      </c>
      <c r="B2857" s="209"/>
      <c r="C2857" s="37" t="s">
        <v>14905</v>
      </c>
      <c r="D2857" s="6" t="s">
        <v>2855</v>
      </c>
      <c r="E2857" s="3">
        <v>4</v>
      </c>
    </row>
    <row r="2858" spans="1:5" ht="33">
      <c r="A2858" s="37">
        <v>2856</v>
      </c>
      <c r="B2858" s="209"/>
      <c r="C2858" s="37" t="s">
        <v>14906</v>
      </c>
      <c r="D2858" s="6" t="s">
        <v>2856</v>
      </c>
      <c r="E2858" s="3">
        <v>4</v>
      </c>
    </row>
    <row r="2859" spans="1:5" ht="33">
      <c r="A2859" s="37">
        <v>2857</v>
      </c>
      <c r="B2859" s="209"/>
      <c r="C2859" s="37" t="s">
        <v>14907</v>
      </c>
      <c r="D2859" s="6" t="s">
        <v>2857</v>
      </c>
      <c r="E2859" s="3">
        <v>4</v>
      </c>
    </row>
    <row r="2860" spans="1:5" ht="33">
      <c r="A2860" s="37">
        <v>2858</v>
      </c>
      <c r="B2860" s="209"/>
      <c r="C2860" s="37" t="s">
        <v>14908</v>
      </c>
      <c r="D2860" s="6" t="s">
        <v>2858</v>
      </c>
      <c r="E2860" s="3">
        <v>4</v>
      </c>
    </row>
    <row r="2861" spans="1:5" ht="18.75">
      <c r="A2861" s="37">
        <v>2859</v>
      </c>
      <c r="B2861" s="209"/>
      <c r="C2861" s="37" t="s">
        <v>14909</v>
      </c>
      <c r="D2861" s="6" t="s">
        <v>2859</v>
      </c>
      <c r="E2861" s="3">
        <v>4</v>
      </c>
    </row>
    <row r="2862" spans="1:5" ht="18.75">
      <c r="A2862" s="37">
        <v>2860</v>
      </c>
      <c r="B2862" s="209"/>
      <c r="C2862" s="37" t="s">
        <v>14910</v>
      </c>
      <c r="D2862" s="6" t="s">
        <v>2860</v>
      </c>
      <c r="E2862" s="3">
        <v>4</v>
      </c>
    </row>
    <row r="2863" spans="1:5" ht="18.75">
      <c r="A2863" s="37">
        <v>2861</v>
      </c>
      <c r="B2863" s="209"/>
      <c r="C2863" s="37" t="s">
        <v>14911</v>
      </c>
      <c r="D2863" s="6" t="s">
        <v>2861</v>
      </c>
      <c r="E2863" s="3">
        <v>4</v>
      </c>
    </row>
    <row r="2864" spans="1:5" ht="33">
      <c r="A2864" s="37">
        <v>2862</v>
      </c>
      <c r="B2864" s="209"/>
      <c r="C2864" s="37" t="s">
        <v>14912</v>
      </c>
      <c r="D2864" s="6" t="s">
        <v>2862</v>
      </c>
      <c r="E2864" s="3">
        <v>4</v>
      </c>
    </row>
    <row r="2865" spans="1:5" ht="33">
      <c r="A2865" s="37">
        <v>2863</v>
      </c>
      <c r="B2865" s="209"/>
      <c r="C2865" s="37" t="s">
        <v>14913</v>
      </c>
      <c r="D2865" s="6" t="s">
        <v>2863</v>
      </c>
      <c r="E2865" s="3">
        <v>4</v>
      </c>
    </row>
    <row r="2866" spans="1:5" ht="33">
      <c r="A2866" s="37">
        <v>2864</v>
      </c>
      <c r="B2866" s="209"/>
      <c r="C2866" s="37" t="s">
        <v>14914</v>
      </c>
      <c r="D2866" s="6" t="s">
        <v>2864</v>
      </c>
      <c r="E2866" s="3">
        <v>4</v>
      </c>
    </row>
    <row r="2867" spans="1:5" ht="49.5">
      <c r="A2867" s="37">
        <v>2865</v>
      </c>
      <c r="B2867" s="209"/>
      <c r="C2867" s="37" t="s">
        <v>14915</v>
      </c>
      <c r="D2867" s="6" t="s">
        <v>2865</v>
      </c>
      <c r="E2867" s="3">
        <v>4</v>
      </c>
    </row>
    <row r="2868" spans="1:5" ht="49.5">
      <c r="A2868" s="37">
        <v>2866</v>
      </c>
      <c r="B2868" s="209"/>
      <c r="C2868" s="37" t="s">
        <v>14916</v>
      </c>
      <c r="D2868" s="6" t="s">
        <v>2866</v>
      </c>
      <c r="E2868" s="3">
        <v>4</v>
      </c>
    </row>
    <row r="2869" spans="1:5" ht="33">
      <c r="A2869" s="37">
        <v>2867</v>
      </c>
      <c r="B2869" s="209"/>
      <c r="C2869" s="37" t="s">
        <v>14917</v>
      </c>
      <c r="D2869" s="6" t="s">
        <v>2867</v>
      </c>
      <c r="E2869" s="3">
        <v>4</v>
      </c>
    </row>
    <row r="2870" spans="1:5" ht="49.5">
      <c r="A2870" s="37">
        <v>2868</v>
      </c>
      <c r="B2870" s="209"/>
      <c r="C2870" s="37" t="s">
        <v>14918</v>
      </c>
      <c r="D2870" s="6" t="s">
        <v>2868</v>
      </c>
      <c r="E2870" s="3">
        <v>4</v>
      </c>
    </row>
    <row r="2871" spans="1:5" ht="49.5">
      <c r="A2871" s="37">
        <v>2869</v>
      </c>
      <c r="B2871" s="209"/>
      <c r="C2871" s="37" t="s">
        <v>14919</v>
      </c>
      <c r="D2871" s="6" t="s">
        <v>2869</v>
      </c>
      <c r="E2871" s="3">
        <v>4</v>
      </c>
    </row>
    <row r="2872" spans="1:5" ht="49.5">
      <c r="A2872" s="37">
        <v>2870</v>
      </c>
      <c r="B2872" s="209"/>
      <c r="C2872" s="37" t="s">
        <v>14920</v>
      </c>
      <c r="D2872" s="6" t="s">
        <v>2870</v>
      </c>
      <c r="E2872" s="3">
        <v>4</v>
      </c>
    </row>
    <row r="2873" spans="1:5" ht="49.5">
      <c r="A2873" s="37">
        <v>2871</v>
      </c>
      <c r="B2873" s="209"/>
      <c r="C2873" s="37" t="s">
        <v>14921</v>
      </c>
      <c r="D2873" s="6" t="s">
        <v>2871</v>
      </c>
      <c r="E2873" s="3">
        <v>4</v>
      </c>
    </row>
    <row r="2874" spans="1:5" ht="49.5">
      <c r="A2874" s="37">
        <v>2872</v>
      </c>
      <c r="B2874" s="209"/>
      <c r="C2874" s="37" t="s">
        <v>14922</v>
      </c>
      <c r="D2874" s="6" t="s">
        <v>2872</v>
      </c>
      <c r="E2874" s="3">
        <v>4</v>
      </c>
    </row>
    <row r="2875" spans="1:5" ht="33">
      <c r="A2875" s="37">
        <v>2873</v>
      </c>
      <c r="B2875" s="209"/>
      <c r="C2875" s="37" t="s">
        <v>14923</v>
      </c>
      <c r="D2875" s="6" t="s">
        <v>2873</v>
      </c>
      <c r="E2875" s="3">
        <v>4</v>
      </c>
    </row>
    <row r="2876" spans="1:5" ht="49.5">
      <c r="A2876" s="37">
        <v>2874</v>
      </c>
      <c r="B2876" s="209"/>
      <c r="C2876" s="37" t="s">
        <v>14924</v>
      </c>
      <c r="D2876" s="6" t="s">
        <v>2874</v>
      </c>
      <c r="E2876" s="3">
        <v>4</v>
      </c>
    </row>
    <row r="2877" spans="1:5" ht="49.5">
      <c r="A2877" s="37">
        <v>2875</v>
      </c>
      <c r="B2877" s="209"/>
      <c r="C2877" s="37" t="s">
        <v>14925</v>
      </c>
      <c r="D2877" s="6" t="s">
        <v>2875</v>
      </c>
      <c r="E2877" s="3">
        <v>4</v>
      </c>
    </row>
    <row r="2878" spans="1:5" ht="33">
      <c r="A2878" s="37">
        <v>2876</v>
      </c>
      <c r="B2878" s="209"/>
      <c r="C2878" s="37" t="s">
        <v>14926</v>
      </c>
      <c r="D2878" s="6" t="s">
        <v>2876</v>
      </c>
      <c r="E2878" s="3">
        <v>4</v>
      </c>
    </row>
    <row r="2879" spans="1:5" ht="33">
      <c r="A2879" s="37">
        <v>2877</v>
      </c>
      <c r="B2879" s="209"/>
      <c r="C2879" s="37" t="s">
        <v>14927</v>
      </c>
      <c r="D2879" s="6" t="s">
        <v>2877</v>
      </c>
      <c r="E2879" s="3">
        <v>4</v>
      </c>
    </row>
    <row r="2880" spans="1:5" ht="49.5">
      <c r="A2880" s="37">
        <v>2878</v>
      </c>
      <c r="B2880" s="209"/>
      <c r="C2880" s="37" t="s">
        <v>14928</v>
      </c>
      <c r="D2880" s="6" t="s">
        <v>2878</v>
      </c>
      <c r="E2880" s="3">
        <v>4</v>
      </c>
    </row>
    <row r="2881" spans="1:5" ht="49.5">
      <c r="A2881" s="37">
        <v>2879</v>
      </c>
      <c r="B2881" s="209"/>
      <c r="C2881" s="37" t="s">
        <v>14929</v>
      </c>
      <c r="D2881" s="6" t="s">
        <v>2879</v>
      </c>
      <c r="E2881" s="3">
        <v>4</v>
      </c>
    </row>
    <row r="2882" spans="1:5" ht="49.5">
      <c r="A2882" s="37">
        <v>2880</v>
      </c>
      <c r="B2882" s="209"/>
      <c r="C2882" s="37" t="s">
        <v>14930</v>
      </c>
      <c r="D2882" s="6" t="s">
        <v>2880</v>
      </c>
      <c r="E2882" s="3">
        <v>4</v>
      </c>
    </row>
    <row r="2883" spans="1:5" ht="49.5">
      <c r="A2883" s="37">
        <v>2881</v>
      </c>
      <c r="B2883" s="209"/>
      <c r="C2883" s="37" t="s">
        <v>14931</v>
      </c>
      <c r="D2883" s="6" t="s">
        <v>2881</v>
      </c>
      <c r="E2883" s="3">
        <v>4</v>
      </c>
    </row>
    <row r="2884" spans="1:5" ht="49.5">
      <c r="A2884" s="37">
        <v>2882</v>
      </c>
      <c r="B2884" s="209"/>
      <c r="C2884" s="37" t="s">
        <v>14932</v>
      </c>
      <c r="D2884" s="6" t="s">
        <v>2882</v>
      </c>
      <c r="E2884" s="3">
        <v>4</v>
      </c>
    </row>
    <row r="2885" spans="1:5" ht="49.5">
      <c r="A2885" s="37">
        <v>2883</v>
      </c>
      <c r="B2885" s="209"/>
      <c r="C2885" s="37" t="s">
        <v>14933</v>
      </c>
      <c r="D2885" s="6" t="s">
        <v>2883</v>
      </c>
      <c r="E2885" s="3">
        <v>4</v>
      </c>
    </row>
    <row r="2886" spans="1:5" ht="49.5">
      <c r="A2886" s="37">
        <v>2884</v>
      </c>
      <c r="B2886" s="209"/>
      <c r="C2886" s="37" t="s">
        <v>14934</v>
      </c>
      <c r="D2886" s="6" t="s">
        <v>2884</v>
      </c>
      <c r="E2886" s="3">
        <v>4</v>
      </c>
    </row>
    <row r="2887" spans="1:5" ht="33">
      <c r="A2887" s="37">
        <v>2885</v>
      </c>
      <c r="B2887" s="209"/>
      <c r="C2887" s="37" t="s">
        <v>14935</v>
      </c>
      <c r="D2887" s="6" t="s">
        <v>2885</v>
      </c>
      <c r="E2887" s="3">
        <v>4</v>
      </c>
    </row>
    <row r="2888" spans="1:5" ht="49.5">
      <c r="A2888" s="37">
        <v>2886</v>
      </c>
      <c r="B2888" s="209"/>
      <c r="C2888" s="37" t="s">
        <v>14936</v>
      </c>
      <c r="D2888" s="6" t="s">
        <v>2886</v>
      </c>
      <c r="E2888" s="3">
        <v>4</v>
      </c>
    </row>
    <row r="2889" spans="1:5" ht="49.5">
      <c r="A2889" s="37">
        <v>2887</v>
      </c>
      <c r="B2889" s="209"/>
      <c r="C2889" s="37" t="s">
        <v>14937</v>
      </c>
      <c r="D2889" s="6" t="s">
        <v>2887</v>
      </c>
      <c r="E2889" s="3">
        <v>4</v>
      </c>
    </row>
    <row r="2890" spans="1:5" ht="49.5">
      <c r="A2890" s="37">
        <v>2888</v>
      </c>
      <c r="B2890" s="209"/>
      <c r="C2890" s="37" t="s">
        <v>14938</v>
      </c>
      <c r="D2890" s="6" t="s">
        <v>2888</v>
      </c>
      <c r="E2890" s="3">
        <v>4</v>
      </c>
    </row>
    <row r="2891" spans="1:5" ht="49.5">
      <c r="A2891" s="37">
        <v>2889</v>
      </c>
      <c r="B2891" s="209"/>
      <c r="C2891" s="37" t="s">
        <v>14939</v>
      </c>
      <c r="D2891" s="6" t="s">
        <v>2889</v>
      </c>
      <c r="E2891" s="3">
        <v>4</v>
      </c>
    </row>
    <row r="2892" spans="1:5" ht="49.5">
      <c r="A2892" s="37">
        <v>2890</v>
      </c>
      <c r="B2892" s="209"/>
      <c r="C2892" s="37" t="s">
        <v>14940</v>
      </c>
      <c r="D2892" s="6" t="s">
        <v>2890</v>
      </c>
      <c r="E2892" s="3">
        <v>4</v>
      </c>
    </row>
    <row r="2893" spans="1:5" ht="66">
      <c r="A2893" s="37">
        <v>2891</v>
      </c>
      <c r="B2893" s="209"/>
      <c r="C2893" s="37" t="s">
        <v>14941</v>
      </c>
      <c r="D2893" s="6" t="s">
        <v>2891</v>
      </c>
      <c r="E2893" s="3">
        <v>4</v>
      </c>
    </row>
    <row r="2894" spans="1:5" ht="49.5">
      <c r="A2894" s="37">
        <v>2892</v>
      </c>
      <c r="B2894" s="209"/>
      <c r="C2894" s="37" t="s">
        <v>14942</v>
      </c>
      <c r="D2894" s="6" t="s">
        <v>2892</v>
      </c>
      <c r="E2894" s="3">
        <v>4</v>
      </c>
    </row>
    <row r="2895" spans="1:5" ht="49.5">
      <c r="A2895" s="37">
        <v>2893</v>
      </c>
      <c r="B2895" s="209"/>
      <c r="C2895" s="37" t="s">
        <v>14943</v>
      </c>
      <c r="D2895" s="6" t="s">
        <v>2893</v>
      </c>
      <c r="E2895" s="3">
        <v>4</v>
      </c>
    </row>
    <row r="2896" spans="1:5" ht="66">
      <c r="A2896" s="37">
        <v>2894</v>
      </c>
      <c r="B2896" s="209"/>
      <c r="C2896" s="37" t="s">
        <v>14944</v>
      </c>
      <c r="D2896" s="6" t="s">
        <v>2894</v>
      </c>
      <c r="E2896" s="3">
        <v>4</v>
      </c>
    </row>
    <row r="2897" spans="1:5" ht="49.5">
      <c r="A2897" s="37">
        <v>2895</v>
      </c>
      <c r="B2897" s="209"/>
      <c r="C2897" s="37" t="s">
        <v>14945</v>
      </c>
      <c r="D2897" s="6" t="s">
        <v>2895</v>
      </c>
      <c r="E2897" s="3">
        <v>4</v>
      </c>
    </row>
    <row r="2898" spans="1:5" ht="49.5">
      <c r="A2898" s="37">
        <v>2896</v>
      </c>
      <c r="B2898" s="209"/>
      <c r="C2898" s="37" t="s">
        <v>14946</v>
      </c>
      <c r="D2898" s="6" t="s">
        <v>2896</v>
      </c>
      <c r="E2898" s="3">
        <v>4</v>
      </c>
    </row>
    <row r="2899" spans="1:5" ht="66">
      <c r="A2899" s="37">
        <v>2897</v>
      </c>
      <c r="B2899" s="209"/>
      <c r="C2899" s="37" t="s">
        <v>14947</v>
      </c>
      <c r="D2899" s="6" t="s">
        <v>2897</v>
      </c>
      <c r="E2899" s="3">
        <v>4</v>
      </c>
    </row>
    <row r="2900" spans="1:5" ht="49.5">
      <c r="A2900" s="37">
        <v>2898</v>
      </c>
      <c r="B2900" s="209"/>
      <c r="C2900" s="37" t="s">
        <v>14948</v>
      </c>
      <c r="D2900" s="6" t="s">
        <v>2898</v>
      </c>
      <c r="E2900" s="3">
        <v>4</v>
      </c>
    </row>
    <row r="2901" spans="1:5" ht="49.5">
      <c r="A2901" s="37">
        <v>2899</v>
      </c>
      <c r="B2901" s="209"/>
      <c r="C2901" s="37" t="s">
        <v>14949</v>
      </c>
      <c r="D2901" s="6" t="s">
        <v>2899</v>
      </c>
      <c r="E2901" s="3">
        <v>4</v>
      </c>
    </row>
    <row r="2902" spans="1:5" ht="49.5">
      <c r="A2902" s="37">
        <v>2900</v>
      </c>
      <c r="B2902" s="209"/>
      <c r="C2902" s="37" t="s">
        <v>14950</v>
      </c>
      <c r="D2902" s="6" t="s">
        <v>2900</v>
      </c>
      <c r="E2902" s="3">
        <v>4</v>
      </c>
    </row>
    <row r="2903" spans="1:5" ht="33">
      <c r="A2903" s="37">
        <v>2901</v>
      </c>
      <c r="B2903" s="209"/>
      <c r="C2903" s="37" t="s">
        <v>14951</v>
      </c>
      <c r="D2903" s="6" t="s">
        <v>2901</v>
      </c>
      <c r="E2903" s="3">
        <v>4</v>
      </c>
    </row>
    <row r="2904" spans="1:5" ht="49.5">
      <c r="A2904" s="37">
        <v>2902</v>
      </c>
      <c r="B2904" s="209"/>
      <c r="C2904" s="37" t="s">
        <v>14952</v>
      </c>
      <c r="D2904" s="6" t="s">
        <v>2902</v>
      </c>
      <c r="E2904" s="3">
        <v>4</v>
      </c>
    </row>
    <row r="2905" spans="1:5" ht="18.75">
      <c r="A2905" s="37">
        <v>2903</v>
      </c>
      <c r="B2905" s="209"/>
      <c r="C2905" s="37" t="s">
        <v>14953</v>
      </c>
      <c r="D2905" s="6" t="s">
        <v>2903</v>
      </c>
      <c r="E2905" s="3">
        <v>4</v>
      </c>
    </row>
    <row r="2906" spans="1:5" ht="18.75">
      <c r="A2906" s="37">
        <v>2904</v>
      </c>
      <c r="B2906" s="209"/>
      <c r="C2906" s="37" t="s">
        <v>14954</v>
      </c>
      <c r="D2906" s="6" t="s">
        <v>2904</v>
      </c>
      <c r="E2906" s="3">
        <v>4</v>
      </c>
    </row>
    <row r="2907" spans="1:5" ht="18.75">
      <c r="A2907" s="37">
        <v>2905</v>
      </c>
      <c r="B2907" s="209"/>
      <c r="C2907" s="37" t="s">
        <v>14955</v>
      </c>
      <c r="D2907" s="6" t="s">
        <v>2905</v>
      </c>
      <c r="E2907" s="3">
        <v>4</v>
      </c>
    </row>
    <row r="2908" spans="1:5" ht="33">
      <c r="A2908" s="37">
        <v>2906</v>
      </c>
      <c r="B2908" s="209"/>
      <c r="C2908" s="37" t="s">
        <v>14956</v>
      </c>
      <c r="D2908" s="6" t="s">
        <v>2906</v>
      </c>
      <c r="E2908" s="3">
        <v>4</v>
      </c>
    </row>
    <row r="2909" spans="1:5" ht="33">
      <c r="A2909" s="37">
        <v>2907</v>
      </c>
      <c r="B2909" s="209"/>
      <c r="C2909" s="37" t="s">
        <v>14957</v>
      </c>
      <c r="D2909" s="6" t="s">
        <v>2907</v>
      </c>
      <c r="E2909" s="3">
        <v>4</v>
      </c>
    </row>
    <row r="2910" spans="1:5" ht="33">
      <c r="A2910" s="37">
        <v>2908</v>
      </c>
      <c r="B2910" s="209"/>
      <c r="C2910" s="37" t="s">
        <v>14958</v>
      </c>
      <c r="D2910" s="6" t="s">
        <v>2908</v>
      </c>
      <c r="E2910" s="3">
        <v>4</v>
      </c>
    </row>
    <row r="2911" spans="1:5" ht="18.75">
      <c r="A2911" s="37">
        <v>2909</v>
      </c>
      <c r="B2911" s="209"/>
      <c r="C2911" s="37" t="s">
        <v>14959</v>
      </c>
      <c r="D2911" s="6" t="s">
        <v>2909</v>
      </c>
      <c r="E2911" s="3">
        <v>4</v>
      </c>
    </row>
    <row r="2912" spans="1:5" ht="33">
      <c r="A2912" s="37">
        <v>2910</v>
      </c>
      <c r="B2912" s="209"/>
      <c r="C2912" s="37" t="s">
        <v>14960</v>
      </c>
      <c r="D2912" s="6" t="s">
        <v>2910</v>
      </c>
      <c r="E2912" s="3">
        <v>6</v>
      </c>
    </row>
    <row r="2913" spans="1:5" ht="33">
      <c r="A2913" s="37">
        <v>2911</v>
      </c>
      <c r="B2913" s="209"/>
      <c r="C2913" s="37" t="s">
        <v>14961</v>
      </c>
      <c r="D2913" s="6" t="s">
        <v>2911</v>
      </c>
      <c r="E2913" s="3">
        <v>6</v>
      </c>
    </row>
    <row r="2914" spans="1:5" ht="33">
      <c r="A2914" s="37">
        <v>2912</v>
      </c>
      <c r="B2914" s="209"/>
      <c r="C2914" s="37" t="s">
        <v>14962</v>
      </c>
      <c r="D2914" s="6" t="s">
        <v>2912</v>
      </c>
      <c r="E2914" s="3">
        <v>6</v>
      </c>
    </row>
    <row r="2915" spans="1:5" ht="33">
      <c r="A2915" s="37">
        <v>2913</v>
      </c>
      <c r="B2915" s="209"/>
      <c r="C2915" s="37" t="s">
        <v>14963</v>
      </c>
      <c r="D2915" s="6" t="s">
        <v>2913</v>
      </c>
      <c r="E2915" s="3">
        <v>8</v>
      </c>
    </row>
    <row r="2916" spans="1:5" ht="33">
      <c r="A2916" s="37">
        <v>2914</v>
      </c>
      <c r="B2916" s="209"/>
      <c r="C2916" s="37" t="s">
        <v>14964</v>
      </c>
      <c r="D2916" s="6" t="s">
        <v>2914</v>
      </c>
      <c r="E2916" s="3">
        <v>6</v>
      </c>
    </row>
    <row r="2917" spans="1:5" ht="33">
      <c r="A2917" s="37">
        <v>2915</v>
      </c>
      <c r="B2917" s="209"/>
      <c r="C2917" s="37" t="s">
        <v>14965</v>
      </c>
      <c r="D2917" s="6" t="s">
        <v>2915</v>
      </c>
      <c r="E2917" s="3">
        <v>4</v>
      </c>
    </row>
    <row r="2918" spans="1:5" ht="33">
      <c r="A2918" s="37">
        <v>2916</v>
      </c>
      <c r="B2918" s="209"/>
      <c r="C2918" s="37" t="s">
        <v>14966</v>
      </c>
      <c r="D2918" s="6" t="s">
        <v>2916</v>
      </c>
      <c r="E2918" s="3">
        <v>4</v>
      </c>
    </row>
    <row r="2919" spans="1:5" ht="33">
      <c r="A2919" s="37">
        <v>2917</v>
      </c>
      <c r="B2919" s="209"/>
      <c r="C2919" s="37" t="s">
        <v>14967</v>
      </c>
      <c r="D2919" s="6" t="s">
        <v>2917</v>
      </c>
      <c r="E2919" s="3">
        <v>4</v>
      </c>
    </row>
    <row r="2920" spans="1:5" ht="33">
      <c r="A2920" s="37">
        <v>2918</v>
      </c>
      <c r="B2920" s="209"/>
      <c r="C2920" s="37" t="s">
        <v>14968</v>
      </c>
      <c r="D2920" s="6" t="s">
        <v>2918</v>
      </c>
      <c r="E2920" s="3">
        <v>4</v>
      </c>
    </row>
    <row r="2921" spans="1:5" ht="33">
      <c r="A2921" s="37">
        <v>2919</v>
      </c>
      <c r="B2921" s="209"/>
      <c r="C2921" s="37" t="s">
        <v>14969</v>
      </c>
      <c r="D2921" s="6" t="s">
        <v>2919</v>
      </c>
      <c r="E2921" s="3">
        <v>4</v>
      </c>
    </row>
    <row r="2922" spans="1:5" ht="33">
      <c r="A2922" s="37">
        <v>2920</v>
      </c>
      <c r="B2922" s="209"/>
      <c r="C2922" s="37" t="s">
        <v>14970</v>
      </c>
      <c r="D2922" s="6" t="s">
        <v>2920</v>
      </c>
      <c r="E2922" s="3">
        <v>4</v>
      </c>
    </row>
    <row r="2923" spans="1:5" ht="33">
      <c r="A2923" s="37">
        <v>2921</v>
      </c>
      <c r="B2923" s="209"/>
      <c r="C2923" s="37" t="s">
        <v>14971</v>
      </c>
      <c r="D2923" s="6" t="s">
        <v>2921</v>
      </c>
      <c r="E2923" s="3">
        <v>4</v>
      </c>
    </row>
    <row r="2924" spans="1:5" ht="33">
      <c r="A2924" s="37">
        <v>2922</v>
      </c>
      <c r="B2924" s="209"/>
      <c r="C2924" s="37" t="s">
        <v>14972</v>
      </c>
      <c r="D2924" s="6" t="s">
        <v>2922</v>
      </c>
      <c r="E2924" s="3">
        <v>4</v>
      </c>
    </row>
    <row r="2925" spans="1:5" ht="33">
      <c r="A2925" s="37">
        <v>2923</v>
      </c>
      <c r="B2925" s="209"/>
      <c r="C2925" s="37" t="s">
        <v>14973</v>
      </c>
      <c r="D2925" s="6" t="s">
        <v>2923</v>
      </c>
      <c r="E2925" s="3">
        <v>4</v>
      </c>
    </row>
    <row r="2926" spans="1:5" ht="33">
      <c r="A2926" s="37">
        <v>2924</v>
      </c>
      <c r="B2926" s="209"/>
      <c r="C2926" s="37" t="s">
        <v>14974</v>
      </c>
      <c r="D2926" s="6" t="s">
        <v>2924</v>
      </c>
      <c r="E2926" s="3">
        <v>4</v>
      </c>
    </row>
    <row r="2927" spans="1:5" ht="33">
      <c r="A2927" s="37">
        <v>2925</v>
      </c>
      <c r="B2927" s="209"/>
      <c r="C2927" s="37" t="s">
        <v>14975</v>
      </c>
      <c r="D2927" s="6" t="s">
        <v>2925</v>
      </c>
      <c r="E2927" s="3">
        <v>4</v>
      </c>
    </row>
    <row r="2928" spans="1:5" ht="33">
      <c r="A2928" s="37">
        <v>2926</v>
      </c>
      <c r="B2928" s="209"/>
      <c r="C2928" s="37" t="s">
        <v>14976</v>
      </c>
      <c r="D2928" s="6" t="s">
        <v>2926</v>
      </c>
      <c r="E2928" s="3">
        <v>4</v>
      </c>
    </row>
    <row r="2929" spans="1:5" ht="33">
      <c r="A2929" s="37">
        <v>2927</v>
      </c>
      <c r="B2929" s="209"/>
      <c r="C2929" s="37" t="s">
        <v>14977</v>
      </c>
      <c r="D2929" s="6" t="s">
        <v>2927</v>
      </c>
      <c r="E2929" s="3">
        <v>4</v>
      </c>
    </row>
    <row r="2930" spans="1:5" ht="18.75">
      <c r="A2930" s="37">
        <v>2928</v>
      </c>
      <c r="B2930" s="209"/>
      <c r="C2930" s="37" t="s">
        <v>14978</v>
      </c>
      <c r="D2930" s="6" t="s">
        <v>2928</v>
      </c>
      <c r="E2930" s="3">
        <v>4</v>
      </c>
    </row>
    <row r="2931" spans="1:5" ht="33">
      <c r="A2931" s="37">
        <v>2929</v>
      </c>
      <c r="B2931" s="209"/>
      <c r="C2931" s="37" t="s">
        <v>14979</v>
      </c>
      <c r="D2931" s="6" t="s">
        <v>2929</v>
      </c>
      <c r="E2931" s="3">
        <v>4</v>
      </c>
    </row>
    <row r="2932" spans="1:5" ht="33">
      <c r="A2932" s="37">
        <v>2930</v>
      </c>
      <c r="B2932" s="209"/>
      <c r="C2932" s="37" t="s">
        <v>14980</v>
      </c>
      <c r="D2932" s="6" t="s">
        <v>2930</v>
      </c>
      <c r="E2932" s="3">
        <v>4</v>
      </c>
    </row>
    <row r="2933" spans="1:5" ht="33">
      <c r="A2933" s="37">
        <v>2931</v>
      </c>
      <c r="B2933" s="209"/>
      <c r="C2933" s="37" t="s">
        <v>14981</v>
      </c>
      <c r="D2933" s="6" t="s">
        <v>2931</v>
      </c>
      <c r="E2933" s="3">
        <v>4</v>
      </c>
    </row>
    <row r="2934" spans="1:5" ht="33">
      <c r="A2934" s="37">
        <v>2932</v>
      </c>
      <c r="B2934" s="209"/>
      <c r="C2934" s="37" t="s">
        <v>14982</v>
      </c>
      <c r="D2934" s="6" t="s">
        <v>2932</v>
      </c>
      <c r="E2934" s="3">
        <v>4</v>
      </c>
    </row>
    <row r="2935" spans="1:5" ht="33">
      <c r="A2935" s="37">
        <v>2933</v>
      </c>
      <c r="B2935" s="209"/>
      <c r="C2935" s="37" t="s">
        <v>14983</v>
      </c>
      <c r="D2935" s="6" t="s">
        <v>2933</v>
      </c>
      <c r="E2935" s="3">
        <v>4</v>
      </c>
    </row>
    <row r="2936" spans="1:5" ht="33">
      <c r="A2936" s="37">
        <v>2934</v>
      </c>
      <c r="B2936" s="209"/>
      <c r="C2936" s="37" t="s">
        <v>14984</v>
      </c>
      <c r="D2936" s="6" t="s">
        <v>2934</v>
      </c>
      <c r="E2936" s="3">
        <v>4</v>
      </c>
    </row>
    <row r="2937" spans="1:5" ht="33">
      <c r="A2937" s="37">
        <v>2935</v>
      </c>
      <c r="B2937" s="209"/>
      <c r="C2937" s="37" t="s">
        <v>14985</v>
      </c>
      <c r="D2937" s="6" t="s">
        <v>2935</v>
      </c>
      <c r="E2937" s="3">
        <v>4</v>
      </c>
    </row>
    <row r="2938" spans="1:5" ht="33">
      <c r="A2938" s="37">
        <v>2936</v>
      </c>
      <c r="B2938" s="209"/>
      <c r="C2938" s="37" t="s">
        <v>14986</v>
      </c>
      <c r="D2938" s="6" t="s">
        <v>2936</v>
      </c>
      <c r="E2938" s="3">
        <v>4</v>
      </c>
    </row>
    <row r="2939" spans="1:5" ht="33">
      <c r="A2939" s="37">
        <v>2937</v>
      </c>
      <c r="B2939" s="209"/>
      <c r="C2939" s="37" t="s">
        <v>14987</v>
      </c>
      <c r="D2939" s="6" t="s">
        <v>2937</v>
      </c>
      <c r="E2939" s="3">
        <v>4</v>
      </c>
    </row>
    <row r="2940" spans="1:5" ht="33">
      <c r="A2940" s="37">
        <v>2938</v>
      </c>
      <c r="B2940" s="209"/>
      <c r="C2940" s="37" t="s">
        <v>14988</v>
      </c>
      <c r="D2940" s="6" t="s">
        <v>2938</v>
      </c>
      <c r="E2940" s="3">
        <v>4</v>
      </c>
    </row>
    <row r="2941" spans="1:5" ht="33">
      <c r="A2941" s="37">
        <v>2939</v>
      </c>
      <c r="B2941" s="209"/>
      <c r="C2941" s="37" t="s">
        <v>14989</v>
      </c>
      <c r="D2941" s="6" t="s">
        <v>2939</v>
      </c>
      <c r="E2941" s="3">
        <v>4</v>
      </c>
    </row>
    <row r="2942" spans="1:5" ht="33">
      <c r="A2942" s="37">
        <v>2940</v>
      </c>
      <c r="B2942" s="209"/>
      <c r="C2942" s="37" t="s">
        <v>14990</v>
      </c>
      <c r="D2942" s="6" t="s">
        <v>2940</v>
      </c>
      <c r="E2942" s="3">
        <v>4</v>
      </c>
    </row>
    <row r="2943" spans="1:5" ht="33">
      <c r="A2943" s="37">
        <v>2941</v>
      </c>
      <c r="B2943" s="209"/>
      <c r="C2943" s="37" t="s">
        <v>14991</v>
      </c>
      <c r="D2943" s="6" t="s">
        <v>2941</v>
      </c>
      <c r="E2943" s="3">
        <v>4</v>
      </c>
    </row>
    <row r="2944" spans="1:5" ht="33">
      <c r="A2944" s="37">
        <v>2942</v>
      </c>
      <c r="B2944" s="209"/>
      <c r="C2944" s="37" t="s">
        <v>14992</v>
      </c>
      <c r="D2944" s="6" t="s">
        <v>2942</v>
      </c>
      <c r="E2944" s="3">
        <v>4</v>
      </c>
    </row>
    <row r="2945" spans="1:5" ht="33">
      <c r="A2945" s="37">
        <v>2943</v>
      </c>
      <c r="B2945" s="209"/>
      <c r="C2945" s="37" t="s">
        <v>14993</v>
      </c>
      <c r="D2945" s="6" t="s">
        <v>2943</v>
      </c>
      <c r="E2945" s="3">
        <v>4</v>
      </c>
    </row>
    <row r="2946" spans="1:5" ht="33">
      <c r="A2946" s="37">
        <v>2944</v>
      </c>
      <c r="B2946" s="209"/>
      <c r="C2946" s="37" t="s">
        <v>14994</v>
      </c>
      <c r="D2946" s="6" t="s">
        <v>2944</v>
      </c>
      <c r="E2946" s="3">
        <v>4</v>
      </c>
    </row>
    <row r="2947" spans="1:5" ht="33">
      <c r="A2947" s="37">
        <v>2945</v>
      </c>
      <c r="B2947" s="209"/>
      <c r="C2947" s="37" t="s">
        <v>14995</v>
      </c>
      <c r="D2947" s="6" t="s">
        <v>2945</v>
      </c>
      <c r="E2947" s="3">
        <v>4</v>
      </c>
    </row>
    <row r="2948" spans="1:5" ht="49.5">
      <c r="A2948" s="37">
        <v>2946</v>
      </c>
      <c r="B2948" s="209"/>
      <c r="C2948" s="37" t="s">
        <v>14996</v>
      </c>
      <c r="D2948" s="6" t="s">
        <v>2946</v>
      </c>
      <c r="E2948" s="3">
        <v>4</v>
      </c>
    </row>
    <row r="2949" spans="1:5" ht="33">
      <c r="A2949" s="37">
        <v>2947</v>
      </c>
      <c r="B2949" s="209"/>
      <c r="C2949" s="37" t="s">
        <v>14997</v>
      </c>
      <c r="D2949" s="6" t="s">
        <v>2947</v>
      </c>
      <c r="E2949" s="3">
        <v>4</v>
      </c>
    </row>
    <row r="2950" spans="1:5" ht="33">
      <c r="A2950" s="37">
        <v>2948</v>
      </c>
      <c r="B2950" s="209"/>
      <c r="C2950" s="37" t="s">
        <v>14998</v>
      </c>
      <c r="D2950" s="6" t="s">
        <v>2948</v>
      </c>
      <c r="E2950" s="3">
        <v>4</v>
      </c>
    </row>
    <row r="2951" spans="1:5" ht="33">
      <c r="A2951" s="37">
        <v>2949</v>
      </c>
      <c r="B2951" s="209"/>
      <c r="C2951" s="37" t="s">
        <v>14999</v>
      </c>
      <c r="D2951" s="6" t="s">
        <v>2949</v>
      </c>
      <c r="E2951" s="3">
        <v>4</v>
      </c>
    </row>
    <row r="2952" spans="1:5" ht="33">
      <c r="A2952" s="37">
        <v>2950</v>
      </c>
      <c r="B2952" s="209"/>
      <c r="C2952" s="37" t="s">
        <v>15000</v>
      </c>
      <c r="D2952" s="6" t="s">
        <v>2950</v>
      </c>
      <c r="E2952" s="3">
        <v>4</v>
      </c>
    </row>
    <row r="2953" spans="1:5" ht="33">
      <c r="A2953" s="37">
        <v>2951</v>
      </c>
      <c r="B2953" s="209"/>
      <c r="C2953" s="37" t="s">
        <v>15001</v>
      </c>
      <c r="D2953" s="6" t="s">
        <v>2951</v>
      </c>
      <c r="E2953" s="3">
        <v>4</v>
      </c>
    </row>
    <row r="2954" spans="1:5" ht="33">
      <c r="A2954" s="37">
        <v>2952</v>
      </c>
      <c r="B2954" s="209"/>
      <c r="C2954" s="37" t="s">
        <v>15002</v>
      </c>
      <c r="D2954" s="6" t="s">
        <v>2952</v>
      </c>
      <c r="E2954" s="3">
        <v>4</v>
      </c>
    </row>
    <row r="2955" spans="1:5" ht="33">
      <c r="A2955" s="37">
        <v>2953</v>
      </c>
      <c r="B2955" s="209"/>
      <c r="C2955" s="37" t="s">
        <v>15003</v>
      </c>
      <c r="D2955" s="6" t="s">
        <v>2953</v>
      </c>
      <c r="E2955" s="3">
        <v>4</v>
      </c>
    </row>
    <row r="2956" spans="1:5" ht="33">
      <c r="A2956" s="37">
        <v>2954</v>
      </c>
      <c r="B2956" s="209"/>
      <c r="C2956" s="37" t="s">
        <v>15004</v>
      </c>
      <c r="D2956" s="6" t="s">
        <v>2954</v>
      </c>
      <c r="E2956" s="3">
        <v>4</v>
      </c>
    </row>
    <row r="2957" spans="1:5" ht="33">
      <c r="A2957" s="37">
        <v>2955</v>
      </c>
      <c r="B2957" s="209"/>
      <c r="C2957" s="37" t="s">
        <v>15005</v>
      </c>
      <c r="D2957" s="6" t="s">
        <v>2955</v>
      </c>
      <c r="E2957" s="3">
        <v>4</v>
      </c>
    </row>
    <row r="2958" spans="1:5" ht="18.75">
      <c r="A2958" s="37">
        <v>2956</v>
      </c>
      <c r="B2958" s="209"/>
      <c r="C2958" s="37" t="s">
        <v>15006</v>
      </c>
      <c r="D2958" s="6" t="s">
        <v>2956</v>
      </c>
      <c r="E2958" s="3">
        <v>4</v>
      </c>
    </row>
    <row r="2959" spans="1:5" ht="18.75">
      <c r="A2959" s="37">
        <v>2957</v>
      </c>
      <c r="B2959" s="209"/>
      <c r="C2959" s="37" t="s">
        <v>15007</v>
      </c>
      <c r="D2959" s="6" t="s">
        <v>2957</v>
      </c>
      <c r="E2959" s="3">
        <v>8</v>
      </c>
    </row>
    <row r="2960" spans="1:5" ht="18.75">
      <c r="A2960" s="37">
        <v>2958</v>
      </c>
      <c r="B2960" s="209"/>
      <c r="C2960" s="37" t="s">
        <v>15008</v>
      </c>
      <c r="D2960" s="6" t="s">
        <v>2958</v>
      </c>
      <c r="E2960" s="3">
        <v>6</v>
      </c>
    </row>
    <row r="2961" spans="1:5" ht="33">
      <c r="A2961" s="37">
        <v>2959</v>
      </c>
      <c r="B2961" s="209"/>
      <c r="C2961" s="37" t="s">
        <v>15009</v>
      </c>
      <c r="D2961" s="6" t="s">
        <v>2959</v>
      </c>
      <c r="E2961" s="3">
        <v>4</v>
      </c>
    </row>
    <row r="2962" spans="1:5" ht="33">
      <c r="A2962" s="37">
        <v>2960</v>
      </c>
      <c r="B2962" s="209"/>
      <c r="C2962" s="37" t="s">
        <v>15010</v>
      </c>
      <c r="D2962" s="6" t="s">
        <v>2960</v>
      </c>
      <c r="E2962" s="3">
        <v>8</v>
      </c>
    </row>
    <row r="2963" spans="1:5" ht="33">
      <c r="A2963" s="37">
        <v>2961</v>
      </c>
      <c r="B2963" s="209"/>
      <c r="C2963" s="37" t="s">
        <v>15011</v>
      </c>
      <c r="D2963" s="6" t="s">
        <v>2961</v>
      </c>
      <c r="E2963" s="3">
        <v>4</v>
      </c>
    </row>
    <row r="2964" spans="1:5" ht="18.75">
      <c r="A2964" s="37">
        <v>2962</v>
      </c>
      <c r="B2964" s="209"/>
      <c r="C2964" s="37" t="s">
        <v>15012</v>
      </c>
      <c r="D2964" s="6" t="s">
        <v>2962</v>
      </c>
      <c r="E2964" s="3">
        <v>4</v>
      </c>
    </row>
    <row r="2965" spans="1:5" ht="18.75">
      <c r="A2965" s="37">
        <v>2963</v>
      </c>
      <c r="B2965" s="209"/>
      <c r="C2965" s="37" t="s">
        <v>15013</v>
      </c>
      <c r="D2965" s="6" t="s">
        <v>2963</v>
      </c>
      <c r="E2965" s="3">
        <v>4</v>
      </c>
    </row>
    <row r="2966" spans="1:5" ht="33">
      <c r="A2966" s="37">
        <v>2964</v>
      </c>
      <c r="B2966" s="209"/>
      <c r="C2966" s="37" t="s">
        <v>15014</v>
      </c>
      <c r="D2966" s="6" t="s">
        <v>2964</v>
      </c>
      <c r="E2966" s="3">
        <v>4</v>
      </c>
    </row>
    <row r="2967" spans="1:5" ht="33">
      <c r="A2967" s="37">
        <v>2965</v>
      </c>
      <c r="B2967" s="209"/>
      <c r="C2967" s="37" t="s">
        <v>15015</v>
      </c>
      <c r="D2967" s="6" t="s">
        <v>2965</v>
      </c>
      <c r="E2967" s="3">
        <v>4</v>
      </c>
    </row>
    <row r="2968" spans="1:5" ht="33">
      <c r="A2968" s="37">
        <v>2966</v>
      </c>
      <c r="B2968" s="209"/>
      <c r="C2968" s="37" t="s">
        <v>15016</v>
      </c>
      <c r="D2968" s="6" t="s">
        <v>2966</v>
      </c>
      <c r="E2968" s="3">
        <v>4</v>
      </c>
    </row>
    <row r="2969" spans="1:5" ht="33">
      <c r="A2969" s="37">
        <v>2967</v>
      </c>
      <c r="B2969" s="209"/>
      <c r="C2969" s="37" t="s">
        <v>15017</v>
      </c>
      <c r="D2969" s="6" t="s">
        <v>2967</v>
      </c>
      <c r="E2969" s="3">
        <v>4</v>
      </c>
    </row>
    <row r="2970" spans="1:5" ht="18.75">
      <c r="A2970" s="37">
        <v>2968</v>
      </c>
      <c r="B2970" s="209"/>
      <c r="C2970" s="37" t="s">
        <v>15018</v>
      </c>
      <c r="D2970" s="6" t="s">
        <v>2968</v>
      </c>
      <c r="E2970" s="3">
        <v>4</v>
      </c>
    </row>
    <row r="2971" spans="1:5" ht="33">
      <c r="A2971" s="37">
        <v>2969</v>
      </c>
      <c r="B2971" s="209"/>
      <c r="C2971" s="37" t="s">
        <v>15019</v>
      </c>
      <c r="D2971" s="6" t="s">
        <v>2969</v>
      </c>
      <c r="E2971" s="3">
        <v>4</v>
      </c>
    </row>
    <row r="2972" spans="1:5" ht="18.75">
      <c r="A2972" s="37">
        <v>2970</v>
      </c>
      <c r="B2972" s="209"/>
      <c r="C2972" s="37" t="s">
        <v>15020</v>
      </c>
      <c r="D2972" s="6" t="s">
        <v>2970</v>
      </c>
      <c r="E2972" s="3">
        <v>4</v>
      </c>
    </row>
    <row r="2973" spans="1:5" ht="33">
      <c r="A2973" s="37">
        <v>2971</v>
      </c>
      <c r="B2973" s="209"/>
      <c r="C2973" s="37" t="s">
        <v>15021</v>
      </c>
      <c r="D2973" s="6" t="s">
        <v>2971</v>
      </c>
      <c r="E2973" s="3">
        <v>4</v>
      </c>
    </row>
    <row r="2974" spans="1:5" ht="33">
      <c r="A2974" s="37">
        <v>2972</v>
      </c>
      <c r="B2974" s="209"/>
      <c r="C2974" s="37" t="s">
        <v>15022</v>
      </c>
      <c r="D2974" s="6" t="s">
        <v>2972</v>
      </c>
      <c r="E2974" s="3">
        <v>4</v>
      </c>
    </row>
    <row r="2975" spans="1:5" ht="18.75">
      <c r="A2975" s="37">
        <v>2973</v>
      </c>
      <c r="B2975" s="209"/>
      <c r="C2975" s="37" t="s">
        <v>15023</v>
      </c>
      <c r="D2975" s="6" t="s">
        <v>2973</v>
      </c>
      <c r="E2975" s="3">
        <v>4</v>
      </c>
    </row>
    <row r="2976" spans="1:5" ht="18.75">
      <c r="A2976" s="37">
        <v>2974</v>
      </c>
      <c r="B2976" s="209"/>
      <c r="C2976" s="37" t="s">
        <v>15024</v>
      </c>
      <c r="D2976" s="6" t="s">
        <v>2974</v>
      </c>
      <c r="E2976" s="3">
        <v>4</v>
      </c>
    </row>
    <row r="2977" spans="1:5" ht="33">
      <c r="A2977" s="37">
        <v>2975</v>
      </c>
      <c r="B2977" s="209"/>
      <c r="C2977" s="37" t="s">
        <v>15025</v>
      </c>
      <c r="D2977" s="6" t="s">
        <v>2975</v>
      </c>
      <c r="E2977" s="3">
        <v>4</v>
      </c>
    </row>
    <row r="2978" spans="1:5" ht="18.75">
      <c r="A2978" s="37">
        <v>2976</v>
      </c>
      <c r="B2978" s="209"/>
      <c r="C2978" s="37" t="s">
        <v>15026</v>
      </c>
      <c r="D2978" s="6" t="s">
        <v>2976</v>
      </c>
      <c r="E2978" s="3">
        <v>4</v>
      </c>
    </row>
    <row r="2979" spans="1:5" ht="18.75">
      <c r="A2979" s="37">
        <v>2977</v>
      </c>
      <c r="B2979" s="209"/>
      <c r="C2979" s="37" t="s">
        <v>15027</v>
      </c>
      <c r="D2979" s="6" t="s">
        <v>2977</v>
      </c>
      <c r="E2979" s="3">
        <v>4</v>
      </c>
    </row>
    <row r="2980" spans="1:5" ht="18.75">
      <c r="A2980" s="37">
        <v>2978</v>
      </c>
      <c r="B2980" s="209"/>
      <c r="C2980" s="37" t="s">
        <v>15028</v>
      </c>
      <c r="D2980" s="6" t="s">
        <v>2978</v>
      </c>
      <c r="E2980" s="3">
        <v>4</v>
      </c>
    </row>
    <row r="2981" spans="1:5" ht="18.75">
      <c r="A2981" s="37">
        <v>2979</v>
      </c>
      <c r="B2981" s="209"/>
      <c r="C2981" s="37" t="s">
        <v>15029</v>
      </c>
      <c r="D2981" s="6" t="s">
        <v>2979</v>
      </c>
      <c r="E2981" s="3">
        <v>0</v>
      </c>
    </row>
    <row r="2982" spans="1:5" ht="18.75">
      <c r="A2982" s="37">
        <v>2980</v>
      </c>
      <c r="B2982" s="209"/>
      <c r="C2982" s="37" t="s">
        <v>15030</v>
      </c>
      <c r="D2982" s="6" t="s">
        <v>2980</v>
      </c>
      <c r="E2982" s="3">
        <v>4</v>
      </c>
    </row>
    <row r="2983" spans="1:5" ht="33">
      <c r="A2983" s="37">
        <v>2981</v>
      </c>
      <c r="B2983" s="209"/>
      <c r="C2983" s="37" t="s">
        <v>15031</v>
      </c>
      <c r="D2983" s="6" t="s">
        <v>2981</v>
      </c>
      <c r="E2983" s="3">
        <v>4</v>
      </c>
    </row>
    <row r="2984" spans="1:5" ht="18.75">
      <c r="A2984" s="37">
        <v>2982</v>
      </c>
      <c r="B2984" s="209"/>
      <c r="C2984" s="37" t="s">
        <v>15032</v>
      </c>
      <c r="D2984" s="6" t="s">
        <v>2982</v>
      </c>
      <c r="E2984" s="3">
        <v>4</v>
      </c>
    </row>
    <row r="2985" spans="1:5" ht="18.75">
      <c r="A2985" s="37">
        <v>2983</v>
      </c>
      <c r="B2985" s="209"/>
      <c r="C2985" s="37" t="s">
        <v>15033</v>
      </c>
      <c r="D2985" s="6" t="s">
        <v>2983</v>
      </c>
      <c r="E2985" s="3">
        <v>4</v>
      </c>
    </row>
    <row r="2986" spans="1:5" ht="33">
      <c r="A2986" s="37">
        <v>2984</v>
      </c>
      <c r="B2986" s="209"/>
      <c r="C2986" s="37" t="s">
        <v>15034</v>
      </c>
      <c r="D2986" s="6" t="s">
        <v>2984</v>
      </c>
      <c r="E2986" s="3">
        <v>4</v>
      </c>
    </row>
    <row r="2987" spans="1:5" ht="18.75">
      <c r="A2987" s="37">
        <v>2985</v>
      </c>
      <c r="B2987" s="209"/>
      <c r="C2987" s="37" t="s">
        <v>15035</v>
      </c>
      <c r="D2987" s="6" t="s">
        <v>2985</v>
      </c>
      <c r="E2987" s="3">
        <v>4</v>
      </c>
    </row>
    <row r="2988" spans="1:5" ht="18.75">
      <c r="A2988" s="37">
        <v>2986</v>
      </c>
      <c r="B2988" s="209"/>
      <c r="C2988" s="37" t="s">
        <v>15036</v>
      </c>
      <c r="D2988" s="6" t="s">
        <v>2986</v>
      </c>
      <c r="E2988" s="3">
        <v>4</v>
      </c>
    </row>
    <row r="2989" spans="1:5" ht="49.5">
      <c r="A2989" s="37">
        <v>2987</v>
      </c>
      <c r="B2989" s="209"/>
      <c r="C2989" s="37" t="s">
        <v>15037</v>
      </c>
      <c r="D2989" s="6" t="s">
        <v>2987</v>
      </c>
      <c r="E2989" s="3">
        <v>4</v>
      </c>
    </row>
    <row r="2990" spans="1:5" ht="18.75">
      <c r="A2990" s="37">
        <v>2988</v>
      </c>
      <c r="B2990" s="209"/>
      <c r="C2990" s="37" t="s">
        <v>15038</v>
      </c>
      <c r="D2990" s="6" t="s">
        <v>2988</v>
      </c>
      <c r="E2990" s="3">
        <v>4</v>
      </c>
    </row>
    <row r="2991" spans="1:5" ht="18.75">
      <c r="A2991" s="37">
        <v>2989</v>
      </c>
      <c r="B2991" s="209"/>
      <c r="C2991" s="37" t="s">
        <v>15039</v>
      </c>
      <c r="D2991" s="6" t="s">
        <v>2989</v>
      </c>
      <c r="E2991" s="3">
        <v>4</v>
      </c>
    </row>
    <row r="2992" spans="1:5" ht="18.75">
      <c r="A2992" s="37">
        <v>2990</v>
      </c>
      <c r="B2992" s="209"/>
      <c r="C2992" s="37" t="s">
        <v>15040</v>
      </c>
      <c r="D2992" s="6" t="s">
        <v>2990</v>
      </c>
      <c r="E2992" s="3">
        <v>4</v>
      </c>
    </row>
    <row r="2993" spans="1:5" ht="18.75">
      <c r="A2993" s="37">
        <v>2991</v>
      </c>
      <c r="B2993" s="209"/>
      <c r="C2993" s="37" t="s">
        <v>15041</v>
      </c>
      <c r="D2993" s="6" t="s">
        <v>2991</v>
      </c>
      <c r="E2993" s="3">
        <v>4</v>
      </c>
    </row>
    <row r="2994" spans="1:5" ht="18.75">
      <c r="A2994" s="37">
        <v>2992</v>
      </c>
      <c r="B2994" s="209"/>
      <c r="C2994" s="37" t="s">
        <v>15042</v>
      </c>
      <c r="D2994" s="6" t="s">
        <v>2992</v>
      </c>
      <c r="E2994" s="3">
        <v>4</v>
      </c>
    </row>
    <row r="2995" spans="1:5" ht="18.75">
      <c r="A2995" s="37">
        <v>2993</v>
      </c>
      <c r="B2995" s="209"/>
      <c r="C2995" s="37" t="s">
        <v>15043</v>
      </c>
      <c r="D2995" s="6" t="s">
        <v>2993</v>
      </c>
      <c r="E2995" s="3">
        <v>4</v>
      </c>
    </row>
    <row r="2996" spans="1:5" ht="18.75">
      <c r="A2996" s="37">
        <v>2994</v>
      </c>
      <c r="B2996" s="209"/>
      <c r="C2996" s="37" t="s">
        <v>15044</v>
      </c>
      <c r="D2996" s="6" t="s">
        <v>2994</v>
      </c>
      <c r="E2996" s="3">
        <v>4</v>
      </c>
    </row>
    <row r="2997" spans="1:5" ht="33">
      <c r="A2997" s="37">
        <v>2995</v>
      </c>
      <c r="B2997" s="209"/>
      <c r="C2997" s="37" t="s">
        <v>15045</v>
      </c>
      <c r="D2997" s="6" t="s">
        <v>2995</v>
      </c>
      <c r="E2997" s="3">
        <v>4</v>
      </c>
    </row>
    <row r="2998" spans="1:5" ht="18.75">
      <c r="A2998" s="37">
        <v>2996</v>
      </c>
      <c r="B2998" s="209"/>
      <c r="C2998" s="37" t="s">
        <v>15046</v>
      </c>
      <c r="D2998" s="6" t="s">
        <v>2996</v>
      </c>
      <c r="E2998" s="3">
        <v>4</v>
      </c>
    </row>
    <row r="2999" spans="1:5" ht="18.75">
      <c r="A2999" s="37">
        <v>2997</v>
      </c>
      <c r="B2999" s="209"/>
      <c r="C2999" s="37" t="s">
        <v>15047</v>
      </c>
      <c r="D2999" s="6" t="s">
        <v>2997</v>
      </c>
      <c r="E2999" s="3">
        <v>4</v>
      </c>
    </row>
    <row r="3000" spans="1:5" ht="18.75">
      <c r="A3000" s="37">
        <v>2998</v>
      </c>
      <c r="B3000" s="209"/>
      <c r="C3000" s="37" t="s">
        <v>15048</v>
      </c>
      <c r="D3000" s="6" t="s">
        <v>2998</v>
      </c>
      <c r="E3000" s="3">
        <v>4</v>
      </c>
    </row>
    <row r="3001" spans="1:5" ht="33">
      <c r="A3001" s="37">
        <v>2999</v>
      </c>
      <c r="B3001" s="209"/>
      <c r="C3001" s="37" t="s">
        <v>15049</v>
      </c>
      <c r="D3001" s="6" t="s">
        <v>2999</v>
      </c>
      <c r="E3001" s="3">
        <v>4</v>
      </c>
    </row>
    <row r="3002" spans="1:5" ht="18.75">
      <c r="A3002" s="37">
        <v>3000</v>
      </c>
      <c r="B3002" s="209"/>
      <c r="C3002" s="37" t="s">
        <v>15050</v>
      </c>
      <c r="D3002" s="6" t="s">
        <v>3000</v>
      </c>
      <c r="E3002" s="3">
        <v>4</v>
      </c>
    </row>
    <row r="3003" spans="1:5" ht="33">
      <c r="A3003" s="37">
        <v>3001</v>
      </c>
      <c r="B3003" s="209"/>
      <c r="C3003" s="37" t="s">
        <v>15051</v>
      </c>
      <c r="D3003" s="6" t="s">
        <v>3001</v>
      </c>
      <c r="E3003" s="3">
        <v>4</v>
      </c>
    </row>
    <row r="3004" spans="1:5" ht="18.75">
      <c r="A3004" s="37">
        <v>3002</v>
      </c>
      <c r="B3004" s="209"/>
      <c r="C3004" s="37" t="s">
        <v>15052</v>
      </c>
      <c r="D3004" s="6" t="s">
        <v>3002</v>
      </c>
      <c r="E3004" s="3">
        <v>4</v>
      </c>
    </row>
    <row r="3005" spans="1:5" ht="33">
      <c r="A3005" s="37">
        <v>3003</v>
      </c>
      <c r="B3005" s="209"/>
      <c r="C3005" s="37" t="s">
        <v>15053</v>
      </c>
      <c r="D3005" s="6" t="s">
        <v>3003</v>
      </c>
      <c r="E3005" s="3">
        <v>4</v>
      </c>
    </row>
    <row r="3006" spans="1:5" ht="33">
      <c r="A3006" s="37">
        <v>3004</v>
      </c>
      <c r="B3006" s="209"/>
      <c r="C3006" s="37" t="s">
        <v>15054</v>
      </c>
      <c r="D3006" s="6" t="s">
        <v>3004</v>
      </c>
      <c r="E3006" s="3">
        <v>4</v>
      </c>
    </row>
    <row r="3007" spans="1:5" ht="18.75">
      <c r="A3007" s="37">
        <v>3005</v>
      </c>
      <c r="B3007" s="209"/>
      <c r="C3007" s="37" t="s">
        <v>15055</v>
      </c>
      <c r="D3007" s="6" t="s">
        <v>3005</v>
      </c>
      <c r="E3007" s="3">
        <v>4</v>
      </c>
    </row>
    <row r="3008" spans="1:5" ht="33">
      <c r="A3008" s="37">
        <v>3006</v>
      </c>
      <c r="B3008" s="209"/>
      <c r="C3008" s="37" t="s">
        <v>15056</v>
      </c>
      <c r="D3008" s="6" t="s">
        <v>3006</v>
      </c>
      <c r="E3008" s="3">
        <v>4</v>
      </c>
    </row>
    <row r="3009" spans="1:5" ht="33">
      <c r="A3009" s="37">
        <v>3007</v>
      </c>
      <c r="B3009" s="209"/>
      <c r="C3009" s="37" t="s">
        <v>15057</v>
      </c>
      <c r="D3009" s="6" t="s">
        <v>3007</v>
      </c>
      <c r="E3009" s="3">
        <v>4</v>
      </c>
    </row>
    <row r="3010" spans="1:5" ht="18.75">
      <c r="A3010" s="37">
        <v>3008</v>
      </c>
      <c r="B3010" s="209"/>
      <c r="C3010" s="37" t="s">
        <v>15058</v>
      </c>
      <c r="D3010" s="6" t="s">
        <v>3008</v>
      </c>
      <c r="E3010" s="3">
        <v>4</v>
      </c>
    </row>
    <row r="3011" spans="1:5" ht="33">
      <c r="A3011" s="37">
        <v>3009</v>
      </c>
      <c r="B3011" s="209"/>
      <c r="C3011" s="37" t="s">
        <v>15059</v>
      </c>
      <c r="D3011" s="6" t="s">
        <v>3009</v>
      </c>
      <c r="E3011" s="3">
        <v>4</v>
      </c>
    </row>
    <row r="3012" spans="1:5" ht="18.75">
      <c r="A3012" s="37">
        <v>3010</v>
      </c>
      <c r="B3012" s="209"/>
      <c r="C3012" s="37" t="s">
        <v>15060</v>
      </c>
      <c r="D3012" s="6" t="s">
        <v>3010</v>
      </c>
      <c r="E3012" s="3">
        <v>4</v>
      </c>
    </row>
    <row r="3013" spans="1:5" ht="33">
      <c r="A3013" s="37">
        <v>3011</v>
      </c>
      <c r="B3013" s="209"/>
      <c r="C3013" s="37" t="s">
        <v>15061</v>
      </c>
      <c r="D3013" s="6" t="s">
        <v>3011</v>
      </c>
      <c r="E3013" s="3">
        <v>4</v>
      </c>
    </row>
    <row r="3014" spans="1:5" ht="33">
      <c r="A3014" s="37">
        <v>3012</v>
      </c>
      <c r="B3014" s="209"/>
      <c r="C3014" s="37" t="s">
        <v>15062</v>
      </c>
      <c r="D3014" s="6" t="s">
        <v>3012</v>
      </c>
      <c r="E3014" s="3">
        <v>4</v>
      </c>
    </row>
    <row r="3015" spans="1:5" ht="33">
      <c r="A3015" s="37">
        <v>3013</v>
      </c>
      <c r="B3015" s="209"/>
      <c r="C3015" s="37" t="s">
        <v>15063</v>
      </c>
      <c r="D3015" s="6" t="s">
        <v>3013</v>
      </c>
      <c r="E3015" s="3">
        <v>4</v>
      </c>
    </row>
    <row r="3016" spans="1:5" ht="33">
      <c r="A3016" s="37">
        <v>3014</v>
      </c>
      <c r="B3016" s="209"/>
      <c r="C3016" s="37" t="s">
        <v>15064</v>
      </c>
      <c r="D3016" s="6" t="s">
        <v>3014</v>
      </c>
      <c r="E3016" s="3">
        <v>4</v>
      </c>
    </row>
    <row r="3017" spans="1:5" ht="33">
      <c r="A3017" s="37">
        <v>3015</v>
      </c>
      <c r="B3017" s="209"/>
      <c r="C3017" s="37" t="s">
        <v>15065</v>
      </c>
      <c r="D3017" s="6" t="s">
        <v>3015</v>
      </c>
      <c r="E3017" s="3">
        <v>4</v>
      </c>
    </row>
    <row r="3018" spans="1:5" ht="33">
      <c r="A3018" s="37">
        <v>3016</v>
      </c>
      <c r="B3018" s="209"/>
      <c r="C3018" s="37" t="s">
        <v>15066</v>
      </c>
      <c r="D3018" s="6" t="s">
        <v>3016</v>
      </c>
      <c r="E3018" s="3">
        <v>4</v>
      </c>
    </row>
    <row r="3019" spans="1:5" ht="33">
      <c r="A3019" s="37">
        <v>3017</v>
      </c>
      <c r="B3019" s="209"/>
      <c r="C3019" s="37" t="s">
        <v>15067</v>
      </c>
      <c r="D3019" s="6" t="s">
        <v>3017</v>
      </c>
      <c r="E3019" s="3">
        <v>4</v>
      </c>
    </row>
    <row r="3020" spans="1:5" ht="33">
      <c r="A3020" s="37">
        <v>3018</v>
      </c>
      <c r="B3020" s="209"/>
      <c r="C3020" s="37" t="s">
        <v>15068</v>
      </c>
      <c r="D3020" s="6" t="s">
        <v>3018</v>
      </c>
      <c r="E3020" s="3">
        <v>2</v>
      </c>
    </row>
    <row r="3021" spans="1:5" ht="33">
      <c r="A3021" s="37">
        <v>3019</v>
      </c>
      <c r="B3021" s="209"/>
      <c r="C3021" s="37" t="s">
        <v>15069</v>
      </c>
      <c r="D3021" s="6" t="s">
        <v>3019</v>
      </c>
      <c r="E3021" s="3">
        <v>2</v>
      </c>
    </row>
    <row r="3022" spans="1:5" ht="33">
      <c r="A3022" s="37">
        <v>3020</v>
      </c>
      <c r="B3022" s="209"/>
      <c r="C3022" s="37" t="s">
        <v>15070</v>
      </c>
      <c r="D3022" s="6" t="s">
        <v>3020</v>
      </c>
      <c r="E3022" s="3">
        <v>2</v>
      </c>
    </row>
    <row r="3023" spans="1:5" ht="33">
      <c r="A3023" s="37">
        <v>3021</v>
      </c>
      <c r="B3023" s="209"/>
      <c r="C3023" s="37" t="s">
        <v>15071</v>
      </c>
      <c r="D3023" s="6" t="s">
        <v>3021</v>
      </c>
      <c r="E3023" s="3">
        <v>2</v>
      </c>
    </row>
    <row r="3024" spans="1:5" ht="18.75">
      <c r="A3024" s="37">
        <v>3022</v>
      </c>
      <c r="B3024" s="209"/>
      <c r="C3024" s="37" t="s">
        <v>15072</v>
      </c>
      <c r="D3024" s="6" t="s">
        <v>3022</v>
      </c>
      <c r="E3024" s="3">
        <v>4</v>
      </c>
    </row>
    <row r="3025" spans="1:5" ht="33">
      <c r="A3025" s="37">
        <v>3023</v>
      </c>
      <c r="B3025" s="209"/>
      <c r="C3025" s="37" t="s">
        <v>15073</v>
      </c>
      <c r="D3025" s="6" t="s">
        <v>3023</v>
      </c>
      <c r="E3025" s="3">
        <v>4</v>
      </c>
    </row>
    <row r="3026" spans="1:5" ht="33">
      <c r="A3026" s="37">
        <v>3024</v>
      </c>
      <c r="B3026" s="209"/>
      <c r="C3026" s="37" t="s">
        <v>15074</v>
      </c>
      <c r="D3026" s="6" t="s">
        <v>3024</v>
      </c>
      <c r="E3026" s="3">
        <v>4</v>
      </c>
    </row>
    <row r="3027" spans="1:5" ht="33">
      <c r="A3027" s="37">
        <v>3025</v>
      </c>
      <c r="B3027" s="209"/>
      <c r="C3027" s="37" t="s">
        <v>15075</v>
      </c>
      <c r="D3027" s="6" t="s">
        <v>3025</v>
      </c>
      <c r="E3027" s="3">
        <v>4</v>
      </c>
    </row>
    <row r="3028" spans="1:5" ht="33">
      <c r="A3028" s="37">
        <v>3026</v>
      </c>
      <c r="B3028" s="209"/>
      <c r="C3028" s="37" t="s">
        <v>15076</v>
      </c>
      <c r="D3028" s="6" t="s">
        <v>3026</v>
      </c>
      <c r="E3028" s="3">
        <v>4</v>
      </c>
    </row>
    <row r="3029" spans="1:5" ht="33">
      <c r="A3029" s="37">
        <v>3027</v>
      </c>
      <c r="B3029" s="209"/>
      <c r="C3029" s="37" t="s">
        <v>15077</v>
      </c>
      <c r="D3029" s="6" t="s">
        <v>3027</v>
      </c>
      <c r="E3029" s="3">
        <v>4</v>
      </c>
    </row>
    <row r="3030" spans="1:5" ht="18.75">
      <c r="A3030" s="37">
        <v>3028</v>
      </c>
      <c r="B3030" s="209"/>
      <c r="C3030" s="37" t="s">
        <v>15078</v>
      </c>
      <c r="D3030" s="6" t="s">
        <v>3028</v>
      </c>
      <c r="E3030" s="3">
        <v>4</v>
      </c>
    </row>
    <row r="3031" spans="1:5" ht="33">
      <c r="A3031" s="37">
        <v>3029</v>
      </c>
      <c r="B3031" s="209"/>
      <c r="C3031" s="37" t="s">
        <v>15079</v>
      </c>
      <c r="D3031" s="6" t="s">
        <v>3029</v>
      </c>
      <c r="E3031" s="3">
        <v>4</v>
      </c>
    </row>
    <row r="3032" spans="1:5" ht="33">
      <c r="A3032" s="37">
        <v>3030</v>
      </c>
      <c r="B3032" s="209"/>
      <c r="C3032" s="37" t="s">
        <v>15080</v>
      </c>
      <c r="D3032" s="6" t="s">
        <v>3030</v>
      </c>
      <c r="E3032" s="3">
        <v>4</v>
      </c>
    </row>
    <row r="3033" spans="1:5" ht="33">
      <c r="A3033" s="37">
        <v>3031</v>
      </c>
      <c r="B3033" s="209"/>
      <c r="C3033" s="37" t="s">
        <v>15081</v>
      </c>
      <c r="D3033" s="6" t="s">
        <v>3031</v>
      </c>
      <c r="E3033" s="3">
        <v>8</v>
      </c>
    </row>
    <row r="3034" spans="1:5" ht="33">
      <c r="A3034" s="37">
        <v>3032</v>
      </c>
      <c r="B3034" s="209"/>
      <c r="C3034" s="37" t="s">
        <v>15082</v>
      </c>
      <c r="D3034" s="6" t="s">
        <v>3032</v>
      </c>
      <c r="E3034" s="3">
        <v>8</v>
      </c>
    </row>
    <row r="3035" spans="1:5" ht="33">
      <c r="A3035" s="37">
        <v>3033</v>
      </c>
      <c r="B3035" s="209"/>
      <c r="C3035" s="37" t="s">
        <v>15083</v>
      </c>
      <c r="D3035" s="6" t="s">
        <v>3033</v>
      </c>
      <c r="E3035" s="3">
        <v>4</v>
      </c>
    </row>
    <row r="3036" spans="1:5" ht="33">
      <c r="A3036" s="37">
        <v>3034</v>
      </c>
      <c r="B3036" s="209"/>
      <c r="C3036" s="37" t="s">
        <v>15084</v>
      </c>
      <c r="D3036" s="6" t="s">
        <v>3034</v>
      </c>
      <c r="E3036" s="3">
        <v>4</v>
      </c>
    </row>
    <row r="3037" spans="1:5" ht="18.75">
      <c r="A3037" s="37">
        <v>3035</v>
      </c>
      <c r="B3037" s="209"/>
      <c r="C3037" s="37" t="s">
        <v>15085</v>
      </c>
      <c r="D3037" s="6" t="s">
        <v>3035</v>
      </c>
      <c r="E3037" s="3">
        <v>6</v>
      </c>
    </row>
    <row r="3038" spans="1:5" ht="18.75">
      <c r="A3038" s="37">
        <v>3036</v>
      </c>
      <c r="B3038" s="209"/>
      <c r="C3038" s="37" t="s">
        <v>15086</v>
      </c>
      <c r="D3038" s="6" t="s">
        <v>3036</v>
      </c>
      <c r="E3038" s="3">
        <v>2</v>
      </c>
    </row>
    <row r="3039" spans="1:5" ht="18.75">
      <c r="A3039" s="37">
        <v>3037</v>
      </c>
      <c r="B3039" s="209"/>
      <c r="C3039" s="37" t="s">
        <v>15087</v>
      </c>
      <c r="D3039" s="6" t="s">
        <v>3037</v>
      </c>
      <c r="E3039" s="3">
        <v>4</v>
      </c>
    </row>
    <row r="3040" spans="1:5" ht="33">
      <c r="A3040" s="37">
        <v>3038</v>
      </c>
      <c r="B3040" s="209"/>
      <c r="C3040" s="37" t="s">
        <v>15088</v>
      </c>
      <c r="D3040" s="6" t="s">
        <v>3038</v>
      </c>
      <c r="E3040" s="3">
        <v>4</v>
      </c>
    </row>
    <row r="3041" spans="1:5" ht="33">
      <c r="A3041" s="37">
        <v>3039</v>
      </c>
      <c r="B3041" s="209"/>
      <c r="C3041" s="37" t="s">
        <v>15089</v>
      </c>
      <c r="D3041" s="6" t="s">
        <v>3039</v>
      </c>
      <c r="E3041" s="3">
        <v>4</v>
      </c>
    </row>
    <row r="3042" spans="1:5" ht="33">
      <c r="A3042" s="37">
        <v>3040</v>
      </c>
      <c r="B3042" s="209"/>
      <c r="C3042" s="37" t="s">
        <v>15090</v>
      </c>
      <c r="D3042" s="6" t="s">
        <v>3040</v>
      </c>
      <c r="E3042" s="3">
        <v>4</v>
      </c>
    </row>
    <row r="3043" spans="1:5" ht="33">
      <c r="A3043" s="37">
        <v>3041</v>
      </c>
      <c r="B3043" s="209"/>
      <c r="C3043" s="37" t="s">
        <v>15091</v>
      </c>
      <c r="D3043" s="6" t="s">
        <v>3041</v>
      </c>
      <c r="E3043" s="3">
        <v>4</v>
      </c>
    </row>
    <row r="3044" spans="1:5" ht="18.75">
      <c r="A3044" s="37">
        <v>3042</v>
      </c>
      <c r="B3044" s="209"/>
      <c r="C3044" s="37" t="s">
        <v>15092</v>
      </c>
      <c r="D3044" s="6" t="s">
        <v>3042</v>
      </c>
      <c r="E3044" s="3">
        <v>4</v>
      </c>
    </row>
    <row r="3045" spans="1:5" ht="33">
      <c r="A3045" s="37">
        <v>3043</v>
      </c>
      <c r="B3045" s="209"/>
      <c r="C3045" s="37" t="s">
        <v>15093</v>
      </c>
      <c r="D3045" s="6" t="s">
        <v>3043</v>
      </c>
      <c r="E3045" s="3">
        <v>4</v>
      </c>
    </row>
    <row r="3046" spans="1:5" ht="18.75">
      <c r="A3046" s="37">
        <v>3044</v>
      </c>
      <c r="B3046" s="209"/>
      <c r="C3046" s="37" t="s">
        <v>15094</v>
      </c>
      <c r="D3046" s="6" t="s">
        <v>3044</v>
      </c>
      <c r="E3046" s="3">
        <v>2</v>
      </c>
    </row>
    <row r="3047" spans="1:5" ht="18.75">
      <c r="A3047" s="37">
        <v>3045</v>
      </c>
      <c r="B3047" s="209"/>
      <c r="C3047" s="37" t="s">
        <v>15095</v>
      </c>
      <c r="D3047" s="6" t="s">
        <v>3045</v>
      </c>
      <c r="E3047" s="3">
        <v>4</v>
      </c>
    </row>
    <row r="3048" spans="1:5" ht="18.75">
      <c r="A3048" s="37">
        <v>3046</v>
      </c>
      <c r="B3048" s="209"/>
      <c r="C3048" s="37" t="s">
        <v>15096</v>
      </c>
      <c r="D3048" s="6" t="s">
        <v>3046</v>
      </c>
      <c r="E3048" s="3">
        <v>2</v>
      </c>
    </row>
    <row r="3049" spans="1:5" ht="18.75">
      <c r="A3049" s="37">
        <v>3047</v>
      </c>
      <c r="B3049" s="209"/>
      <c r="C3049" s="37" t="s">
        <v>15097</v>
      </c>
      <c r="D3049" s="6" t="s">
        <v>3047</v>
      </c>
      <c r="E3049" s="3">
        <v>2</v>
      </c>
    </row>
    <row r="3050" spans="1:5" ht="18.75">
      <c r="A3050" s="37">
        <v>3048</v>
      </c>
      <c r="B3050" s="209"/>
      <c r="C3050" s="37" t="s">
        <v>15098</v>
      </c>
      <c r="D3050" s="6" t="s">
        <v>3048</v>
      </c>
      <c r="E3050" s="3">
        <v>2</v>
      </c>
    </row>
    <row r="3051" spans="1:5" ht="18.75">
      <c r="A3051" s="37">
        <v>3049</v>
      </c>
      <c r="B3051" s="209"/>
      <c r="C3051" s="37" t="s">
        <v>15099</v>
      </c>
      <c r="D3051" s="6" t="s">
        <v>3049</v>
      </c>
      <c r="E3051" s="3">
        <v>2</v>
      </c>
    </row>
    <row r="3052" spans="1:5" ht="18.75">
      <c r="A3052" s="37">
        <v>3050</v>
      </c>
      <c r="B3052" s="209"/>
      <c r="C3052" s="37" t="s">
        <v>15100</v>
      </c>
      <c r="D3052" s="6" t="s">
        <v>3050</v>
      </c>
      <c r="E3052" s="3">
        <v>2</v>
      </c>
    </row>
    <row r="3053" spans="1:5" ht="18.75">
      <c r="A3053" s="37">
        <v>3051</v>
      </c>
      <c r="B3053" s="209"/>
      <c r="C3053" s="37" t="s">
        <v>15101</v>
      </c>
      <c r="D3053" s="6" t="s">
        <v>3051</v>
      </c>
      <c r="E3053" s="3">
        <v>2</v>
      </c>
    </row>
    <row r="3054" spans="1:5" ht="18.75">
      <c r="A3054" s="37">
        <v>3052</v>
      </c>
      <c r="B3054" s="209"/>
      <c r="C3054" s="37" t="s">
        <v>15102</v>
      </c>
      <c r="D3054" s="6" t="s">
        <v>3052</v>
      </c>
      <c r="E3054" s="3">
        <v>2</v>
      </c>
    </row>
    <row r="3055" spans="1:5" ht="33">
      <c r="A3055" s="37">
        <v>3053</v>
      </c>
      <c r="B3055" s="209"/>
      <c r="C3055" s="37" t="s">
        <v>15103</v>
      </c>
      <c r="D3055" s="6" t="s">
        <v>3053</v>
      </c>
      <c r="E3055" s="3">
        <v>6</v>
      </c>
    </row>
    <row r="3056" spans="1:5" ht="33">
      <c r="A3056" s="37">
        <v>3054</v>
      </c>
      <c r="B3056" s="209"/>
      <c r="C3056" s="37" t="s">
        <v>15104</v>
      </c>
      <c r="D3056" s="6" t="s">
        <v>3054</v>
      </c>
      <c r="E3056" s="3">
        <v>6</v>
      </c>
    </row>
    <row r="3057" spans="1:5" ht="18.75">
      <c r="A3057" s="37">
        <v>3055</v>
      </c>
      <c r="B3057" s="209"/>
      <c r="C3057" s="37" t="s">
        <v>15105</v>
      </c>
      <c r="D3057" s="6" t="s">
        <v>3055</v>
      </c>
      <c r="E3057" s="3">
        <v>4</v>
      </c>
    </row>
    <row r="3058" spans="1:5" ht="18.75">
      <c r="A3058" s="37">
        <v>3056</v>
      </c>
      <c r="B3058" s="209"/>
      <c r="C3058" s="37" t="s">
        <v>15106</v>
      </c>
      <c r="D3058" s="6" t="s">
        <v>3056</v>
      </c>
      <c r="E3058" s="3">
        <v>4</v>
      </c>
    </row>
    <row r="3059" spans="1:5" ht="18.75">
      <c r="A3059" s="37">
        <v>3057</v>
      </c>
      <c r="B3059" s="209"/>
      <c r="C3059" s="37" t="s">
        <v>15107</v>
      </c>
      <c r="D3059" s="6" t="s">
        <v>3057</v>
      </c>
      <c r="E3059" s="3">
        <v>4</v>
      </c>
    </row>
    <row r="3060" spans="1:5" ht="18.75">
      <c r="A3060" s="37">
        <v>3058</v>
      </c>
      <c r="B3060" s="209"/>
      <c r="C3060" s="37" t="s">
        <v>3058</v>
      </c>
      <c r="D3060" s="6" t="s">
        <v>3059</v>
      </c>
      <c r="E3060" s="3">
        <v>4</v>
      </c>
    </row>
    <row r="3061" spans="1:5" ht="18.75">
      <c r="A3061" s="37">
        <v>3059</v>
      </c>
      <c r="B3061" s="209"/>
      <c r="C3061" s="37" t="s">
        <v>3060</v>
      </c>
      <c r="D3061" s="6" t="s">
        <v>3061</v>
      </c>
      <c r="E3061" s="3">
        <v>4</v>
      </c>
    </row>
    <row r="3062" spans="1:5" ht="18.75">
      <c r="A3062" s="37">
        <v>3060</v>
      </c>
      <c r="B3062" s="209"/>
      <c r="C3062" s="37" t="s">
        <v>3062</v>
      </c>
      <c r="D3062" s="6" t="s">
        <v>3063</v>
      </c>
      <c r="E3062" s="3">
        <v>4</v>
      </c>
    </row>
    <row r="3063" spans="1:5" ht="18.75">
      <c r="A3063" s="37">
        <v>3061</v>
      </c>
      <c r="B3063" s="209"/>
      <c r="C3063" s="37" t="s">
        <v>15108</v>
      </c>
      <c r="D3063" s="6" t="s">
        <v>3064</v>
      </c>
      <c r="E3063" s="3">
        <v>4</v>
      </c>
    </row>
    <row r="3064" spans="1:5" ht="18.75">
      <c r="A3064" s="37">
        <v>3062</v>
      </c>
      <c r="B3064" s="209"/>
      <c r="C3064" s="37" t="s">
        <v>15109</v>
      </c>
      <c r="D3064" s="6" t="s">
        <v>3065</v>
      </c>
      <c r="E3064" s="3">
        <v>4</v>
      </c>
    </row>
    <row r="3065" spans="1:5" ht="18.75">
      <c r="A3065" s="37">
        <v>3063</v>
      </c>
      <c r="B3065" s="209"/>
      <c r="C3065" s="37" t="s">
        <v>15110</v>
      </c>
      <c r="D3065" s="6" t="s">
        <v>3066</v>
      </c>
      <c r="E3065" s="3">
        <v>4</v>
      </c>
    </row>
    <row r="3066" spans="1:5" ht="18.75">
      <c r="A3066" s="37">
        <v>3064</v>
      </c>
      <c r="B3066" s="209"/>
      <c r="C3066" s="37" t="s">
        <v>15111</v>
      </c>
      <c r="D3066" s="6" t="s">
        <v>3067</v>
      </c>
      <c r="E3066" s="3">
        <v>4</v>
      </c>
    </row>
    <row r="3067" spans="1:5" ht="18.75">
      <c r="A3067" s="37">
        <v>3065</v>
      </c>
      <c r="B3067" s="209"/>
      <c r="C3067" s="37" t="s">
        <v>15112</v>
      </c>
      <c r="D3067" s="6" t="s">
        <v>3068</v>
      </c>
      <c r="E3067" s="3">
        <v>4</v>
      </c>
    </row>
    <row r="3068" spans="1:5" ht="18.75">
      <c r="A3068" s="37">
        <v>3066</v>
      </c>
      <c r="B3068" s="209"/>
      <c r="C3068" s="37" t="s">
        <v>15113</v>
      </c>
      <c r="D3068" s="6" t="s">
        <v>3069</v>
      </c>
      <c r="E3068" s="3">
        <v>4</v>
      </c>
    </row>
    <row r="3069" spans="1:5" ht="33">
      <c r="A3069" s="37">
        <v>3067</v>
      </c>
      <c r="B3069" s="209"/>
      <c r="C3069" s="37" t="s">
        <v>15114</v>
      </c>
      <c r="D3069" s="6" t="s">
        <v>3070</v>
      </c>
      <c r="E3069" s="3">
        <v>4</v>
      </c>
    </row>
    <row r="3070" spans="1:5" ht="18.75">
      <c r="A3070" s="37">
        <v>3068</v>
      </c>
      <c r="B3070" s="209"/>
      <c r="C3070" s="37" t="s">
        <v>15115</v>
      </c>
      <c r="D3070" s="6" t="s">
        <v>3071</v>
      </c>
      <c r="E3070" s="3">
        <v>4</v>
      </c>
    </row>
    <row r="3071" spans="1:5" ht="49.5">
      <c r="A3071" s="37">
        <v>3069</v>
      </c>
      <c r="B3071" s="209"/>
      <c r="C3071" s="37" t="s">
        <v>15116</v>
      </c>
      <c r="D3071" s="6" t="s">
        <v>3072</v>
      </c>
      <c r="E3071" s="3">
        <v>4</v>
      </c>
    </row>
    <row r="3072" spans="1:5" ht="18.75">
      <c r="A3072" s="37">
        <v>3070</v>
      </c>
      <c r="B3072" s="209"/>
      <c r="C3072" s="37" t="s">
        <v>3073</v>
      </c>
      <c r="D3072" s="6" t="s">
        <v>3073</v>
      </c>
      <c r="E3072" s="3">
        <v>4</v>
      </c>
    </row>
    <row r="3073" spans="1:5" ht="18.75">
      <c r="A3073" s="37">
        <v>3071</v>
      </c>
      <c r="B3073" s="209"/>
      <c r="C3073" s="37" t="s">
        <v>3074</v>
      </c>
      <c r="D3073" s="6" t="s">
        <v>3074</v>
      </c>
      <c r="E3073" s="3">
        <v>4</v>
      </c>
    </row>
    <row r="3074" spans="1:5" ht="18.75">
      <c r="A3074" s="37">
        <v>3072</v>
      </c>
      <c r="B3074" s="209"/>
      <c r="C3074" s="37" t="s">
        <v>3075</v>
      </c>
      <c r="D3074" s="6" t="s">
        <v>3075</v>
      </c>
      <c r="E3074" s="3">
        <v>4</v>
      </c>
    </row>
    <row r="3075" spans="1:5" ht="18.75">
      <c r="A3075" s="37">
        <v>3073</v>
      </c>
      <c r="B3075" s="209"/>
      <c r="C3075" s="37" t="s">
        <v>3076</v>
      </c>
      <c r="D3075" s="6" t="s">
        <v>3076</v>
      </c>
      <c r="E3075" s="3">
        <v>4</v>
      </c>
    </row>
    <row r="3076" spans="1:5" ht="18.75">
      <c r="A3076" s="37">
        <v>3074</v>
      </c>
      <c r="B3076" s="209"/>
      <c r="C3076" s="37" t="s">
        <v>3077</v>
      </c>
      <c r="D3076" s="6" t="s">
        <v>3077</v>
      </c>
      <c r="E3076" s="3">
        <v>4</v>
      </c>
    </row>
    <row r="3077" spans="1:5" ht="18.75">
      <c r="A3077" s="37">
        <v>3075</v>
      </c>
      <c r="B3077" s="209"/>
      <c r="C3077" s="37" t="s">
        <v>3078</v>
      </c>
      <c r="D3077" s="6" t="s">
        <v>3078</v>
      </c>
      <c r="E3077" s="3">
        <v>4</v>
      </c>
    </row>
    <row r="3078" spans="1:5" ht="18.75">
      <c r="A3078" s="37">
        <v>3076</v>
      </c>
      <c r="B3078" s="209"/>
      <c r="C3078" s="37" t="s">
        <v>3079</v>
      </c>
      <c r="D3078" s="6" t="s">
        <v>3079</v>
      </c>
      <c r="E3078" s="3">
        <v>4</v>
      </c>
    </row>
    <row r="3079" spans="1:5" ht="18.75">
      <c r="A3079" s="37">
        <v>3077</v>
      </c>
      <c r="B3079" s="209"/>
      <c r="C3079" s="37" t="s">
        <v>3080</v>
      </c>
      <c r="D3079" s="6" t="s">
        <v>3080</v>
      </c>
      <c r="E3079" s="3">
        <v>4</v>
      </c>
    </row>
    <row r="3080" spans="1:5" ht="18.75">
      <c r="A3080" s="37">
        <v>3078</v>
      </c>
      <c r="B3080" s="209"/>
      <c r="C3080" s="37" t="s">
        <v>3081</v>
      </c>
      <c r="D3080" s="6" t="s">
        <v>3081</v>
      </c>
      <c r="E3080" s="3">
        <v>4</v>
      </c>
    </row>
    <row r="3081" spans="1:5" ht="18.75">
      <c r="A3081" s="37">
        <v>3079</v>
      </c>
      <c r="B3081" s="209"/>
      <c r="C3081" s="37" t="s">
        <v>3082</v>
      </c>
      <c r="D3081" s="6" t="s">
        <v>3082</v>
      </c>
      <c r="E3081" s="3">
        <v>4</v>
      </c>
    </row>
    <row r="3082" spans="1:5" ht="18.75">
      <c r="A3082" s="37">
        <v>3080</v>
      </c>
      <c r="B3082" s="209"/>
      <c r="C3082" s="37" t="s">
        <v>3083</v>
      </c>
      <c r="D3082" s="6" t="s">
        <v>3083</v>
      </c>
      <c r="E3082" s="3">
        <v>4</v>
      </c>
    </row>
    <row r="3083" spans="1:5" ht="18.75">
      <c r="A3083" s="37">
        <v>3081</v>
      </c>
      <c r="B3083" s="209"/>
      <c r="C3083" s="37" t="s">
        <v>3084</v>
      </c>
      <c r="D3083" s="6" t="s">
        <v>3084</v>
      </c>
      <c r="E3083" s="3">
        <v>4</v>
      </c>
    </row>
    <row r="3084" spans="1:5" ht="18.75">
      <c r="A3084" s="37">
        <v>3082</v>
      </c>
      <c r="B3084" s="209"/>
      <c r="C3084" s="37" t="s">
        <v>3085</v>
      </c>
      <c r="D3084" s="6" t="s">
        <v>3085</v>
      </c>
      <c r="E3084" s="3">
        <v>4</v>
      </c>
    </row>
    <row r="3085" spans="1:5" ht="18.75">
      <c r="A3085" s="37">
        <v>3083</v>
      </c>
      <c r="B3085" s="209"/>
      <c r="C3085" s="37" t="s">
        <v>3086</v>
      </c>
      <c r="D3085" s="6" t="s">
        <v>3086</v>
      </c>
      <c r="E3085" s="3">
        <v>4</v>
      </c>
    </row>
    <row r="3086" spans="1:5" ht="18.75">
      <c r="A3086" s="37">
        <v>3084</v>
      </c>
      <c r="B3086" s="209"/>
      <c r="C3086" s="37" t="s">
        <v>3087</v>
      </c>
      <c r="D3086" s="6" t="s">
        <v>3087</v>
      </c>
      <c r="E3086" s="3">
        <v>4</v>
      </c>
    </row>
    <row r="3087" spans="1:5" ht="18.75">
      <c r="A3087" s="37">
        <v>3085</v>
      </c>
      <c r="B3087" s="209"/>
      <c r="C3087" s="37" t="s">
        <v>3088</v>
      </c>
      <c r="D3087" s="6" t="s">
        <v>3088</v>
      </c>
      <c r="E3087" s="3">
        <v>4</v>
      </c>
    </row>
    <row r="3088" spans="1:5" ht="33">
      <c r="A3088" s="37">
        <v>3086</v>
      </c>
      <c r="B3088" s="209"/>
      <c r="C3088" s="37" t="s">
        <v>15117</v>
      </c>
      <c r="D3088" s="6" t="s">
        <v>3089</v>
      </c>
      <c r="E3088" s="3">
        <v>4</v>
      </c>
    </row>
    <row r="3089" spans="1:5" ht="33">
      <c r="A3089" s="37">
        <v>3087</v>
      </c>
      <c r="B3089" s="209"/>
      <c r="C3089" s="37" t="s">
        <v>15118</v>
      </c>
      <c r="D3089" s="6" t="s">
        <v>3090</v>
      </c>
      <c r="E3089" s="3">
        <v>4</v>
      </c>
    </row>
    <row r="3090" spans="1:5" ht="18.75">
      <c r="A3090" s="37">
        <v>3088</v>
      </c>
      <c r="B3090" s="209"/>
      <c r="C3090" s="37" t="s">
        <v>15119</v>
      </c>
      <c r="D3090" s="6" t="s">
        <v>3091</v>
      </c>
      <c r="E3090" s="3">
        <v>4</v>
      </c>
    </row>
    <row r="3091" spans="1:5" ht="18.75">
      <c r="A3091" s="37">
        <v>3089</v>
      </c>
      <c r="B3091" s="209"/>
      <c r="C3091" s="37" t="s">
        <v>15120</v>
      </c>
      <c r="D3091" s="6" t="s">
        <v>3092</v>
      </c>
      <c r="E3091" s="3">
        <v>4</v>
      </c>
    </row>
    <row r="3092" spans="1:5" ht="18.75">
      <c r="A3092" s="37">
        <v>3090</v>
      </c>
      <c r="B3092" s="209"/>
      <c r="C3092" s="37" t="s">
        <v>15121</v>
      </c>
      <c r="D3092" s="6" t="s">
        <v>3093</v>
      </c>
      <c r="E3092" s="3">
        <v>4</v>
      </c>
    </row>
    <row r="3093" spans="1:5" ht="18.75">
      <c r="A3093" s="37">
        <v>3091</v>
      </c>
      <c r="B3093" s="209"/>
      <c r="C3093" s="37" t="s">
        <v>15122</v>
      </c>
      <c r="D3093" s="6" t="s">
        <v>3094</v>
      </c>
      <c r="E3093" s="3">
        <v>4</v>
      </c>
    </row>
    <row r="3094" spans="1:5" ht="18.75">
      <c r="A3094" s="37">
        <v>3092</v>
      </c>
      <c r="B3094" s="209"/>
      <c r="C3094" s="37" t="s">
        <v>15123</v>
      </c>
      <c r="D3094" s="6" t="s">
        <v>3095</v>
      </c>
      <c r="E3094" s="3">
        <v>4</v>
      </c>
    </row>
    <row r="3095" spans="1:5" ht="18.75">
      <c r="A3095" s="37">
        <v>3093</v>
      </c>
      <c r="B3095" s="209"/>
      <c r="C3095" s="37" t="s">
        <v>15124</v>
      </c>
      <c r="D3095" s="6" t="s">
        <v>3096</v>
      </c>
      <c r="E3095" s="3">
        <v>4</v>
      </c>
    </row>
    <row r="3096" spans="1:5" ht="33">
      <c r="A3096" s="37">
        <v>3094</v>
      </c>
      <c r="B3096" s="209"/>
      <c r="C3096" s="37" t="s">
        <v>15125</v>
      </c>
      <c r="D3096" s="6" t="s">
        <v>3097</v>
      </c>
      <c r="E3096" s="3">
        <v>4</v>
      </c>
    </row>
    <row r="3097" spans="1:5" ht="18.75">
      <c r="A3097" s="37">
        <v>3095</v>
      </c>
      <c r="B3097" s="209"/>
      <c r="C3097" s="37" t="s">
        <v>15126</v>
      </c>
      <c r="D3097" s="6" t="s">
        <v>3098</v>
      </c>
      <c r="E3097" s="3">
        <v>4</v>
      </c>
    </row>
    <row r="3098" spans="1:5" ht="18.75">
      <c r="A3098" s="37">
        <v>3096</v>
      </c>
      <c r="B3098" s="209"/>
      <c r="C3098" s="37" t="s">
        <v>15127</v>
      </c>
      <c r="D3098" s="6" t="s">
        <v>3099</v>
      </c>
      <c r="E3098" s="3">
        <v>4</v>
      </c>
    </row>
    <row r="3099" spans="1:5" ht="18.75">
      <c r="A3099" s="37">
        <v>3097</v>
      </c>
      <c r="B3099" s="209"/>
      <c r="C3099" s="37" t="s">
        <v>15128</v>
      </c>
      <c r="D3099" s="6" t="s">
        <v>3100</v>
      </c>
      <c r="E3099" s="3">
        <v>4</v>
      </c>
    </row>
    <row r="3100" spans="1:5" ht="49.5">
      <c r="A3100" s="37">
        <v>3098</v>
      </c>
      <c r="B3100" s="209"/>
      <c r="C3100" s="37" t="s">
        <v>15129</v>
      </c>
      <c r="D3100" s="6" t="s">
        <v>3101</v>
      </c>
      <c r="E3100" s="3">
        <v>4</v>
      </c>
    </row>
    <row r="3101" spans="1:5" ht="18.75">
      <c r="A3101" s="37">
        <v>3099</v>
      </c>
      <c r="B3101" s="209"/>
      <c r="C3101" s="37" t="s">
        <v>15130</v>
      </c>
      <c r="D3101" s="6" t="s">
        <v>3102</v>
      </c>
      <c r="E3101" s="3">
        <v>4</v>
      </c>
    </row>
    <row r="3102" spans="1:5" ht="18.75">
      <c r="A3102" s="37">
        <v>3100</v>
      </c>
      <c r="B3102" s="209"/>
      <c r="C3102" s="37" t="s">
        <v>15131</v>
      </c>
      <c r="D3102" s="6" t="s">
        <v>3103</v>
      </c>
      <c r="E3102" s="3">
        <v>10</v>
      </c>
    </row>
    <row r="3103" spans="1:5" ht="33">
      <c r="A3103" s="37">
        <v>3101</v>
      </c>
      <c r="B3103" s="209"/>
      <c r="C3103" s="37" t="s">
        <v>15132</v>
      </c>
      <c r="D3103" s="6" t="s">
        <v>3104</v>
      </c>
      <c r="E3103" s="3">
        <v>4</v>
      </c>
    </row>
    <row r="3104" spans="1:5" ht="33">
      <c r="A3104" s="37">
        <v>3102</v>
      </c>
      <c r="B3104" s="209"/>
      <c r="C3104" s="37" t="s">
        <v>15133</v>
      </c>
      <c r="D3104" s="6" t="s">
        <v>3105</v>
      </c>
      <c r="E3104" s="3">
        <v>4</v>
      </c>
    </row>
    <row r="3105" spans="1:5" ht="18.75">
      <c r="A3105" s="37">
        <v>3103</v>
      </c>
      <c r="B3105" s="209"/>
      <c r="C3105" s="37" t="s">
        <v>15134</v>
      </c>
      <c r="D3105" s="6" t="s">
        <v>3106</v>
      </c>
      <c r="E3105" s="3">
        <v>4</v>
      </c>
    </row>
    <row r="3106" spans="1:5" ht="18.75">
      <c r="A3106" s="37">
        <v>3104</v>
      </c>
      <c r="B3106" s="209"/>
      <c r="C3106" s="37" t="s">
        <v>15135</v>
      </c>
      <c r="D3106" s="6" t="s">
        <v>3107</v>
      </c>
      <c r="E3106" s="3">
        <v>8</v>
      </c>
    </row>
    <row r="3107" spans="1:5" ht="18.75">
      <c r="A3107" s="37">
        <v>3105</v>
      </c>
      <c r="B3107" s="209"/>
      <c r="C3107" s="37" t="s">
        <v>15136</v>
      </c>
      <c r="D3107" s="6" t="s">
        <v>3108</v>
      </c>
      <c r="E3107" s="3">
        <v>8</v>
      </c>
    </row>
    <row r="3108" spans="1:5" ht="18.75">
      <c r="A3108" s="37">
        <v>3106</v>
      </c>
      <c r="B3108" s="209"/>
      <c r="C3108" s="37" t="s">
        <v>15137</v>
      </c>
      <c r="D3108" s="6" t="s">
        <v>3109</v>
      </c>
      <c r="E3108" s="3">
        <v>8</v>
      </c>
    </row>
    <row r="3109" spans="1:5" ht="18.75">
      <c r="A3109" s="37">
        <v>3107</v>
      </c>
      <c r="B3109" s="209"/>
      <c r="C3109" s="37" t="s">
        <v>15138</v>
      </c>
      <c r="D3109" s="6" t="s">
        <v>3110</v>
      </c>
      <c r="E3109" s="3">
        <v>8</v>
      </c>
    </row>
    <row r="3110" spans="1:5" ht="49.5">
      <c r="A3110" s="37">
        <v>3108</v>
      </c>
      <c r="B3110" s="209"/>
      <c r="C3110" s="37" t="s">
        <v>15139</v>
      </c>
      <c r="D3110" s="6" t="s">
        <v>3111</v>
      </c>
      <c r="E3110" s="3">
        <v>4</v>
      </c>
    </row>
    <row r="3111" spans="1:5" ht="18.75">
      <c r="A3111" s="37">
        <v>3109</v>
      </c>
      <c r="B3111" s="209"/>
      <c r="C3111" s="37" t="s">
        <v>15140</v>
      </c>
      <c r="D3111" s="6" t="s">
        <v>3112</v>
      </c>
      <c r="E3111" s="3">
        <v>6</v>
      </c>
    </row>
    <row r="3112" spans="1:5" ht="18.75">
      <c r="A3112" s="37">
        <v>3110</v>
      </c>
      <c r="B3112" s="209"/>
      <c r="C3112" s="37" t="s">
        <v>15141</v>
      </c>
      <c r="D3112" s="6" t="s">
        <v>3113</v>
      </c>
      <c r="E3112" s="3">
        <v>8</v>
      </c>
    </row>
    <row r="3113" spans="1:5" ht="18.75">
      <c r="A3113" s="37">
        <v>3111</v>
      </c>
      <c r="B3113" s="209"/>
      <c r="C3113" s="37" t="s">
        <v>15142</v>
      </c>
      <c r="D3113" s="6" t="s">
        <v>3114</v>
      </c>
      <c r="E3113" s="3">
        <v>6</v>
      </c>
    </row>
    <row r="3114" spans="1:5" ht="18.75">
      <c r="A3114" s="37">
        <v>3112</v>
      </c>
      <c r="B3114" s="209"/>
      <c r="C3114" s="37" t="s">
        <v>15143</v>
      </c>
      <c r="D3114" s="6" t="s">
        <v>3115</v>
      </c>
      <c r="E3114" s="3">
        <v>8</v>
      </c>
    </row>
    <row r="3115" spans="1:5" ht="18.75">
      <c r="A3115" s="37">
        <v>3113</v>
      </c>
      <c r="B3115" s="209"/>
      <c r="C3115" s="37" t="s">
        <v>15144</v>
      </c>
      <c r="D3115" s="6" t="s">
        <v>3116</v>
      </c>
      <c r="E3115" s="3">
        <v>4</v>
      </c>
    </row>
    <row r="3116" spans="1:5" ht="33">
      <c r="A3116" s="37">
        <v>3114</v>
      </c>
      <c r="B3116" s="209"/>
      <c r="C3116" s="37" t="s">
        <v>15145</v>
      </c>
      <c r="D3116" s="6" t="s">
        <v>3117</v>
      </c>
      <c r="E3116" s="3">
        <v>4</v>
      </c>
    </row>
    <row r="3117" spans="1:5" ht="33">
      <c r="A3117" s="37">
        <v>3115</v>
      </c>
      <c r="B3117" s="209"/>
      <c r="C3117" s="37" t="s">
        <v>15146</v>
      </c>
      <c r="D3117" s="6" t="s">
        <v>3118</v>
      </c>
      <c r="E3117" s="3">
        <v>4</v>
      </c>
    </row>
    <row r="3118" spans="1:5" ht="18.75">
      <c r="A3118" s="37">
        <v>3116</v>
      </c>
      <c r="B3118" s="209"/>
      <c r="C3118" s="37" t="s">
        <v>15147</v>
      </c>
      <c r="D3118" s="6" t="s">
        <v>3119</v>
      </c>
      <c r="E3118" s="3">
        <v>4</v>
      </c>
    </row>
    <row r="3119" spans="1:5" ht="33">
      <c r="A3119" s="37">
        <v>3117</v>
      </c>
      <c r="B3119" s="209"/>
      <c r="C3119" s="37" t="s">
        <v>15148</v>
      </c>
      <c r="D3119" s="6" t="s">
        <v>3120</v>
      </c>
      <c r="E3119" s="3">
        <v>4</v>
      </c>
    </row>
    <row r="3120" spans="1:5" ht="18.75">
      <c r="A3120" s="37">
        <v>3118</v>
      </c>
      <c r="B3120" s="209"/>
      <c r="C3120" s="37" t="s">
        <v>15149</v>
      </c>
      <c r="D3120" s="6" t="s">
        <v>3121</v>
      </c>
      <c r="E3120" s="3">
        <v>4</v>
      </c>
    </row>
    <row r="3121" spans="1:5" ht="33">
      <c r="A3121" s="37">
        <v>3119</v>
      </c>
      <c r="B3121" s="209"/>
      <c r="C3121" s="37" t="s">
        <v>15150</v>
      </c>
      <c r="D3121" s="6" t="s">
        <v>3122</v>
      </c>
      <c r="E3121" s="3">
        <v>4</v>
      </c>
    </row>
    <row r="3122" spans="1:5" ht="33">
      <c r="A3122" s="37">
        <v>3120</v>
      </c>
      <c r="B3122" s="209"/>
      <c r="C3122" s="37" t="s">
        <v>15151</v>
      </c>
      <c r="D3122" s="6" t="s">
        <v>3123</v>
      </c>
      <c r="E3122" s="3">
        <v>4</v>
      </c>
    </row>
    <row r="3123" spans="1:5" ht="18.75">
      <c r="A3123" s="37">
        <v>3121</v>
      </c>
      <c r="B3123" s="209"/>
      <c r="C3123" s="37" t="s">
        <v>15152</v>
      </c>
      <c r="D3123" s="6" t="s">
        <v>3124</v>
      </c>
      <c r="E3123" s="3">
        <v>4</v>
      </c>
    </row>
    <row r="3124" spans="1:5" ht="18.75">
      <c r="A3124" s="37">
        <v>3122</v>
      </c>
      <c r="B3124" s="209"/>
      <c r="C3124" s="37" t="s">
        <v>15153</v>
      </c>
      <c r="D3124" s="6" t="s">
        <v>3125</v>
      </c>
      <c r="E3124" s="3">
        <v>4</v>
      </c>
    </row>
    <row r="3125" spans="1:5" ht="18.75">
      <c r="A3125" s="37">
        <v>3123</v>
      </c>
      <c r="B3125" s="209"/>
      <c r="C3125" s="37" t="s">
        <v>3126</v>
      </c>
      <c r="D3125" s="6" t="s">
        <v>3126</v>
      </c>
      <c r="E3125" s="3">
        <v>4</v>
      </c>
    </row>
    <row r="3126" spans="1:5" ht="33">
      <c r="A3126" s="37">
        <v>3124</v>
      </c>
      <c r="B3126" s="209"/>
      <c r="C3126" s="37" t="s">
        <v>15154</v>
      </c>
      <c r="D3126" s="6" t="s">
        <v>3127</v>
      </c>
      <c r="E3126" s="3">
        <v>4</v>
      </c>
    </row>
    <row r="3127" spans="1:5" ht="33">
      <c r="A3127" s="37">
        <v>3125</v>
      </c>
      <c r="B3127" s="209"/>
      <c r="C3127" s="37" t="s">
        <v>15155</v>
      </c>
      <c r="D3127" s="6" t="s">
        <v>3128</v>
      </c>
      <c r="E3127" s="3">
        <v>4</v>
      </c>
    </row>
    <row r="3128" spans="1:5" ht="49.5">
      <c r="A3128" s="37">
        <v>3126</v>
      </c>
      <c r="B3128" s="209"/>
      <c r="C3128" s="37" t="s">
        <v>15156</v>
      </c>
      <c r="D3128" s="6" t="s">
        <v>3129</v>
      </c>
      <c r="E3128" s="3">
        <v>4</v>
      </c>
    </row>
    <row r="3129" spans="1:5" ht="33">
      <c r="A3129" s="37">
        <v>3127</v>
      </c>
      <c r="B3129" s="209"/>
      <c r="C3129" s="37" t="s">
        <v>15157</v>
      </c>
      <c r="D3129" s="6" t="s">
        <v>3130</v>
      </c>
      <c r="E3129" s="3">
        <v>4</v>
      </c>
    </row>
    <row r="3130" spans="1:5" ht="49.5">
      <c r="A3130" s="37">
        <v>3128</v>
      </c>
      <c r="B3130" s="209"/>
      <c r="C3130" s="37" t="s">
        <v>15158</v>
      </c>
      <c r="D3130" s="6" t="s">
        <v>3131</v>
      </c>
      <c r="E3130" s="3">
        <v>4</v>
      </c>
    </row>
    <row r="3131" spans="1:5" ht="33">
      <c r="A3131" s="37">
        <v>3129</v>
      </c>
      <c r="B3131" s="209"/>
      <c r="C3131" s="37" t="s">
        <v>15159</v>
      </c>
      <c r="D3131" s="6" t="s">
        <v>3132</v>
      </c>
      <c r="E3131" s="3">
        <v>4</v>
      </c>
    </row>
    <row r="3132" spans="1:5" ht="18.75">
      <c r="A3132" s="37">
        <v>3130</v>
      </c>
      <c r="B3132" s="209"/>
      <c r="C3132" s="37" t="s">
        <v>15160</v>
      </c>
      <c r="D3132" s="6" t="s">
        <v>3133</v>
      </c>
      <c r="E3132" s="3">
        <v>4</v>
      </c>
    </row>
    <row r="3133" spans="1:5" ht="18.75">
      <c r="A3133" s="37">
        <v>3131</v>
      </c>
      <c r="B3133" s="209"/>
      <c r="C3133" s="37" t="s">
        <v>15161</v>
      </c>
      <c r="D3133" s="6" t="s">
        <v>3134</v>
      </c>
      <c r="E3133" s="3">
        <v>4</v>
      </c>
    </row>
    <row r="3134" spans="1:5" ht="33">
      <c r="A3134" s="37">
        <v>3132</v>
      </c>
      <c r="B3134" s="209"/>
      <c r="C3134" s="37" t="s">
        <v>15162</v>
      </c>
      <c r="D3134" s="6" t="s">
        <v>3135</v>
      </c>
      <c r="E3134" s="3">
        <v>4</v>
      </c>
    </row>
    <row r="3135" spans="1:5" ht="49.5">
      <c r="A3135" s="37">
        <v>3133</v>
      </c>
      <c r="B3135" s="209"/>
      <c r="C3135" s="37" t="s">
        <v>15163</v>
      </c>
      <c r="D3135" s="6" t="s">
        <v>3136</v>
      </c>
      <c r="E3135" s="3">
        <v>4</v>
      </c>
    </row>
    <row r="3136" spans="1:5" ht="33">
      <c r="A3136" s="37">
        <v>3134</v>
      </c>
      <c r="B3136" s="209"/>
      <c r="C3136" s="37" t="s">
        <v>15164</v>
      </c>
      <c r="D3136" s="6" t="s">
        <v>3137</v>
      </c>
      <c r="E3136" s="3">
        <v>4</v>
      </c>
    </row>
    <row r="3137" spans="1:5" ht="49.5">
      <c r="A3137" s="37">
        <v>3135</v>
      </c>
      <c r="B3137" s="209"/>
      <c r="C3137" s="37" t="s">
        <v>15165</v>
      </c>
      <c r="D3137" s="6" t="s">
        <v>3138</v>
      </c>
      <c r="E3137" s="3">
        <v>4</v>
      </c>
    </row>
    <row r="3138" spans="1:5" ht="18.75">
      <c r="A3138" s="37">
        <v>3136</v>
      </c>
      <c r="B3138" s="209"/>
      <c r="C3138" s="37" t="s">
        <v>15166</v>
      </c>
      <c r="D3138" s="6" t="s">
        <v>3139</v>
      </c>
      <c r="E3138" s="3">
        <v>4</v>
      </c>
    </row>
    <row r="3139" spans="1:5" ht="18.75">
      <c r="A3139" s="37">
        <v>3137</v>
      </c>
      <c r="B3139" s="209"/>
      <c r="C3139" s="37" t="s">
        <v>15167</v>
      </c>
      <c r="D3139" s="6" t="s">
        <v>3140</v>
      </c>
      <c r="E3139" s="3">
        <v>4</v>
      </c>
    </row>
    <row r="3140" spans="1:5" ht="18.75">
      <c r="A3140" s="37">
        <v>3138</v>
      </c>
      <c r="B3140" s="209"/>
      <c r="C3140" s="37" t="s">
        <v>15168</v>
      </c>
      <c r="D3140" s="6" t="s">
        <v>3141</v>
      </c>
      <c r="E3140" s="3">
        <v>4</v>
      </c>
    </row>
    <row r="3141" spans="1:5" ht="33">
      <c r="A3141" s="37">
        <v>3139</v>
      </c>
      <c r="B3141" s="209"/>
      <c r="C3141" s="37" t="s">
        <v>15169</v>
      </c>
      <c r="D3141" s="6" t="s">
        <v>3142</v>
      </c>
      <c r="E3141" s="3">
        <v>4</v>
      </c>
    </row>
    <row r="3142" spans="1:5" ht="33">
      <c r="A3142" s="37">
        <v>3140</v>
      </c>
      <c r="B3142" s="209"/>
      <c r="C3142" s="37" t="s">
        <v>15170</v>
      </c>
      <c r="D3142" s="6" t="s">
        <v>3143</v>
      </c>
      <c r="E3142" s="3">
        <v>4</v>
      </c>
    </row>
    <row r="3143" spans="1:5" ht="33">
      <c r="A3143" s="37">
        <v>3141</v>
      </c>
      <c r="B3143" s="209"/>
      <c r="C3143" s="37" t="s">
        <v>15171</v>
      </c>
      <c r="D3143" s="6" t="s">
        <v>3144</v>
      </c>
      <c r="E3143" s="3">
        <v>4</v>
      </c>
    </row>
    <row r="3144" spans="1:5" ht="18.75">
      <c r="A3144" s="37">
        <v>3142</v>
      </c>
      <c r="B3144" s="209"/>
      <c r="C3144" s="37" t="s">
        <v>15172</v>
      </c>
      <c r="D3144" s="6" t="s">
        <v>3145</v>
      </c>
      <c r="E3144" s="3">
        <v>4</v>
      </c>
    </row>
    <row r="3145" spans="1:5" ht="33">
      <c r="A3145" s="37">
        <v>3143</v>
      </c>
      <c r="B3145" s="209"/>
      <c r="C3145" s="37" t="s">
        <v>15173</v>
      </c>
      <c r="D3145" s="6" t="s">
        <v>3146</v>
      </c>
      <c r="E3145" s="3">
        <v>4</v>
      </c>
    </row>
    <row r="3146" spans="1:5" ht="33">
      <c r="A3146" s="37">
        <v>3144</v>
      </c>
      <c r="B3146" s="209"/>
      <c r="C3146" s="37" t="s">
        <v>15174</v>
      </c>
      <c r="D3146" s="6" t="s">
        <v>3147</v>
      </c>
      <c r="E3146" s="3">
        <v>4</v>
      </c>
    </row>
    <row r="3147" spans="1:5" ht="33">
      <c r="A3147" s="37">
        <v>3145</v>
      </c>
      <c r="B3147" s="209"/>
      <c r="C3147" s="37" t="s">
        <v>15175</v>
      </c>
      <c r="D3147" s="6" t="s">
        <v>3148</v>
      </c>
      <c r="E3147" s="3">
        <v>4</v>
      </c>
    </row>
    <row r="3148" spans="1:5" ht="18.75">
      <c r="A3148" s="37">
        <v>3146</v>
      </c>
      <c r="B3148" s="209"/>
      <c r="C3148" s="37" t="s">
        <v>15176</v>
      </c>
      <c r="D3148" s="6" t="s">
        <v>3149</v>
      </c>
      <c r="E3148" s="3">
        <v>4</v>
      </c>
    </row>
    <row r="3149" spans="1:5" ht="49.5">
      <c r="A3149" s="37">
        <v>3147</v>
      </c>
      <c r="B3149" s="209"/>
      <c r="C3149" s="37" t="s">
        <v>15177</v>
      </c>
      <c r="D3149" s="6" t="s">
        <v>3150</v>
      </c>
      <c r="E3149" s="3">
        <v>4</v>
      </c>
    </row>
    <row r="3150" spans="1:5" ht="18.75">
      <c r="A3150" s="37">
        <v>3148</v>
      </c>
      <c r="B3150" s="209"/>
      <c r="C3150" s="37" t="s">
        <v>15178</v>
      </c>
      <c r="D3150" s="6" t="s">
        <v>3151</v>
      </c>
      <c r="E3150" s="3">
        <v>4</v>
      </c>
    </row>
    <row r="3151" spans="1:5" ht="18.75">
      <c r="A3151" s="37">
        <v>3149</v>
      </c>
      <c r="B3151" s="209"/>
      <c r="C3151" s="37" t="s">
        <v>15179</v>
      </c>
      <c r="D3151" s="6" t="s">
        <v>3152</v>
      </c>
      <c r="E3151" s="3">
        <v>4</v>
      </c>
    </row>
    <row r="3152" spans="1:5" ht="33">
      <c r="A3152" s="37">
        <v>3150</v>
      </c>
      <c r="B3152" s="209"/>
      <c r="C3152" s="37" t="s">
        <v>15180</v>
      </c>
      <c r="D3152" s="6" t="s">
        <v>3153</v>
      </c>
      <c r="E3152" s="3">
        <v>4</v>
      </c>
    </row>
    <row r="3153" spans="1:5" ht="18.75">
      <c r="A3153" s="37">
        <v>3151</v>
      </c>
      <c r="B3153" s="209"/>
      <c r="C3153" s="37" t="s">
        <v>15181</v>
      </c>
      <c r="D3153" s="6" t="s">
        <v>3154</v>
      </c>
      <c r="E3153" s="3">
        <v>4</v>
      </c>
    </row>
    <row r="3154" spans="1:5" ht="18.75">
      <c r="A3154" s="37">
        <v>3152</v>
      </c>
      <c r="B3154" s="209"/>
      <c r="C3154" s="37" t="s">
        <v>15182</v>
      </c>
      <c r="D3154" s="6" t="s">
        <v>3155</v>
      </c>
      <c r="E3154" s="3">
        <v>4</v>
      </c>
    </row>
    <row r="3155" spans="1:5" ht="33">
      <c r="A3155" s="37">
        <v>3153</v>
      </c>
      <c r="B3155" s="209"/>
      <c r="C3155" s="37" t="s">
        <v>15183</v>
      </c>
      <c r="D3155" s="6" t="s">
        <v>3156</v>
      </c>
      <c r="E3155" s="3">
        <v>4</v>
      </c>
    </row>
    <row r="3156" spans="1:5" ht="49.5">
      <c r="A3156" s="37">
        <v>3154</v>
      </c>
      <c r="B3156" s="209"/>
      <c r="C3156" s="37" t="s">
        <v>15184</v>
      </c>
      <c r="D3156" s="6" t="s">
        <v>3157</v>
      </c>
      <c r="E3156" s="3">
        <v>4</v>
      </c>
    </row>
    <row r="3157" spans="1:5" ht="33">
      <c r="A3157" s="37">
        <v>3155</v>
      </c>
      <c r="B3157" s="209"/>
      <c r="C3157" s="37" t="s">
        <v>15185</v>
      </c>
      <c r="D3157" s="6" t="s">
        <v>3158</v>
      </c>
      <c r="E3157" s="3">
        <v>4</v>
      </c>
    </row>
    <row r="3158" spans="1:5" ht="33">
      <c r="A3158" s="37">
        <v>3156</v>
      </c>
      <c r="B3158" s="209"/>
      <c r="C3158" s="37" t="s">
        <v>15186</v>
      </c>
      <c r="D3158" s="6" t="s">
        <v>3159</v>
      </c>
      <c r="E3158" s="3">
        <v>4</v>
      </c>
    </row>
    <row r="3159" spans="1:5" ht="33">
      <c r="A3159" s="37">
        <v>3157</v>
      </c>
      <c r="B3159" s="209"/>
      <c r="C3159" s="37" t="s">
        <v>15187</v>
      </c>
      <c r="D3159" s="6" t="s">
        <v>3160</v>
      </c>
      <c r="E3159" s="3">
        <v>4</v>
      </c>
    </row>
    <row r="3160" spans="1:5" ht="18.75">
      <c r="A3160" s="37">
        <v>3158</v>
      </c>
      <c r="B3160" s="209"/>
      <c r="C3160" s="37" t="s">
        <v>15188</v>
      </c>
      <c r="D3160" s="6" t="s">
        <v>3161</v>
      </c>
      <c r="E3160" s="3">
        <v>4</v>
      </c>
    </row>
    <row r="3161" spans="1:5" ht="18.75">
      <c r="A3161" s="37">
        <v>3159</v>
      </c>
      <c r="B3161" s="209"/>
      <c r="C3161" s="37" t="s">
        <v>15189</v>
      </c>
      <c r="D3161" s="6" t="s">
        <v>3162</v>
      </c>
      <c r="E3161" s="3">
        <v>4</v>
      </c>
    </row>
    <row r="3162" spans="1:5" ht="33">
      <c r="A3162" s="37">
        <v>3160</v>
      </c>
      <c r="B3162" s="209"/>
      <c r="C3162" s="37" t="s">
        <v>15190</v>
      </c>
      <c r="D3162" s="6" t="s">
        <v>3163</v>
      </c>
      <c r="E3162" s="3">
        <v>4</v>
      </c>
    </row>
    <row r="3163" spans="1:5" ht="18.75">
      <c r="A3163" s="37">
        <v>3161</v>
      </c>
      <c r="B3163" s="209"/>
      <c r="C3163" s="37" t="s">
        <v>15191</v>
      </c>
      <c r="D3163" s="6" t="s">
        <v>3164</v>
      </c>
      <c r="E3163" s="3">
        <v>4</v>
      </c>
    </row>
    <row r="3164" spans="1:5" ht="33">
      <c r="A3164" s="37">
        <v>3162</v>
      </c>
      <c r="B3164" s="209"/>
      <c r="C3164" s="37" t="s">
        <v>15192</v>
      </c>
      <c r="D3164" s="6" t="s">
        <v>3165</v>
      </c>
      <c r="E3164" s="3">
        <v>4</v>
      </c>
    </row>
    <row r="3165" spans="1:5" ht="33">
      <c r="A3165" s="37">
        <v>3163</v>
      </c>
      <c r="B3165" s="209"/>
      <c r="C3165" s="37" t="s">
        <v>15193</v>
      </c>
      <c r="D3165" s="6" t="s">
        <v>3166</v>
      </c>
      <c r="E3165" s="3">
        <v>4</v>
      </c>
    </row>
    <row r="3166" spans="1:5" ht="33">
      <c r="A3166" s="37">
        <v>3164</v>
      </c>
      <c r="B3166" s="209"/>
      <c r="C3166" s="37" t="s">
        <v>15194</v>
      </c>
      <c r="D3166" s="6" t="s">
        <v>3167</v>
      </c>
      <c r="E3166" s="3">
        <v>4</v>
      </c>
    </row>
    <row r="3167" spans="1:5" ht="33">
      <c r="A3167" s="37">
        <v>3165</v>
      </c>
      <c r="B3167" s="209"/>
      <c r="C3167" s="37" t="s">
        <v>15195</v>
      </c>
      <c r="D3167" s="6" t="s">
        <v>3168</v>
      </c>
      <c r="E3167" s="3">
        <v>4</v>
      </c>
    </row>
    <row r="3168" spans="1:5" ht="33">
      <c r="A3168" s="37">
        <v>3166</v>
      </c>
      <c r="B3168" s="209"/>
      <c r="C3168" s="37" t="s">
        <v>15196</v>
      </c>
      <c r="D3168" s="6" t="s">
        <v>3169</v>
      </c>
      <c r="E3168" s="3">
        <v>4</v>
      </c>
    </row>
    <row r="3169" spans="1:5" ht="18.75">
      <c r="A3169" s="37">
        <v>3167</v>
      </c>
      <c r="B3169" s="209"/>
      <c r="C3169" s="37" t="s">
        <v>15197</v>
      </c>
      <c r="D3169" s="6" t="s">
        <v>3170</v>
      </c>
      <c r="E3169" s="3">
        <v>4</v>
      </c>
    </row>
    <row r="3170" spans="1:5" ht="33">
      <c r="A3170" s="37">
        <v>3168</v>
      </c>
      <c r="B3170" s="209"/>
      <c r="C3170" s="37" t="s">
        <v>15198</v>
      </c>
      <c r="D3170" s="6" t="s">
        <v>3171</v>
      </c>
      <c r="E3170" s="3">
        <v>4</v>
      </c>
    </row>
    <row r="3171" spans="1:5" ht="18.75">
      <c r="A3171" s="37">
        <v>3169</v>
      </c>
      <c r="B3171" s="209"/>
      <c r="C3171" s="37" t="s">
        <v>15199</v>
      </c>
      <c r="D3171" s="6" t="s">
        <v>3172</v>
      </c>
      <c r="E3171" s="3">
        <v>4</v>
      </c>
    </row>
    <row r="3172" spans="1:5" ht="33">
      <c r="A3172" s="37">
        <v>3170</v>
      </c>
      <c r="B3172" s="209"/>
      <c r="C3172" s="37" t="s">
        <v>15200</v>
      </c>
      <c r="D3172" s="6" t="s">
        <v>3173</v>
      </c>
      <c r="E3172" s="3">
        <v>4</v>
      </c>
    </row>
    <row r="3173" spans="1:5" ht="33">
      <c r="A3173" s="37">
        <v>3171</v>
      </c>
      <c r="B3173" s="209"/>
      <c r="C3173" s="37" t="s">
        <v>15201</v>
      </c>
      <c r="D3173" s="6" t="s">
        <v>3174</v>
      </c>
      <c r="E3173" s="3">
        <v>4</v>
      </c>
    </row>
    <row r="3174" spans="1:5" ht="18.75">
      <c r="A3174" s="37">
        <v>3172</v>
      </c>
      <c r="B3174" s="209"/>
      <c r="C3174" s="37" t="s">
        <v>3175</v>
      </c>
      <c r="D3174" s="6" t="s">
        <v>3175</v>
      </c>
      <c r="E3174" s="3">
        <v>4</v>
      </c>
    </row>
    <row r="3175" spans="1:5" ht="49.5">
      <c r="A3175" s="37">
        <v>3173</v>
      </c>
      <c r="B3175" s="209"/>
      <c r="C3175" s="37" t="s">
        <v>15202</v>
      </c>
      <c r="D3175" s="6" t="s">
        <v>3176</v>
      </c>
      <c r="E3175" s="3">
        <v>4</v>
      </c>
    </row>
    <row r="3176" spans="1:5" ht="49.5">
      <c r="A3176" s="37">
        <v>3174</v>
      </c>
      <c r="B3176" s="209"/>
      <c r="C3176" s="37" t="s">
        <v>15203</v>
      </c>
      <c r="D3176" s="6" t="s">
        <v>3177</v>
      </c>
      <c r="E3176" s="3">
        <v>4</v>
      </c>
    </row>
    <row r="3177" spans="1:5" ht="33">
      <c r="A3177" s="37">
        <v>3175</v>
      </c>
      <c r="B3177" s="209"/>
      <c r="C3177" s="37" t="s">
        <v>15204</v>
      </c>
      <c r="D3177" s="6" t="s">
        <v>3178</v>
      </c>
      <c r="E3177" s="3">
        <v>4</v>
      </c>
    </row>
    <row r="3178" spans="1:5" ht="18.75">
      <c r="A3178" s="37">
        <v>3176</v>
      </c>
      <c r="B3178" s="209"/>
      <c r="C3178" s="37" t="s">
        <v>15205</v>
      </c>
      <c r="D3178" s="6" t="s">
        <v>3179</v>
      </c>
      <c r="E3178" s="3">
        <v>4</v>
      </c>
    </row>
    <row r="3179" spans="1:5" ht="33">
      <c r="A3179" s="37">
        <v>3177</v>
      </c>
      <c r="B3179" s="209"/>
      <c r="C3179" s="37" t="s">
        <v>15206</v>
      </c>
      <c r="D3179" s="6" t="s">
        <v>3180</v>
      </c>
      <c r="E3179" s="3">
        <v>4</v>
      </c>
    </row>
    <row r="3180" spans="1:5" ht="49.5">
      <c r="A3180" s="37">
        <v>3178</v>
      </c>
      <c r="B3180" s="209"/>
      <c r="C3180" s="37" t="s">
        <v>15207</v>
      </c>
      <c r="D3180" s="6" t="s">
        <v>3181</v>
      </c>
      <c r="E3180" s="3">
        <v>4</v>
      </c>
    </row>
    <row r="3181" spans="1:5" ht="49.5">
      <c r="A3181" s="37">
        <v>3179</v>
      </c>
      <c r="B3181" s="209"/>
      <c r="C3181" s="37" t="s">
        <v>15208</v>
      </c>
      <c r="D3181" s="6" t="s">
        <v>3182</v>
      </c>
      <c r="E3181" s="3">
        <v>4</v>
      </c>
    </row>
    <row r="3182" spans="1:5" ht="33">
      <c r="A3182" s="37">
        <v>3180</v>
      </c>
      <c r="B3182" s="209"/>
      <c r="C3182" s="37" t="s">
        <v>15209</v>
      </c>
      <c r="D3182" s="6" t="s">
        <v>3183</v>
      </c>
      <c r="E3182" s="3">
        <v>4</v>
      </c>
    </row>
    <row r="3183" spans="1:5" ht="18.75">
      <c r="A3183" s="37">
        <v>3181</v>
      </c>
      <c r="B3183" s="209"/>
      <c r="C3183" s="37" t="s">
        <v>15210</v>
      </c>
      <c r="D3183" s="6" t="s">
        <v>3184</v>
      </c>
      <c r="E3183" s="3">
        <v>4</v>
      </c>
    </row>
    <row r="3184" spans="1:5" ht="33">
      <c r="A3184" s="37">
        <v>3182</v>
      </c>
      <c r="B3184" s="209"/>
      <c r="C3184" s="37" t="s">
        <v>15211</v>
      </c>
      <c r="D3184" s="6" t="s">
        <v>3185</v>
      </c>
      <c r="E3184" s="3">
        <v>4</v>
      </c>
    </row>
    <row r="3185" spans="1:5" ht="18.75">
      <c r="A3185" s="37">
        <v>3183</v>
      </c>
      <c r="B3185" s="209"/>
      <c r="C3185" s="37" t="s">
        <v>15212</v>
      </c>
      <c r="D3185" s="6" t="s">
        <v>3186</v>
      </c>
      <c r="E3185" s="3">
        <v>4</v>
      </c>
    </row>
    <row r="3186" spans="1:5" ht="18.75">
      <c r="A3186" s="37">
        <v>3184</v>
      </c>
      <c r="B3186" s="209"/>
      <c r="C3186" s="37" t="s">
        <v>15213</v>
      </c>
      <c r="D3186" s="6" t="s">
        <v>3187</v>
      </c>
      <c r="E3186" s="3">
        <v>2</v>
      </c>
    </row>
    <row r="3187" spans="1:5" ht="33">
      <c r="A3187" s="37">
        <v>3185</v>
      </c>
      <c r="B3187" s="209"/>
      <c r="C3187" s="37" t="s">
        <v>15214</v>
      </c>
      <c r="D3187" s="6" t="s">
        <v>3188</v>
      </c>
      <c r="E3187" s="3">
        <v>2</v>
      </c>
    </row>
    <row r="3188" spans="1:5" ht="18.75">
      <c r="A3188" s="37">
        <v>3186</v>
      </c>
      <c r="B3188" s="209"/>
      <c r="C3188" s="37" t="s">
        <v>3189</v>
      </c>
      <c r="D3188" s="6" t="s">
        <v>3189</v>
      </c>
      <c r="E3188" s="3">
        <v>2</v>
      </c>
    </row>
    <row r="3189" spans="1:5" ht="18.75">
      <c r="A3189" s="37">
        <v>3187</v>
      </c>
      <c r="B3189" s="209"/>
      <c r="C3189" s="37" t="s">
        <v>3190</v>
      </c>
      <c r="D3189" s="6" t="s">
        <v>3190</v>
      </c>
      <c r="E3189" s="3">
        <v>2</v>
      </c>
    </row>
    <row r="3190" spans="1:5" ht="18.75">
      <c r="A3190" s="37">
        <v>3188</v>
      </c>
      <c r="B3190" s="209"/>
      <c r="C3190" s="37" t="s">
        <v>3191</v>
      </c>
      <c r="D3190" s="6" t="s">
        <v>3191</v>
      </c>
      <c r="E3190" s="3">
        <v>2</v>
      </c>
    </row>
    <row r="3191" spans="1:5" ht="18.75">
      <c r="A3191" s="37">
        <v>3189</v>
      </c>
      <c r="B3191" s="209"/>
      <c r="C3191" s="37" t="s">
        <v>3192</v>
      </c>
      <c r="D3191" s="6" t="s">
        <v>3192</v>
      </c>
      <c r="E3191" s="3">
        <v>2</v>
      </c>
    </row>
    <row r="3192" spans="1:5" ht="18.75">
      <c r="A3192" s="37">
        <v>3190</v>
      </c>
      <c r="B3192" s="209"/>
      <c r="C3192" s="37" t="s">
        <v>3193</v>
      </c>
      <c r="D3192" s="6" t="s">
        <v>3193</v>
      </c>
      <c r="E3192" s="3">
        <v>2</v>
      </c>
    </row>
    <row r="3193" spans="1:5" ht="18.75">
      <c r="A3193" s="37">
        <v>3191</v>
      </c>
      <c r="B3193" s="209"/>
      <c r="C3193" s="37" t="s">
        <v>3194</v>
      </c>
      <c r="D3193" s="6" t="s">
        <v>3194</v>
      </c>
      <c r="E3193" s="3">
        <v>2</v>
      </c>
    </row>
    <row r="3194" spans="1:5" ht="18.75">
      <c r="A3194" s="37">
        <v>3192</v>
      </c>
      <c r="B3194" s="209"/>
      <c r="C3194" s="37" t="s">
        <v>3195</v>
      </c>
      <c r="D3194" s="6" t="s">
        <v>3195</v>
      </c>
      <c r="E3194" s="3">
        <v>2</v>
      </c>
    </row>
    <row r="3195" spans="1:5" ht="18.75">
      <c r="A3195" s="37">
        <v>3193</v>
      </c>
      <c r="B3195" s="209"/>
      <c r="C3195" s="37" t="s">
        <v>3196</v>
      </c>
      <c r="D3195" s="6" t="s">
        <v>3196</v>
      </c>
      <c r="E3195" s="3">
        <v>2</v>
      </c>
    </row>
    <row r="3196" spans="1:5" ht="18.75">
      <c r="A3196" s="37">
        <v>3194</v>
      </c>
      <c r="B3196" s="209"/>
      <c r="C3196" s="37" t="s">
        <v>3197</v>
      </c>
      <c r="D3196" s="6" t="s">
        <v>3197</v>
      </c>
      <c r="E3196" s="3">
        <v>2</v>
      </c>
    </row>
    <row r="3197" spans="1:5" ht="33">
      <c r="A3197" s="37">
        <v>3195</v>
      </c>
      <c r="B3197" s="209"/>
      <c r="C3197" s="37" t="s">
        <v>15215</v>
      </c>
      <c r="D3197" s="6" t="s">
        <v>3198</v>
      </c>
      <c r="E3197" s="3">
        <v>4</v>
      </c>
    </row>
    <row r="3198" spans="1:5" ht="49.5">
      <c r="A3198" s="37">
        <v>3196</v>
      </c>
      <c r="B3198" s="209"/>
      <c r="C3198" s="37" t="s">
        <v>15216</v>
      </c>
      <c r="D3198" s="6" t="s">
        <v>3199</v>
      </c>
      <c r="E3198" s="3">
        <v>4</v>
      </c>
    </row>
    <row r="3199" spans="1:5" ht="33">
      <c r="A3199" s="37">
        <v>3197</v>
      </c>
      <c r="B3199" s="209"/>
      <c r="C3199" s="37" t="s">
        <v>15217</v>
      </c>
      <c r="D3199" s="6" t="s">
        <v>3200</v>
      </c>
      <c r="E3199" s="3">
        <v>4</v>
      </c>
    </row>
    <row r="3200" spans="1:5" ht="49.5">
      <c r="A3200" s="37">
        <v>3198</v>
      </c>
      <c r="B3200" s="209"/>
      <c r="C3200" s="37" t="s">
        <v>15218</v>
      </c>
      <c r="D3200" s="6" t="s">
        <v>3201</v>
      </c>
      <c r="E3200" s="3">
        <v>4</v>
      </c>
    </row>
    <row r="3201" spans="1:5" ht="49.5">
      <c r="A3201" s="37">
        <v>3199</v>
      </c>
      <c r="B3201" s="209"/>
      <c r="C3201" s="37" t="s">
        <v>15219</v>
      </c>
      <c r="D3201" s="6" t="s">
        <v>3202</v>
      </c>
      <c r="E3201" s="3">
        <v>4</v>
      </c>
    </row>
    <row r="3202" spans="1:5" ht="33">
      <c r="A3202" s="37">
        <v>3200</v>
      </c>
      <c r="B3202" s="209"/>
      <c r="C3202" s="37" t="s">
        <v>15220</v>
      </c>
      <c r="D3202" s="6" t="s">
        <v>3203</v>
      </c>
      <c r="E3202" s="3">
        <v>4</v>
      </c>
    </row>
    <row r="3203" spans="1:5" ht="18.75">
      <c r="A3203" s="37">
        <v>3201</v>
      </c>
      <c r="B3203" s="209"/>
      <c r="C3203" s="37" t="s">
        <v>15221</v>
      </c>
      <c r="D3203" s="6" t="s">
        <v>3204</v>
      </c>
      <c r="E3203" s="3">
        <v>4</v>
      </c>
    </row>
    <row r="3204" spans="1:5" ht="18.75">
      <c r="A3204" s="37">
        <v>3202</v>
      </c>
      <c r="B3204" s="209"/>
      <c r="C3204" s="37" t="s">
        <v>15222</v>
      </c>
      <c r="D3204" s="6" t="s">
        <v>3205</v>
      </c>
      <c r="E3204" s="3">
        <v>8</v>
      </c>
    </row>
    <row r="3205" spans="1:5" ht="33">
      <c r="A3205" s="37">
        <v>3203</v>
      </c>
      <c r="B3205" s="209"/>
      <c r="C3205" s="37" t="s">
        <v>15223</v>
      </c>
      <c r="D3205" s="6" t="s">
        <v>3206</v>
      </c>
      <c r="E3205" s="3">
        <v>4</v>
      </c>
    </row>
    <row r="3206" spans="1:5" ht="33">
      <c r="A3206" s="37">
        <v>3204</v>
      </c>
      <c r="B3206" s="209"/>
      <c r="C3206" s="37" t="s">
        <v>15224</v>
      </c>
      <c r="D3206" s="6" t="s">
        <v>3207</v>
      </c>
      <c r="E3206" s="3">
        <v>4</v>
      </c>
    </row>
    <row r="3207" spans="1:5" ht="33">
      <c r="A3207" s="37">
        <v>3205</v>
      </c>
      <c r="B3207" s="209"/>
      <c r="C3207" s="37" t="s">
        <v>15225</v>
      </c>
      <c r="D3207" s="6" t="s">
        <v>3208</v>
      </c>
      <c r="E3207" s="3">
        <v>4</v>
      </c>
    </row>
    <row r="3208" spans="1:5" ht="33">
      <c r="A3208" s="37">
        <v>3206</v>
      </c>
      <c r="B3208" s="209"/>
      <c r="C3208" s="37" t="s">
        <v>15226</v>
      </c>
      <c r="D3208" s="6" t="s">
        <v>3209</v>
      </c>
      <c r="E3208" s="3">
        <v>4</v>
      </c>
    </row>
    <row r="3209" spans="1:5" ht="33">
      <c r="A3209" s="37">
        <v>3207</v>
      </c>
      <c r="B3209" s="209"/>
      <c r="C3209" s="37" t="s">
        <v>15227</v>
      </c>
      <c r="D3209" s="6" t="s">
        <v>3210</v>
      </c>
      <c r="E3209" s="3">
        <v>4</v>
      </c>
    </row>
    <row r="3210" spans="1:5" ht="33">
      <c r="A3210" s="37">
        <v>3208</v>
      </c>
      <c r="B3210" s="209"/>
      <c r="C3210" s="37" t="s">
        <v>15228</v>
      </c>
      <c r="D3210" s="6" t="s">
        <v>3211</v>
      </c>
      <c r="E3210" s="3">
        <v>4</v>
      </c>
    </row>
    <row r="3211" spans="1:5" ht="33">
      <c r="A3211" s="37">
        <v>3209</v>
      </c>
      <c r="B3211" s="209"/>
      <c r="C3211" s="37" t="s">
        <v>15229</v>
      </c>
      <c r="D3211" s="6" t="s">
        <v>3212</v>
      </c>
      <c r="E3211" s="3">
        <v>4</v>
      </c>
    </row>
    <row r="3212" spans="1:5" ht="33">
      <c r="A3212" s="37">
        <v>3210</v>
      </c>
      <c r="B3212" s="209"/>
      <c r="C3212" s="37" t="s">
        <v>15230</v>
      </c>
      <c r="D3212" s="6" t="s">
        <v>3213</v>
      </c>
      <c r="E3212" s="3">
        <v>4</v>
      </c>
    </row>
    <row r="3213" spans="1:5" ht="18.75">
      <c r="A3213" s="37">
        <v>3211</v>
      </c>
      <c r="B3213" s="209"/>
      <c r="C3213" s="37" t="s">
        <v>3214</v>
      </c>
      <c r="D3213" s="6" t="s">
        <v>3214</v>
      </c>
      <c r="E3213" s="3">
        <v>4</v>
      </c>
    </row>
    <row r="3214" spans="1:5" ht="49.5">
      <c r="A3214" s="37">
        <v>3212</v>
      </c>
      <c r="B3214" s="209"/>
      <c r="C3214" s="37" t="s">
        <v>15231</v>
      </c>
      <c r="D3214" s="6" t="s">
        <v>3215</v>
      </c>
      <c r="E3214" s="3">
        <v>4</v>
      </c>
    </row>
    <row r="3215" spans="1:5" ht="33">
      <c r="A3215" s="37">
        <v>3213</v>
      </c>
      <c r="B3215" s="209"/>
      <c r="C3215" s="37" t="s">
        <v>15232</v>
      </c>
      <c r="D3215" s="6" t="s">
        <v>3216</v>
      </c>
      <c r="E3215" s="3">
        <v>4</v>
      </c>
    </row>
    <row r="3216" spans="1:5" ht="33">
      <c r="A3216" s="37">
        <v>3214</v>
      </c>
      <c r="B3216" s="209"/>
      <c r="C3216" s="37" t="s">
        <v>15233</v>
      </c>
      <c r="D3216" s="6" t="s">
        <v>3217</v>
      </c>
      <c r="E3216" s="3">
        <v>4</v>
      </c>
    </row>
    <row r="3217" spans="1:5" ht="33">
      <c r="A3217" s="37">
        <v>3215</v>
      </c>
      <c r="B3217" s="209"/>
      <c r="C3217" s="37" t="s">
        <v>15234</v>
      </c>
      <c r="D3217" s="6" t="s">
        <v>3218</v>
      </c>
      <c r="E3217" s="3">
        <v>4</v>
      </c>
    </row>
    <row r="3218" spans="1:5" ht="33">
      <c r="A3218" s="37">
        <v>3216</v>
      </c>
      <c r="B3218" s="209"/>
      <c r="C3218" s="37" t="s">
        <v>15235</v>
      </c>
      <c r="D3218" s="6" t="s">
        <v>3219</v>
      </c>
      <c r="E3218" s="3">
        <v>4</v>
      </c>
    </row>
    <row r="3219" spans="1:5" ht="18.75">
      <c r="A3219" s="37">
        <v>3217</v>
      </c>
      <c r="B3219" s="209"/>
      <c r="C3219" s="37" t="s">
        <v>15236</v>
      </c>
      <c r="D3219" s="6" t="s">
        <v>3220</v>
      </c>
      <c r="E3219" s="3">
        <v>4</v>
      </c>
    </row>
    <row r="3220" spans="1:5" ht="33">
      <c r="A3220" s="37">
        <v>3218</v>
      </c>
      <c r="B3220" s="209"/>
      <c r="C3220" s="37" t="s">
        <v>15237</v>
      </c>
      <c r="D3220" s="6" t="s">
        <v>3221</v>
      </c>
      <c r="E3220" s="3">
        <v>4</v>
      </c>
    </row>
    <row r="3221" spans="1:5" ht="18.75">
      <c r="A3221" s="37">
        <v>3219</v>
      </c>
      <c r="B3221" s="209"/>
      <c r="C3221" s="37" t="s">
        <v>15238</v>
      </c>
      <c r="D3221" s="6" t="s">
        <v>3037</v>
      </c>
      <c r="E3221" s="3">
        <v>4</v>
      </c>
    </row>
    <row r="3222" spans="1:5" ht="33">
      <c r="A3222" s="37">
        <v>3220</v>
      </c>
      <c r="B3222" s="209"/>
      <c r="C3222" s="37" t="s">
        <v>15239</v>
      </c>
      <c r="D3222" s="6" t="s">
        <v>3222</v>
      </c>
      <c r="E3222" s="3">
        <v>4</v>
      </c>
    </row>
    <row r="3223" spans="1:5" ht="33">
      <c r="A3223" s="37">
        <v>3221</v>
      </c>
      <c r="B3223" s="209"/>
      <c r="C3223" s="37" t="s">
        <v>15240</v>
      </c>
      <c r="D3223" s="6" t="s">
        <v>3223</v>
      </c>
      <c r="E3223" s="3">
        <v>4</v>
      </c>
    </row>
    <row r="3224" spans="1:5" ht="33">
      <c r="A3224" s="37">
        <v>3222</v>
      </c>
      <c r="B3224" s="209"/>
      <c r="C3224" s="37" t="s">
        <v>15241</v>
      </c>
      <c r="D3224" s="6" t="s">
        <v>3224</v>
      </c>
      <c r="E3224" s="3">
        <v>4</v>
      </c>
    </row>
    <row r="3225" spans="1:5" ht="33">
      <c r="A3225" s="37">
        <v>3223</v>
      </c>
      <c r="B3225" s="209"/>
      <c r="C3225" s="37" t="s">
        <v>15242</v>
      </c>
      <c r="D3225" s="6" t="s">
        <v>3225</v>
      </c>
      <c r="E3225" s="3">
        <v>4</v>
      </c>
    </row>
    <row r="3226" spans="1:5" ht="33">
      <c r="A3226" s="37">
        <v>3224</v>
      </c>
      <c r="B3226" s="209"/>
      <c r="C3226" s="37" t="s">
        <v>15243</v>
      </c>
      <c r="D3226" s="6" t="s">
        <v>3226</v>
      </c>
      <c r="E3226" s="3">
        <v>4</v>
      </c>
    </row>
    <row r="3227" spans="1:5" ht="33">
      <c r="A3227" s="37">
        <v>3225</v>
      </c>
      <c r="B3227" s="209"/>
      <c r="C3227" s="37" t="s">
        <v>15244</v>
      </c>
      <c r="D3227" s="6" t="s">
        <v>3038</v>
      </c>
      <c r="E3227" s="3">
        <v>4</v>
      </c>
    </row>
    <row r="3228" spans="1:5" ht="33">
      <c r="A3228" s="37">
        <v>3226</v>
      </c>
      <c r="B3228" s="209"/>
      <c r="C3228" s="37" t="s">
        <v>15245</v>
      </c>
      <c r="D3228" s="6" t="s">
        <v>3227</v>
      </c>
      <c r="E3228" s="3">
        <v>4</v>
      </c>
    </row>
    <row r="3229" spans="1:5" ht="18.75">
      <c r="A3229" s="37">
        <v>3227</v>
      </c>
      <c r="B3229" s="209"/>
      <c r="C3229" s="37" t="s">
        <v>15246</v>
      </c>
      <c r="D3229" s="6" t="s">
        <v>3228</v>
      </c>
      <c r="E3229" s="3">
        <v>4</v>
      </c>
    </row>
    <row r="3230" spans="1:5" ht="33">
      <c r="A3230" s="37">
        <v>3228</v>
      </c>
      <c r="B3230" s="209"/>
      <c r="C3230" s="37" t="s">
        <v>15247</v>
      </c>
      <c r="D3230" s="6" t="s">
        <v>3229</v>
      </c>
      <c r="E3230" s="3">
        <v>4</v>
      </c>
    </row>
    <row r="3231" spans="1:5" ht="18.75">
      <c r="A3231" s="37">
        <v>3229</v>
      </c>
      <c r="B3231" s="209"/>
      <c r="C3231" s="37" t="s">
        <v>15248</v>
      </c>
      <c r="D3231" s="6" t="s">
        <v>3230</v>
      </c>
      <c r="E3231" s="3">
        <v>4</v>
      </c>
    </row>
    <row r="3232" spans="1:5" ht="49.5">
      <c r="A3232" s="37">
        <v>3230</v>
      </c>
      <c r="B3232" s="209"/>
      <c r="C3232" s="37" t="s">
        <v>15249</v>
      </c>
      <c r="D3232" s="6" t="s">
        <v>3231</v>
      </c>
      <c r="E3232" s="3">
        <v>4</v>
      </c>
    </row>
    <row r="3233" spans="1:5" ht="49.5">
      <c r="A3233" s="37">
        <v>3231</v>
      </c>
      <c r="B3233" s="209"/>
      <c r="C3233" s="37" t="s">
        <v>15250</v>
      </c>
      <c r="D3233" s="6" t="s">
        <v>3232</v>
      </c>
      <c r="E3233" s="3">
        <v>4</v>
      </c>
    </row>
    <row r="3234" spans="1:5" ht="33">
      <c r="A3234" s="37">
        <v>3232</v>
      </c>
      <c r="B3234" s="209"/>
      <c r="C3234" s="37" t="s">
        <v>15251</v>
      </c>
      <c r="D3234" s="6" t="s">
        <v>3233</v>
      </c>
      <c r="E3234" s="3">
        <v>4</v>
      </c>
    </row>
    <row r="3235" spans="1:5" ht="18.75">
      <c r="A3235" s="37">
        <v>3233</v>
      </c>
      <c r="B3235" s="209"/>
      <c r="C3235" s="37" t="s">
        <v>15252</v>
      </c>
      <c r="D3235" s="6" t="s">
        <v>3234</v>
      </c>
      <c r="E3235" s="3">
        <v>4</v>
      </c>
    </row>
    <row r="3236" spans="1:5" ht="18.75">
      <c r="A3236" s="37">
        <v>3234</v>
      </c>
      <c r="B3236" s="209"/>
      <c r="C3236" s="37" t="s">
        <v>15253</v>
      </c>
      <c r="D3236" s="6" t="s">
        <v>3235</v>
      </c>
      <c r="E3236" s="3">
        <v>4</v>
      </c>
    </row>
    <row r="3237" spans="1:5" ht="18.75">
      <c r="A3237" s="37">
        <v>3235</v>
      </c>
      <c r="B3237" s="209"/>
      <c r="C3237" s="37" t="s">
        <v>15254</v>
      </c>
      <c r="D3237" s="6" t="s">
        <v>3236</v>
      </c>
      <c r="E3237" s="3">
        <v>4</v>
      </c>
    </row>
    <row r="3238" spans="1:5" ht="18.75">
      <c r="A3238" s="37">
        <v>3236</v>
      </c>
      <c r="B3238" s="209"/>
      <c r="C3238" s="37" t="s">
        <v>15255</v>
      </c>
      <c r="D3238" s="6" t="s">
        <v>3237</v>
      </c>
      <c r="E3238" s="3">
        <v>6</v>
      </c>
    </row>
    <row r="3239" spans="1:5" ht="49.5">
      <c r="A3239" s="37">
        <v>3237</v>
      </c>
      <c r="B3239" s="209"/>
      <c r="C3239" s="37" t="s">
        <v>15256</v>
      </c>
      <c r="D3239" s="6" t="s">
        <v>3238</v>
      </c>
      <c r="E3239" s="3">
        <v>4</v>
      </c>
    </row>
    <row r="3240" spans="1:5" ht="33">
      <c r="A3240" s="37">
        <v>3238</v>
      </c>
      <c r="B3240" s="209"/>
      <c r="C3240" s="37" t="s">
        <v>15257</v>
      </c>
      <c r="D3240" s="6" t="s">
        <v>3239</v>
      </c>
      <c r="E3240" s="3">
        <v>4</v>
      </c>
    </row>
    <row r="3241" spans="1:5" ht="33">
      <c r="A3241" s="37">
        <v>3239</v>
      </c>
      <c r="B3241" s="209"/>
      <c r="C3241" s="37" t="s">
        <v>15258</v>
      </c>
      <c r="D3241" s="6" t="s">
        <v>3240</v>
      </c>
      <c r="E3241" s="3">
        <v>4</v>
      </c>
    </row>
    <row r="3242" spans="1:5" ht="49.5">
      <c r="A3242" s="37">
        <v>3240</v>
      </c>
      <c r="B3242" s="209"/>
      <c r="C3242" s="37" t="s">
        <v>15259</v>
      </c>
      <c r="D3242" s="6" t="s">
        <v>3241</v>
      </c>
      <c r="E3242" s="3">
        <v>4</v>
      </c>
    </row>
    <row r="3243" spans="1:5" ht="33">
      <c r="A3243" s="37">
        <v>3241</v>
      </c>
      <c r="B3243" s="209"/>
      <c r="C3243" s="37" t="s">
        <v>15260</v>
      </c>
      <c r="D3243" s="6" t="s">
        <v>3242</v>
      </c>
      <c r="E3243" s="3">
        <v>4</v>
      </c>
    </row>
    <row r="3244" spans="1:5" ht="33">
      <c r="A3244" s="37">
        <v>3242</v>
      </c>
      <c r="B3244" s="209"/>
      <c r="C3244" s="37" t="s">
        <v>15261</v>
      </c>
      <c r="D3244" s="6" t="s">
        <v>3243</v>
      </c>
      <c r="E3244" s="3">
        <v>4</v>
      </c>
    </row>
    <row r="3245" spans="1:5" ht="33">
      <c r="A3245" s="37">
        <v>3243</v>
      </c>
      <c r="B3245" s="209"/>
      <c r="C3245" s="37" t="s">
        <v>15262</v>
      </c>
      <c r="D3245" s="6" t="s">
        <v>3244</v>
      </c>
      <c r="E3245" s="3">
        <v>4</v>
      </c>
    </row>
    <row r="3246" spans="1:5" ht="33">
      <c r="A3246" s="37">
        <v>3244</v>
      </c>
      <c r="B3246" s="209"/>
      <c r="C3246" s="37" t="s">
        <v>15263</v>
      </c>
      <c r="D3246" s="6" t="s">
        <v>3245</v>
      </c>
      <c r="E3246" s="3">
        <v>4</v>
      </c>
    </row>
    <row r="3247" spans="1:5" ht="33">
      <c r="A3247" s="37">
        <v>3245</v>
      </c>
      <c r="B3247" s="209"/>
      <c r="C3247" s="37" t="s">
        <v>15264</v>
      </c>
      <c r="D3247" s="6" t="s">
        <v>3246</v>
      </c>
      <c r="E3247" s="3">
        <v>4</v>
      </c>
    </row>
    <row r="3248" spans="1:5" ht="18.75">
      <c r="A3248" s="37">
        <v>3246</v>
      </c>
      <c r="B3248" s="209"/>
      <c r="C3248" s="37" t="s">
        <v>15265</v>
      </c>
      <c r="D3248" s="6" t="s">
        <v>3247</v>
      </c>
      <c r="E3248" s="3">
        <v>4</v>
      </c>
    </row>
    <row r="3249" spans="1:5" ht="33">
      <c r="A3249" s="37">
        <v>3247</v>
      </c>
      <c r="B3249" s="209"/>
      <c r="C3249" s="37" t="s">
        <v>15266</v>
      </c>
      <c r="D3249" s="6" t="s">
        <v>3248</v>
      </c>
      <c r="E3249" s="3">
        <v>4</v>
      </c>
    </row>
    <row r="3250" spans="1:5" ht="33">
      <c r="A3250" s="37">
        <v>3248</v>
      </c>
      <c r="B3250" s="209"/>
      <c r="C3250" s="37" t="s">
        <v>15267</v>
      </c>
      <c r="D3250" s="6" t="s">
        <v>3249</v>
      </c>
      <c r="E3250" s="3">
        <v>4</v>
      </c>
    </row>
    <row r="3251" spans="1:5" ht="33">
      <c r="A3251" s="37">
        <v>3249</v>
      </c>
      <c r="B3251" s="209"/>
      <c r="C3251" s="37" t="s">
        <v>15268</v>
      </c>
      <c r="D3251" s="6" t="s">
        <v>3250</v>
      </c>
      <c r="E3251" s="3">
        <v>4</v>
      </c>
    </row>
    <row r="3252" spans="1:5" ht="33">
      <c r="A3252" s="37">
        <v>3250</v>
      </c>
      <c r="B3252" s="209"/>
      <c r="C3252" s="37" t="s">
        <v>15269</v>
      </c>
      <c r="D3252" s="6" t="s">
        <v>3251</v>
      </c>
      <c r="E3252" s="3">
        <v>4</v>
      </c>
    </row>
    <row r="3253" spans="1:5" ht="18.75">
      <c r="A3253" s="37">
        <v>3251</v>
      </c>
      <c r="B3253" s="209"/>
      <c r="C3253" s="37" t="s">
        <v>15270</v>
      </c>
      <c r="D3253" s="6" t="s">
        <v>3252</v>
      </c>
      <c r="E3253" s="3">
        <v>4</v>
      </c>
    </row>
    <row r="3254" spans="1:5" ht="18.75">
      <c r="A3254" s="37">
        <v>3252</v>
      </c>
      <c r="B3254" s="209"/>
      <c r="C3254" s="37" t="s">
        <v>15271</v>
      </c>
      <c r="D3254" s="6" t="s">
        <v>3253</v>
      </c>
      <c r="E3254" s="3">
        <v>4</v>
      </c>
    </row>
    <row r="3255" spans="1:5" ht="18.75">
      <c r="A3255" s="37">
        <v>3253</v>
      </c>
      <c r="B3255" s="209"/>
      <c r="C3255" s="37" t="s">
        <v>15272</v>
      </c>
      <c r="D3255" s="6" t="s">
        <v>3254</v>
      </c>
      <c r="E3255" s="3">
        <v>4</v>
      </c>
    </row>
    <row r="3256" spans="1:5" ht="18.75">
      <c r="A3256" s="37">
        <v>3254</v>
      </c>
      <c r="B3256" s="209"/>
      <c r="C3256" s="37" t="s">
        <v>15273</v>
      </c>
      <c r="D3256" s="6" t="s">
        <v>3255</v>
      </c>
      <c r="E3256" s="3">
        <v>4</v>
      </c>
    </row>
    <row r="3257" spans="1:5" ht="18.75">
      <c r="A3257" s="37">
        <v>3255</v>
      </c>
      <c r="B3257" s="209"/>
      <c r="C3257" s="37" t="s">
        <v>15274</v>
      </c>
      <c r="D3257" s="6" t="s">
        <v>3256</v>
      </c>
      <c r="E3257" s="3">
        <v>4</v>
      </c>
    </row>
    <row r="3258" spans="1:5" ht="18.75">
      <c r="A3258" s="37">
        <v>3256</v>
      </c>
      <c r="B3258" s="209"/>
      <c r="C3258" s="37" t="s">
        <v>15275</v>
      </c>
      <c r="D3258" s="6" t="s">
        <v>3257</v>
      </c>
      <c r="E3258" s="3">
        <v>4</v>
      </c>
    </row>
    <row r="3259" spans="1:5" ht="18.75">
      <c r="A3259" s="37">
        <v>3257</v>
      </c>
      <c r="B3259" s="209"/>
      <c r="C3259" s="37" t="s">
        <v>15276</v>
      </c>
      <c r="D3259" s="6" t="s">
        <v>3258</v>
      </c>
      <c r="E3259" s="3">
        <v>4</v>
      </c>
    </row>
    <row r="3260" spans="1:5" ht="18.75">
      <c r="A3260" s="37">
        <v>3258</v>
      </c>
      <c r="B3260" s="209"/>
      <c r="C3260" s="37" t="s">
        <v>15277</v>
      </c>
      <c r="D3260" s="6" t="s">
        <v>3259</v>
      </c>
      <c r="E3260" s="3">
        <v>4</v>
      </c>
    </row>
    <row r="3261" spans="1:5" ht="18.75">
      <c r="A3261" s="37">
        <v>3259</v>
      </c>
      <c r="B3261" s="209"/>
      <c r="C3261" s="37" t="s">
        <v>15278</v>
      </c>
      <c r="D3261" s="6" t="s">
        <v>3260</v>
      </c>
      <c r="E3261" s="3">
        <v>4</v>
      </c>
    </row>
    <row r="3262" spans="1:5" ht="18.75">
      <c r="A3262" s="37">
        <v>3260</v>
      </c>
      <c r="B3262" s="209"/>
      <c r="C3262" s="37" t="s">
        <v>15279</v>
      </c>
      <c r="D3262" s="6" t="s">
        <v>3261</v>
      </c>
      <c r="E3262" s="3">
        <v>4</v>
      </c>
    </row>
    <row r="3263" spans="1:5" ht="18.75">
      <c r="A3263" s="37">
        <v>3261</v>
      </c>
      <c r="B3263" s="209"/>
      <c r="C3263" s="37" t="s">
        <v>15280</v>
      </c>
      <c r="D3263" s="6" t="s">
        <v>3262</v>
      </c>
      <c r="E3263" s="3">
        <v>4</v>
      </c>
    </row>
    <row r="3264" spans="1:5" ht="18.75">
      <c r="A3264" s="37">
        <v>3262</v>
      </c>
      <c r="B3264" s="209"/>
      <c r="C3264" s="37" t="s">
        <v>15281</v>
      </c>
      <c r="D3264" s="6" t="s">
        <v>3263</v>
      </c>
      <c r="E3264" s="3">
        <v>4</v>
      </c>
    </row>
    <row r="3265" spans="1:5" ht="18.75">
      <c r="A3265" s="37">
        <v>3263</v>
      </c>
      <c r="B3265" s="209"/>
      <c r="C3265" s="37" t="s">
        <v>15282</v>
      </c>
      <c r="D3265" s="6" t="s">
        <v>3264</v>
      </c>
      <c r="E3265" s="3">
        <v>4</v>
      </c>
    </row>
    <row r="3266" spans="1:5" ht="18.75">
      <c r="A3266" s="37">
        <v>3264</v>
      </c>
      <c r="B3266" s="209"/>
      <c r="C3266" s="37" t="s">
        <v>15283</v>
      </c>
      <c r="D3266" s="6" t="s">
        <v>3265</v>
      </c>
      <c r="E3266" s="3">
        <v>4</v>
      </c>
    </row>
    <row r="3267" spans="1:5" ht="18.75">
      <c r="A3267" s="37">
        <v>3265</v>
      </c>
      <c r="B3267" s="209"/>
      <c r="C3267" s="37" t="s">
        <v>15284</v>
      </c>
      <c r="D3267" s="6" t="s">
        <v>3266</v>
      </c>
      <c r="E3267" s="3">
        <v>4</v>
      </c>
    </row>
    <row r="3268" spans="1:5" ht="18.75">
      <c r="A3268" s="37">
        <v>3266</v>
      </c>
      <c r="B3268" s="209"/>
      <c r="C3268" s="37" t="s">
        <v>15285</v>
      </c>
      <c r="D3268" s="6" t="s">
        <v>3267</v>
      </c>
      <c r="E3268" s="3">
        <v>4</v>
      </c>
    </row>
    <row r="3269" spans="1:5" ht="18.75">
      <c r="A3269" s="37">
        <v>3267</v>
      </c>
      <c r="B3269" s="209"/>
      <c r="C3269" s="37" t="s">
        <v>15286</v>
      </c>
      <c r="D3269" s="6" t="s">
        <v>3268</v>
      </c>
      <c r="E3269" s="3">
        <v>4</v>
      </c>
    </row>
    <row r="3270" spans="1:5" ht="18.75">
      <c r="A3270" s="37">
        <v>3268</v>
      </c>
      <c r="B3270" s="209"/>
      <c r="C3270" s="37" t="s">
        <v>15287</v>
      </c>
      <c r="D3270" s="6" t="s">
        <v>3269</v>
      </c>
      <c r="E3270" s="3">
        <v>4</v>
      </c>
    </row>
    <row r="3271" spans="1:5" ht="18.75">
      <c r="A3271" s="37">
        <v>3269</v>
      </c>
      <c r="B3271" s="209"/>
      <c r="C3271" s="37" t="s">
        <v>15288</v>
      </c>
      <c r="D3271" s="6" t="s">
        <v>3270</v>
      </c>
      <c r="E3271" s="3">
        <v>4</v>
      </c>
    </row>
    <row r="3272" spans="1:5" ht="18.75">
      <c r="A3272" s="37">
        <v>3270</v>
      </c>
      <c r="B3272" s="209"/>
      <c r="C3272" s="37" t="s">
        <v>15289</v>
      </c>
      <c r="D3272" s="6" t="s">
        <v>3271</v>
      </c>
      <c r="E3272" s="3">
        <v>4</v>
      </c>
    </row>
    <row r="3273" spans="1:5" ht="18.75">
      <c r="A3273" s="37">
        <v>3271</v>
      </c>
      <c r="B3273" s="209"/>
      <c r="C3273" s="37" t="s">
        <v>15290</v>
      </c>
      <c r="D3273" s="6" t="s">
        <v>3272</v>
      </c>
      <c r="E3273" s="3">
        <v>4</v>
      </c>
    </row>
    <row r="3274" spans="1:5" ht="18.75">
      <c r="A3274" s="37">
        <v>3272</v>
      </c>
      <c r="B3274" s="209"/>
      <c r="C3274" s="37" t="s">
        <v>15291</v>
      </c>
      <c r="D3274" s="6" t="s">
        <v>3273</v>
      </c>
      <c r="E3274" s="3">
        <v>4</v>
      </c>
    </row>
    <row r="3275" spans="1:5" ht="18.75">
      <c r="A3275" s="37">
        <v>3273</v>
      </c>
      <c r="B3275" s="209"/>
      <c r="C3275" s="37" t="s">
        <v>15292</v>
      </c>
      <c r="D3275" s="6" t="s">
        <v>3274</v>
      </c>
      <c r="E3275" s="3">
        <v>4</v>
      </c>
    </row>
    <row r="3276" spans="1:5" ht="18.75">
      <c r="A3276" s="37">
        <v>3274</v>
      </c>
      <c r="B3276" s="209"/>
      <c r="C3276" s="37" t="s">
        <v>15293</v>
      </c>
      <c r="D3276" s="6" t="s">
        <v>3275</v>
      </c>
      <c r="E3276" s="3">
        <v>4</v>
      </c>
    </row>
    <row r="3277" spans="1:5" ht="18.75">
      <c r="A3277" s="37">
        <v>3275</v>
      </c>
      <c r="B3277" s="209"/>
      <c r="C3277" s="37" t="s">
        <v>15294</v>
      </c>
      <c r="D3277" s="6" t="s">
        <v>3276</v>
      </c>
      <c r="E3277" s="3">
        <v>4</v>
      </c>
    </row>
    <row r="3278" spans="1:5" ht="18.75">
      <c r="A3278" s="37">
        <v>3276</v>
      </c>
      <c r="B3278" s="209"/>
      <c r="C3278" s="37" t="s">
        <v>15295</v>
      </c>
      <c r="D3278" s="6" t="s">
        <v>3277</v>
      </c>
      <c r="E3278" s="3">
        <v>4</v>
      </c>
    </row>
    <row r="3279" spans="1:5" ht="18.75">
      <c r="A3279" s="37">
        <v>3277</v>
      </c>
      <c r="B3279" s="209"/>
      <c r="C3279" s="37" t="s">
        <v>15296</v>
      </c>
      <c r="D3279" s="6" t="s">
        <v>3278</v>
      </c>
      <c r="E3279" s="3">
        <v>4</v>
      </c>
    </row>
    <row r="3280" spans="1:5" ht="18.75">
      <c r="A3280" s="37">
        <v>3278</v>
      </c>
      <c r="B3280" s="209"/>
      <c r="C3280" s="37" t="s">
        <v>15297</v>
      </c>
      <c r="D3280" s="6" t="s">
        <v>3279</v>
      </c>
      <c r="E3280" s="3">
        <v>4</v>
      </c>
    </row>
    <row r="3281" spans="1:5" ht="18.75">
      <c r="A3281" s="37">
        <v>3279</v>
      </c>
      <c r="B3281" s="209"/>
      <c r="C3281" s="37" t="s">
        <v>15298</v>
      </c>
      <c r="D3281" s="6" t="s">
        <v>3280</v>
      </c>
      <c r="E3281" s="3">
        <v>4</v>
      </c>
    </row>
    <row r="3282" spans="1:5" ht="18.75">
      <c r="A3282" s="37">
        <v>3280</v>
      </c>
      <c r="B3282" s="209"/>
      <c r="C3282" s="37" t="s">
        <v>15299</v>
      </c>
      <c r="D3282" s="6" t="s">
        <v>3281</v>
      </c>
      <c r="E3282" s="3">
        <v>4</v>
      </c>
    </row>
    <row r="3283" spans="1:5" ht="18.75">
      <c r="A3283" s="37">
        <v>3281</v>
      </c>
      <c r="B3283" s="209"/>
      <c r="C3283" s="37" t="s">
        <v>15300</v>
      </c>
      <c r="D3283" s="6" t="s">
        <v>3282</v>
      </c>
      <c r="E3283" s="3">
        <v>4</v>
      </c>
    </row>
    <row r="3284" spans="1:5" ht="18.75">
      <c r="A3284" s="37">
        <v>3282</v>
      </c>
      <c r="B3284" s="209"/>
      <c r="C3284" s="37" t="s">
        <v>15301</v>
      </c>
      <c r="D3284" s="6" t="s">
        <v>3283</v>
      </c>
      <c r="E3284" s="3">
        <v>4</v>
      </c>
    </row>
    <row r="3285" spans="1:5" ht="18.75">
      <c r="A3285" s="37">
        <v>3283</v>
      </c>
      <c r="B3285" s="209"/>
      <c r="C3285" s="37" t="s">
        <v>15302</v>
      </c>
      <c r="D3285" s="6" t="s">
        <v>3284</v>
      </c>
      <c r="E3285" s="3">
        <v>4</v>
      </c>
    </row>
    <row r="3286" spans="1:5" ht="18.75">
      <c r="A3286" s="37">
        <v>3284</v>
      </c>
      <c r="B3286" s="209"/>
      <c r="C3286" s="37" t="s">
        <v>15303</v>
      </c>
      <c r="D3286" s="6" t="s">
        <v>3285</v>
      </c>
      <c r="E3286" s="3">
        <v>4</v>
      </c>
    </row>
    <row r="3287" spans="1:5" ht="18.75">
      <c r="A3287" s="37">
        <v>3285</v>
      </c>
      <c r="B3287" s="209"/>
      <c r="C3287" s="37" t="s">
        <v>15304</v>
      </c>
      <c r="D3287" s="6" t="s">
        <v>3286</v>
      </c>
      <c r="E3287" s="3">
        <v>4</v>
      </c>
    </row>
    <row r="3288" spans="1:5" ht="18.75">
      <c r="A3288" s="37">
        <v>3286</v>
      </c>
      <c r="B3288" s="209"/>
      <c r="C3288" s="37" t="s">
        <v>15305</v>
      </c>
      <c r="D3288" s="6" t="s">
        <v>3287</v>
      </c>
      <c r="E3288" s="3">
        <v>4</v>
      </c>
    </row>
    <row r="3289" spans="1:5" ht="18.75">
      <c r="A3289" s="37">
        <v>3287</v>
      </c>
      <c r="B3289" s="209"/>
      <c r="C3289" s="37" t="s">
        <v>15306</v>
      </c>
      <c r="D3289" s="6" t="s">
        <v>3288</v>
      </c>
      <c r="E3289" s="3">
        <v>4</v>
      </c>
    </row>
    <row r="3290" spans="1:5" ht="18.75">
      <c r="A3290" s="37">
        <v>3288</v>
      </c>
      <c r="B3290" s="209"/>
      <c r="C3290" s="37" t="s">
        <v>15307</v>
      </c>
      <c r="D3290" s="6" t="s">
        <v>3289</v>
      </c>
      <c r="E3290" s="3">
        <v>4</v>
      </c>
    </row>
    <row r="3291" spans="1:5" ht="18.75">
      <c r="A3291" s="37">
        <v>3289</v>
      </c>
      <c r="B3291" s="209"/>
      <c r="C3291" s="37" t="s">
        <v>15308</v>
      </c>
      <c r="D3291" s="6" t="s">
        <v>3290</v>
      </c>
      <c r="E3291" s="3">
        <v>4</v>
      </c>
    </row>
    <row r="3292" spans="1:5" ht="18.75">
      <c r="A3292" s="37">
        <v>3290</v>
      </c>
      <c r="B3292" s="209"/>
      <c r="C3292" s="37" t="s">
        <v>15309</v>
      </c>
      <c r="D3292" s="6" t="s">
        <v>3291</v>
      </c>
      <c r="E3292" s="3">
        <v>4</v>
      </c>
    </row>
    <row r="3293" spans="1:5" ht="18.75">
      <c r="A3293" s="37">
        <v>3291</v>
      </c>
      <c r="B3293" s="209"/>
      <c r="C3293" s="37" t="s">
        <v>15310</v>
      </c>
      <c r="D3293" s="6" t="s">
        <v>3292</v>
      </c>
      <c r="E3293" s="3">
        <v>4</v>
      </c>
    </row>
    <row r="3294" spans="1:5" ht="18.75">
      <c r="A3294" s="37">
        <v>3292</v>
      </c>
      <c r="B3294" s="209"/>
      <c r="C3294" s="37" t="s">
        <v>15311</v>
      </c>
      <c r="D3294" s="6" t="s">
        <v>3293</v>
      </c>
      <c r="E3294" s="3">
        <v>4</v>
      </c>
    </row>
    <row r="3295" spans="1:5" ht="18.75">
      <c r="A3295" s="37">
        <v>3293</v>
      </c>
      <c r="B3295" s="209"/>
      <c r="C3295" s="37" t="s">
        <v>15312</v>
      </c>
      <c r="D3295" s="6" t="s">
        <v>3294</v>
      </c>
      <c r="E3295" s="3">
        <v>4</v>
      </c>
    </row>
    <row r="3296" spans="1:5" ht="18.75">
      <c r="A3296" s="37">
        <v>3294</v>
      </c>
      <c r="B3296" s="209"/>
      <c r="C3296" s="37" t="s">
        <v>3295</v>
      </c>
      <c r="D3296" s="6" t="s">
        <v>3295</v>
      </c>
      <c r="E3296" s="3">
        <v>4</v>
      </c>
    </row>
    <row r="3297" spans="1:5" ht="18.75">
      <c r="A3297" s="37">
        <v>3295</v>
      </c>
      <c r="B3297" s="209"/>
      <c r="C3297" s="37" t="s">
        <v>15313</v>
      </c>
      <c r="D3297" s="6" t="s">
        <v>3296</v>
      </c>
      <c r="E3297" s="3">
        <v>4</v>
      </c>
    </row>
    <row r="3298" spans="1:5" ht="18.75">
      <c r="A3298" s="37">
        <v>3296</v>
      </c>
      <c r="B3298" s="209"/>
      <c r="C3298" s="37" t="s">
        <v>15314</v>
      </c>
      <c r="D3298" s="6" t="s">
        <v>3297</v>
      </c>
      <c r="E3298" s="3">
        <v>4</v>
      </c>
    </row>
    <row r="3299" spans="1:5" ht="18.75">
      <c r="A3299" s="37">
        <v>3297</v>
      </c>
      <c r="B3299" s="209"/>
      <c r="C3299" s="37" t="s">
        <v>15315</v>
      </c>
      <c r="D3299" s="6" t="s">
        <v>3298</v>
      </c>
      <c r="E3299" s="3">
        <v>4</v>
      </c>
    </row>
    <row r="3300" spans="1:5" ht="18.75">
      <c r="A3300" s="37">
        <v>3298</v>
      </c>
      <c r="B3300" s="209"/>
      <c r="C3300" s="37" t="s">
        <v>15316</v>
      </c>
      <c r="D3300" s="6" t="s">
        <v>3299</v>
      </c>
      <c r="E3300" s="3">
        <v>4</v>
      </c>
    </row>
    <row r="3301" spans="1:5" ht="18.75">
      <c r="A3301" s="37">
        <v>3299</v>
      </c>
      <c r="B3301" s="209"/>
      <c r="C3301" s="37" t="s">
        <v>15317</v>
      </c>
      <c r="D3301" s="6" t="s">
        <v>3300</v>
      </c>
      <c r="E3301" s="3">
        <v>4</v>
      </c>
    </row>
    <row r="3302" spans="1:5" ht="18.75">
      <c r="A3302" s="37">
        <v>3300</v>
      </c>
      <c r="B3302" s="209"/>
      <c r="C3302" s="37" t="s">
        <v>15318</v>
      </c>
      <c r="D3302" s="6" t="s">
        <v>3301</v>
      </c>
      <c r="E3302" s="3">
        <v>4</v>
      </c>
    </row>
    <row r="3303" spans="1:5" ht="18.75">
      <c r="A3303" s="37">
        <v>3301</v>
      </c>
      <c r="B3303" s="209"/>
      <c r="C3303" s="37" t="s">
        <v>15319</v>
      </c>
      <c r="D3303" s="6" t="s">
        <v>3302</v>
      </c>
      <c r="E3303" s="3">
        <v>4</v>
      </c>
    </row>
    <row r="3304" spans="1:5" ht="18.75">
      <c r="A3304" s="37">
        <v>3302</v>
      </c>
      <c r="B3304" s="209"/>
      <c r="C3304" s="37" t="s">
        <v>15320</v>
      </c>
      <c r="D3304" s="6" t="s">
        <v>3303</v>
      </c>
      <c r="E3304" s="3">
        <v>4</v>
      </c>
    </row>
    <row r="3305" spans="1:5" ht="18.75">
      <c r="A3305" s="37">
        <v>3303</v>
      </c>
      <c r="B3305" s="209"/>
      <c r="C3305" s="37" t="s">
        <v>15321</v>
      </c>
      <c r="D3305" s="6" t="s">
        <v>3304</v>
      </c>
      <c r="E3305" s="3">
        <v>4</v>
      </c>
    </row>
    <row r="3306" spans="1:5" ht="18.75">
      <c r="A3306" s="37">
        <v>3304</v>
      </c>
      <c r="B3306" s="209"/>
      <c r="C3306" s="37" t="s">
        <v>15322</v>
      </c>
      <c r="D3306" s="6" t="s">
        <v>3305</v>
      </c>
      <c r="E3306" s="3">
        <v>4</v>
      </c>
    </row>
    <row r="3307" spans="1:5" ht="18.75">
      <c r="A3307" s="37">
        <v>3305</v>
      </c>
      <c r="B3307" s="209"/>
      <c r="C3307" s="37" t="s">
        <v>15323</v>
      </c>
      <c r="D3307" s="6" t="s">
        <v>3306</v>
      </c>
      <c r="E3307" s="3">
        <v>4</v>
      </c>
    </row>
    <row r="3308" spans="1:5" ht="18.75">
      <c r="A3308" s="37">
        <v>3306</v>
      </c>
      <c r="B3308" s="209"/>
      <c r="C3308" s="37" t="s">
        <v>15324</v>
      </c>
      <c r="D3308" s="6" t="s">
        <v>3307</v>
      </c>
      <c r="E3308" s="3">
        <v>4</v>
      </c>
    </row>
    <row r="3309" spans="1:5" ht="18.75">
      <c r="A3309" s="37">
        <v>3307</v>
      </c>
      <c r="B3309" s="209"/>
      <c r="C3309" s="37" t="s">
        <v>15325</v>
      </c>
      <c r="D3309" s="6" t="s">
        <v>3308</v>
      </c>
      <c r="E3309" s="3">
        <v>4</v>
      </c>
    </row>
    <row r="3310" spans="1:5" ht="18.75">
      <c r="A3310" s="37">
        <v>3308</v>
      </c>
      <c r="B3310" s="209"/>
      <c r="C3310" s="37" t="s">
        <v>15326</v>
      </c>
      <c r="D3310" s="6" t="s">
        <v>3309</v>
      </c>
      <c r="E3310" s="3">
        <v>4</v>
      </c>
    </row>
    <row r="3311" spans="1:5" ht="18.75">
      <c r="A3311" s="37">
        <v>3309</v>
      </c>
      <c r="B3311" s="209"/>
      <c r="C3311" s="37" t="s">
        <v>15327</v>
      </c>
      <c r="D3311" s="6" t="s">
        <v>3310</v>
      </c>
      <c r="E3311" s="3">
        <v>4</v>
      </c>
    </row>
    <row r="3312" spans="1:5" ht="18.75">
      <c r="A3312" s="37">
        <v>3310</v>
      </c>
      <c r="B3312" s="209"/>
      <c r="C3312" s="37" t="s">
        <v>15328</v>
      </c>
      <c r="D3312" s="6" t="s">
        <v>3311</v>
      </c>
      <c r="E3312" s="3">
        <v>4</v>
      </c>
    </row>
    <row r="3313" spans="1:5" ht="18.75">
      <c r="A3313" s="37">
        <v>3311</v>
      </c>
      <c r="B3313" s="209"/>
      <c r="C3313" s="37" t="s">
        <v>15329</v>
      </c>
      <c r="D3313" s="6" t="s">
        <v>3312</v>
      </c>
      <c r="E3313" s="3">
        <v>4</v>
      </c>
    </row>
    <row r="3314" spans="1:5" ht="18.75">
      <c r="A3314" s="37">
        <v>3312</v>
      </c>
      <c r="B3314" s="209"/>
      <c r="C3314" s="37" t="s">
        <v>15330</v>
      </c>
      <c r="D3314" s="6" t="s">
        <v>3313</v>
      </c>
      <c r="E3314" s="3">
        <v>4</v>
      </c>
    </row>
    <row r="3315" spans="1:5" ht="18.75">
      <c r="A3315" s="37">
        <v>3313</v>
      </c>
      <c r="B3315" s="209"/>
      <c r="C3315" s="37" t="s">
        <v>15331</v>
      </c>
      <c r="D3315" s="6" t="s">
        <v>3314</v>
      </c>
      <c r="E3315" s="3">
        <v>4</v>
      </c>
    </row>
    <row r="3316" spans="1:5" ht="18.75">
      <c r="A3316" s="37">
        <v>3314</v>
      </c>
      <c r="B3316" s="209"/>
      <c r="C3316" s="37" t="s">
        <v>15332</v>
      </c>
      <c r="D3316" s="6" t="s">
        <v>3315</v>
      </c>
      <c r="E3316" s="3">
        <v>4</v>
      </c>
    </row>
    <row r="3317" spans="1:5" ht="18.75">
      <c r="A3317" s="37">
        <v>3315</v>
      </c>
      <c r="B3317" s="209"/>
      <c r="C3317" s="37" t="s">
        <v>15333</v>
      </c>
      <c r="D3317" s="6" t="s">
        <v>3316</v>
      </c>
      <c r="E3317" s="3">
        <v>4</v>
      </c>
    </row>
    <row r="3318" spans="1:5" ht="18.75">
      <c r="A3318" s="37">
        <v>3316</v>
      </c>
      <c r="B3318" s="209"/>
      <c r="C3318" s="37" t="s">
        <v>15334</v>
      </c>
      <c r="D3318" s="6" t="s">
        <v>3317</v>
      </c>
      <c r="E3318" s="3">
        <v>4</v>
      </c>
    </row>
    <row r="3319" spans="1:5" ht="18.75">
      <c r="A3319" s="37">
        <v>3317</v>
      </c>
      <c r="B3319" s="209"/>
      <c r="C3319" s="37" t="s">
        <v>15335</v>
      </c>
      <c r="D3319" s="6" t="s">
        <v>3318</v>
      </c>
      <c r="E3319" s="3">
        <v>4</v>
      </c>
    </row>
    <row r="3320" spans="1:5" ht="18.75">
      <c r="A3320" s="37">
        <v>3318</v>
      </c>
      <c r="B3320" s="209"/>
      <c r="C3320" s="37" t="s">
        <v>15336</v>
      </c>
      <c r="D3320" s="6" t="s">
        <v>3319</v>
      </c>
      <c r="E3320" s="3">
        <v>4</v>
      </c>
    </row>
    <row r="3321" spans="1:5" ht="18.75">
      <c r="A3321" s="37">
        <v>3319</v>
      </c>
      <c r="B3321" s="209"/>
      <c r="C3321" s="37" t="s">
        <v>15337</v>
      </c>
      <c r="D3321" s="6" t="s">
        <v>3320</v>
      </c>
      <c r="E3321" s="3">
        <v>4</v>
      </c>
    </row>
    <row r="3322" spans="1:5" ht="18.75">
      <c r="A3322" s="37">
        <v>3320</v>
      </c>
      <c r="B3322" s="209"/>
      <c r="C3322" s="37" t="s">
        <v>15338</v>
      </c>
      <c r="D3322" s="6" t="s">
        <v>3321</v>
      </c>
      <c r="E3322" s="3">
        <v>4</v>
      </c>
    </row>
    <row r="3323" spans="1:5" ht="18.75">
      <c r="A3323" s="37">
        <v>3321</v>
      </c>
      <c r="B3323" s="209"/>
      <c r="C3323" s="37" t="s">
        <v>15339</v>
      </c>
      <c r="D3323" s="6" t="s">
        <v>3322</v>
      </c>
      <c r="E3323" s="3">
        <v>4</v>
      </c>
    </row>
    <row r="3324" spans="1:5" ht="18.75">
      <c r="A3324" s="37">
        <v>3322</v>
      </c>
      <c r="B3324" s="209"/>
      <c r="C3324" s="37" t="s">
        <v>15340</v>
      </c>
      <c r="D3324" s="6" t="s">
        <v>3323</v>
      </c>
      <c r="E3324" s="3">
        <v>4</v>
      </c>
    </row>
    <row r="3325" spans="1:5" ht="18.75">
      <c r="A3325" s="37">
        <v>3323</v>
      </c>
      <c r="B3325" s="209"/>
      <c r="C3325" s="37" t="s">
        <v>15341</v>
      </c>
      <c r="D3325" s="6" t="s">
        <v>3324</v>
      </c>
      <c r="E3325" s="3">
        <v>4</v>
      </c>
    </row>
    <row r="3326" spans="1:5" ht="18.75">
      <c r="A3326" s="37">
        <v>3324</v>
      </c>
      <c r="B3326" s="209"/>
      <c r="C3326" s="37" t="s">
        <v>15342</v>
      </c>
      <c r="D3326" s="6" t="s">
        <v>3325</v>
      </c>
      <c r="E3326" s="3">
        <v>4</v>
      </c>
    </row>
    <row r="3327" spans="1:5" ht="18.75">
      <c r="A3327" s="37">
        <v>3325</v>
      </c>
      <c r="B3327" s="209"/>
      <c r="C3327" s="37" t="s">
        <v>15343</v>
      </c>
      <c r="D3327" s="6" t="s">
        <v>3326</v>
      </c>
      <c r="E3327" s="3">
        <v>4</v>
      </c>
    </row>
    <row r="3328" spans="1:5" ht="18.75">
      <c r="A3328" s="37">
        <v>3326</v>
      </c>
      <c r="B3328" s="209"/>
      <c r="C3328" s="37" t="s">
        <v>15344</v>
      </c>
      <c r="D3328" s="6" t="s">
        <v>3327</v>
      </c>
      <c r="E3328" s="3">
        <v>4</v>
      </c>
    </row>
    <row r="3329" spans="1:5" ht="18.75">
      <c r="A3329" s="37">
        <v>3327</v>
      </c>
      <c r="B3329" s="209"/>
      <c r="C3329" s="37" t="s">
        <v>15345</v>
      </c>
      <c r="D3329" s="6" t="s">
        <v>3328</v>
      </c>
      <c r="E3329" s="3">
        <v>4</v>
      </c>
    </row>
    <row r="3330" spans="1:5" ht="18.75">
      <c r="A3330" s="37">
        <v>3328</v>
      </c>
      <c r="B3330" s="209"/>
      <c r="C3330" s="37" t="s">
        <v>15346</v>
      </c>
      <c r="D3330" s="6" t="s">
        <v>3329</v>
      </c>
      <c r="E3330" s="3">
        <v>4</v>
      </c>
    </row>
    <row r="3331" spans="1:5" ht="18.75">
      <c r="A3331" s="37">
        <v>3329</v>
      </c>
      <c r="B3331" s="209"/>
      <c r="C3331" s="37" t="s">
        <v>15347</v>
      </c>
      <c r="D3331" s="6" t="s">
        <v>3330</v>
      </c>
      <c r="E3331" s="3">
        <v>4</v>
      </c>
    </row>
    <row r="3332" spans="1:5" ht="18.75">
      <c r="A3332" s="37">
        <v>3330</v>
      </c>
      <c r="B3332" s="209"/>
      <c r="C3332" s="37" t="s">
        <v>15348</v>
      </c>
      <c r="D3332" s="6" t="s">
        <v>3331</v>
      </c>
      <c r="E3332" s="3">
        <v>4</v>
      </c>
    </row>
    <row r="3333" spans="1:5" ht="18.75">
      <c r="A3333" s="37">
        <v>3331</v>
      </c>
      <c r="B3333" s="209"/>
      <c r="C3333" s="37" t="s">
        <v>15349</v>
      </c>
      <c r="D3333" s="6" t="s">
        <v>3332</v>
      </c>
      <c r="E3333" s="3">
        <v>4</v>
      </c>
    </row>
    <row r="3334" spans="1:5" ht="18.75">
      <c r="A3334" s="37">
        <v>3332</v>
      </c>
      <c r="B3334" s="209"/>
      <c r="C3334" s="37" t="s">
        <v>15350</v>
      </c>
      <c r="D3334" s="6" t="s">
        <v>3333</v>
      </c>
      <c r="E3334" s="3">
        <v>4</v>
      </c>
    </row>
    <row r="3335" spans="1:5" ht="18.75">
      <c r="A3335" s="37">
        <v>3333</v>
      </c>
      <c r="B3335" s="209"/>
      <c r="C3335" s="37" t="s">
        <v>15351</v>
      </c>
      <c r="D3335" s="6" t="s">
        <v>3334</v>
      </c>
      <c r="E3335" s="3">
        <v>4</v>
      </c>
    </row>
    <row r="3336" spans="1:5" ht="18.75">
      <c r="A3336" s="37">
        <v>3334</v>
      </c>
      <c r="B3336" s="209"/>
      <c r="C3336" s="37" t="s">
        <v>15352</v>
      </c>
      <c r="D3336" s="6" t="s">
        <v>3335</v>
      </c>
      <c r="E3336" s="3">
        <v>4</v>
      </c>
    </row>
    <row r="3337" spans="1:5" ht="18.75">
      <c r="A3337" s="37">
        <v>3335</v>
      </c>
      <c r="B3337" s="209"/>
      <c r="C3337" s="37" t="s">
        <v>15353</v>
      </c>
      <c r="D3337" s="6" t="s">
        <v>3336</v>
      </c>
      <c r="E3337" s="3">
        <v>4</v>
      </c>
    </row>
    <row r="3338" spans="1:5" ht="18.75">
      <c r="A3338" s="37">
        <v>3336</v>
      </c>
      <c r="B3338" s="209"/>
      <c r="C3338" s="37" t="s">
        <v>15354</v>
      </c>
      <c r="D3338" s="6" t="s">
        <v>3337</v>
      </c>
      <c r="E3338" s="3">
        <v>4</v>
      </c>
    </row>
    <row r="3339" spans="1:5" ht="18.75">
      <c r="A3339" s="37">
        <v>3337</v>
      </c>
      <c r="B3339" s="209"/>
      <c r="C3339" s="37" t="s">
        <v>15355</v>
      </c>
      <c r="D3339" s="6" t="s">
        <v>3338</v>
      </c>
      <c r="E3339" s="3">
        <v>4</v>
      </c>
    </row>
    <row r="3340" spans="1:5" ht="18.75">
      <c r="A3340" s="37">
        <v>3338</v>
      </c>
      <c r="B3340" s="209"/>
      <c r="C3340" s="37" t="s">
        <v>15356</v>
      </c>
      <c r="D3340" s="6" t="s">
        <v>3339</v>
      </c>
      <c r="E3340" s="3">
        <v>4</v>
      </c>
    </row>
    <row r="3341" spans="1:5" ht="18.75">
      <c r="A3341" s="37">
        <v>3339</v>
      </c>
      <c r="B3341" s="209"/>
      <c r="C3341" s="37" t="s">
        <v>15357</v>
      </c>
      <c r="D3341" s="6" t="s">
        <v>3340</v>
      </c>
      <c r="E3341" s="3">
        <v>4</v>
      </c>
    </row>
    <row r="3342" spans="1:5" ht="18.75">
      <c r="A3342" s="37">
        <v>3340</v>
      </c>
      <c r="B3342" s="209"/>
      <c r="C3342" s="37" t="s">
        <v>15358</v>
      </c>
      <c r="D3342" s="6" t="s">
        <v>3341</v>
      </c>
      <c r="E3342" s="3">
        <v>4</v>
      </c>
    </row>
    <row r="3343" spans="1:5" ht="18.75">
      <c r="A3343" s="37">
        <v>3341</v>
      </c>
      <c r="B3343" s="209"/>
      <c r="C3343" s="37" t="s">
        <v>15359</v>
      </c>
      <c r="D3343" s="6" t="s">
        <v>3342</v>
      </c>
      <c r="E3343" s="3">
        <v>4</v>
      </c>
    </row>
    <row r="3344" spans="1:5" ht="18.75">
      <c r="A3344" s="37">
        <v>3342</v>
      </c>
      <c r="B3344" s="209"/>
      <c r="C3344" s="37" t="s">
        <v>15360</v>
      </c>
      <c r="D3344" s="6" t="s">
        <v>3343</v>
      </c>
      <c r="E3344" s="3">
        <v>4</v>
      </c>
    </row>
    <row r="3345" spans="1:5" ht="18.75">
      <c r="A3345" s="37">
        <v>3343</v>
      </c>
      <c r="B3345" s="209"/>
      <c r="C3345" s="37" t="s">
        <v>15361</v>
      </c>
      <c r="D3345" s="6" t="s">
        <v>3344</v>
      </c>
      <c r="E3345" s="3">
        <v>4</v>
      </c>
    </row>
    <row r="3346" spans="1:5" ht="18.75">
      <c r="A3346" s="37">
        <v>3344</v>
      </c>
      <c r="B3346" s="209"/>
      <c r="C3346" s="37" t="s">
        <v>15362</v>
      </c>
      <c r="D3346" s="6" t="s">
        <v>3345</v>
      </c>
      <c r="E3346" s="3">
        <v>4</v>
      </c>
    </row>
    <row r="3347" spans="1:5" ht="18.75">
      <c r="A3347" s="37">
        <v>3345</v>
      </c>
      <c r="B3347" s="209"/>
      <c r="C3347" s="37" t="s">
        <v>15363</v>
      </c>
      <c r="D3347" s="6" t="s">
        <v>3346</v>
      </c>
      <c r="E3347" s="3">
        <v>4</v>
      </c>
    </row>
    <row r="3348" spans="1:5" ht="18.75">
      <c r="A3348" s="37">
        <v>3346</v>
      </c>
      <c r="B3348" s="209"/>
      <c r="C3348" s="37" t="s">
        <v>15364</v>
      </c>
      <c r="D3348" s="6" t="s">
        <v>3347</v>
      </c>
      <c r="E3348" s="3">
        <v>4</v>
      </c>
    </row>
    <row r="3349" spans="1:5" ht="18.75">
      <c r="A3349" s="37">
        <v>3347</v>
      </c>
      <c r="B3349" s="209"/>
      <c r="C3349" s="37" t="s">
        <v>15365</v>
      </c>
      <c r="D3349" s="6" t="s">
        <v>3348</v>
      </c>
      <c r="E3349" s="3">
        <v>4</v>
      </c>
    </row>
    <row r="3350" spans="1:5" ht="18.75">
      <c r="A3350" s="37">
        <v>3348</v>
      </c>
      <c r="B3350" s="209"/>
      <c r="C3350" s="37" t="s">
        <v>15366</v>
      </c>
      <c r="D3350" s="6" t="s">
        <v>3349</v>
      </c>
      <c r="E3350" s="3">
        <v>4</v>
      </c>
    </row>
    <row r="3351" spans="1:5" ht="18.75">
      <c r="A3351" s="37">
        <v>3349</v>
      </c>
      <c r="B3351" s="209"/>
      <c r="C3351" s="37" t="s">
        <v>15367</v>
      </c>
      <c r="D3351" s="6" t="s">
        <v>3350</v>
      </c>
      <c r="E3351" s="3">
        <v>4</v>
      </c>
    </row>
    <row r="3352" spans="1:5" ht="18.75">
      <c r="A3352" s="37">
        <v>3350</v>
      </c>
      <c r="B3352" s="209"/>
      <c r="C3352" s="37" t="s">
        <v>15368</v>
      </c>
      <c r="D3352" s="6" t="s">
        <v>3351</v>
      </c>
      <c r="E3352" s="3">
        <v>4</v>
      </c>
    </row>
    <row r="3353" spans="1:5" ht="18.75">
      <c r="A3353" s="37">
        <v>3351</v>
      </c>
      <c r="B3353" s="209"/>
      <c r="C3353" s="37" t="s">
        <v>15369</v>
      </c>
      <c r="D3353" s="6" t="s">
        <v>3352</v>
      </c>
      <c r="E3353" s="3">
        <v>4</v>
      </c>
    </row>
    <row r="3354" spans="1:5" ht="18.75">
      <c r="A3354" s="37">
        <v>3352</v>
      </c>
      <c r="B3354" s="209"/>
      <c r="C3354" s="37" t="s">
        <v>15370</v>
      </c>
      <c r="D3354" s="6" t="s">
        <v>3353</v>
      </c>
      <c r="E3354" s="3">
        <v>4</v>
      </c>
    </row>
    <row r="3355" spans="1:5" ht="18.75">
      <c r="A3355" s="37">
        <v>3353</v>
      </c>
      <c r="B3355" s="209"/>
      <c r="C3355" s="37" t="s">
        <v>15371</v>
      </c>
      <c r="D3355" s="6" t="s">
        <v>3354</v>
      </c>
      <c r="E3355" s="3">
        <v>4</v>
      </c>
    </row>
    <row r="3356" spans="1:5" ht="18.75">
      <c r="A3356" s="37">
        <v>3354</v>
      </c>
      <c r="B3356" s="209"/>
      <c r="C3356" s="37" t="s">
        <v>15372</v>
      </c>
      <c r="D3356" s="6" t="s">
        <v>3355</v>
      </c>
      <c r="E3356" s="3">
        <v>4</v>
      </c>
    </row>
    <row r="3357" spans="1:5" ht="18.75">
      <c r="A3357" s="37">
        <v>3355</v>
      </c>
      <c r="B3357" s="209"/>
      <c r="C3357" s="37" t="s">
        <v>15373</v>
      </c>
      <c r="D3357" s="6" t="s">
        <v>3356</v>
      </c>
      <c r="E3357" s="3">
        <v>4</v>
      </c>
    </row>
    <row r="3358" spans="1:5" ht="18.75">
      <c r="A3358" s="37">
        <v>3356</v>
      </c>
      <c r="B3358" s="209"/>
      <c r="C3358" s="37" t="s">
        <v>15374</v>
      </c>
      <c r="D3358" s="6" t="s">
        <v>3357</v>
      </c>
      <c r="E3358" s="3">
        <v>4</v>
      </c>
    </row>
    <row r="3359" spans="1:5" ht="18.75">
      <c r="A3359" s="37">
        <v>3357</v>
      </c>
      <c r="B3359" s="209"/>
      <c r="C3359" s="37" t="s">
        <v>15375</v>
      </c>
      <c r="D3359" s="6" t="s">
        <v>3358</v>
      </c>
      <c r="E3359" s="3">
        <v>4</v>
      </c>
    </row>
    <row r="3360" spans="1:5" ht="18.75">
      <c r="A3360" s="37">
        <v>3358</v>
      </c>
      <c r="B3360" s="209"/>
      <c r="C3360" s="37" t="s">
        <v>15376</v>
      </c>
      <c r="D3360" s="6" t="s">
        <v>3359</v>
      </c>
      <c r="E3360" s="3">
        <v>4</v>
      </c>
    </row>
    <row r="3361" spans="1:5" ht="18.75">
      <c r="A3361" s="37">
        <v>3359</v>
      </c>
      <c r="B3361" s="209"/>
      <c r="C3361" s="37" t="s">
        <v>15377</v>
      </c>
      <c r="D3361" s="6" t="s">
        <v>3360</v>
      </c>
      <c r="E3361" s="3">
        <v>4</v>
      </c>
    </row>
    <row r="3362" spans="1:5" ht="18.75">
      <c r="A3362" s="37">
        <v>3360</v>
      </c>
      <c r="B3362" s="209"/>
      <c r="C3362" s="37" t="s">
        <v>15378</v>
      </c>
      <c r="D3362" s="6" t="s">
        <v>3361</v>
      </c>
      <c r="E3362" s="3">
        <v>4</v>
      </c>
    </row>
    <row r="3363" spans="1:5" ht="18.75">
      <c r="A3363" s="37">
        <v>3361</v>
      </c>
      <c r="B3363" s="209"/>
      <c r="C3363" s="37" t="s">
        <v>15379</v>
      </c>
      <c r="D3363" s="6" t="s">
        <v>3362</v>
      </c>
      <c r="E3363" s="3">
        <v>4</v>
      </c>
    </row>
    <row r="3364" spans="1:5" ht="18.75">
      <c r="A3364" s="37">
        <v>3362</v>
      </c>
      <c r="B3364" s="209"/>
      <c r="C3364" s="37" t="s">
        <v>15380</v>
      </c>
      <c r="D3364" s="6" t="s">
        <v>3363</v>
      </c>
      <c r="E3364" s="3">
        <v>4</v>
      </c>
    </row>
    <row r="3365" spans="1:5" ht="18.75">
      <c r="A3365" s="37">
        <v>3363</v>
      </c>
      <c r="B3365" s="209"/>
      <c r="C3365" s="37" t="s">
        <v>15381</v>
      </c>
      <c r="D3365" s="6" t="s">
        <v>3364</v>
      </c>
      <c r="E3365" s="3">
        <v>4</v>
      </c>
    </row>
    <row r="3366" spans="1:5" ht="18.75">
      <c r="A3366" s="37">
        <v>3364</v>
      </c>
      <c r="B3366" s="209"/>
      <c r="C3366" s="37" t="s">
        <v>15382</v>
      </c>
      <c r="D3366" s="6" t="s">
        <v>3365</v>
      </c>
      <c r="E3366" s="3">
        <v>4</v>
      </c>
    </row>
    <row r="3367" spans="1:5" ht="18.75">
      <c r="A3367" s="37">
        <v>3365</v>
      </c>
      <c r="B3367" s="209"/>
      <c r="C3367" s="37" t="s">
        <v>15383</v>
      </c>
      <c r="D3367" s="6" t="s">
        <v>3366</v>
      </c>
      <c r="E3367" s="3">
        <v>4</v>
      </c>
    </row>
    <row r="3368" spans="1:5" ht="18.75">
      <c r="A3368" s="37">
        <v>3366</v>
      </c>
      <c r="B3368" s="209"/>
      <c r="C3368" s="37" t="s">
        <v>15384</v>
      </c>
      <c r="D3368" s="6" t="s">
        <v>3367</v>
      </c>
      <c r="E3368" s="3">
        <v>4</v>
      </c>
    </row>
    <row r="3369" spans="1:5" ht="18.75">
      <c r="A3369" s="37">
        <v>3367</v>
      </c>
      <c r="B3369" s="209"/>
      <c r="C3369" s="37" t="s">
        <v>15385</v>
      </c>
      <c r="D3369" s="6" t="s">
        <v>3368</v>
      </c>
      <c r="E3369" s="3">
        <v>4</v>
      </c>
    </row>
    <row r="3370" spans="1:5" ht="18.75">
      <c r="A3370" s="37">
        <v>3368</v>
      </c>
      <c r="B3370" s="209"/>
      <c r="C3370" s="37" t="s">
        <v>15386</v>
      </c>
      <c r="D3370" s="6" t="s">
        <v>3369</v>
      </c>
      <c r="E3370" s="3">
        <v>4</v>
      </c>
    </row>
    <row r="3371" spans="1:5" ht="18.75">
      <c r="A3371" s="37">
        <v>3369</v>
      </c>
      <c r="B3371" s="209"/>
      <c r="C3371" s="37" t="s">
        <v>15387</v>
      </c>
      <c r="D3371" s="6" t="s">
        <v>3370</v>
      </c>
      <c r="E3371" s="3">
        <v>4</v>
      </c>
    </row>
    <row r="3372" spans="1:5" ht="18.75">
      <c r="A3372" s="37">
        <v>3370</v>
      </c>
      <c r="B3372" s="209"/>
      <c r="C3372" s="37" t="s">
        <v>15388</v>
      </c>
      <c r="D3372" s="6" t="s">
        <v>3371</v>
      </c>
      <c r="E3372" s="3">
        <v>4</v>
      </c>
    </row>
    <row r="3373" spans="1:5" ht="18.75">
      <c r="A3373" s="37">
        <v>3371</v>
      </c>
      <c r="B3373" s="209"/>
      <c r="C3373" s="37" t="s">
        <v>15389</v>
      </c>
      <c r="D3373" s="6" t="s">
        <v>3372</v>
      </c>
      <c r="E3373" s="3">
        <v>4</v>
      </c>
    </row>
    <row r="3374" spans="1:5" ht="18.75">
      <c r="A3374" s="37">
        <v>3372</v>
      </c>
      <c r="B3374" s="209"/>
      <c r="C3374" s="37" t="s">
        <v>15390</v>
      </c>
      <c r="D3374" s="6" t="s">
        <v>3373</v>
      </c>
      <c r="E3374" s="3">
        <v>4</v>
      </c>
    </row>
    <row r="3375" spans="1:5" ht="18.75">
      <c r="A3375" s="37">
        <v>3373</v>
      </c>
      <c r="B3375" s="209"/>
      <c r="C3375" s="37" t="s">
        <v>15391</v>
      </c>
      <c r="D3375" s="6" t="s">
        <v>3374</v>
      </c>
      <c r="E3375" s="3">
        <v>4</v>
      </c>
    </row>
    <row r="3376" spans="1:5" ht="18.75">
      <c r="A3376" s="37">
        <v>3374</v>
      </c>
      <c r="B3376" s="209"/>
      <c r="C3376" s="37" t="s">
        <v>15392</v>
      </c>
      <c r="D3376" s="6" t="s">
        <v>3375</v>
      </c>
      <c r="E3376" s="3">
        <v>4</v>
      </c>
    </row>
    <row r="3377" spans="1:5" ht="18.75">
      <c r="A3377" s="37">
        <v>3375</v>
      </c>
      <c r="B3377" s="209"/>
      <c r="C3377" s="37" t="s">
        <v>15393</v>
      </c>
      <c r="D3377" s="6" t="s">
        <v>3376</v>
      </c>
      <c r="E3377" s="3">
        <v>4</v>
      </c>
    </row>
    <row r="3378" spans="1:5" ht="18.75">
      <c r="A3378" s="37">
        <v>3376</v>
      </c>
      <c r="B3378" s="209"/>
      <c r="C3378" s="37" t="s">
        <v>15394</v>
      </c>
      <c r="D3378" s="6" t="s">
        <v>3377</v>
      </c>
      <c r="E3378" s="3">
        <v>4</v>
      </c>
    </row>
    <row r="3379" spans="1:5" ht="18.75">
      <c r="A3379" s="37">
        <v>3377</v>
      </c>
      <c r="B3379" s="209"/>
      <c r="C3379" s="37" t="s">
        <v>15395</v>
      </c>
      <c r="D3379" s="6" t="s">
        <v>3378</v>
      </c>
      <c r="E3379" s="3">
        <v>4</v>
      </c>
    </row>
    <row r="3380" spans="1:5" ht="18.75">
      <c r="A3380" s="37">
        <v>3378</v>
      </c>
      <c r="B3380" s="209"/>
      <c r="C3380" s="37" t="s">
        <v>15396</v>
      </c>
      <c r="D3380" s="6" t="s">
        <v>3379</v>
      </c>
      <c r="E3380" s="3">
        <v>4</v>
      </c>
    </row>
    <row r="3381" spans="1:5" ht="18.75">
      <c r="A3381" s="37">
        <v>3379</v>
      </c>
      <c r="B3381" s="209"/>
      <c r="C3381" s="37" t="s">
        <v>15397</v>
      </c>
      <c r="D3381" s="6" t="s">
        <v>3380</v>
      </c>
      <c r="E3381" s="3">
        <v>4</v>
      </c>
    </row>
    <row r="3382" spans="1:5" ht="18.75">
      <c r="A3382" s="37">
        <v>3380</v>
      </c>
      <c r="B3382" s="209"/>
      <c r="C3382" s="37" t="s">
        <v>15398</v>
      </c>
      <c r="D3382" s="6" t="s">
        <v>3381</v>
      </c>
      <c r="E3382" s="3">
        <v>4</v>
      </c>
    </row>
    <row r="3383" spans="1:5" ht="18.75">
      <c r="A3383" s="37">
        <v>3381</v>
      </c>
      <c r="B3383" s="209"/>
      <c r="C3383" s="37" t="s">
        <v>15399</v>
      </c>
      <c r="D3383" s="6" t="s">
        <v>3382</v>
      </c>
      <c r="E3383" s="3">
        <v>4</v>
      </c>
    </row>
    <row r="3384" spans="1:5" ht="18.75">
      <c r="A3384" s="37">
        <v>3382</v>
      </c>
      <c r="B3384" s="209"/>
      <c r="C3384" s="37" t="s">
        <v>15400</v>
      </c>
      <c r="D3384" s="6" t="s">
        <v>3383</v>
      </c>
      <c r="E3384" s="3">
        <v>4</v>
      </c>
    </row>
    <row r="3385" spans="1:5" ht="18.75">
      <c r="A3385" s="37">
        <v>3383</v>
      </c>
      <c r="B3385" s="209"/>
      <c r="C3385" s="37" t="s">
        <v>15401</v>
      </c>
      <c r="D3385" s="6" t="s">
        <v>3384</v>
      </c>
      <c r="E3385" s="3">
        <v>4</v>
      </c>
    </row>
    <row r="3386" spans="1:5" ht="18.75">
      <c r="A3386" s="37">
        <v>3384</v>
      </c>
      <c r="B3386" s="209"/>
      <c r="C3386" s="37" t="s">
        <v>3385</v>
      </c>
      <c r="D3386" s="6" t="s">
        <v>3385</v>
      </c>
      <c r="E3386" s="3">
        <v>4</v>
      </c>
    </row>
    <row r="3387" spans="1:5" ht="18.75">
      <c r="A3387" s="37">
        <v>3385</v>
      </c>
      <c r="B3387" s="209"/>
      <c r="C3387" s="37" t="s">
        <v>3386</v>
      </c>
      <c r="D3387" s="6" t="s">
        <v>3386</v>
      </c>
      <c r="E3387" s="3">
        <v>4</v>
      </c>
    </row>
    <row r="3388" spans="1:5" ht="49.5">
      <c r="A3388" s="37">
        <v>3386</v>
      </c>
      <c r="B3388" s="209"/>
      <c r="C3388" s="37" t="s">
        <v>15402</v>
      </c>
      <c r="D3388" s="6" t="s">
        <v>3387</v>
      </c>
      <c r="E3388" s="3">
        <v>4</v>
      </c>
    </row>
    <row r="3389" spans="1:5" ht="18.75">
      <c r="A3389" s="37">
        <v>3387</v>
      </c>
      <c r="B3389" s="209"/>
      <c r="C3389" s="37" t="s">
        <v>3388</v>
      </c>
      <c r="D3389" s="6" t="s">
        <v>3388</v>
      </c>
      <c r="E3389" s="3">
        <v>4</v>
      </c>
    </row>
    <row r="3390" spans="1:5" ht="18.75">
      <c r="A3390" s="37">
        <v>3388</v>
      </c>
      <c r="B3390" s="209"/>
      <c r="C3390" s="37" t="s">
        <v>3389</v>
      </c>
      <c r="D3390" s="6" t="s">
        <v>3389</v>
      </c>
      <c r="E3390" s="3">
        <v>4</v>
      </c>
    </row>
    <row r="3391" spans="1:5" ht="18.75">
      <c r="A3391" s="37">
        <v>3389</v>
      </c>
      <c r="B3391" s="209"/>
      <c r="C3391" s="37" t="s">
        <v>3390</v>
      </c>
      <c r="D3391" s="6" t="s">
        <v>3391</v>
      </c>
      <c r="E3391" s="3">
        <v>4</v>
      </c>
    </row>
    <row r="3392" spans="1:5" ht="18.75">
      <c r="A3392" s="37">
        <v>3390</v>
      </c>
      <c r="B3392" s="209"/>
      <c r="C3392" s="37" t="s">
        <v>3392</v>
      </c>
      <c r="D3392" s="6" t="s">
        <v>3392</v>
      </c>
      <c r="E3392" s="3">
        <v>4</v>
      </c>
    </row>
    <row r="3393" spans="1:5" ht="18.75">
      <c r="A3393" s="37">
        <v>3391</v>
      </c>
      <c r="B3393" s="209"/>
      <c r="C3393" s="37" t="s">
        <v>3393</v>
      </c>
      <c r="D3393" s="6" t="s">
        <v>3393</v>
      </c>
      <c r="E3393" s="3">
        <v>4</v>
      </c>
    </row>
    <row r="3394" spans="1:5" ht="18.75">
      <c r="A3394" s="37">
        <v>3392</v>
      </c>
      <c r="B3394" s="209"/>
      <c r="C3394" s="37" t="s">
        <v>3394</v>
      </c>
      <c r="D3394" s="6" t="s">
        <v>3394</v>
      </c>
      <c r="E3394" s="3">
        <v>4</v>
      </c>
    </row>
    <row r="3395" spans="1:5" ht="18.75">
      <c r="A3395" s="37">
        <v>3393</v>
      </c>
      <c r="B3395" s="209"/>
      <c r="C3395" s="37" t="s">
        <v>3395</v>
      </c>
      <c r="D3395" s="6" t="s">
        <v>3395</v>
      </c>
      <c r="E3395" s="3">
        <v>4</v>
      </c>
    </row>
    <row r="3396" spans="1:5" ht="18.75">
      <c r="A3396" s="37">
        <v>3394</v>
      </c>
      <c r="B3396" s="209"/>
      <c r="C3396" s="37" t="s">
        <v>3396</v>
      </c>
      <c r="D3396" s="6" t="s">
        <v>3396</v>
      </c>
      <c r="E3396" s="3">
        <v>4</v>
      </c>
    </row>
    <row r="3397" spans="1:5" ht="18.75">
      <c r="A3397" s="37">
        <v>3395</v>
      </c>
      <c r="B3397" s="209"/>
      <c r="C3397" s="37" t="s">
        <v>3397</v>
      </c>
      <c r="D3397" s="6" t="s">
        <v>3398</v>
      </c>
      <c r="E3397" s="3">
        <v>4</v>
      </c>
    </row>
    <row r="3398" spans="1:5" ht="18.75">
      <c r="A3398" s="37">
        <v>3396</v>
      </c>
      <c r="B3398" s="209"/>
      <c r="C3398" s="37" t="s">
        <v>3399</v>
      </c>
      <c r="D3398" s="6" t="s">
        <v>3399</v>
      </c>
      <c r="E3398" s="3">
        <v>4</v>
      </c>
    </row>
    <row r="3399" spans="1:5" ht="18.75">
      <c r="A3399" s="37">
        <v>3397</v>
      </c>
      <c r="B3399" s="209"/>
      <c r="C3399" s="37" t="s">
        <v>3400</v>
      </c>
      <c r="D3399" s="6" t="s">
        <v>3400</v>
      </c>
      <c r="E3399" s="3">
        <v>4</v>
      </c>
    </row>
    <row r="3400" spans="1:5" ht="18.75">
      <c r="A3400" s="37">
        <v>3398</v>
      </c>
      <c r="B3400" s="209"/>
      <c r="C3400" s="37" t="s">
        <v>3401</v>
      </c>
      <c r="D3400" s="6" t="s">
        <v>3401</v>
      </c>
      <c r="E3400" s="3">
        <v>4</v>
      </c>
    </row>
    <row r="3401" spans="1:5" ht="18.75">
      <c r="A3401" s="37">
        <v>3399</v>
      </c>
      <c r="B3401" s="209"/>
      <c r="C3401" s="37" t="s">
        <v>3402</v>
      </c>
      <c r="D3401" s="6" t="s">
        <v>3403</v>
      </c>
      <c r="E3401" s="3">
        <v>4</v>
      </c>
    </row>
    <row r="3402" spans="1:5" ht="18.75">
      <c r="A3402" s="37">
        <v>3400</v>
      </c>
      <c r="B3402" s="209"/>
      <c r="C3402" s="37" t="s">
        <v>3404</v>
      </c>
      <c r="D3402" s="6" t="s">
        <v>3404</v>
      </c>
      <c r="E3402" s="3">
        <v>4</v>
      </c>
    </row>
    <row r="3403" spans="1:5" ht="18.75">
      <c r="A3403" s="37">
        <v>3401</v>
      </c>
      <c r="B3403" s="209"/>
      <c r="C3403" s="37" t="s">
        <v>3405</v>
      </c>
      <c r="D3403" s="6" t="s">
        <v>3405</v>
      </c>
      <c r="E3403" s="3">
        <v>4</v>
      </c>
    </row>
    <row r="3404" spans="1:5" ht="18.75">
      <c r="A3404" s="37">
        <v>3402</v>
      </c>
      <c r="B3404" s="209"/>
      <c r="C3404" s="37" t="s">
        <v>3406</v>
      </c>
      <c r="D3404" s="6" t="s">
        <v>3406</v>
      </c>
      <c r="E3404" s="3">
        <v>4</v>
      </c>
    </row>
    <row r="3405" spans="1:5" ht="18.75">
      <c r="A3405" s="37">
        <v>3403</v>
      </c>
      <c r="B3405" s="209"/>
      <c r="C3405" s="37" t="s">
        <v>15403</v>
      </c>
      <c r="D3405" s="6" t="s">
        <v>3407</v>
      </c>
      <c r="E3405" s="3">
        <v>4</v>
      </c>
    </row>
    <row r="3406" spans="1:5" ht="18.75">
      <c r="A3406" s="37">
        <v>3404</v>
      </c>
      <c r="B3406" s="209"/>
      <c r="C3406" s="37" t="s">
        <v>3408</v>
      </c>
      <c r="D3406" s="6" t="s">
        <v>3408</v>
      </c>
      <c r="E3406" s="3">
        <v>4</v>
      </c>
    </row>
    <row r="3407" spans="1:5" ht="18.75">
      <c r="A3407" s="37">
        <v>3405</v>
      </c>
      <c r="B3407" s="209"/>
      <c r="C3407" s="37" t="s">
        <v>15404</v>
      </c>
      <c r="D3407" s="6" t="s">
        <v>3409</v>
      </c>
      <c r="E3407" s="3">
        <v>4</v>
      </c>
    </row>
    <row r="3408" spans="1:5" ht="18.75">
      <c r="A3408" s="37">
        <v>3406</v>
      </c>
      <c r="B3408" s="209"/>
      <c r="C3408" s="37" t="s">
        <v>15405</v>
      </c>
      <c r="D3408" s="6" t="s">
        <v>3410</v>
      </c>
      <c r="E3408" s="3">
        <v>4</v>
      </c>
    </row>
    <row r="3409" spans="1:5" ht="18.75">
      <c r="A3409" s="37">
        <v>3407</v>
      </c>
      <c r="B3409" s="209"/>
      <c r="C3409" s="37" t="s">
        <v>15406</v>
      </c>
      <c r="D3409" s="6" t="s">
        <v>3411</v>
      </c>
      <c r="E3409" s="3">
        <v>4</v>
      </c>
    </row>
    <row r="3410" spans="1:5" ht="18.75">
      <c r="A3410" s="37">
        <v>3408</v>
      </c>
      <c r="B3410" s="209"/>
      <c r="C3410" s="37" t="s">
        <v>15407</v>
      </c>
      <c r="D3410" s="6" t="s">
        <v>3412</v>
      </c>
      <c r="E3410" s="3">
        <v>4</v>
      </c>
    </row>
    <row r="3411" spans="1:5" ht="18.75">
      <c r="A3411" s="37">
        <v>3409</v>
      </c>
      <c r="B3411" s="209"/>
      <c r="C3411" s="37" t="s">
        <v>15408</v>
      </c>
      <c r="D3411" s="6" t="s">
        <v>3413</v>
      </c>
      <c r="E3411" s="3">
        <v>4</v>
      </c>
    </row>
    <row r="3412" spans="1:5" ht="18.75">
      <c r="A3412" s="37">
        <v>3410</v>
      </c>
      <c r="B3412" s="209"/>
      <c r="C3412" s="37" t="s">
        <v>15409</v>
      </c>
      <c r="D3412" s="6" t="s">
        <v>3414</v>
      </c>
      <c r="E3412" s="3">
        <v>4</v>
      </c>
    </row>
    <row r="3413" spans="1:5" ht="18.75">
      <c r="A3413" s="37">
        <v>3411</v>
      </c>
      <c r="B3413" s="209"/>
      <c r="C3413" s="37" t="s">
        <v>15410</v>
      </c>
      <c r="D3413" s="6" t="s">
        <v>3415</v>
      </c>
      <c r="E3413" s="3">
        <v>4</v>
      </c>
    </row>
    <row r="3414" spans="1:5" ht="18.75">
      <c r="A3414" s="37">
        <v>3412</v>
      </c>
      <c r="B3414" s="209"/>
      <c r="C3414" s="37" t="s">
        <v>15411</v>
      </c>
      <c r="D3414" s="6" t="s">
        <v>3416</v>
      </c>
      <c r="E3414" s="3">
        <v>4</v>
      </c>
    </row>
    <row r="3415" spans="1:5" ht="18.75">
      <c r="A3415" s="37">
        <v>3413</v>
      </c>
      <c r="B3415" s="209"/>
      <c r="C3415" s="37" t="s">
        <v>15412</v>
      </c>
      <c r="D3415" s="6" t="s">
        <v>3417</v>
      </c>
      <c r="E3415" s="3">
        <v>4</v>
      </c>
    </row>
    <row r="3416" spans="1:5" ht="18.75">
      <c r="A3416" s="37">
        <v>3414</v>
      </c>
      <c r="B3416" s="209"/>
      <c r="C3416" s="37" t="s">
        <v>15413</v>
      </c>
      <c r="D3416" s="6" t="s">
        <v>3418</v>
      </c>
      <c r="E3416" s="3">
        <v>4</v>
      </c>
    </row>
    <row r="3417" spans="1:5" ht="18.75">
      <c r="A3417" s="37">
        <v>3415</v>
      </c>
      <c r="B3417" s="209"/>
      <c r="C3417" s="37" t="s">
        <v>15414</v>
      </c>
      <c r="D3417" s="6" t="s">
        <v>3419</v>
      </c>
      <c r="E3417" s="3">
        <v>4</v>
      </c>
    </row>
    <row r="3418" spans="1:5" ht="18.75">
      <c r="A3418" s="37">
        <v>3416</v>
      </c>
      <c r="B3418" s="209"/>
      <c r="C3418" s="37" t="s">
        <v>15415</v>
      </c>
      <c r="D3418" s="6" t="s">
        <v>3420</v>
      </c>
      <c r="E3418" s="3">
        <v>4</v>
      </c>
    </row>
    <row r="3419" spans="1:5" ht="18.75">
      <c r="A3419" s="37">
        <v>3417</v>
      </c>
      <c r="B3419" s="209"/>
      <c r="C3419" s="37" t="s">
        <v>15416</v>
      </c>
      <c r="D3419" s="6" t="s">
        <v>3421</v>
      </c>
      <c r="E3419" s="3">
        <v>4</v>
      </c>
    </row>
    <row r="3420" spans="1:5" ht="49.5">
      <c r="A3420" s="37">
        <v>3418</v>
      </c>
      <c r="B3420" s="209"/>
      <c r="C3420" s="37" t="s">
        <v>15417</v>
      </c>
      <c r="D3420" s="6" t="s">
        <v>3422</v>
      </c>
      <c r="E3420" s="3">
        <v>4</v>
      </c>
    </row>
    <row r="3421" spans="1:5" ht="18.75">
      <c r="A3421" s="37">
        <v>3419</v>
      </c>
      <c r="B3421" s="209"/>
      <c r="C3421" s="37" t="s">
        <v>15418</v>
      </c>
      <c r="D3421" s="6" t="s">
        <v>3423</v>
      </c>
      <c r="E3421" s="3">
        <v>4</v>
      </c>
    </row>
    <row r="3422" spans="1:5" ht="18.75">
      <c r="A3422" s="37">
        <v>3420</v>
      </c>
      <c r="B3422" s="209"/>
      <c r="C3422" s="37" t="s">
        <v>15419</v>
      </c>
      <c r="D3422" s="6" t="s">
        <v>3424</v>
      </c>
      <c r="E3422" s="3">
        <v>4</v>
      </c>
    </row>
    <row r="3423" spans="1:5" ht="18.75">
      <c r="A3423" s="37">
        <v>3421</v>
      </c>
      <c r="B3423" s="209"/>
      <c r="C3423" s="37" t="s">
        <v>15420</v>
      </c>
      <c r="D3423" s="6" t="s">
        <v>3425</v>
      </c>
      <c r="E3423" s="3">
        <v>4</v>
      </c>
    </row>
    <row r="3424" spans="1:5" ht="18.75">
      <c r="A3424" s="37">
        <v>3422</v>
      </c>
      <c r="B3424" s="209"/>
      <c r="C3424" s="37" t="s">
        <v>15421</v>
      </c>
      <c r="D3424" s="6" t="s">
        <v>3426</v>
      </c>
      <c r="E3424" s="3">
        <v>4</v>
      </c>
    </row>
    <row r="3425" spans="1:5" ht="18.75">
      <c r="A3425" s="37">
        <v>3423</v>
      </c>
      <c r="B3425" s="209"/>
      <c r="C3425" s="37" t="s">
        <v>3427</v>
      </c>
      <c r="D3425" s="6" t="s">
        <v>3427</v>
      </c>
      <c r="E3425" s="3">
        <v>4</v>
      </c>
    </row>
    <row r="3426" spans="1:5" ht="18.75">
      <c r="A3426" s="37">
        <v>3424</v>
      </c>
      <c r="B3426" s="209"/>
      <c r="C3426" s="37" t="s">
        <v>3428</v>
      </c>
      <c r="D3426" s="6" t="s">
        <v>3428</v>
      </c>
      <c r="E3426" s="3">
        <v>4</v>
      </c>
    </row>
    <row r="3427" spans="1:5" ht="18.75">
      <c r="A3427" s="37">
        <v>3425</v>
      </c>
      <c r="B3427" s="209"/>
      <c r="C3427" s="37" t="s">
        <v>15422</v>
      </c>
      <c r="D3427" s="6" t="s">
        <v>3429</v>
      </c>
      <c r="E3427" s="3">
        <v>4</v>
      </c>
    </row>
    <row r="3428" spans="1:5" ht="18.75">
      <c r="A3428" s="37">
        <v>3426</v>
      </c>
      <c r="B3428" s="209"/>
      <c r="C3428" s="37" t="s">
        <v>3430</v>
      </c>
      <c r="D3428" s="6" t="s">
        <v>3430</v>
      </c>
      <c r="E3428" s="3">
        <v>4</v>
      </c>
    </row>
    <row r="3429" spans="1:5" ht="18.75">
      <c r="A3429" s="37">
        <v>3427</v>
      </c>
      <c r="B3429" s="209"/>
      <c r="C3429" s="37" t="s">
        <v>3431</v>
      </c>
      <c r="D3429" s="6" t="s">
        <v>3431</v>
      </c>
      <c r="E3429" s="3">
        <v>4</v>
      </c>
    </row>
    <row r="3430" spans="1:5" ht="18.75">
      <c r="A3430" s="37">
        <v>3428</v>
      </c>
      <c r="B3430" s="209"/>
      <c r="C3430" s="37" t="s">
        <v>15423</v>
      </c>
      <c r="D3430" s="6" t="s">
        <v>3432</v>
      </c>
      <c r="E3430" s="3">
        <v>4</v>
      </c>
    </row>
    <row r="3431" spans="1:5" ht="18.75">
      <c r="A3431" s="37">
        <v>3429</v>
      </c>
      <c r="B3431" s="209"/>
      <c r="C3431" s="37" t="s">
        <v>3433</v>
      </c>
      <c r="D3431" s="6" t="s">
        <v>3433</v>
      </c>
      <c r="E3431" s="3">
        <v>4</v>
      </c>
    </row>
    <row r="3432" spans="1:5" ht="18.75">
      <c r="A3432" s="37">
        <v>3430</v>
      </c>
      <c r="B3432" s="209"/>
      <c r="C3432" s="37" t="s">
        <v>3434</v>
      </c>
      <c r="D3432" s="6" t="s">
        <v>3434</v>
      </c>
      <c r="E3432" s="3">
        <v>4</v>
      </c>
    </row>
    <row r="3433" spans="1:5" ht="18.75">
      <c r="A3433" s="37">
        <v>3431</v>
      </c>
      <c r="B3433" s="209"/>
      <c r="C3433" s="37" t="s">
        <v>3435</v>
      </c>
      <c r="D3433" s="6" t="s">
        <v>3435</v>
      </c>
      <c r="E3433" s="3">
        <v>4</v>
      </c>
    </row>
    <row r="3434" spans="1:5" ht="18.75">
      <c r="A3434" s="37">
        <v>3432</v>
      </c>
      <c r="B3434" s="209"/>
      <c r="C3434" s="37" t="s">
        <v>3436</v>
      </c>
      <c r="D3434" s="6" t="s">
        <v>3436</v>
      </c>
      <c r="E3434" s="3">
        <v>4</v>
      </c>
    </row>
    <row r="3435" spans="1:5" ht="18.75">
      <c r="A3435" s="37">
        <v>3433</v>
      </c>
      <c r="B3435" s="209"/>
      <c r="C3435" s="37" t="s">
        <v>3437</v>
      </c>
      <c r="D3435" s="6" t="s">
        <v>3438</v>
      </c>
      <c r="E3435" s="3">
        <v>4</v>
      </c>
    </row>
    <row r="3436" spans="1:5" ht="18.75">
      <c r="A3436" s="37">
        <v>3434</v>
      </c>
      <c r="B3436" s="209"/>
      <c r="C3436" s="37" t="s">
        <v>3439</v>
      </c>
      <c r="D3436" s="6" t="s">
        <v>3439</v>
      </c>
      <c r="E3436" s="3">
        <v>4</v>
      </c>
    </row>
    <row r="3437" spans="1:5" ht="18.75">
      <c r="A3437" s="37">
        <v>3435</v>
      </c>
      <c r="B3437" s="209"/>
      <c r="C3437" s="37" t="s">
        <v>15424</v>
      </c>
      <c r="D3437" s="6" t="s">
        <v>3440</v>
      </c>
      <c r="E3437" s="3">
        <v>4</v>
      </c>
    </row>
    <row r="3438" spans="1:5" ht="18.75">
      <c r="A3438" s="37">
        <v>3436</v>
      </c>
      <c r="B3438" s="209"/>
      <c r="C3438" s="37" t="s">
        <v>15425</v>
      </c>
      <c r="D3438" s="6" t="s">
        <v>3441</v>
      </c>
      <c r="E3438" s="3">
        <v>4</v>
      </c>
    </row>
    <row r="3439" spans="1:5" ht="18.75">
      <c r="A3439" s="37">
        <v>3437</v>
      </c>
      <c r="B3439" s="209"/>
      <c r="C3439" s="37" t="s">
        <v>15426</v>
      </c>
      <c r="D3439" s="6" t="s">
        <v>3442</v>
      </c>
      <c r="E3439" s="3">
        <v>4</v>
      </c>
    </row>
    <row r="3440" spans="1:5" ht="18.75">
      <c r="A3440" s="37">
        <v>3438</v>
      </c>
      <c r="B3440" s="209"/>
      <c r="C3440" s="37" t="s">
        <v>15427</v>
      </c>
      <c r="D3440" s="6" t="s">
        <v>3443</v>
      </c>
      <c r="E3440" s="3">
        <v>4</v>
      </c>
    </row>
    <row r="3441" spans="1:5" ht="18.75">
      <c r="A3441" s="37">
        <v>3439</v>
      </c>
      <c r="B3441" s="209"/>
      <c r="C3441" s="37" t="s">
        <v>15428</v>
      </c>
      <c r="D3441" s="6" t="s">
        <v>3444</v>
      </c>
      <c r="E3441" s="3">
        <v>4</v>
      </c>
    </row>
    <row r="3442" spans="1:5" ht="18.75">
      <c r="A3442" s="37">
        <v>3440</v>
      </c>
      <c r="B3442" s="209"/>
      <c r="C3442" s="37" t="s">
        <v>15429</v>
      </c>
      <c r="D3442" s="6" t="s">
        <v>3445</v>
      </c>
      <c r="E3442" s="3">
        <v>4</v>
      </c>
    </row>
    <row r="3443" spans="1:5" ht="18.75">
      <c r="A3443" s="37">
        <v>3441</v>
      </c>
      <c r="B3443" s="209"/>
      <c r="C3443" s="37" t="s">
        <v>15430</v>
      </c>
      <c r="D3443" s="6" t="s">
        <v>3446</v>
      </c>
      <c r="E3443" s="3">
        <v>4</v>
      </c>
    </row>
    <row r="3444" spans="1:5" ht="18.75">
      <c r="A3444" s="37">
        <v>3442</v>
      </c>
      <c r="B3444" s="209"/>
      <c r="C3444" s="37" t="s">
        <v>15431</v>
      </c>
      <c r="D3444" s="6" t="s">
        <v>3447</v>
      </c>
      <c r="E3444" s="3">
        <v>4</v>
      </c>
    </row>
    <row r="3445" spans="1:5" ht="33">
      <c r="A3445" s="37">
        <v>3443</v>
      </c>
      <c r="B3445" s="209"/>
      <c r="C3445" s="37" t="s">
        <v>15432</v>
      </c>
      <c r="D3445" s="6" t="s">
        <v>3448</v>
      </c>
      <c r="E3445" s="3">
        <v>4</v>
      </c>
    </row>
    <row r="3446" spans="1:5" ht="33">
      <c r="A3446" s="37">
        <v>3444</v>
      </c>
      <c r="B3446" s="209"/>
      <c r="C3446" s="37" t="s">
        <v>15433</v>
      </c>
      <c r="D3446" s="6" t="s">
        <v>3449</v>
      </c>
      <c r="E3446" s="3">
        <v>4</v>
      </c>
    </row>
    <row r="3447" spans="1:5" ht="33">
      <c r="A3447" s="37">
        <v>3445</v>
      </c>
      <c r="B3447" s="209"/>
      <c r="C3447" s="37" t="s">
        <v>15434</v>
      </c>
      <c r="D3447" s="6" t="s">
        <v>3450</v>
      </c>
      <c r="E3447" s="3">
        <v>4</v>
      </c>
    </row>
    <row r="3448" spans="1:5" ht="33">
      <c r="A3448" s="37">
        <v>3446</v>
      </c>
      <c r="B3448" s="209"/>
      <c r="C3448" s="37" t="s">
        <v>15435</v>
      </c>
      <c r="D3448" s="6" t="s">
        <v>3451</v>
      </c>
      <c r="E3448" s="3">
        <v>4</v>
      </c>
    </row>
    <row r="3449" spans="1:5" ht="33">
      <c r="A3449" s="37">
        <v>3447</v>
      </c>
      <c r="B3449" s="209"/>
      <c r="C3449" s="37" t="s">
        <v>15436</v>
      </c>
      <c r="D3449" s="6" t="s">
        <v>3452</v>
      </c>
      <c r="E3449" s="3">
        <v>4</v>
      </c>
    </row>
    <row r="3450" spans="1:5" ht="18.75">
      <c r="A3450" s="37">
        <v>3448</v>
      </c>
      <c r="B3450" s="209"/>
      <c r="C3450" s="37" t="s">
        <v>15437</v>
      </c>
      <c r="D3450" s="6" t="s">
        <v>3453</v>
      </c>
      <c r="E3450" s="3">
        <v>4</v>
      </c>
    </row>
    <row r="3451" spans="1:5" ht="18.75">
      <c r="A3451" s="37">
        <v>3449</v>
      </c>
      <c r="B3451" s="209"/>
      <c r="C3451" s="37" t="s">
        <v>15438</v>
      </c>
      <c r="D3451" s="6" t="s">
        <v>3454</v>
      </c>
      <c r="E3451" s="3">
        <v>4</v>
      </c>
    </row>
    <row r="3452" spans="1:5" ht="18.75">
      <c r="A3452" s="37">
        <v>3450</v>
      </c>
      <c r="B3452" s="209"/>
      <c r="C3452" s="37" t="s">
        <v>15439</v>
      </c>
      <c r="D3452" s="6" t="s">
        <v>3455</v>
      </c>
      <c r="E3452" s="3">
        <v>4</v>
      </c>
    </row>
    <row r="3453" spans="1:5" ht="18.75">
      <c r="A3453" s="37">
        <v>3451</v>
      </c>
      <c r="B3453" s="209"/>
      <c r="C3453" s="37" t="s">
        <v>15440</v>
      </c>
      <c r="D3453" s="6" t="s">
        <v>3456</v>
      </c>
      <c r="E3453" s="3">
        <v>4</v>
      </c>
    </row>
    <row r="3454" spans="1:5" ht="33">
      <c r="A3454" s="37">
        <v>3452</v>
      </c>
      <c r="B3454" s="209"/>
      <c r="C3454" s="37" t="s">
        <v>15441</v>
      </c>
      <c r="D3454" s="6" t="s">
        <v>3457</v>
      </c>
      <c r="E3454" s="3">
        <v>4</v>
      </c>
    </row>
    <row r="3455" spans="1:5" ht="33">
      <c r="A3455" s="37">
        <v>3453</v>
      </c>
      <c r="B3455" s="209"/>
      <c r="C3455" s="37" t="s">
        <v>15442</v>
      </c>
      <c r="D3455" s="6" t="s">
        <v>3458</v>
      </c>
      <c r="E3455" s="3">
        <v>4</v>
      </c>
    </row>
    <row r="3456" spans="1:5" ht="33">
      <c r="A3456" s="37">
        <v>3454</v>
      </c>
      <c r="B3456" s="209"/>
      <c r="C3456" s="37" t="s">
        <v>15443</v>
      </c>
      <c r="D3456" s="6" t="s">
        <v>3459</v>
      </c>
      <c r="E3456" s="3">
        <v>4</v>
      </c>
    </row>
    <row r="3457" spans="1:5" ht="33">
      <c r="A3457" s="37">
        <v>3455</v>
      </c>
      <c r="B3457" s="209"/>
      <c r="C3457" s="37" t="s">
        <v>15444</v>
      </c>
      <c r="D3457" s="6" t="s">
        <v>3460</v>
      </c>
      <c r="E3457" s="3">
        <v>4</v>
      </c>
    </row>
    <row r="3458" spans="1:5" ht="33">
      <c r="A3458" s="37">
        <v>3456</v>
      </c>
      <c r="B3458" s="209"/>
      <c r="C3458" s="37" t="s">
        <v>15445</v>
      </c>
      <c r="D3458" s="6" t="s">
        <v>3461</v>
      </c>
      <c r="E3458" s="3">
        <v>4</v>
      </c>
    </row>
    <row r="3459" spans="1:5" ht="18.75">
      <c r="A3459" s="37">
        <v>3457</v>
      </c>
      <c r="B3459" s="209"/>
      <c r="C3459" s="37" t="s">
        <v>15446</v>
      </c>
      <c r="D3459" s="6" t="s">
        <v>3462</v>
      </c>
      <c r="E3459" s="3">
        <v>4</v>
      </c>
    </row>
    <row r="3460" spans="1:5" ht="18.75">
      <c r="A3460" s="37">
        <v>3458</v>
      </c>
      <c r="B3460" s="209"/>
      <c r="C3460" s="37" t="s">
        <v>15447</v>
      </c>
      <c r="D3460" s="6" t="s">
        <v>3463</v>
      </c>
      <c r="E3460" s="3">
        <v>4</v>
      </c>
    </row>
    <row r="3461" spans="1:5" ht="18.75">
      <c r="A3461" s="37">
        <v>3459</v>
      </c>
      <c r="B3461" s="209"/>
      <c r="C3461" s="37" t="s">
        <v>15448</v>
      </c>
      <c r="D3461" s="6" t="s">
        <v>3464</v>
      </c>
      <c r="E3461" s="3">
        <v>4</v>
      </c>
    </row>
    <row r="3462" spans="1:5" ht="33">
      <c r="A3462" s="37">
        <v>3460</v>
      </c>
      <c r="B3462" s="209"/>
      <c r="C3462" s="37" t="s">
        <v>15449</v>
      </c>
      <c r="D3462" s="6" t="s">
        <v>3465</v>
      </c>
      <c r="E3462" s="3">
        <v>4</v>
      </c>
    </row>
    <row r="3463" spans="1:5" ht="48" customHeight="1">
      <c r="A3463" s="37">
        <v>3461</v>
      </c>
      <c r="B3463" s="209"/>
      <c r="C3463" s="37" t="s">
        <v>15450</v>
      </c>
      <c r="D3463" s="6" t="s">
        <v>3466</v>
      </c>
      <c r="E3463" s="3">
        <v>4</v>
      </c>
    </row>
    <row r="3464" spans="1:5" ht="33">
      <c r="A3464" s="37">
        <v>3462</v>
      </c>
      <c r="B3464" s="209"/>
      <c r="C3464" s="37" t="s">
        <v>15451</v>
      </c>
      <c r="D3464" s="6" t="s">
        <v>3467</v>
      </c>
      <c r="E3464" s="3">
        <v>4</v>
      </c>
    </row>
    <row r="3465" spans="1:5" ht="33">
      <c r="A3465" s="37">
        <v>3463</v>
      </c>
      <c r="B3465" s="209"/>
      <c r="C3465" s="37" t="s">
        <v>15452</v>
      </c>
      <c r="D3465" s="6" t="s">
        <v>3468</v>
      </c>
      <c r="E3465" s="3">
        <v>4</v>
      </c>
    </row>
    <row r="3466" spans="1:5" ht="33">
      <c r="A3466" s="37">
        <v>3464</v>
      </c>
      <c r="B3466" s="209"/>
      <c r="C3466" s="37" t="s">
        <v>15453</v>
      </c>
      <c r="D3466" s="6" t="s">
        <v>3469</v>
      </c>
      <c r="E3466" s="3">
        <v>4</v>
      </c>
    </row>
    <row r="3467" spans="1:5" ht="18.75">
      <c r="A3467" s="37">
        <v>3465</v>
      </c>
      <c r="B3467" s="209"/>
      <c r="C3467" s="37" t="s">
        <v>15454</v>
      </c>
      <c r="D3467" s="6" t="s">
        <v>3470</v>
      </c>
      <c r="E3467" s="3">
        <v>4</v>
      </c>
    </row>
    <row r="3468" spans="1:5" ht="33">
      <c r="A3468" s="37">
        <v>3466</v>
      </c>
      <c r="B3468" s="209"/>
      <c r="C3468" s="37" t="s">
        <v>15455</v>
      </c>
      <c r="D3468" s="6" t="s">
        <v>3471</v>
      </c>
      <c r="E3468" s="3">
        <v>4</v>
      </c>
    </row>
    <row r="3469" spans="1:5" ht="33">
      <c r="A3469" s="37">
        <v>3467</v>
      </c>
      <c r="B3469" s="209"/>
      <c r="C3469" s="37" t="s">
        <v>15456</v>
      </c>
      <c r="D3469" s="6" t="s">
        <v>3472</v>
      </c>
      <c r="E3469" s="3">
        <v>4</v>
      </c>
    </row>
    <row r="3470" spans="1:5" ht="33">
      <c r="A3470" s="37">
        <v>3468</v>
      </c>
      <c r="B3470" s="209"/>
      <c r="C3470" s="37" t="s">
        <v>15457</v>
      </c>
      <c r="D3470" s="6" t="s">
        <v>3473</v>
      </c>
      <c r="E3470" s="3">
        <v>4</v>
      </c>
    </row>
    <row r="3471" spans="1:5" ht="33">
      <c r="A3471" s="37">
        <v>3469</v>
      </c>
      <c r="B3471" s="209"/>
      <c r="C3471" s="37" t="s">
        <v>15458</v>
      </c>
      <c r="D3471" s="6" t="s">
        <v>3474</v>
      </c>
      <c r="E3471" s="3">
        <v>4</v>
      </c>
    </row>
    <row r="3472" spans="1:5" ht="33">
      <c r="A3472" s="37">
        <v>3470</v>
      </c>
      <c r="B3472" s="209"/>
      <c r="C3472" s="37" t="s">
        <v>15459</v>
      </c>
      <c r="D3472" s="6" t="s">
        <v>3475</v>
      </c>
      <c r="E3472" s="3">
        <v>4</v>
      </c>
    </row>
    <row r="3473" spans="1:5" ht="33">
      <c r="A3473" s="37">
        <v>3471</v>
      </c>
      <c r="B3473" s="209"/>
      <c r="C3473" s="37" t="s">
        <v>15460</v>
      </c>
      <c r="D3473" s="6" t="s">
        <v>3476</v>
      </c>
      <c r="E3473" s="3">
        <v>4</v>
      </c>
    </row>
    <row r="3474" spans="1:5" ht="33">
      <c r="A3474" s="37">
        <v>3472</v>
      </c>
      <c r="B3474" s="209"/>
      <c r="C3474" s="37" t="s">
        <v>15461</v>
      </c>
      <c r="D3474" s="6" t="s">
        <v>3477</v>
      </c>
      <c r="E3474" s="3">
        <v>4</v>
      </c>
    </row>
    <row r="3475" spans="1:5" ht="33">
      <c r="A3475" s="37">
        <v>3473</v>
      </c>
      <c r="B3475" s="209"/>
      <c r="C3475" s="37" t="s">
        <v>15462</v>
      </c>
      <c r="D3475" s="6" t="s">
        <v>3478</v>
      </c>
      <c r="E3475" s="3">
        <v>4</v>
      </c>
    </row>
    <row r="3476" spans="1:5" ht="18.75">
      <c r="A3476" s="37">
        <v>3474</v>
      </c>
      <c r="B3476" s="209"/>
      <c r="C3476" s="37" t="s">
        <v>15463</v>
      </c>
      <c r="D3476" s="6" t="s">
        <v>3479</v>
      </c>
      <c r="E3476" s="3">
        <v>4</v>
      </c>
    </row>
    <row r="3477" spans="1:5" ht="33">
      <c r="A3477" s="37">
        <v>3475</v>
      </c>
      <c r="B3477" s="209"/>
      <c r="C3477" s="37" t="s">
        <v>15464</v>
      </c>
      <c r="D3477" s="6" t="s">
        <v>3480</v>
      </c>
      <c r="E3477" s="3">
        <v>4</v>
      </c>
    </row>
    <row r="3478" spans="1:5" ht="33">
      <c r="A3478" s="37">
        <v>3476</v>
      </c>
      <c r="B3478" s="209"/>
      <c r="C3478" s="37" t="s">
        <v>15465</v>
      </c>
      <c r="D3478" s="6" t="s">
        <v>3481</v>
      </c>
      <c r="E3478" s="3">
        <v>4</v>
      </c>
    </row>
    <row r="3479" spans="1:5" ht="33">
      <c r="A3479" s="37">
        <v>3477</v>
      </c>
      <c r="B3479" s="209"/>
      <c r="C3479" s="37" t="s">
        <v>15466</v>
      </c>
      <c r="D3479" s="6" t="s">
        <v>3482</v>
      </c>
      <c r="E3479" s="3">
        <v>4</v>
      </c>
    </row>
    <row r="3480" spans="1:5" ht="33">
      <c r="A3480" s="37">
        <v>3478</v>
      </c>
      <c r="B3480" s="209"/>
      <c r="C3480" s="37" t="s">
        <v>15467</v>
      </c>
      <c r="D3480" s="6" t="s">
        <v>3483</v>
      </c>
      <c r="E3480" s="3">
        <v>4</v>
      </c>
    </row>
    <row r="3481" spans="1:5" ht="33">
      <c r="A3481" s="37">
        <v>3479</v>
      </c>
      <c r="B3481" s="209"/>
      <c r="C3481" s="37" t="s">
        <v>15468</v>
      </c>
      <c r="D3481" s="6" t="s">
        <v>3484</v>
      </c>
      <c r="E3481" s="3">
        <v>4</v>
      </c>
    </row>
    <row r="3482" spans="1:5" ht="33">
      <c r="A3482" s="37">
        <v>3480</v>
      </c>
      <c r="B3482" s="209"/>
      <c r="C3482" s="37" t="s">
        <v>15469</v>
      </c>
      <c r="D3482" s="6" t="s">
        <v>3485</v>
      </c>
      <c r="E3482" s="3">
        <v>4</v>
      </c>
    </row>
    <row r="3483" spans="1:5" ht="33">
      <c r="A3483" s="37">
        <v>3481</v>
      </c>
      <c r="B3483" s="209"/>
      <c r="C3483" s="37" t="s">
        <v>15470</v>
      </c>
      <c r="D3483" s="6" t="s">
        <v>3486</v>
      </c>
      <c r="E3483" s="3">
        <v>4</v>
      </c>
    </row>
    <row r="3484" spans="1:5" ht="49.5">
      <c r="A3484" s="37">
        <v>3482</v>
      </c>
      <c r="B3484" s="209"/>
      <c r="C3484" s="37" t="s">
        <v>15471</v>
      </c>
      <c r="D3484" s="6" t="s">
        <v>3487</v>
      </c>
      <c r="E3484" s="3">
        <v>4</v>
      </c>
    </row>
    <row r="3485" spans="1:5" ht="33">
      <c r="A3485" s="37">
        <v>3483</v>
      </c>
      <c r="B3485" s="209"/>
      <c r="C3485" s="37" t="s">
        <v>15472</v>
      </c>
      <c r="D3485" s="6" t="s">
        <v>3488</v>
      </c>
      <c r="E3485" s="3">
        <v>6</v>
      </c>
    </row>
    <row r="3486" spans="1:5" ht="18.75">
      <c r="A3486" s="37">
        <v>3484</v>
      </c>
      <c r="B3486" s="209"/>
      <c r="C3486" s="37" t="s">
        <v>15473</v>
      </c>
      <c r="D3486" s="6" t="s">
        <v>3489</v>
      </c>
      <c r="E3486" s="3">
        <v>6</v>
      </c>
    </row>
    <row r="3487" spans="1:5" ht="18.75">
      <c r="A3487" s="37">
        <v>3485</v>
      </c>
      <c r="B3487" s="209"/>
      <c r="C3487" s="37" t="s">
        <v>15474</v>
      </c>
      <c r="D3487" s="6" t="s">
        <v>3490</v>
      </c>
      <c r="E3487" s="3">
        <v>6</v>
      </c>
    </row>
    <row r="3488" spans="1:5" ht="18.75">
      <c r="A3488" s="37">
        <v>3486</v>
      </c>
      <c r="B3488" s="209"/>
      <c r="C3488" s="37" t="s">
        <v>15475</v>
      </c>
      <c r="D3488" s="6" t="s">
        <v>3491</v>
      </c>
      <c r="E3488" s="3">
        <v>6</v>
      </c>
    </row>
    <row r="3489" spans="1:5" ht="18.75">
      <c r="A3489" s="37">
        <v>3487</v>
      </c>
      <c r="B3489" s="209"/>
      <c r="C3489" s="37" t="s">
        <v>15476</v>
      </c>
      <c r="D3489" s="6" t="s">
        <v>3492</v>
      </c>
      <c r="E3489" s="3">
        <v>6</v>
      </c>
    </row>
    <row r="3490" spans="1:5" ht="18.75">
      <c r="A3490" s="37">
        <v>3488</v>
      </c>
      <c r="B3490" s="209"/>
      <c r="C3490" s="37" t="s">
        <v>15477</v>
      </c>
      <c r="D3490" s="6" t="s">
        <v>3493</v>
      </c>
      <c r="E3490" s="3">
        <v>6</v>
      </c>
    </row>
    <row r="3491" spans="1:5" ht="18.75">
      <c r="A3491" s="37">
        <v>3489</v>
      </c>
      <c r="B3491" s="209"/>
      <c r="C3491" s="37" t="s">
        <v>15478</v>
      </c>
      <c r="D3491" s="6" t="s">
        <v>3494</v>
      </c>
      <c r="E3491" s="3">
        <v>6</v>
      </c>
    </row>
    <row r="3492" spans="1:5" ht="18.75">
      <c r="A3492" s="37">
        <v>3490</v>
      </c>
      <c r="B3492" s="209"/>
      <c r="C3492" s="37" t="s">
        <v>15479</v>
      </c>
      <c r="D3492" s="6" t="s">
        <v>3495</v>
      </c>
      <c r="E3492" s="3">
        <v>6</v>
      </c>
    </row>
    <row r="3493" spans="1:5" ht="18.75">
      <c r="A3493" s="37">
        <v>3491</v>
      </c>
      <c r="B3493" s="209"/>
      <c r="C3493" s="37" t="s">
        <v>15480</v>
      </c>
      <c r="D3493" s="6" t="s">
        <v>3496</v>
      </c>
      <c r="E3493" s="3">
        <v>6</v>
      </c>
    </row>
    <row r="3494" spans="1:5" ht="18.75">
      <c r="A3494" s="37">
        <v>3492</v>
      </c>
      <c r="B3494" s="209"/>
      <c r="C3494" s="37" t="s">
        <v>15481</v>
      </c>
      <c r="D3494" s="6" t="s">
        <v>3497</v>
      </c>
      <c r="E3494" s="3">
        <v>6</v>
      </c>
    </row>
    <row r="3495" spans="1:5" ht="18.75">
      <c r="A3495" s="37">
        <v>3493</v>
      </c>
      <c r="B3495" s="209"/>
      <c r="C3495" s="37" t="s">
        <v>15482</v>
      </c>
      <c r="D3495" s="6" t="s">
        <v>3498</v>
      </c>
      <c r="E3495" s="3">
        <v>6</v>
      </c>
    </row>
    <row r="3496" spans="1:5" ht="18.75">
      <c r="A3496" s="37">
        <v>3494</v>
      </c>
      <c r="B3496" s="209"/>
      <c r="C3496" s="37" t="s">
        <v>15483</v>
      </c>
      <c r="D3496" s="6" t="s">
        <v>3499</v>
      </c>
      <c r="E3496" s="3">
        <v>6</v>
      </c>
    </row>
    <row r="3497" spans="1:5" ht="18.75">
      <c r="A3497" s="37">
        <v>3495</v>
      </c>
      <c r="B3497" s="209"/>
      <c r="C3497" s="37" t="s">
        <v>15484</v>
      </c>
      <c r="D3497" s="6" t="s">
        <v>3500</v>
      </c>
      <c r="E3497" s="3">
        <v>6</v>
      </c>
    </row>
    <row r="3498" spans="1:5" ht="18.75">
      <c r="A3498" s="37">
        <v>3496</v>
      </c>
      <c r="B3498" s="209"/>
      <c r="C3498" s="37" t="s">
        <v>15485</v>
      </c>
      <c r="D3498" s="6" t="s">
        <v>3501</v>
      </c>
      <c r="E3498" s="3">
        <v>6</v>
      </c>
    </row>
    <row r="3499" spans="1:5" ht="18.75">
      <c r="A3499" s="37">
        <v>3497</v>
      </c>
      <c r="B3499" s="209"/>
      <c r="C3499" s="37" t="s">
        <v>15486</v>
      </c>
      <c r="D3499" s="6" t="s">
        <v>3502</v>
      </c>
      <c r="E3499" s="3">
        <v>6</v>
      </c>
    </row>
    <row r="3500" spans="1:5" ht="18.75">
      <c r="A3500" s="37">
        <v>3498</v>
      </c>
      <c r="B3500" s="209"/>
      <c r="C3500" s="37" t="s">
        <v>15487</v>
      </c>
      <c r="D3500" s="6" t="s">
        <v>3503</v>
      </c>
      <c r="E3500" s="3">
        <v>6</v>
      </c>
    </row>
    <row r="3501" spans="1:5" ht="18.75">
      <c r="A3501" s="37">
        <v>3499</v>
      </c>
      <c r="B3501" s="209"/>
      <c r="C3501" s="37" t="s">
        <v>15488</v>
      </c>
      <c r="D3501" s="6" t="s">
        <v>3504</v>
      </c>
      <c r="E3501" s="3">
        <v>6</v>
      </c>
    </row>
    <row r="3502" spans="1:5" ht="18.75">
      <c r="A3502" s="37">
        <v>3500</v>
      </c>
      <c r="B3502" s="209"/>
      <c r="C3502" s="37" t="s">
        <v>15489</v>
      </c>
      <c r="D3502" s="6" t="s">
        <v>3505</v>
      </c>
      <c r="E3502" s="3">
        <v>6</v>
      </c>
    </row>
    <row r="3503" spans="1:5" ht="18.75">
      <c r="A3503" s="37">
        <v>3501</v>
      </c>
      <c r="B3503" s="209"/>
      <c r="C3503" s="37" t="s">
        <v>15490</v>
      </c>
      <c r="D3503" s="6" t="s">
        <v>3506</v>
      </c>
      <c r="E3503" s="3">
        <v>6</v>
      </c>
    </row>
    <row r="3504" spans="1:5" ht="18.75">
      <c r="A3504" s="37">
        <v>3502</v>
      </c>
      <c r="B3504" s="209"/>
      <c r="C3504" s="37" t="s">
        <v>15491</v>
      </c>
      <c r="D3504" s="6" t="s">
        <v>3507</v>
      </c>
      <c r="E3504" s="3">
        <v>6</v>
      </c>
    </row>
    <row r="3505" spans="1:5" ht="18.75">
      <c r="A3505" s="37">
        <v>3503</v>
      </c>
      <c r="B3505" s="209"/>
      <c r="C3505" s="37" t="s">
        <v>15492</v>
      </c>
      <c r="D3505" s="6" t="s">
        <v>3508</v>
      </c>
      <c r="E3505" s="3">
        <v>6</v>
      </c>
    </row>
    <row r="3506" spans="1:5" ht="18.75">
      <c r="A3506" s="37">
        <v>3504</v>
      </c>
      <c r="B3506" s="209"/>
      <c r="C3506" s="37" t="s">
        <v>15493</v>
      </c>
      <c r="D3506" s="6" t="s">
        <v>3509</v>
      </c>
      <c r="E3506" s="3">
        <v>6</v>
      </c>
    </row>
    <row r="3507" spans="1:5" ht="18.75">
      <c r="A3507" s="37">
        <v>3505</v>
      </c>
      <c r="B3507" s="209"/>
      <c r="C3507" s="37" t="s">
        <v>15494</v>
      </c>
      <c r="D3507" s="6" t="s">
        <v>3510</v>
      </c>
      <c r="E3507" s="3">
        <v>6</v>
      </c>
    </row>
    <row r="3508" spans="1:5" ht="18.75">
      <c r="A3508" s="37">
        <v>3506</v>
      </c>
      <c r="B3508" s="209"/>
      <c r="C3508" s="37" t="s">
        <v>15495</v>
      </c>
      <c r="D3508" s="6" t="s">
        <v>3511</v>
      </c>
      <c r="E3508" s="3">
        <v>6</v>
      </c>
    </row>
    <row r="3509" spans="1:5" ht="18.75">
      <c r="A3509" s="37">
        <v>3507</v>
      </c>
      <c r="B3509" s="209"/>
      <c r="C3509" s="37" t="s">
        <v>15496</v>
      </c>
      <c r="D3509" s="6" t="s">
        <v>3512</v>
      </c>
      <c r="E3509" s="3">
        <v>6</v>
      </c>
    </row>
    <row r="3510" spans="1:5" ht="18.75">
      <c r="A3510" s="37">
        <v>3508</v>
      </c>
      <c r="B3510" s="209"/>
      <c r="C3510" s="37" t="s">
        <v>15497</v>
      </c>
      <c r="D3510" s="6" t="s">
        <v>3513</v>
      </c>
      <c r="E3510" s="3">
        <v>6</v>
      </c>
    </row>
    <row r="3511" spans="1:5" ht="18.75">
      <c r="A3511" s="37">
        <v>3509</v>
      </c>
      <c r="B3511" s="209"/>
      <c r="C3511" s="37" t="s">
        <v>15498</v>
      </c>
      <c r="D3511" s="6" t="s">
        <v>3514</v>
      </c>
      <c r="E3511" s="3">
        <v>6</v>
      </c>
    </row>
    <row r="3512" spans="1:5" ht="18.75">
      <c r="A3512" s="37">
        <v>3510</v>
      </c>
      <c r="B3512" s="209"/>
      <c r="C3512" s="37" t="s">
        <v>15499</v>
      </c>
      <c r="D3512" s="6" t="s">
        <v>3515</v>
      </c>
      <c r="E3512" s="3">
        <v>6</v>
      </c>
    </row>
    <row r="3513" spans="1:5" ht="18.75">
      <c r="A3513" s="37">
        <v>3511</v>
      </c>
      <c r="B3513" s="209"/>
      <c r="C3513" s="37" t="s">
        <v>15500</v>
      </c>
      <c r="D3513" s="6" t="s">
        <v>3516</v>
      </c>
      <c r="E3513" s="3">
        <v>6</v>
      </c>
    </row>
    <row r="3514" spans="1:5" ht="18.75">
      <c r="A3514" s="37">
        <v>3512</v>
      </c>
      <c r="B3514" s="209"/>
      <c r="C3514" s="37" t="s">
        <v>15501</v>
      </c>
      <c r="D3514" s="6" t="s">
        <v>3517</v>
      </c>
      <c r="E3514" s="3">
        <v>6</v>
      </c>
    </row>
    <row r="3515" spans="1:5" ht="18.75">
      <c r="A3515" s="37">
        <v>3513</v>
      </c>
      <c r="B3515" s="209"/>
      <c r="C3515" s="37" t="s">
        <v>15502</v>
      </c>
      <c r="D3515" s="6" t="s">
        <v>3518</v>
      </c>
      <c r="E3515" s="3">
        <v>6</v>
      </c>
    </row>
    <row r="3516" spans="1:5" ht="18.75">
      <c r="A3516" s="37">
        <v>3514</v>
      </c>
      <c r="B3516" s="209"/>
      <c r="C3516" s="37" t="s">
        <v>15503</v>
      </c>
      <c r="D3516" s="6" t="s">
        <v>3519</v>
      </c>
      <c r="E3516" s="3">
        <v>6</v>
      </c>
    </row>
    <row r="3517" spans="1:5" ht="33">
      <c r="A3517" s="37">
        <v>3515</v>
      </c>
      <c r="B3517" s="209"/>
      <c r="C3517" s="37" t="s">
        <v>15504</v>
      </c>
      <c r="D3517" s="6" t="s">
        <v>3520</v>
      </c>
      <c r="E3517" s="3">
        <v>6</v>
      </c>
    </row>
    <row r="3518" spans="1:5" ht="18.75">
      <c r="A3518" s="37">
        <v>3516</v>
      </c>
      <c r="B3518" s="209"/>
      <c r="C3518" s="37" t="s">
        <v>15505</v>
      </c>
      <c r="D3518" s="6" t="s">
        <v>3521</v>
      </c>
      <c r="E3518" s="3">
        <v>6</v>
      </c>
    </row>
    <row r="3519" spans="1:5" ht="18.75">
      <c r="A3519" s="37">
        <v>3517</v>
      </c>
      <c r="B3519" s="209"/>
      <c r="C3519" s="37" t="s">
        <v>15506</v>
      </c>
      <c r="D3519" s="6" t="s">
        <v>3522</v>
      </c>
      <c r="E3519" s="3">
        <v>6</v>
      </c>
    </row>
    <row r="3520" spans="1:5" ht="18.75">
      <c r="A3520" s="37">
        <v>3518</v>
      </c>
      <c r="B3520" s="209"/>
      <c r="C3520" s="37" t="s">
        <v>15507</v>
      </c>
      <c r="D3520" s="6" t="s">
        <v>3523</v>
      </c>
      <c r="E3520" s="3">
        <v>6</v>
      </c>
    </row>
    <row r="3521" spans="1:5" ht="18.75">
      <c r="A3521" s="37">
        <v>3519</v>
      </c>
      <c r="B3521" s="209"/>
      <c r="C3521" s="37" t="s">
        <v>15508</v>
      </c>
      <c r="D3521" s="6" t="s">
        <v>3524</v>
      </c>
      <c r="E3521" s="3">
        <v>6</v>
      </c>
    </row>
    <row r="3522" spans="1:5" ht="18.75">
      <c r="A3522" s="37">
        <v>3520</v>
      </c>
      <c r="B3522" s="209"/>
      <c r="C3522" s="37" t="s">
        <v>15509</v>
      </c>
      <c r="D3522" s="6" t="s">
        <v>3525</v>
      </c>
      <c r="E3522" s="3">
        <v>6</v>
      </c>
    </row>
    <row r="3523" spans="1:5" ht="33">
      <c r="A3523" s="37">
        <v>3521</v>
      </c>
      <c r="B3523" s="209"/>
      <c r="C3523" s="37" t="s">
        <v>15510</v>
      </c>
      <c r="D3523" s="6" t="s">
        <v>3526</v>
      </c>
      <c r="E3523" s="3">
        <v>6</v>
      </c>
    </row>
    <row r="3524" spans="1:5" ht="33">
      <c r="A3524" s="37">
        <v>3522</v>
      </c>
      <c r="B3524" s="209"/>
      <c r="C3524" s="37" t="s">
        <v>15511</v>
      </c>
      <c r="D3524" s="6" t="s">
        <v>3527</v>
      </c>
      <c r="E3524" s="3">
        <v>6</v>
      </c>
    </row>
    <row r="3525" spans="1:5" ht="18.75">
      <c r="A3525" s="37">
        <v>3523</v>
      </c>
      <c r="B3525" s="209"/>
      <c r="C3525" s="37" t="s">
        <v>15512</v>
      </c>
      <c r="D3525" s="6" t="s">
        <v>3528</v>
      </c>
      <c r="E3525" s="3">
        <v>6</v>
      </c>
    </row>
    <row r="3526" spans="1:5" ht="18.75">
      <c r="A3526" s="37">
        <v>3524</v>
      </c>
      <c r="B3526" s="209"/>
      <c r="C3526" s="37" t="s">
        <v>15513</v>
      </c>
      <c r="D3526" s="6" t="s">
        <v>3529</v>
      </c>
      <c r="E3526" s="3">
        <v>6</v>
      </c>
    </row>
    <row r="3527" spans="1:5" ht="18.75">
      <c r="A3527" s="37">
        <v>3525</v>
      </c>
      <c r="B3527" s="209"/>
      <c r="C3527" s="37" t="s">
        <v>15514</v>
      </c>
      <c r="D3527" s="6" t="s">
        <v>3530</v>
      </c>
      <c r="E3527" s="3">
        <v>6</v>
      </c>
    </row>
    <row r="3528" spans="1:5" ht="18.75">
      <c r="A3528" s="37">
        <v>3526</v>
      </c>
      <c r="B3528" s="209"/>
      <c r="C3528" s="37" t="s">
        <v>15515</v>
      </c>
      <c r="D3528" s="6" t="s">
        <v>3531</v>
      </c>
      <c r="E3528" s="3">
        <v>6</v>
      </c>
    </row>
    <row r="3529" spans="1:5" ht="18.75">
      <c r="A3529" s="37">
        <v>3527</v>
      </c>
      <c r="B3529" s="209"/>
      <c r="C3529" s="37" t="s">
        <v>15516</v>
      </c>
      <c r="D3529" s="6" t="s">
        <v>3532</v>
      </c>
      <c r="E3529" s="3">
        <v>6</v>
      </c>
    </row>
    <row r="3530" spans="1:5" ht="18.75">
      <c r="A3530" s="37">
        <v>3528</v>
      </c>
      <c r="B3530" s="209"/>
      <c r="C3530" s="37" t="s">
        <v>15517</v>
      </c>
      <c r="D3530" s="6" t="s">
        <v>3533</v>
      </c>
      <c r="E3530" s="3">
        <v>6</v>
      </c>
    </row>
    <row r="3531" spans="1:5" ht="18.75">
      <c r="A3531" s="37">
        <v>3529</v>
      </c>
      <c r="B3531" s="209"/>
      <c r="C3531" s="37" t="s">
        <v>15518</v>
      </c>
      <c r="D3531" s="6" t="s">
        <v>3534</v>
      </c>
      <c r="E3531" s="3">
        <v>6</v>
      </c>
    </row>
    <row r="3532" spans="1:5" ht="18.75">
      <c r="A3532" s="37">
        <v>3530</v>
      </c>
      <c r="B3532" s="209"/>
      <c r="C3532" s="37" t="s">
        <v>15519</v>
      </c>
      <c r="D3532" s="6" t="s">
        <v>3535</v>
      </c>
      <c r="E3532" s="3">
        <v>6</v>
      </c>
    </row>
    <row r="3533" spans="1:5" ht="18.75">
      <c r="A3533" s="37">
        <v>3531</v>
      </c>
      <c r="B3533" s="209"/>
      <c r="C3533" s="37" t="s">
        <v>15520</v>
      </c>
      <c r="D3533" s="6" t="s">
        <v>3536</v>
      </c>
      <c r="E3533" s="3">
        <v>6</v>
      </c>
    </row>
    <row r="3534" spans="1:5" ht="18.75">
      <c r="A3534" s="37">
        <v>3532</v>
      </c>
      <c r="B3534" s="209"/>
      <c r="C3534" s="37" t="s">
        <v>15521</v>
      </c>
      <c r="D3534" s="6" t="s">
        <v>3537</v>
      </c>
      <c r="E3534" s="3">
        <v>6</v>
      </c>
    </row>
    <row r="3535" spans="1:5" ht="18.75">
      <c r="A3535" s="37">
        <v>3533</v>
      </c>
      <c r="B3535" s="209"/>
      <c r="C3535" s="37" t="s">
        <v>15522</v>
      </c>
      <c r="D3535" s="6" t="s">
        <v>3538</v>
      </c>
      <c r="E3535" s="3">
        <v>6</v>
      </c>
    </row>
    <row r="3536" spans="1:5" ht="18.75">
      <c r="A3536" s="37">
        <v>3534</v>
      </c>
      <c r="B3536" s="209"/>
      <c r="C3536" s="37" t="s">
        <v>15523</v>
      </c>
      <c r="D3536" s="6" t="s">
        <v>3539</v>
      </c>
      <c r="E3536" s="3">
        <v>6</v>
      </c>
    </row>
    <row r="3537" spans="1:5" ht="18.75">
      <c r="A3537" s="37">
        <v>3535</v>
      </c>
      <c r="B3537" s="209"/>
      <c r="C3537" s="37" t="s">
        <v>15524</v>
      </c>
      <c r="D3537" s="6" t="s">
        <v>3540</v>
      </c>
      <c r="E3537" s="3">
        <v>6</v>
      </c>
    </row>
    <row r="3538" spans="1:5" ht="18.75">
      <c r="A3538" s="37">
        <v>3536</v>
      </c>
      <c r="B3538" s="209"/>
      <c r="C3538" s="37" t="s">
        <v>15525</v>
      </c>
      <c r="D3538" s="6" t="s">
        <v>3541</v>
      </c>
      <c r="E3538" s="3">
        <v>6</v>
      </c>
    </row>
    <row r="3539" spans="1:5" ht="18.75">
      <c r="A3539" s="37">
        <v>3537</v>
      </c>
      <c r="B3539" s="209"/>
      <c r="C3539" s="37" t="s">
        <v>15526</v>
      </c>
      <c r="D3539" s="6" t="s">
        <v>3542</v>
      </c>
      <c r="E3539" s="3">
        <v>6</v>
      </c>
    </row>
    <row r="3540" spans="1:5" ht="18.75">
      <c r="A3540" s="37">
        <v>3538</v>
      </c>
      <c r="B3540" s="209"/>
      <c r="C3540" s="37" t="s">
        <v>15527</v>
      </c>
      <c r="D3540" s="6" t="s">
        <v>3543</v>
      </c>
      <c r="E3540" s="3">
        <v>6</v>
      </c>
    </row>
    <row r="3541" spans="1:5" ht="18.75">
      <c r="A3541" s="37">
        <v>3539</v>
      </c>
      <c r="B3541" s="209"/>
      <c r="C3541" s="37" t="s">
        <v>15528</v>
      </c>
      <c r="D3541" s="6" t="s">
        <v>3544</v>
      </c>
      <c r="E3541" s="3">
        <v>6</v>
      </c>
    </row>
    <row r="3542" spans="1:5" ht="18.75">
      <c r="A3542" s="37">
        <v>3540</v>
      </c>
      <c r="B3542" s="209"/>
      <c r="C3542" s="37" t="s">
        <v>15529</v>
      </c>
      <c r="D3542" s="6" t="s">
        <v>3545</v>
      </c>
      <c r="E3542" s="3">
        <v>6</v>
      </c>
    </row>
    <row r="3543" spans="1:5" ht="18.75">
      <c r="A3543" s="37">
        <v>3541</v>
      </c>
      <c r="B3543" s="209"/>
      <c r="C3543" s="37" t="s">
        <v>15530</v>
      </c>
      <c r="D3543" s="6" t="s">
        <v>3546</v>
      </c>
      <c r="E3543" s="3">
        <v>6</v>
      </c>
    </row>
    <row r="3544" spans="1:5" ht="18.75">
      <c r="A3544" s="37">
        <v>3542</v>
      </c>
      <c r="B3544" s="209"/>
      <c r="C3544" s="37" t="s">
        <v>15531</v>
      </c>
      <c r="D3544" s="6" t="s">
        <v>3547</v>
      </c>
      <c r="E3544" s="3">
        <v>6</v>
      </c>
    </row>
    <row r="3545" spans="1:5" ht="18.75">
      <c r="A3545" s="37">
        <v>3543</v>
      </c>
      <c r="B3545" s="209"/>
      <c r="C3545" s="37" t="s">
        <v>15532</v>
      </c>
      <c r="D3545" s="6" t="s">
        <v>3548</v>
      </c>
      <c r="E3545" s="3">
        <v>6</v>
      </c>
    </row>
    <row r="3546" spans="1:5" ht="18.75">
      <c r="A3546" s="37">
        <v>3544</v>
      </c>
      <c r="B3546" s="209"/>
      <c r="C3546" s="37" t="s">
        <v>15533</v>
      </c>
      <c r="D3546" s="6" t="s">
        <v>3549</v>
      </c>
      <c r="E3546" s="3">
        <v>6</v>
      </c>
    </row>
    <row r="3547" spans="1:5" ht="18.75">
      <c r="A3547" s="37">
        <v>3545</v>
      </c>
      <c r="B3547" s="209"/>
      <c r="C3547" s="37" t="s">
        <v>15534</v>
      </c>
      <c r="D3547" s="6" t="s">
        <v>3550</v>
      </c>
      <c r="E3547" s="3">
        <v>6</v>
      </c>
    </row>
    <row r="3548" spans="1:5" ht="18.75">
      <c r="A3548" s="37">
        <v>3546</v>
      </c>
      <c r="B3548" s="209"/>
      <c r="C3548" s="37" t="s">
        <v>15535</v>
      </c>
      <c r="D3548" s="6" t="s">
        <v>3551</v>
      </c>
      <c r="E3548" s="3">
        <v>6</v>
      </c>
    </row>
    <row r="3549" spans="1:5" ht="18.75">
      <c r="A3549" s="37">
        <v>3547</v>
      </c>
      <c r="B3549" s="209"/>
      <c r="C3549" s="37" t="s">
        <v>15536</v>
      </c>
      <c r="D3549" s="6" t="s">
        <v>3552</v>
      </c>
      <c r="E3549" s="3">
        <v>6</v>
      </c>
    </row>
    <row r="3550" spans="1:5" ht="18.75">
      <c r="A3550" s="37">
        <v>3548</v>
      </c>
      <c r="B3550" s="209"/>
      <c r="C3550" s="37" t="s">
        <v>15537</v>
      </c>
      <c r="D3550" s="6" t="s">
        <v>3553</v>
      </c>
      <c r="E3550" s="3">
        <v>6</v>
      </c>
    </row>
    <row r="3551" spans="1:5" ht="18.75">
      <c r="A3551" s="37">
        <v>3549</v>
      </c>
      <c r="B3551" s="209"/>
      <c r="C3551" s="37" t="s">
        <v>15538</v>
      </c>
      <c r="D3551" s="6" t="s">
        <v>3554</v>
      </c>
      <c r="E3551" s="3">
        <v>6</v>
      </c>
    </row>
    <row r="3552" spans="1:5" ht="18.75">
      <c r="A3552" s="37">
        <v>3550</v>
      </c>
      <c r="B3552" s="209"/>
      <c r="C3552" s="37" t="s">
        <v>15539</v>
      </c>
      <c r="D3552" s="6" t="s">
        <v>3555</v>
      </c>
      <c r="E3552" s="3">
        <v>4</v>
      </c>
    </row>
    <row r="3553" spans="1:5" ht="18.75">
      <c r="A3553" s="37">
        <v>3551</v>
      </c>
      <c r="B3553" s="209"/>
      <c r="C3553" s="37" t="s">
        <v>15540</v>
      </c>
      <c r="D3553" s="6" t="s">
        <v>3556</v>
      </c>
      <c r="E3553" s="3">
        <v>4</v>
      </c>
    </row>
    <row r="3554" spans="1:5" ht="18.75">
      <c r="A3554" s="37">
        <v>3552</v>
      </c>
      <c r="B3554" s="209"/>
      <c r="C3554" s="37" t="s">
        <v>15541</v>
      </c>
      <c r="D3554" s="6" t="s">
        <v>3557</v>
      </c>
      <c r="E3554" s="3">
        <v>4</v>
      </c>
    </row>
    <row r="3555" spans="1:5" ht="18.75">
      <c r="A3555" s="37">
        <v>3553</v>
      </c>
      <c r="B3555" s="209"/>
      <c r="C3555" s="37" t="s">
        <v>15542</v>
      </c>
      <c r="D3555" s="6" t="s">
        <v>3558</v>
      </c>
      <c r="E3555" s="3">
        <v>4</v>
      </c>
    </row>
    <row r="3556" spans="1:5" ht="18.75">
      <c r="A3556" s="37">
        <v>3554</v>
      </c>
      <c r="B3556" s="209"/>
      <c r="C3556" s="37" t="s">
        <v>15543</v>
      </c>
      <c r="D3556" s="6" t="s">
        <v>3559</v>
      </c>
      <c r="E3556" s="3">
        <v>4</v>
      </c>
    </row>
    <row r="3557" spans="1:5" ht="18.75">
      <c r="A3557" s="37">
        <v>3555</v>
      </c>
      <c r="B3557" s="209"/>
      <c r="C3557" s="37" t="s">
        <v>15544</v>
      </c>
      <c r="D3557" s="6" t="s">
        <v>3560</v>
      </c>
      <c r="E3557" s="3">
        <v>4</v>
      </c>
    </row>
    <row r="3558" spans="1:5" ht="18.75">
      <c r="A3558" s="37">
        <v>3556</v>
      </c>
      <c r="B3558" s="209"/>
      <c r="C3558" s="37" t="s">
        <v>15545</v>
      </c>
      <c r="D3558" s="6" t="s">
        <v>3561</v>
      </c>
      <c r="E3558" s="3">
        <v>4</v>
      </c>
    </row>
    <row r="3559" spans="1:5" ht="18.75">
      <c r="A3559" s="37">
        <v>3557</v>
      </c>
      <c r="B3559" s="209"/>
      <c r="C3559" s="37" t="s">
        <v>15546</v>
      </c>
      <c r="D3559" s="6" t="s">
        <v>3562</v>
      </c>
      <c r="E3559" s="3">
        <v>4</v>
      </c>
    </row>
    <row r="3560" spans="1:5" ht="18.75">
      <c r="A3560" s="37">
        <v>3558</v>
      </c>
      <c r="B3560" s="209"/>
      <c r="C3560" s="37" t="s">
        <v>15547</v>
      </c>
      <c r="D3560" s="6" t="s">
        <v>3563</v>
      </c>
      <c r="E3560" s="3">
        <v>4</v>
      </c>
    </row>
    <row r="3561" spans="1:5" ht="18.75">
      <c r="A3561" s="37">
        <v>3559</v>
      </c>
      <c r="B3561" s="209"/>
      <c r="C3561" s="37" t="s">
        <v>15548</v>
      </c>
      <c r="D3561" s="6" t="s">
        <v>3564</v>
      </c>
      <c r="E3561" s="3">
        <v>4</v>
      </c>
    </row>
    <row r="3562" spans="1:5" ht="18.75">
      <c r="A3562" s="37">
        <v>3560</v>
      </c>
      <c r="B3562" s="209"/>
      <c r="C3562" s="37" t="s">
        <v>15549</v>
      </c>
      <c r="D3562" s="6" t="s">
        <v>3565</v>
      </c>
      <c r="E3562" s="3">
        <v>4</v>
      </c>
    </row>
    <row r="3563" spans="1:5" ht="18.75">
      <c r="A3563" s="37">
        <v>3561</v>
      </c>
      <c r="B3563" s="209"/>
      <c r="C3563" s="37" t="s">
        <v>15550</v>
      </c>
      <c r="D3563" s="6" t="s">
        <v>3566</v>
      </c>
      <c r="E3563" s="3">
        <v>4</v>
      </c>
    </row>
    <row r="3564" spans="1:5" ht="18.75">
      <c r="A3564" s="37">
        <v>3562</v>
      </c>
      <c r="B3564" s="209"/>
      <c r="C3564" s="37" t="s">
        <v>15551</v>
      </c>
      <c r="D3564" s="6" t="s">
        <v>3567</v>
      </c>
      <c r="E3564" s="3">
        <v>4</v>
      </c>
    </row>
    <row r="3565" spans="1:5" ht="18.75">
      <c r="A3565" s="37">
        <v>3563</v>
      </c>
      <c r="B3565" s="209"/>
      <c r="C3565" s="37" t="s">
        <v>15552</v>
      </c>
      <c r="D3565" s="6" t="s">
        <v>3568</v>
      </c>
      <c r="E3565" s="3">
        <v>4</v>
      </c>
    </row>
    <row r="3566" spans="1:5" ht="18.75">
      <c r="A3566" s="37">
        <v>3564</v>
      </c>
      <c r="B3566" s="209"/>
      <c r="C3566" s="37" t="s">
        <v>15553</v>
      </c>
      <c r="D3566" s="6" t="s">
        <v>3569</v>
      </c>
      <c r="E3566" s="3">
        <v>4</v>
      </c>
    </row>
    <row r="3567" spans="1:5" ht="18.75">
      <c r="A3567" s="37">
        <v>3565</v>
      </c>
      <c r="B3567" s="209"/>
      <c r="C3567" s="37" t="s">
        <v>15554</v>
      </c>
      <c r="D3567" s="6" t="s">
        <v>3570</v>
      </c>
      <c r="E3567" s="3">
        <v>4</v>
      </c>
    </row>
    <row r="3568" spans="1:5" ht="33">
      <c r="A3568" s="37">
        <v>3566</v>
      </c>
      <c r="B3568" s="209"/>
      <c r="C3568" s="37" t="s">
        <v>15555</v>
      </c>
      <c r="D3568" s="6" t="s">
        <v>3571</v>
      </c>
      <c r="E3568" s="3">
        <v>4</v>
      </c>
    </row>
    <row r="3569" spans="1:5" ht="18.75">
      <c r="A3569" s="37">
        <v>3567</v>
      </c>
      <c r="B3569" s="209"/>
      <c r="C3569" s="37" t="s">
        <v>15556</v>
      </c>
      <c r="D3569" s="6" t="s">
        <v>3572</v>
      </c>
      <c r="E3569" s="3">
        <v>4</v>
      </c>
    </row>
    <row r="3570" spans="1:5" ht="18.75">
      <c r="A3570" s="37">
        <v>3568</v>
      </c>
      <c r="B3570" s="209"/>
      <c r="C3570" s="37" t="s">
        <v>15557</v>
      </c>
      <c r="D3570" s="6" t="s">
        <v>3573</v>
      </c>
      <c r="E3570" s="3">
        <v>4</v>
      </c>
    </row>
    <row r="3571" spans="1:5" ht="18.75">
      <c r="A3571" s="37">
        <v>3569</v>
      </c>
      <c r="B3571" s="209"/>
      <c r="C3571" s="37" t="s">
        <v>15558</v>
      </c>
      <c r="D3571" s="6" t="s">
        <v>3574</v>
      </c>
      <c r="E3571" s="3">
        <v>4</v>
      </c>
    </row>
    <row r="3572" spans="1:5" ht="18.75">
      <c r="A3572" s="37">
        <v>3570</v>
      </c>
      <c r="B3572" s="209"/>
      <c r="C3572" s="37" t="s">
        <v>15559</v>
      </c>
      <c r="D3572" s="6" t="s">
        <v>3575</v>
      </c>
      <c r="E3572" s="3">
        <v>4</v>
      </c>
    </row>
    <row r="3573" spans="1:5" ht="33">
      <c r="A3573" s="37">
        <v>3571</v>
      </c>
      <c r="B3573" s="209"/>
      <c r="C3573" s="37" t="s">
        <v>15560</v>
      </c>
      <c r="D3573" s="6" t="s">
        <v>3576</v>
      </c>
      <c r="E3573" s="3">
        <v>4</v>
      </c>
    </row>
    <row r="3574" spans="1:5" ht="33">
      <c r="A3574" s="37">
        <v>3572</v>
      </c>
      <c r="B3574" s="209"/>
      <c r="C3574" s="37" t="s">
        <v>15561</v>
      </c>
      <c r="D3574" s="6" t="s">
        <v>3577</v>
      </c>
      <c r="E3574" s="3">
        <v>4</v>
      </c>
    </row>
    <row r="3575" spans="1:5" ht="33">
      <c r="A3575" s="37">
        <v>3573</v>
      </c>
      <c r="B3575" s="209"/>
      <c r="C3575" s="37" t="s">
        <v>15562</v>
      </c>
      <c r="D3575" s="6" t="s">
        <v>3578</v>
      </c>
      <c r="E3575" s="3">
        <v>4</v>
      </c>
    </row>
    <row r="3576" spans="1:5" ht="33">
      <c r="A3576" s="37">
        <v>3574</v>
      </c>
      <c r="B3576" s="209"/>
      <c r="C3576" s="37" t="s">
        <v>15563</v>
      </c>
      <c r="D3576" s="6" t="s">
        <v>3579</v>
      </c>
      <c r="E3576" s="3">
        <v>4</v>
      </c>
    </row>
    <row r="3577" spans="1:5" ht="33">
      <c r="A3577" s="37">
        <v>3575</v>
      </c>
      <c r="B3577" s="209"/>
      <c r="C3577" s="37" t="s">
        <v>15564</v>
      </c>
      <c r="D3577" s="6" t="s">
        <v>3580</v>
      </c>
      <c r="E3577" s="3">
        <v>4</v>
      </c>
    </row>
    <row r="3578" spans="1:5" ht="33">
      <c r="A3578" s="37">
        <v>3576</v>
      </c>
      <c r="B3578" s="209"/>
      <c r="C3578" s="37" t="s">
        <v>15565</v>
      </c>
      <c r="D3578" s="6" t="s">
        <v>3581</v>
      </c>
      <c r="E3578" s="3">
        <v>4</v>
      </c>
    </row>
    <row r="3579" spans="1:5" ht="18.75">
      <c r="A3579" s="37">
        <v>3577</v>
      </c>
      <c r="B3579" s="209"/>
      <c r="C3579" s="37" t="s">
        <v>15566</v>
      </c>
      <c r="D3579" s="6" t="s">
        <v>3582</v>
      </c>
      <c r="E3579" s="3">
        <v>4</v>
      </c>
    </row>
    <row r="3580" spans="1:5" ht="18.75">
      <c r="A3580" s="37">
        <v>3578</v>
      </c>
      <c r="B3580" s="209"/>
      <c r="C3580" s="37" t="s">
        <v>15567</v>
      </c>
      <c r="D3580" s="6" t="s">
        <v>3583</v>
      </c>
      <c r="E3580" s="3">
        <v>4</v>
      </c>
    </row>
    <row r="3581" spans="1:5" ht="18.75">
      <c r="A3581" s="37">
        <v>3579</v>
      </c>
      <c r="B3581" s="209"/>
      <c r="C3581" s="37" t="s">
        <v>15568</v>
      </c>
      <c r="D3581" s="6" t="s">
        <v>3584</v>
      </c>
      <c r="E3581" s="3">
        <v>4</v>
      </c>
    </row>
    <row r="3582" spans="1:5" ht="18.75">
      <c r="A3582" s="37">
        <v>3580</v>
      </c>
      <c r="B3582" s="209"/>
      <c r="C3582" s="37" t="s">
        <v>15569</v>
      </c>
      <c r="D3582" s="6" t="s">
        <v>3585</v>
      </c>
      <c r="E3582" s="3">
        <v>4</v>
      </c>
    </row>
    <row r="3583" spans="1:5" ht="18.75">
      <c r="A3583" s="37">
        <v>3581</v>
      </c>
      <c r="B3583" s="209"/>
      <c r="C3583" s="37" t="s">
        <v>15570</v>
      </c>
      <c r="D3583" s="6" t="s">
        <v>3586</v>
      </c>
      <c r="E3583" s="3">
        <v>4</v>
      </c>
    </row>
    <row r="3584" spans="1:5" ht="49.5">
      <c r="A3584" s="37">
        <v>3582</v>
      </c>
      <c r="B3584" s="209"/>
      <c r="C3584" s="37" t="s">
        <v>15571</v>
      </c>
      <c r="D3584" s="6" t="s">
        <v>3587</v>
      </c>
      <c r="E3584" s="3">
        <v>8</v>
      </c>
    </row>
    <row r="3585" spans="1:5" ht="33">
      <c r="A3585" s="37">
        <v>3583</v>
      </c>
      <c r="B3585" s="209"/>
      <c r="C3585" s="37" t="s">
        <v>15572</v>
      </c>
      <c r="D3585" s="6" t="s">
        <v>3588</v>
      </c>
      <c r="E3585" s="3">
        <v>8</v>
      </c>
    </row>
    <row r="3586" spans="1:5" ht="33">
      <c r="A3586" s="37">
        <v>3584</v>
      </c>
      <c r="B3586" s="209"/>
      <c r="C3586" s="37" t="s">
        <v>15573</v>
      </c>
      <c r="D3586" s="6" t="s">
        <v>3589</v>
      </c>
      <c r="E3586" s="3">
        <v>8</v>
      </c>
    </row>
    <row r="3587" spans="1:5" ht="33">
      <c r="A3587" s="37">
        <v>3585</v>
      </c>
      <c r="B3587" s="209"/>
      <c r="C3587" s="37" t="s">
        <v>15574</v>
      </c>
      <c r="D3587" s="6" t="s">
        <v>3590</v>
      </c>
      <c r="E3587" s="3">
        <v>8</v>
      </c>
    </row>
    <row r="3588" spans="1:5" ht="33">
      <c r="A3588" s="37">
        <v>3586</v>
      </c>
      <c r="B3588" s="209"/>
      <c r="C3588" s="37" t="s">
        <v>15575</v>
      </c>
      <c r="D3588" s="6" t="s">
        <v>3591</v>
      </c>
      <c r="E3588" s="3">
        <v>8</v>
      </c>
    </row>
    <row r="3589" spans="1:5" ht="33">
      <c r="A3589" s="37">
        <v>3587</v>
      </c>
      <c r="B3589" s="209"/>
      <c r="C3589" s="37" t="s">
        <v>15576</v>
      </c>
      <c r="D3589" s="6" t="s">
        <v>3592</v>
      </c>
      <c r="E3589" s="3">
        <v>8</v>
      </c>
    </row>
    <row r="3590" spans="1:5" ht="49.5">
      <c r="A3590" s="37">
        <v>3588</v>
      </c>
      <c r="B3590" s="209"/>
      <c r="C3590" s="37" t="s">
        <v>15577</v>
      </c>
      <c r="D3590" s="6" t="s">
        <v>3593</v>
      </c>
      <c r="E3590" s="3">
        <v>8</v>
      </c>
    </row>
    <row r="3591" spans="1:5" ht="33">
      <c r="A3591" s="37">
        <v>3589</v>
      </c>
      <c r="B3591" s="209"/>
      <c r="C3591" s="37" t="s">
        <v>15578</v>
      </c>
      <c r="D3591" s="6" t="s">
        <v>3594</v>
      </c>
      <c r="E3591" s="3">
        <v>8</v>
      </c>
    </row>
    <row r="3592" spans="1:5" ht="33">
      <c r="A3592" s="37">
        <v>3590</v>
      </c>
      <c r="B3592" s="209"/>
      <c r="C3592" s="37" t="s">
        <v>15579</v>
      </c>
      <c r="D3592" s="6" t="s">
        <v>3595</v>
      </c>
      <c r="E3592" s="3">
        <v>8</v>
      </c>
    </row>
    <row r="3593" spans="1:5" ht="33">
      <c r="A3593" s="37">
        <v>3591</v>
      </c>
      <c r="B3593" s="209"/>
      <c r="C3593" s="37" t="s">
        <v>15580</v>
      </c>
      <c r="D3593" s="6" t="s">
        <v>3596</v>
      </c>
      <c r="E3593" s="3">
        <v>8</v>
      </c>
    </row>
    <row r="3594" spans="1:5" ht="33">
      <c r="A3594" s="37">
        <v>3592</v>
      </c>
      <c r="B3594" s="209"/>
      <c r="C3594" s="37" t="s">
        <v>15581</v>
      </c>
      <c r="D3594" s="6" t="s">
        <v>3597</v>
      </c>
      <c r="E3594" s="3">
        <v>8</v>
      </c>
    </row>
    <row r="3595" spans="1:5" ht="33">
      <c r="A3595" s="37">
        <v>3593</v>
      </c>
      <c r="B3595" s="209"/>
      <c r="C3595" s="37" t="s">
        <v>15582</v>
      </c>
      <c r="D3595" s="6" t="s">
        <v>3598</v>
      </c>
      <c r="E3595" s="3">
        <v>8</v>
      </c>
    </row>
    <row r="3596" spans="1:5" ht="49.5">
      <c r="A3596" s="37">
        <v>3594</v>
      </c>
      <c r="B3596" s="209"/>
      <c r="C3596" s="37" t="s">
        <v>15583</v>
      </c>
      <c r="D3596" s="6" t="s">
        <v>3599</v>
      </c>
      <c r="E3596" s="3">
        <v>8</v>
      </c>
    </row>
    <row r="3597" spans="1:5" ht="49.5">
      <c r="A3597" s="37">
        <v>3595</v>
      </c>
      <c r="B3597" s="209"/>
      <c r="C3597" s="37" t="s">
        <v>15584</v>
      </c>
      <c r="D3597" s="6" t="s">
        <v>3600</v>
      </c>
      <c r="E3597" s="3">
        <v>8</v>
      </c>
    </row>
    <row r="3598" spans="1:5" ht="49.5">
      <c r="A3598" s="37">
        <v>3596</v>
      </c>
      <c r="B3598" s="209"/>
      <c r="C3598" s="37" t="s">
        <v>15585</v>
      </c>
      <c r="D3598" s="6" t="s">
        <v>3601</v>
      </c>
      <c r="E3598" s="3">
        <v>8</v>
      </c>
    </row>
    <row r="3599" spans="1:5" ht="66">
      <c r="A3599" s="37">
        <v>3597</v>
      </c>
      <c r="B3599" s="209"/>
      <c r="C3599" s="37" t="s">
        <v>15586</v>
      </c>
      <c r="D3599" s="6" t="s">
        <v>3602</v>
      </c>
      <c r="E3599" s="3">
        <v>8</v>
      </c>
    </row>
    <row r="3600" spans="1:5" ht="49.5">
      <c r="A3600" s="37">
        <v>3598</v>
      </c>
      <c r="B3600" s="209"/>
      <c r="C3600" s="37" t="s">
        <v>15587</v>
      </c>
      <c r="D3600" s="6" t="s">
        <v>3603</v>
      </c>
      <c r="E3600" s="3">
        <v>8</v>
      </c>
    </row>
    <row r="3601" spans="1:5" ht="49.5">
      <c r="A3601" s="37">
        <v>3599</v>
      </c>
      <c r="B3601" s="209"/>
      <c r="C3601" s="37" t="s">
        <v>15588</v>
      </c>
      <c r="D3601" s="6" t="s">
        <v>3604</v>
      </c>
      <c r="E3601" s="3">
        <v>8</v>
      </c>
    </row>
    <row r="3602" spans="1:5" ht="33">
      <c r="A3602" s="37">
        <v>3600</v>
      </c>
      <c r="B3602" s="209"/>
      <c r="C3602" s="37" t="s">
        <v>15589</v>
      </c>
      <c r="D3602" s="6" t="s">
        <v>3605</v>
      </c>
      <c r="E3602" s="3">
        <v>8</v>
      </c>
    </row>
    <row r="3603" spans="1:5" ht="33">
      <c r="A3603" s="37">
        <v>3601</v>
      </c>
      <c r="B3603" s="209"/>
      <c r="C3603" s="37" t="s">
        <v>15590</v>
      </c>
      <c r="D3603" s="6" t="s">
        <v>3606</v>
      </c>
      <c r="E3603" s="3">
        <v>8</v>
      </c>
    </row>
    <row r="3604" spans="1:5" ht="49.5">
      <c r="A3604" s="37">
        <v>3602</v>
      </c>
      <c r="B3604" s="209"/>
      <c r="C3604" s="37" t="s">
        <v>15591</v>
      </c>
      <c r="D3604" s="6" t="s">
        <v>3607</v>
      </c>
      <c r="E3604" s="3">
        <v>8</v>
      </c>
    </row>
    <row r="3605" spans="1:5" ht="33">
      <c r="A3605" s="37">
        <v>3603</v>
      </c>
      <c r="B3605" s="209"/>
      <c r="C3605" s="37" t="s">
        <v>15592</v>
      </c>
      <c r="D3605" s="6" t="s">
        <v>3608</v>
      </c>
      <c r="E3605" s="3">
        <v>8</v>
      </c>
    </row>
    <row r="3606" spans="1:5" ht="33">
      <c r="A3606" s="37">
        <v>3604</v>
      </c>
      <c r="B3606" s="209"/>
      <c r="C3606" s="37" t="s">
        <v>15593</v>
      </c>
      <c r="D3606" s="6" t="s">
        <v>3609</v>
      </c>
      <c r="E3606" s="3">
        <v>8</v>
      </c>
    </row>
    <row r="3607" spans="1:5" ht="49.5">
      <c r="A3607" s="37">
        <v>3605</v>
      </c>
      <c r="B3607" s="209"/>
      <c r="C3607" s="37" t="s">
        <v>15594</v>
      </c>
      <c r="D3607" s="6" t="s">
        <v>3610</v>
      </c>
      <c r="E3607" s="3">
        <v>8</v>
      </c>
    </row>
    <row r="3608" spans="1:5" ht="18.75">
      <c r="A3608" s="37">
        <v>3606</v>
      </c>
      <c r="B3608" s="209"/>
      <c r="C3608" s="37" t="s">
        <v>15595</v>
      </c>
      <c r="D3608" s="6" t="s">
        <v>3611</v>
      </c>
      <c r="E3608" s="3">
        <v>4</v>
      </c>
    </row>
    <row r="3609" spans="1:5" ht="18.75">
      <c r="A3609" s="37">
        <v>3607</v>
      </c>
      <c r="B3609" s="209"/>
      <c r="C3609" s="37" t="s">
        <v>15596</v>
      </c>
      <c r="D3609" s="6" t="s">
        <v>3612</v>
      </c>
      <c r="E3609" s="3">
        <v>4</v>
      </c>
    </row>
    <row r="3610" spans="1:5" ht="18.75">
      <c r="A3610" s="37">
        <v>3608</v>
      </c>
      <c r="B3610" s="209"/>
      <c r="C3610" s="37" t="s">
        <v>15597</v>
      </c>
      <c r="D3610" s="6" t="s">
        <v>3613</v>
      </c>
      <c r="E3610" s="3">
        <v>4</v>
      </c>
    </row>
    <row r="3611" spans="1:5" ht="18.75">
      <c r="A3611" s="37">
        <v>3609</v>
      </c>
      <c r="B3611" s="209"/>
      <c r="C3611" s="37" t="s">
        <v>15598</v>
      </c>
      <c r="D3611" s="6" t="s">
        <v>3614</v>
      </c>
      <c r="E3611" s="3">
        <v>4</v>
      </c>
    </row>
    <row r="3612" spans="1:5" ht="18.75">
      <c r="A3612" s="37">
        <v>3610</v>
      </c>
      <c r="B3612" s="209"/>
      <c r="C3612" s="37" t="s">
        <v>15599</v>
      </c>
      <c r="D3612" s="6" t="s">
        <v>3615</v>
      </c>
      <c r="E3612" s="3">
        <v>4</v>
      </c>
    </row>
    <row r="3613" spans="1:5" ht="18.75">
      <c r="A3613" s="37">
        <v>3611</v>
      </c>
      <c r="B3613" s="209"/>
      <c r="C3613" s="37" t="s">
        <v>15600</v>
      </c>
      <c r="D3613" s="6" t="s">
        <v>3616</v>
      </c>
      <c r="E3613" s="3">
        <v>4</v>
      </c>
    </row>
    <row r="3614" spans="1:5" ht="33">
      <c r="A3614" s="37">
        <v>3612</v>
      </c>
      <c r="B3614" s="209"/>
      <c r="C3614" s="37" t="s">
        <v>15601</v>
      </c>
      <c r="D3614" s="6" t="s">
        <v>3617</v>
      </c>
      <c r="E3614" s="3">
        <v>8</v>
      </c>
    </row>
    <row r="3615" spans="1:5" ht="18.75">
      <c r="A3615" s="37">
        <v>3613</v>
      </c>
      <c r="B3615" s="209"/>
      <c r="C3615" s="37" t="s">
        <v>15602</v>
      </c>
      <c r="D3615" s="6" t="s">
        <v>3618</v>
      </c>
      <c r="E3615" s="3">
        <v>4</v>
      </c>
    </row>
    <row r="3616" spans="1:5" ht="18.75">
      <c r="A3616" s="37">
        <v>3614</v>
      </c>
      <c r="B3616" s="209"/>
      <c r="C3616" s="37" t="s">
        <v>15603</v>
      </c>
      <c r="D3616" s="6" t="s">
        <v>3619</v>
      </c>
      <c r="E3616" s="3">
        <v>4</v>
      </c>
    </row>
    <row r="3617" spans="1:5" ht="18.75">
      <c r="A3617" s="37">
        <v>3615</v>
      </c>
      <c r="B3617" s="209"/>
      <c r="C3617" s="37" t="s">
        <v>15604</v>
      </c>
      <c r="D3617" s="6" t="s">
        <v>3620</v>
      </c>
      <c r="E3617" s="3">
        <v>4</v>
      </c>
    </row>
    <row r="3618" spans="1:5" ht="18.75">
      <c r="A3618" s="37">
        <v>3616</v>
      </c>
      <c r="B3618" s="209"/>
      <c r="C3618" s="37" t="s">
        <v>15605</v>
      </c>
      <c r="D3618" s="6" t="s">
        <v>3621</v>
      </c>
      <c r="E3618" s="3">
        <v>4</v>
      </c>
    </row>
    <row r="3619" spans="1:5" ht="18.75">
      <c r="A3619" s="37">
        <v>3617</v>
      </c>
      <c r="B3619" s="209"/>
      <c r="C3619" s="37" t="s">
        <v>15606</v>
      </c>
      <c r="D3619" s="6" t="s">
        <v>3622</v>
      </c>
      <c r="E3619" s="3">
        <v>4</v>
      </c>
    </row>
    <row r="3620" spans="1:5" ht="18.75">
      <c r="A3620" s="37">
        <v>3618</v>
      </c>
      <c r="B3620" s="209"/>
      <c r="C3620" s="37" t="s">
        <v>15607</v>
      </c>
      <c r="D3620" s="6" t="s">
        <v>3623</v>
      </c>
      <c r="E3620" s="3">
        <v>4</v>
      </c>
    </row>
    <row r="3621" spans="1:5" ht="18.75">
      <c r="A3621" s="37">
        <v>3619</v>
      </c>
      <c r="B3621" s="209"/>
      <c r="C3621" s="37" t="s">
        <v>15608</v>
      </c>
      <c r="D3621" s="6" t="s">
        <v>3624</v>
      </c>
      <c r="E3621" s="3">
        <v>4</v>
      </c>
    </row>
    <row r="3622" spans="1:5" ht="18.75">
      <c r="A3622" s="37">
        <v>3620</v>
      </c>
      <c r="B3622" s="209"/>
      <c r="C3622" s="37" t="s">
        <v>15609</v>
      </c>
      <c r="D3622" s="6" t="s">
        <v>3625</v>
      </c>
      <c r="E3622" s="3">
        <v>4</v>
      </c>
    </row>
    <row r="3623" spans="1:5" ht="18.75">
      <c r="A3623" s="37">
        <v>3621</v>
      </c>
      <c r="B3623" s="209"/>
      <c r="C3623" s="37" t="s">
        <v>15610</v>
      </c>
      <c r="D3623" s="6" t="s">
        <v>3626</v>
      </c>
      <c r="E3623" s="3">
        <v>4</v>
      </c>
    </row>
    <row r="3624" spans="1:5" ht="33">
      <c r="A3624" s="37">
        <v>3622</v>
      </c>
      <c r="B3624" s="209"/>
      <c r="C3624" s="37" t="s">
        <v>15611</v>
      </c>
      <c r="D3624" s="6" t="s">
        <v>3627</v>
      </c>
      <c r="E3624" s="3">
        <v>4</v>
      </c>
    </row>
    <row r="3625" spans="1:5" ht="18.75">
      <c r="A3625" s="37">
        <v>3623</v>
      </c>
      <c r="B3625" s="209"/>
      <c r="C3625" s="37" t="s">
        <v>15612</v>
      </c>
      <c r="D3625" s="6" t="s">
        <v>3628</v>
      </c>
      <c r="E3625" s="3">
        <v>4</v>
      </c>
    </row>
    <row r="3626" spans="1:5" ht="18.75">
      <c r="A3626" s="37">
        <v>3624</v>
      </c>
      <c r="B3626" s="209"/>
      <c r="C3626" s="37" t="s">
        <v>15613</v>
      </c>
      <c r="D3626" s="6" t="s">
        <v>3629</v>
      </c>
      <c r="E3626" s="3">
        <v>4</v>
      </c>
    </row>
    <row r="3627" spans="1:5" ht="18.75">
      <c r="A3627" s="37">
        <v>3625</v>
      </c>
      <c r="B3627" s="209"/>
      <c r="C3627" s="37" t="s">
        <v>15614</v>
      </c>
      <c r="D3627" s="6" t="s">
        <v>3630</v>
      </c>
      <c r="E3627" s="3">
        <v>4</v>
      </c>
    </row>
    <row r="3628" spans="1:5" ht="18.75">
      <c r="A3628" s="37">
        <v>3626</v>
      </c>
      <c r="B3628" s="209"/>
      <c r="C3628" s="37" t="s">
        <v>15615</v>
      </c>
      <c r="D3628" s="6" t="s">
        <v>3631</v>
      </c>
      <c r="E3628" s="3">
        <v>4</v>
      </c>
    </row>
    <row r="3629" spans="1:5" ht="18.75">
      <c r="A3629" s="37">
        <v>3627</v>
      </c>
      <c r="B3629" s="209"/>
      <c r="C3629" s="37" t="s">
        <v>15616</v>
      </c>
      <c r="D3629" s="6" t="s">
        <v>3632</v>
      </c>
      <c r="E3629" s="3">
        <v>4</v>
      </c>
    </row>
    <row r="3630" spans="1:5" ht="18.75">
      <c r="A3630" s="37">
        <v>3628</v>
      </c>
      <c r="B3630" s="209"/>
      <c r="C3630" s="37" t="s">
        <v>15617</v>
      </c>
      <c r="D3630" s="6" t="s">
        <v>3633</v>
      </c>
      <c r="E3630" s="3">
        <v>4</v>
      </c>
    </row>
    <row r="3631" spans="1:5" ht="18.75">
      <c r="A3631" s="37">
        <v>3629</v>
      </c>
      <c r="B3631" s="209"/>
      <c r="C3631" s="37" t="s">
        <v>15618</v>
      </c>
      <c r="D3631" s="6" t="s">
        <v>3634</v>
      </c>
      <c r="E3631" s="3">
        <v>4</v>
      </c>
    </row>
    <row r="3632" spans="1:5" ht="18.75">
      <c r="A3632" s="37">
        <v>3630</v>
      </c>
      <c r="B3632" s="209"/>
      <c r="C3632" s="37" t="s">
        <v>15619</v>
      </c>
      <c r="D3632" s="6" t="s">
        <v>3635</v>
      </c>
      <c r="E3632" s="3">
        <v>4</v>
      </c>
    </row>
    <row r="3633" spans="1:5" ht="18.75">
      <c r="A3633" s="37">
        <v>3631</v>
      </c>
      <c r="B3633" s="209"/>
      <c r="C3633" s="37" t="s">
        <v>15620</v>
      </c>
      <c r="D3633" s="6" t="s">
        <v>3636</v>
      </c>
      <c r="E3633" s="3">
        <v>4</v>
      </c>
    </row>
    <row r="3634" spans="1:5" ht="18.75">
      <c r="A3634" s="37">
        <v>3632</v>
      </c>
      <c r="B3634" s="209"/>
      <c r="C3634" s="37" t="s">
        <v>15621</v>
      </c>
      <c r="D3634" s="6" t="s">
        <v>3637</v>
      </c>
      <c r="E3634" s="3">
        <v>4</v>
      </c>
    </row>
    <row r="3635" spans="1:5" ht="18.75">
      <c r="A3635" s="37">
        <v>3633</v>
      </c>
      <c r="B3635" s="209"/>
      <c r="C3635" s="37" t="s">
        <v>15622</v>
      </c>
      <c r="D3635" s="6" t="s">
        <v>3638</v>
      </c>
      <c r="E3635" s="3">
        <v>4</v>
      </c>
    </row>
    <row r="3636" spans="1:5" ht="18.75">
      <c r="A3636" s="37">
        <v>3634</v>
      </c>
      <c r="B3636" s="209"/>
      <c r="C3636" s="37" t="s">
        <v>15623</v>
      </c>
      <c r="D3636" s="6" t="s">
        <v>3639</v>
      </c>
      <c r="E3636" s="3">
        <v>4</v>
      </c>
    </row>
    <row r="3637" spans="1:5" ht="18.75">
      <c r="A3637" s="37">
        <v>3635</v>
      </c>
      <c r="B3637" s="209"/>
      <c r="C3637" s="37" t="s">
        <v>15624</v>
      </c>
      <c r="D3637" s="6" t="s">
        <v>3640</v>
      </c>
      <c r="E3637" s="3">
        <v>4</v>
      </c>
    </row>
    <row r="3638" spans="1:5" ht="18.75">
      <c r="A3638" s="37">
        <v>3636</v>
      </c>
      <c r="B3638" s="209"/>
      <c r="C3638" s="37" t="s">
        <v>15625</v>
      </c>
      <c r="D3638" s="6" t="s">
        <v>3641</v>
      </c>
      <c r="E3638" s="3">
        <v>4</v>
      </c>
    </row>
    <row r="3639" spans="1:5" ht="18.75">
      <c r="A3639" s="37">
        <v>3637</v>
      </c>
      <c r="B3639" s="209"/>
      <c r="C3639" s="37" t="s">
        <v>15626</v>
      </c>
      <c r="D3639" s="6" t="s">
        <v>3642</v>
      </c>
      <c r="E3639" s="3">
        <v>4</v>
      </c>
    </row>
    <row r="3640" spans="1:5" ht="18.75">
      <c r="A3640" s="37">
        <v>3638</v>
      </c>
      <c r="B3640" s="209"/>
      <c r="C3640" s="37" t="s">
        <v>15627</v>
      </c>
      <c r="D3640" s="6" t="s">
        <v>3643</v>
      </c>
      <c r="E3640" s="3">
        <v>4</v>
      </c>
    </row>
    <row r="3641" spans="1:5" ht="18.75">
      <c r="A3641" s="37">
        <v>3639</v>
      </c>
      <c r="B3641" s="209"/>
      <c r="C3641" s="37" t="s">
        <v>15628</v>
      </c>
      <c r="D3641" s="6" t="s">
        <v>3644</v>
      </c>
      <c r="E3641" s="3">
        <v>4</v>
      </c>
    </row>
    <row r="3642" spans="1:5" ht="33">
      <c r="A3642" s="37">
        <v>3640</v>
      </c>
      <c r="B3642" s="209"/>
      <c r="C3642" s="37" t="s">
        <v>15629</v>
      </c>
      <c r="D3642" s="6" t="s">
        <v>3645</v>
      </c>
      <c r="E3642" s="3">
        <v>4</v>
      </c>
    </row>
    <row r="3643" spans="1:5" ht="33">
      <c r="A3643" s="37">
        <v>3641</v>
      </c>
      <c r="B3643" s="209"/>
      <c r="C3643" s="37" t="s">
        <v>15630</v>
      </c>
      <c r="D3643" s="6" t="s">
        <v>3646</v>
      </c>
      <c r="E3643" s="3">
        <v>4</v>
      </c>
    </row>
    <row r="3644" spans="1:5" ht="18.75">
      <c r="A3644" s="37">
        <v>3642</v>
      </c>
      <c r="B3644" s="209"/>
      <c r="C3644" s="37" t="s">
        <v>15631</v>
      </c>
      <c r="D3644" s="6" t="s">
        <v>3647</v>
      </c>
      <c r="E3644" s="3">
        <v>4</v>
      </c>
    </row>
    <row r="3645" spans="1:5" ht="49.5">
      <c r="A3645" s="37">
        <v>3643</v>
      </c>
      <c r="B3645" s="209"/>
      <c r="C3645" s="37" t="s">
        <v>15632</v>
      </c>
      <c r="D3645" s="6" t="s">
        <v>3648</v>
      </c>
      <c r="E3645" s="3">
        <v>4</v>
      </c>
    </row>
    <row r="3646" spans="1:5" ht="49.5">
      <c r="A3646" s="37">
        <v>3644</v>
      </c>
      <c r="B3646" s="209"/>
      <c r="C3646" s="37" t="s">
        <v>15633</v>
      </c>
      <c r="D3646" s="6" t="s">
        <v>3649</v>
      </c>
      <c r="E3646" s="3">
        <v>4</v>
      </c>
    </row>
    <row r="3647" spans="1:5" ht="33">
      <c r="A3647" s="37">
        <v>3645</v>
      </c>
      <c r="B3647" s="209"/>
      <c r="C3647" s="37" t="s">
        <v>15634</v>
      </c>
      <c r="D3647" s="6" t="s">
        <v>3650</v>
      </c>
      <c r="E3647" s="3">
        <v>4</v>
      </c>
    </row>
    <row r="3648" spans="1:5" ht="33">
      <c r="A3648" s="37">
        <v>3646</v>
      </c>
      <c r="B3648" s="209"/>
      <c r="C3648" s="37" t="s">
        <v>15635</v>
      </c>
      <c r="D3648" s="6" t="s">
        <v>3651</v>
      </c>
      <c r="E3648" s="3">
        <v>4</v>
      </c>
    </row>
    <row r="3649" spans="1:5" ht="18.75">
      <c r="A3649" s="37">
        <v>3647</v>
      </c>
      <c r="B3649" s="209"/>
      <c r="C3649" s="37" t="s">
        <v>15636</v>
      </c>
      <c r="D3649" s="6" t="s">
        <v>3652</v>
      </c>
      <c r="E3649" s="3">
        <v>4</v>
      </c>
    </row>
    <row r="3650" spans="1:5" ht="33">
      <c r="A3650" s="37">
        <v>3648</v>
      </c>
      <c r="B3650" s="209"/>
      <c r="C3650" s="37" t="s">
        <v>15637</v>
      </c>
      <c r="D3650" s="6" t="s">
        <v>3653</v>
      </c>
      <c r="E3650" s="3">
        <v>4</v>
      </c>
    </row>
    <row r="3651" spans="1:5" ht="33">
      <c r="A3651" s="37">
        <v>3649</v>
      </c>
      <c r="B3651" s="209"/>
      <c r="C3651" s="37" t="s">
        <v>15638</v>
      </c>
      <c r="D3651" s="6" t="s">
        <v>3654</v>
      </c>
      <c r="E3651" s="3">
        <v>4</v>
      </c>
    </row>
    <row r="3652" spans="1:5" ht="33">
      <c r="A3652" s="37">
        <v>3650</v>
      </c>
      <c r="B3652" s="209"/>
      <c r="C3652" s="37" t="s">
        <v>15639</v>
      </c>
      <c r="D3652" s="6" t="s">
        <v>3655</v>
      </c>
      <c r="E3652" s="3">
        <v>8</v>
      </c>
    </row>
    <row r="3653" spans="1:5" ht="33">
      <c r="A3653" s="37">
        <v>3651</v>
      </c>
      <c r="B3653" s="209"/>
      <c r="C3653" s="37" t="s">
        <v>15640</v>
      </c>
      <c r="D3653" s="6" t="s">
        <v>3656</v>
      </c>
      <c r="E3653" s="3">
        <v>4</v>
      </c>
    </row>
    <row r="3654" spans="1:5" ht="33">
      <c r="A3654" s="37">
        <v>3652</v>
      </c>
      <c r="B3654" s="209"/>
      <c r="C3654" s="37" t="s">
        <v>15641</v>
      </c>
      <c r="D3654" s="6" t="s">
        <v>3657</v>
      </c>
      <c r="E3654" s="3">
        <v>4</v>
      </c>
    </row>
    <row r="3655" spans="1:5" ht="49.5">
      <c r="A3655" s="37">
        <v>3653</v>
      </c>
      <c r="B3655" s="209"/>
      <c r="C3655" s="37" t="s">
        <v>15642</v>
      </c>
      <c r="D3655" s="6" t="s">
        <v>3658</v>
      </c>
      <c r="E3655" s="3">
        <v>4</v>
      </c>
    </row>
    <row r="3656" spans="1:5" ht="33">
      <c r="A3656" s="37">
        <v>3654</v>
      </c>
      <c r="B3656" s="209"/>
      <c r="C3656" s="37" t="s">
        <v>15643</v>
      </c>
      <c r="D3656" s="6" t="s">
        <v>3659</v>
      </c>
      <c r="E3656" s="3">
        <v>4</v>
      </c>
    </row>
    <row r="3657" spans="1:5" ht="49.5">
      <c r="A3657" s="37">
        <v>3655</v>
      </c>
      <c r="B3657" s="209"/>
      <c r="C3657" s="37" t="s">
        <v>15644</v>
      </c>
      <c r="D3657" s="6" t="s">
        <v>3660</v>
      </c>
      <c r="E3657" s="3">
        <v>4</v>
      </c>
    </row>
    <row r="3658" spans="1:5" ht="33">
      <c r="A3658" s="37">
        <v>3656</v>
      </c>
      <c r="B3658" s="209"/>
      <c r="C3658" s="37" t="s">
        <v>15645</v>
      </c>
      <c r="D3658" s="6" t="s">
        <v>3661</v>
      </c>
      <c r="E3658" s="3">
        <v>4</v>
      </c>
    </row>
    <row r="3659" spans="1:5" ht="33">
      <c r="A3659" s="37">
        <v>3657</v>
      </c>
      <c r="B3659" s="209"/>
      <c r="C3659" s="37" t="s">
        <v>15646</v>
      </c>
      <c r="D3659" s="6" t="s">
        <v>3662</v>
      </c>
      <c r="E3659" s="3">
        <v>4</v>
      </c>
    </row>
    <row r="3660" spans="1:5" ht="33">
      <c r="A3660" s="37">
        <v>3658</v>
      </c>
      <c r="B3660" s="209"/>
      <c r="C3660" s="37" t="s">
        <v>15647</v>
      </c>
      <c r="D3660" s="6" t="s">
        <v>3663</v>
      </c>
      <c r="E3660" s="3">
        <v>4</v>
      </c>
    </row>
    <row r="3661" spans="1:5" ht="33">
      <c r="A3661" s="37">
        <v>3659</v>
      </c>
      <c r="B3661" s="209"/>
      <c r="C3661" s="37" t="s">
        <v>15648</v>
      </c>
      <c r="D3661" s="6" t="s">
        <v>3664</v>
      </c>
      <c r="E3661" s="3">
        <v>4</v>
      </c>
    </row>
    <row r="3662" spans="1:5" ht="33">
      <c r="A3662" s="37">
        <v>3660</v>
      </c>
      <c r="B3662" s="209"/>
      <c r="C3662" s="37" t="s">
        <v>15649</v>
      </c>
      <c r="D3662" s="6" t="s">
        <v>3665</v>
      </c>
      <c r="E3662" s="3">
        <v>4</v>
      </c>
    </row>
    <row r="3663" spans="1:5" ht="49.5">
      <c r="A3663" s="37">
        <v>3661</v>
      </c>
      <c r="B3663" s="209"/>
      <c r="C3663" s="37" t="s">
        <v>15650</v>
      </c>
      <c r="D3663" s="6" t="s">
        <v>3666</v>
      </c>
      <c r="E3663" s="3">
        <v>4</v>
      </c>
    </row>
    <row r="3664" spans="1:5" ht="33">
      <c r="A3664" s="37">
        <v>3662</v>
      </c>
      <c r="B3664" s="209"/>
      <c r="C3664" s="37" t="s">
        <v>15651</v>
      </c>
      <c r="D3664" s="6" t="s">
        <v>3667</v>
      </c>
      <c r="E3664" s="3">
        <v>4</v>
      </c>
    </row>
    <row r="3665" spans="1:5" ht="49.5">
      <c r="A3665" s="37">
        <v>3663</v>
      </c>
      <c r="B3665" s="209"/>
      <c r="C3665" s="37" t="s">
        <v>15652</v>
      </c>
      <c r="D3665" s="6" t="s">
        <v>3668</v>
      </c>
      <c r="E3665" s="3">
        <v>4</v>
      </c>
    </row>
    <row r="3666" spans="1:5" ht="33">
      <c r="A3666" s="37">
        <v>3664</v>
      </c>
      <c r="B3666" s="209"/>
      <c r="C3666" s="37" t="s">
        <v>15653</v>
      </c>
      <c r="D3666" s="6" t="s">
        <v>3669</v>
      </c>
      <c r="E3666" s="3">
        <v>4</v>
      </c>
    </row>
    <row r="3667" spans="1:5" ht="18.75">
      <c r="A3667" s="37">
        <v>3665</v>
      </c>
      <c r="B3667" s="209"/>
      <c r="C3667" s="37" t="s">
        <v>15654</v>
      </c>
      <c r="D3667" s="6" t="s">
        <v>3670</v>
      </c>
      <c r="E3667" s="3">
        <v>4</v>
      </c>
    </row>
    <row r="3668" spans="1:5" ht="18.75">
      <c r="A3668" s="37">
        <v>3666</v>
      </c>
      <c r="B3668" s="209"/>
      <c r="C3668" s="37" t="s">
        <v>15655</v>
      </c>
      <c r="D3668" s="6" t="s">
        <v>3671</v>
      </c>
      <c r="E3668" s="3">
        <v>4</v>
      </c>
    </row>
    <row r="3669" spans="1:5" ht="18.75">
      <c r="A3669" s="37">
        <v>3667</v>
      </c>
      <c r="B3669" s="209"/>
      <c r="C3669" s="37" t="s">
        <v>15656</v>
      </c>
      <c r="D3669" s="6" t="s">
        <v>3672</v>
      </c>
      <c r="E3669" s="3">
        <v>4</v>
      </c>
    </row>
    <row r="3670" spans="1:5" ht="18.75">
      <c r="A3670" s="37">
        <v>3668</v>
      </c>
      <c r="B3670" s="209"/>
      <c r="C3670" s="37" t="s">
        <v>15657</v>
      </c>
      <c r="D3670" s="6" t="s">
        <v>3673</v>
      </c>
      <c r="E3670" s="3">
        <v>4</v>
      </c>
    </row>
    <row r="3671" spans="1:5" ht="33">
      <c r="A3671" s="37">
        <v>3669</v>
      </c>
      <c r="B3671" s="209"/>
      <c r="C3671" s="37" t="s">
        <v>15658</v>
      </c>
      <c r="D3671" s="6" t="s">
        <v>3674</v>
      </c>
      <c r="E3671" s="3">
        <v>4</v>
      </c>
    </row>
    <row r="3672" spans="1:5" ht="18.75">
      <c r="A3672" s="37">
        <v>3670</v>
      </c>
      <c r="B3672" s="209"/>
      <c r="C3672" s="37" t="s">
        <v>15659</v>
      </c>
      <c r="D3672" s="6" t="s">
        <v>3675</v>
      </c>
      <c r="E3672" s="3">
        <v>4</v>
      </c>
    </row>
    <row r="3673" spans="1:5" ht="18.75">
      <c r="A3673" s="37">
        <v>3671</v>
      </c>
      <c r="B3673" s="209"/>
      <c r="C3673" s="37" t="s">
        <v>15660</v>
      </c>
      <c r="D3673" s="6" t="s">
        <v>3676</v>
      </c>
      <c r="E3673" s="3">
        <v>4</v>
      </c>
    </row>
    <row r="3674" spans="1:5" ht="18.75">
      <c r="A3674" s="37">
        <v>3672</v>
      </c>
      <c r="B3674" s="209"/>
      <c r="C3674" s="37" t="s">
        <v>15661</v>
      </c>
      <c r="D3674" s="6" t="s">
        <v>3677</v>
      </c>
      <c r="E3674" s="3">
        <v>4</v>
      </c>
    </row>
    <row r="3675" spans="1:5" ht="18.75">
      <c r="A3675" s="37">
        <v>3673</v>
      </c>
      <c r="B3675" s="209"/>
      <c r="C3675" s="37" t="s">
        <v>15662</v>
      </c>
      <c r="D3675" s="6" t="s">
        <v>3678</v>
      </c>
      <c r="E3675" s="3">
        <v>4</v>
      </c>
    </row>
    <row r="3676" spans="1:5" ht="18.75">
      <c r="A3676" s="37">
        <v>3674</v>
      </c>
      <c r="B3676" s="209"/>
      <c r="C3676" s="37" t="s">
        <v>15663</v>
      </c>
      <c r="D3676" s="6" t="s">
        <v>3679</v>
      </c>
      <c r="E3676" s="3">
        <v>4</v>
      </c>
    </row>
    <row r="3677" spans="1:5" ht="18.75">
      <c r="A3677" s="37">
        <v>3675</v>
      </c>
      <c r="B3677" s="209"/>
      <c r="C3677" s="37" t="s">
        <v>15664</v>
      </c>
      <c r="D3677" s="6" t="s">
        <v>3680</v>
      </c>
      <c r="E3677" s="3">
        <v>4</v>
      </c>
    </row>
    <row r="3678" spans="1:5" ht="18.75">
      <c r="A3678" s="37">
        <v>3676</v>
      </c>
      <c r="B3678" s="209"/>
      <c r="C3678" s="37" t="s">
        <v>15665</v>
      </c>
      <c r="D3678" s="6" t="s">
        <v>3681</v>
      </c>
      <c r="E3678" s="3">
        <v>4</v>
      </c>
    </row>
    <row r="3679" spans="1:5" ht="18.75">
      <c r="A3679" s="37">
        <v>3677</v>
      </c>
      <c r="B3679" s="209"/>
      <c r="C3679" s="37" t="s">
        <v>15666</v>
      </c>
      <c r="D3679" s="6" t="s">
        <v>3682</v>
      </c>
      <c r="E3679" s="3">
        <v>4</v>
      </c>
    </row>
    <row r="3680" spans="1:5" ht="49.5">
      <c r="A3680" s="37">
        <v>3678</v>
      </c>
      <c r="B3680" s="209"/>
      <c r="C3680" s="37" t="s">
        <v>15667</v>
      </c>
      <c r="D3680" s="6" t="s">
        <v>3683</v>
      </c>
      <c r="E3680" s="3">
        <v>4</v>
      </c>
    </row>
    <row r="3681" spans="1:5" ht="49.5">
      <c r="A3681" s="37">
        <v>3679</v>
      </c>
      <c r="B3681" s="209"/>
      <c r="C3681" s="37" t="s">
        <v>15668</v>
      </c>
      <c r="D3681" s="6" t="s">
        <v>3684</v>
      </c>
      <c r="E3681" s="3">
        <v>4</v>
      </c>
    </row>
    <row r="3682" spans="1:5" ht="49.5">
      <c r="A3682" s="37">
        <v>3680</v>
      </c>
      <c r="B3682" s="209"/>
      <c r="C3682" s="37" t="s">
        <v>15669</v>
      </c>
      <c r="D3682" s="6" t="s">
        <v>3685</v>
      </c>
      <c r="E3682" s="3">
        <v>2</v>
      </c>
    </row>
    <row r="3683" spans="1:5" ht="49.5">
      <c r="A3683" s="37">
        <v>3681</v>
      </c>
      <c r="B3683" s="209"/>
      <c r="C3683" s="37" t="s">
        <v>15670</v>
      </c>
      <c r="D3683" s="6" t="s">
        <v>3686</v>
      </c>
      <c r="E3683" s="3">
        <v>2</v>
      </c>
    </row>
    <row r="3684" spans="1:5" ht="33">
      <c r="A3684" s="37">
        <v>3682</v>
      </c>
      <c r="B3684" s="209"/>
      <c r="C3684" s="37" t="s">
        <v>15671</v>
      </c>
      <c r="D3684" s="6" t="s">
        <v>3687</v>
      </c>
      <c r="E3684" s="3">
        <v>2</v>
      </c>
    </row>
    <row r="3685" spans="1:5" ht="33">
      <c r="A3685" s="37">
        <v>3683</v>
      </c>
      <c r="B3685" s="209"/>
      <c r="C3685" s="37" t="s">
        <v>15672</v>
      </c>
      <c r="D3685" s="6" t="s">
        <v>3688</v>
      </c>
      <c r="E3685" s="3">
        <v>2</v>
      </c>
    </row>
    <row r="3686" spans="1:5" ht="33">
      <c r="A3686" s="37">
        <v>3684</v>
      </c>
      <c r="B3686" s="209"/>
      <c r="C3686" s="37" t="s">
        <v>15673</v>
      </c>
      <c r="D3686" s="6" t="s">
        <v>3689</v>
      </c>
      <c r="E3686" s="3">
        <v>2</v>
      </c>
    </row>
    <row r="3687" spans="1:5" ht="49.5">
      <c r="A3687" s="37">
        <v>3685</v>
      </c>
      <c r="B3687" s="209"/>
      <c r="C3687" s="37" t="s">
        <v>15674</v>
      </c>
      <c r="D3687" s="6" t="s">
        <v>3690</v>
      </c>
      <c r="E3687" s="3">
        <v>2</v>
      </c>
    </row>
    <row r="3688" spans="1:5" ht="33">
      <c r="A3688" s="37">
        <v>3686</v>
      </c>
      <c r="B3688" s="209"/>
      <c r="C3688" s="37" t="s">
        <v>15675</v>
      </c>
      <c r="D3688" s="6" t="s">
        <v>3691</v>
      </c>
      <c r="E3688" s="3">
        <v>2</v>
      </c>
    </row>
    <row r="3689" spans="1:5" ht="33">
      <c r="A3689" s="37">
        <v>3687</v>
      </c>
      <c r="B3689" s="209"/>
      <c r="C3689" s="37" t="s">
        <v>15676</v>
      </c>
      <c r="D3689" s="6" t="s">
        <v>3692</v>
      </c>
      <c r="E3689" s="3">
        <v>2</v>
      </c>
    </row>
    <row r="3690" spans="1:5" ht="18.75">
      <c r="A3690" s="37">
        <v>3688</v>
      </c>
      <c r="B3690" s="209"/>
      <c r="C3690" s="37" t="s">
        <v>15677</v>
      </c>
      <c r="D3690" s="6" t="s">
        <v>3693</v>
      </c>
      <c r="E3690" s="3">
        <v>2</v>
      </c>
    </row>
    <row r="3691" spans="1:5" ht="18.75">
      <c r="A3691" s="37">
        <v>3689</v>
      </c>
      <c r="B3691" s="209"/>
      <c r="C3691" s="37" t="s">
        <v>15678</v>
      </c>
      <c r="D3691" s="6" t="s">
        <v>3694</v>
      </c>
      <c r="E3691" s="3">
        <v>2</v>
      </c>
    </row>
    <row r="3692" spans="1:5" ht="18.75">
      <c r="A3692" s="37">
        <v>3690</v>
      </c>
      <c r="B3692" s="209"/>
      <c r="C3692" s="37" t="s">
        <v>15679</v>
      </c>
      <c r="D3692" s="6" t="s">
        <v>3695</v>
      </c>
      <c r="E3692" s="3">
        <v>2</v>
      </c>
    </row>
    <row r="3693" spans="1:5" ht="18.75">
      <c r="A3693" s="37">
        <v>3691</v>
      </c>
      <c r="B3693" s="209"/>
      <c r="C3693" s="37" t="s">
        <v>15680</v>
      </c>
      <c r="D3693" s="6" t="s">
        <v>3696</v>
      </c>
      <c r="E3693" s="3">
        <v>2</v>
      </c>
    </row>
    <row r="3694" spans="1:5" ht="33">
      <c r="A3694" s="37">
        <v>3692</v>
      </c>
      <c r="B3694" s="209"/>
      <c r="C3694" s="37" t="s">
        <v>15681</v>
      </c>
      <c r="D3694" s="6" t="s">
        <v>3697</v>
      </c>
      <c r="E3694" s="3">
        <v>2</v>
      </c>
    </row>
    <row r="3695" spans="1:5" ht="18.75">
      <c r="A3695" s="37">
        <v>3693</v>
      </c>
      <c r="B3695" s="209"/>
      <c r="C3695" s="37" t="s">
        <v>15682</v>
      </c>
      <c r="D3695" s="6" t="s">
        <v>3698</v>
      </c>
      <c r="E3695" s="3">
        <v>4</v>
      </c>
    </row>
    <row r="3696" spans="1:5" ht="18.75">
      <c r="A3696" s="37">
        <v>3694</v>
      </c>
      <c r="B3696" s="209"/>
      <c r="C3696" s="37" t="s">
        <v>15683</v>
      </c>
      <c r="D3696" s="6" t="s">
        <v>3699</v>
      </c>
      <c r="E3696" s="3">
        <v>4</v>
      </c>
    </row>
    <row r="3697" spans="1:5" ht="18.75">
      <c r="A3697" s="37">
        <v>3695</v>
      </c>
      <c r="B3697" s="209"/>
      <c r="C3697" s="37" t="s">
        <v>15684</v>
      </c>
      <c r="D3697" s="6" t="s">
        <v>3700</v>
      </c>
      <c r="E3697" s="3">
        <v>4</v>
      </c>
    </row>
    <row r="3698" spans="1:5" ht="18.75">
      <c r="A3698" s="37">
        <v>3696</v>
      </c>
      <c r="B3698" s="209"/>
      <c r="C3698" s="37" t="s">
        <v>15685</v>
      </c>
      <c r="D3698" s="6" t="s">
        <v>3701</v>
      </c>
      <c r="E3698" s="3">
        <v>4</v>
      </c>
    </row>
    <row r="3699" spans="1:5" ht="33">
      <c r="A3699" s="37">
        <v>3697</v>
      </c>
      <c r="B3699" s="209"/>
      <c r="C3699" s="37" t="s">
        <v>15686</v>
      </c>
      <c r="D3699" s="6" t="s">
        <v>3702</v>
      </c>
      <c r="E3699" s="3">
        <v>4</v>
      </c>
    </row>
    <row r="3700" spans="1:5" ht="33">
      <c r="A3700" s="37">
        <v>3698</v>
      </c>
      <c r="B3700" s="209"/>
      <c r="C3700" s="37" t="s">
        <v>15687</v>
      </c>
      <c r="D3700" s="6" t="s">
        <v>3703</v>
      </c>
      <c r="E3700" s="3">
        <v>4</v>
      </c>
    </row>
    <row r="3701" spans="1:5" ht="33">
      <c r="A3701" s="37">
        <v>3699</v>
      </c>
      <c r="B3701" s="209"/>
      <c r="C3701" s="37" t="s">
        <v>15688</v>
      </c>
      <c r="D3701" s="6" t="s">
        <v>3704</v>
      </c>
      <c r="E3701" s="3">
        <v>4</v>
      </c>
    </row>
    <row r="3702" spans="1:5" ht="33">
      <c r="A3702" s="37">
        <v>3700</v>
      </c>
      <c r="B3702" s="209"/>
      <c r="C3702" s="37" t="s">
        <v>15689</v>
      </c>
      <c r="D3702" s="6" t="s">
        <v>3705</v>
      </c>
      <c r="E3702" s="3">
        <v>4</v>
      </c>
    </row>
    <row r="3703" spans="1:5" ht="18.75">
      <c r="A3703" s="37">
        <v>3701</v>
      </c>
      <c r="B3703" s="209"/>
      <c r="C3703" s="37" t="s">
        <v>15690</v>
      </c>
      <c r="D3703" s="6" t="s">
        <v>3706</v>
      </c>
      <c r="E3703" s="3">
        <v>4</v>
      </c>
    </row>
    <row r="3704" spans="1:5" ht="33">
      <c r="A3704" s="37">
        <v>3702</v>
      </c>
      <c r="B3704" s="209"/>
      <c r="C3704" s="37" t="s">
        <v>15691</v>
      </c>
      <c r="D3704" s="6" t="s">
        <v>3707</v>
      </c>
      <c r="E3704" s="3">
        <v>4</v>
      </c>
    </row>
    <row r="3705" spans="1:5" ht="18.75">
      <c r="A3705" s="37">
        <v>3703</v>
      </c>
      <c r="B3705" s="209"/>
      <c r="C3705" s="37" t="s">
        <v>3708</v>
      </c>
      <c r="D3705" s="6" t="s">
        <v>3708</v>
      </c>
      <c r="E3705" s="3">
        <v>4</v>
      </c>
    </row>
    <row r="3706" spans="1:5" ht="18.75">
      <c r="A3706" s="37">
        <v>3704</v>
      </c>
      <c r="B3706" s="209"/>
      <c r="C3706" s="37" t="s">
        <v>15692</v>
      </c>
      <c r="D3706" s="6" t="s">
        <v>3709</v>
      </c>
      <c r="E3706" s="3">
        <v>2</v>
      </c>
    </row>
    <row r="3707" spans="1:5" ht="33">
      <c r="A3707" s="37">
        <v>3705</v>
      </c>
      <c r="B3707" s="209"/>
      <c r="C3707" s="37" t="s">
        <v>15693</v>
      </c>
      <c r="D3707" s="6" t="s">
        <v>3710</v>
      </c>
      <c r="E3707" s="3">
        <v>2</v>
      </c>
    </row>
    <row r="3708" spans="1:5" ht="33">
      <c r="A3708" s="37">
        <v>3706</v>
      </c>
      <c r="B3708" s="209"/>
      <c r="C3708" s="37" t="s">
        <v>15694</v>
      </c>
      <c r="D3708" s="6" t="s">
        <v>3703</v>
      </c>
      <c r="E3708" s="3">
        <v>2</v>
      </c>
    </row>
    <row r="3709" spans="1:5" ht="33">
      <c r="A3709" s="37">
        <v>3707</v>
      </c>
      <c r="B3709" s="209"/>
      <c r="C3709" s="37" t="s">
        <v>15695</v>
      </c>
      <c r="D3709" s="6" t="s">
        <v>3711</v>
      </c>
      <c r="E3709" s="3">
        <v>2</v>
      </c>
    </row>
    <row r="3710" spans="1:5" ht="33">
      <c r="A3710" s="37">
        <v>3708</v>
      </c>
      <c r="B3710" s="209"/>
      <c r="C3710" s="37" t="s">
        <v>15696</v>
      </c>
      <c r="D3710" s="6" t="s">
        <v>3712</v>
      </c>
      <c r="E3710" s="3">
        <v>2</v>
      </c>
    </row>
    <row r="3711" spans="1:5" ht="33">
      <c r="A3711" s="37">
        <v>3709</v>
      </c>
      <c r="B3711" s="209"/>
      <c r="C3711" s="37" t="s">
        <v>15697</v>
      </c>
      <c r="D3711" s="6" t="s">
        <v>3713</v>
      </c>
      <c r="E3711" s="3">
        <v>2</v>
      </c>
    </row>
    <row r="3712" spans="1:5" ht="33">
      <c r="A3712" s="37">
        <v>3710</v>
      </c>
      <c r="B3712" s="209"/>
      <c r="C3712" s="37" t="s">
        <v>15698</v>
      </c>
      <c r="D3712" s="6" t="s">
        <v>3714</v>
      </c>
      <c r="E3712" s="3">
        <v>2</v>
      </c>
    </row>
    <row r="3713" spans="1:5" ht="49.5">
      <c r="A3713" s="37">
        <v>3711</v>
      </c>
      <c r="B3713" s="209"/>
      <c r="C3713" s="37" t="s">
        <v>15699</v>
      </c>
      <c r="D3713" s="6" t="s">
        <v>3715</v>
      </c>
      <c r="E3713" s="3">
        <v>2</v>
      </c>
    </row>
    <row r="3714" spans="1:5" ht="33">
      <c r="A3714" s="37">
        <v>3712</v>
      </c>
      <c r="B3714" s="209"/>
      <c r="C3714" s="37" t="s">
        <v>15700</v>
      </c>
      <c r="D3714" s="6" t="s">
        <v>3716</v>
      </c>
      <c r="E3714" s="3">
        <v>2</v>
      </c>
    </row>
    <row r="3715" spans="1:5" ht="33">
      <c r="A3715" s="37">
        <v>3713</v>
      </c>
      <c r="B3715" s="209"/>
      <c r="C3715" s="37" t="s">
        <v>15701</v>
      </c>
      <c r="D3715" s="6" t="s">
        <v>3717</v>
      </c>
      <c r="E3715" s="3">
        <v>2</v>
      </c>
    </row>
    <row r="3716" spans="1:5" ht="18.75">
      <c r="A3716" s="37">
        <v>3714</v>
      </c>
      <c r="B3716" s="209"/>
      <c r="C3716" s="37" t="s">
        <v>15702</v>
      </c>
      <c r="D3716" s="6" t="s">
        <v>3718</v>
      </c>
      <c r="E3716" s="3">
        <v>2</v>
      </c>
    </row>
    <row r="3717" spans="1:5" ht="33">
      <c r="A3717" s="37">
        <v>3715</v>
      </c>
      <c r="B3717" s="209"/>
      <c r="C3717" s="37" t="s">
        <v>15703</v>
      </c>
      <c r="D3717" s="6" t="s">
        <v>3719</v>
      </c>
      <c r="E3717" s="3">
        <v>2</v>
      </c>
    </row>
    <row r="3718" spans="1:5" ht="33">
      <c r="A3718" s="37">
        <v>3716</v>
      </c>
      <c r="B3718" s="209"/>
      <c r="C3718" s="37" t="s">
        <v>15704</v>
      </c>
      <c r="D3718" s="6" t="s">
        <v>3720</v>
      </c>
      <c r="E3718" s="3">
        <v>2</v>
      </c>
    </row>
    <row r="3719" spans="1:5" ht="33">
      <c r="A3719" s="37">
        <v>3717</v>
      </c>
      <c r="B3719" s="209"/>
      <c r="C3719" s="37" t="s">
        <v>15705</v>
      </c>
      <c r="D3719" s="6" t="s">
        <v>3721</v>
      </c>
      <c r="E3719" s="3">
        <v>2</v>
      </c>
    </row>
    <row r="3720" spans="1:5" ht="33">
      <c r="A3720" s="37">
        <v>3718</v>
      </c>
      <c r="B3720" s="209"/>
      <c r="C3720" s="37" t="s">
        <v>15706</v>
      </c>
      <c r="D3720" s="6" t="s">
        <v>3722</v>
      </c>
      <c r="E3720" s="3">
        <v>2</v>
      </c>
    </row>
    <row r="3721" spans="1:5" ht="33">
      <c r="A3721" s="37">
        <v>3719</v>
      </c>
      <c r="B3721" s="209"/>
      <c r="C3721" s="37" t="s">
        <v>15707</v>
      </c>
      <c r="D3721" s="6" t="s">
        <v>3723</v>
      </c>
      <c r="E3721" s="3">
        <v>2</v>
      </c>
    </row>
    <row r="3722" spans="1:5" ht="33">
      <c r="A3722" s="37">
        <v>3720</v>
      </c>
      <c r="B3722" s="209"/>
      <c r="C3722" s="37" t="s">
        <v>15708</v>
      </c>
      <c r="D3722" s="6" t="s">
        <v>3724</v>
      </c>
      <c r="E3722" s="3">
        <v>2</v>
      </c>
    </row>
    <row r="3723" spans="1:5" ht="33">
      <c r="A3723" s="37">
        <v>3721</v>
      </c>
      <c r="B3723" s="209"/>
      <c r="C3723" s="37" t="s">
        <v>15709</v>
      </c>
      <c r="D3723" s="6" t="s">
        <v>3725</v>
      </c>
      <c r="E3723" s="3">
        <v>2</v>
      </c>
    </row>
    <row r="3724" spans="1:5" ht="33">
      <c r="A3724" s="37">
        <v>3722</v>
      </c>
      <c r="B3724" s="209"/>
      <c r="C3724" s="37" t="s">
        <v>15710</v>
      </c>
      <c r="D3724" s="6" t="s">
        <v>3726</v>
      </c>
      <c r="E3724" s="3">
        <v>2</v>
      </c>
    </row>
    <row r="3725" spans="1:5" ht="33">
      <c r="A3725" s="37">
        <v>3723</v>
      </c>
      <c r="B3725" s="209"/>
      <c r="C3725" s="37" t="s">
        <v>15711</v>
      </c>
      <c r="D3725" s="6" t="s">
        <v>3727</v>
      </c>
      <c r="E3725" s="3">
        <v>2</v>
      </c>
    </row>
    <row r="3726" spans="1:5" ht="33">
      <c r="A3726" s="37">
        <v>3724</v>
      </c>
      <c r="B3726" s="209"/>
      <c r="C3726" s="37" t="s">
        <v>15712</v>
      </c>
      <c r="D3726" s="6" t="s">
        <v>3728</v>
      </c>
      <c r="E3726" s="3">
        <v>2</v>
      </c>
    </row>
    <row r="3727" spans="1:5" ht="33">
      <c r="A3727" s="37">
        <v>3725</v>
      </c>
      <c r="B3727" s="209"/>
      <c r="C3727" s="37" t="s">
        <v>15713</v>
      </c>
      <c r="D3727" s="6" t="s">
        <v>3729</v>
      </c>
      <c r="E3727" s="3">
        <v>2</v>
      </c>
    </row>
    <row r="3728" spans="1:5" ht="33">
      <c r="A3728" s="37">
        <v>3726</v>
      </c>
      <c r="B3728" s="209"/>
      <c r="C3728" s="37" t="s">
        <v>15714</v>
      </c>
      <c r="D3728" s="6" t="s">
        <v>3730</v>
      </c>
      <c r="E3728" s="3">
        <v>2</v>
      </c>
    </row>
    <row r="3729" spans="1:5" ht="33">
      <c r="A3729" s="37">
        <v>3727</v>
      </c>
      <c r="B3729" s="209"/>
      <c r="C3729" s="37" t="s">
        <v>15715</v>
      </c>
      <c r="D3729" s="6" t="s">
        <v>3731</v>
      </c>
      <c r="E3729" s="3">
        <v>2</v>
      </c>
    </row>
    <row r="3730" spans="1:5" ht="33">
      <c r="A3730" s="37">
        <v>3728</v>
      </c>
      <c r="B3730" s="209"/>
      <c r="C3730" s="37" t="s">
        <v>15716</v>
      </c>
      <c r="D3730" s="6" t="s">
        <v>3732</v>
      </c>
      <c r="E3730" s="3">
        <v>2</v>
      </c>
    </row>
    <row r="3731" spans="1:5" ht="33">
      <c r="A3731" s="37">
        <v>3729</v>
      </c>
      <c r="B3731" s="209"/>
      <c r="C3731" s="37" t="s">
        <v>15717</v>
      </c>
      <c r="D3731" s="6" t="s">
        <v>3733</v>
      </c>
      <c r="E3731" s="3">
        <v>2</v>
      </c>
    </row>
    <row r="3732" spans="1:5" ht="33">
      <c r="A3732" s="37">
        <v>3730</v>
      </c>
      <c r="B3732" s="209"/>
      <c r="C3732" s="37" t="s">
        <v>15718</v>
      </c>
      <c r="D3732" s="6" t="s">
        <v>3734</v>
      </c>
      <c r="E3732" s="3">
        <v>2</v>
      </c>
    </row>
    <row r="3733" spans="1:5" ht="33">
      <c r="A3733" s="37">
        <v>3731</v>
      </c>
      <c r="B3733" s="209"/>
      <c r="C3733" s="37" t="s">
        <v>15719</v>
      </c>
      <c r="D3733" s="6" t="s">
        <v>3735</v>
      </c>
      <c r="E3733" s="3">
        <v>2</v>
      </c>
    </row>
    <row r="3734" spans="1:5" ht="33">
      <c r="A3734" s="37">
        <v>3732</v>
      </c>
      <c r="B3734" s="209"/>
      <c r="C3734" s="37" t="s">
        <v>15720</v>
      </c>
      <c r="D3734" s="6" t="s">
        <v>3736</v>
      </c>
      <c r="E3734" s="3">
        <v>2</v>
      </c>
    </row>
    <row r="3735" spans="1:5" ht="33">
      <c r="A3735" s="37">
        <v>3733</v>
      </c>
      <c r="B3735" s="209"/>
      <c r="C3735" s="37" t="s">
        <v>15721</v>
      </c>
      <c r="D3735" s="6" t="s">
        <v>3737</v>
      </c>
      <c r="E3735" s="3">
        <v>2</v>
      </c>
    </row>
    <row r="3736" spans="1:5" ht="33">
      <c r="A3736" s="37">
        <v>3734</v>
      </c>
      <c r="B3736" s="209"/>
      <c r="C3736" s="37" t="s">
        <v>15722</v>
      </c>
      <c r="D3736" s="6" t="s">
        <v>3738</v>
      </c>
      <c r="E3736" s="3">
        <v>2</v>
      </c>
    </row>
    <row r="3737" spans="1:5" ht="33">
      <c r="A3737" s="37">
        <v>3735</v>
      </c>
      <c r="B3737" s="209"/>
      <c r="C3737" s="37" t="s">
        <v>15723</v>
      </c>
      <c r="D3737" s="6" t="s">
        <v>3739</v>
      </c>
      <c r="E3737" s="3">
        <v>2</v>
      </c>
    </row>
    <row r="3738" spans="1:5" ht="33">
      <c r="A3738" s="37">
        <v>3736</v>
      </c>
      <c r="B3738" s="209"/>
      <c r="C3738" s="37" t="s">
        <v>15724</v>
      </c>
      <c r="D3738" s="6" t="s">
        <v>3740</v>
      </c>
      <c r="E3738" s="3">
        <v>2</v>
      </c>
    </row>
    <row r="3739" spans="1:5" ht="33">
      <c r="A3739" s="37">
        <v>3737</v>
      </c>
      <c r="B3739" s="209"/>
      <c r="C3739" s="37" t="s">
        <v>15725</v>
      </c>
      <c r="D3739" s="6" t="s">
        <v>3741</v>
      </c>
      <c r="E3739" s="3">
        <v>2</v>
      </c>
    </row>
    <row r="3740" spans="1:5" ht="33">
      <c r="A3740" s="37">
        <v>3738</v>
      </c>
      <c r="B3740" s="209"/>
      <c r="C3740" s="37" t="s">
        <v>15726</v>
      </c>
      <c r="D3740" s="6" t="s">
        <v>3742</v>
      </c>
      <c r="E3740" s="3">
        <v>2</v>
      </c>
    </row>
    <row r="3741" spans="1:5" ht="33">
      <c r="A3741" s="37">
        <v>3739</v>
      </c>
      <c r="B3741" s="209"/>
      <c r="C3741" s="37" t="s">
        <v>15727</v>
      </c>
      <c r="D3741" s="6" t="s">
        <v>3743</v>
      </c>
      <c r="E3741" s="3">
        <v>2</v>
      </c>
    </row>
    <row r="3742" spans="1:5" ht="33">
      <c r="A3742" s="37">
        <v>3740</v>
      </c>
      <c r="B3742" s="209"/>
      <c r="C3742" s="37" t="s">
        <v>15728</v>
      </c>
      <c r="D3742" s="6" t="s">
        <v>3744</v>
      </c>
      <c r="E3742" s="3">
        <v>2</v>
      </c>
    </row>
    <row r="3743" spans="1:5" ht="33">
      <c r="A3743" s="37">
        <v>3741</v>
      </c>
      <c r="B3743" s="209"/>
      <c r="C3743" s="37" t="s">
        <v>15729</v>
      </c>
      <c r="D3743" s="6" t="s">
        <v>3745</v>
      </c>
      <c r="E3743" s="3">
        <v>2</v>
      </c>
    </row>
    <row r="3744" spans="1:5" ht="33">
      <c r="A3744" s="37">
        <v>3742</v>
      </c>
      <c r="B3744" s="209"/>
      <c r="C3744" s="37" t="s">
        <v>15730</v>
      </c>
      <c r="D3744" s="6" t="s">
        <v>3746</v>
      </c>
      <c r="E3744" s="3">
        <v>2</v>
      </c>
    </row>
    <row r="3745" spans="1:5" ht="18.75">
      <c r="A3745" s="37">
        <v>3743</v>
      </c>
      <c r="B3745" s="209"/>
      <c r="C3745" s="37" t="s">
        <v>15731</v>
      </c>
      <c r="D3745" s="6" t="s">
        <v>3747</v>
      </c>
      <c r="E3745" s="3">
        <v>2</v>
      </c>
    </row>
    <row r="3746" spans="1:5" ht="33">
      <c r="A3746" s="37">
        <v>3744</v>
      </c>
      <c r="B3746" s="209"/>
      <c r="C3746" s="37" t="s">
        <v>15732</v>
      </c>
      <c r="D3746" s="6" t="s">
        <v>3748</v>
      </c>
      <c r="E3746" s="3">
        <v>2</v>
      </c>
    </row>
    <row r="3747" spans="1:5" ht="33">
      <c r="A3747" s="37">
        <v>3745</v>
      </c>
      <c r="B3747" s="209"/>
      <c r="C3747" s="37" t="s">
        <v>15733</v>
      </c>
      <c r="D3747" s="6" t="s">
        <v>3749</v>
      </c>
      <c r="E3747" s="3">
        <v>2</v>
      </c>
    </row>
    <row r="3748" spans="1:5" ht="33">
      <c r="A3748" s="37">
        <v>3746</v>
      </c>
      <c r="B3748" s="209"/>
      <c r="C3748" s="37" t="s">
        <v>15734</v>
      </c>
      <c r="D3748" s="6" t="s">
        <v>3750</v>
      </c>
      <c r="E3748" s="3">
        <v>2</v>
      </c>
    </row>
    <row r="3749" spans="1:5" ht="33">
      <c r="A3749" s="37">
        <v>3747</v>
      </c>
      <c r="B3749" s="209"/>
      <c r="C3749" s="37" t="s">
        <v>15735</v>
      </c>
      <c r="D3749" s="6" t="s">
        <v>3751</v>
      </c>
      <c r="E3749" s="3">
        <v>2</v>
      </c>
    </row>
    <row r="3750" spans="1:5" ht="33">
      <c r="A3750" s="37">
        <v>3748</v>
      </c>
      <c r="B3750" s="209"/>
      <c r="C3750" s="37" t="s">
        <v>15736</v>
      </c>
      <c r="D3750" s="6" t="s">
        <v>3752</v>
      </c>
      <c r="E3750" s="3">
        <v>2</v>
      </c>
    </row>
    <row r="3751" spans="1:5" ht="33">
      <c r="A3751" s="37">
        <v>3749</v>
      </c>
      <c r="B3751" s="209"/>
      <c r="C3751" s="37" t="s">
        <v>15737</v>
      </c>
      <c r="D3751" s="6" t="s">
        <v>3753</v>
      </c>
      <c r="E3751" s="3">
        <v>2</v>
      </c>
    </row>
    <row r="3752" spans="1:5" ht="33">
      <c r="A3752" s="37">
        <v>3750</v>
      </c>
      <c r="B3752" s="209"/>
      <c r="C3752" s="37" t="s">
        <v>15738</v>
      </c>
      <c r="D3752" s="6" t="s">
        <v>3754</v>
      </c>
      <c r="E3752" s="3">
        <v>2</v>
      </c>
    </row>
    <row r="3753" spans="1:5" ht="33">
      <c r="A3753" s="37">
        <v>3751</v>
      </c>
      <c r="B3753" s="209"/>
      <c r="C3753" s="37" t="s">
        <v>15739</v>
      </c>
      <c r="D3753" s="6" t="s">
        <v>3755</v>
      </c>
      <c r="E3753" s="3">
        <v>2</v>
      </c>
    </row>
    <row r="3754" spans="1:5" ht="33">
      <c r="A3754" s="37">
        <v>3752</v>
      </c>
      <c r="B3754" s="209"/>
      <c r="C3754" s="37" t="s">
        <v>15740</v>
      </c>
      <c r="D3754" s="6" t="s">
        <v>3756</v>
      </c>
      <c r="E3754" s="3">
        <v>2</v>
      </c>
    </row>
    <row r="3755" spans="1:5" ht="33">
      <c r="A3755" s="37">
        <v>3753</v>
      </c>
      <c r="B3755" s="209"/>
      <c r="C3755" s="37" t="s">
        <v>15741</v>
      </c>
      <c r="D3755" s="6" t="s">
        <v>3757</v>
      </c>
      <c r="E3755" s="3">
        <v>2</v>
      </c>
    </row>
    <row r="3756" spans="1:5" ht="33">
      <c r="A3756" s="37">
        <v>3754</v>
      </c>
      <c r="B3756" s="209"/>
      <c r="C3756" s="37" t="s">
        <v>15742</v>
      </c>
      <c r="D3756" s="6" t="s">
        <v>3758</v>
      </c>
      <c r="E3756" s="3">
        <v>2</v>
      </c>
    </row>
    <row r="3757" spans="1:5" ht="33">
      <c r="A3757" s="37">
        <v>3755</v>
      </c>
      <c r="B3757" s="209"/>
      <c r="C3757" s="37" t="s">
        <v>15743</v>
      </c>
      <c r="D3757" s="6" t="s">
        <v>3759</v>
      </c>
      <c r="E3757" s="3">
        <v>2</v>
      </c>
    </row>
    <row r="3758" spans="1:5" ht="33">
      <c r="A3758" s="37">
        <v>3756</v>
      </c>
      <c r="B3758" s="209"/>
      <c r="C3758" s="37" t="s">
        <v>15744</v>
      </c>
      <c r="D3758" s="6" t="s">
        <v>3760</v>
      </c>
      <c r="E3758" s="3">
        <v>2</v>
      </c>
    </row>
    <row r="3759" spans="1:5" ht="33">
      <c r="A3759" s="37">
        <v>3757</v>
      </c>
      <c r="B3759" s="209"/>
      <c r="C3759" s="37" t="s">
        <v>15745</v>
      </c>
      <c r="D3759" s="6" t="s">
        <v>3761</v>
      </c>
      <c r="E3759" s="3">
        <v>2</v>
      </c>
    </row>
    <row r="3760" spans="1:5" ht="33">
      <c r="A3760" s="37">
        <v>3758</v>
      </c>
      <c r="B3760" s="209"/>
      <c r="C3760" s="37" t="s">
        <v>15746</v>
      </c>
      <c r="D3760" s="6" t="s">
        <v>3762</v>
      </c>
      <c r="E3760" s="3">
        <v>2</v>
      </c>
    </row>
    <row r="3761" spans="1:5" ht="33">
      <c r="A3761" s="37">
        <v>3759</v>
      </c>
      <c r="B3761" s="209"/>
      <c r="C3761" s="37" t="s">
        <v>15747</v>
      </c>
      <c r="D3761" s="6" t="s">
        <v>3763</v>
      </c>
      <c r="E3761" s="3">
        <v>2</v>
      </c>
    </row>
    <row r="3762" spans="1:5" ht="33">
      <c r="A3762" s="37">
        <v>3760</v>
      </c>
      <c r="B3762" s="209"/>
      <c r="C3762" s="37" t="s">
        <v>15748</v>
      </c>
      <c r="D3762" s="6" t="s">
        <v>3764</v>
      </c>
      <c r="E3762" s="3">
        <v>2</v>
      </c>
    </row>
    <row r="3763" spans="1:5" ht="33">
      <c r="A3763" s="37">
        <v>3761</v>
      </c>
      <c r="B3763" s="209"/>
      <c r="C3763" s="37" t="s">
        <v>15749</v>
      </c>
      <c r="D3763" s="6" t="s">
        <v>3765</v>
      </c>
      <c r="E3763" s="3">
        <v>2</v>
      </c>
    </row>
    <row r="3764" spans="1:5" ht="33">
      <c r="A3764" s="37">
        <v>3762</v>
      </c>
      <c r="B3764" s="209"/>
      <c r="C3764" s="37" t="s">
        <v>15750</v>
      </c>
      <c r="D3764" s="6" t="s">
        <v>3766</v>
      </c>
      <c r="E3764" s="3">
        <v>2</v>
      </c>
    </row>
    <row r="3765" spans="1:5" ht="33">
      <c r="A3765" s="37">
        <v>3763</v>
      </c>
      <c r="B3765" s="209"/>
      <c r="C3765" s="37" t="s">
        <v>15751</v>
      </c>
      <c r="D3765" s="6" t="s">
        <v>3767</v>
      </c>
      <c r="E3765" s="3">
        <v>2</v>
      </c>
    </row>
    <row r="3766" spans="1:5" ht="33">
      <c r="A3766" s="37">
        <v>3764</v>
      </c>
      <c r="B3766" s="209"/>
      <c r="C3766" s="37" t="s">
        <v>15752</v>
      </c>
      <c r="D3766" s="6" t="s">
        <v>3768</v>
      </c>
      <c r="E3766" s="3">
        <v>4</v>
      </c>
    </row>
    <row r="3767" spans="1:5" ht="18.75">
      <c r="A3767" s="37">
        <v>3765</v>
      </c>
      <c r="B3767" s="209"/>
      <c r="C3767" s="37" t="s">
        <v>15753</v>
      </c>
      <c r="D3767" s="6" t="s">
        <v>3769</v>
      </c>
      <c r="E3767" s="3">
        <v>4</v>
      </c>
    </row>
    <row r="3768" spans="1:5" ht="18.75">
      <c r="A3768" s="37">
        <v>3766</v>
      </c>
      <c r="B3768" s="209"/>
      <c r="C3768" s="37" t="s">
        <v>15754</v>
      </c>
      <c r="D3768" s="6" t="s">
        <v>3770</v>
      </c>
      <c r="E3768" s="3">
        <v>4</v>
      </c>
    </row>
    <row r="3769" spans="1:5" ht="18.75">
      <c r="A3769" s="37">
        <v>3767</v>
      </c>
      <c r="B3769" s="209"/>
      <c r="C3769" s="37" t="s">
        <v>15755</v>
      </c>
      <c r="D3769" s="6" t="s">
        <v>3771</v>
      </c>
      <c r="E3769" s="3">
        <v>2</v>
      </c>
    </row>
    <row r="3770" spans="1:5" ht="18.75">
      <c r="A3770" s="37">
        <v>3768</v>
      </c>
      <c r="B3770" s="209"/>
      <c r="C3770" s="37" t="s">
        <v>15756</v>
      </c>
      <c r="D3770" s="6" t="s">
        <v>3772</v>
      </c>
      <c r="E3770" s="3">
        <v>6</v>
      </c>
    </row>
    <row r="3771" spans="1:5" ht="18.75">
      <c r="A3771" s="37">
        <v>3769</v>
      </c>
      <c r="B3771" s="209"/>
      <c r="C3771" s="37" t="s">
        <v>15757</v>
      </c>
      <c r="D3771" s="6" t="s">
        <v>3773</v>
      </c>
      <c r="E3771" s="3">
        <v>6</v>
      </c>
    </row>
    <row r="3772" spans="1:5" ht="18.75">
      <c r="A3772" s="37">
        <v>3770</v>
      </c>
      <c r="B3772" s="209"/>
      <c r="C3772" s="37" t="s">
        <v>15758</v>
      </c>
      <c r="D3772" s="6" t="s">
        <v>3774</v>
      </c>
      <c r="E3772" s="3">
        <v>6</v>
      </c>
    </row>
    <row r="3773" spans="1:5" ht="18.75">
      <c r="A3773" s="37">
        <v>3771</v>
      </c>
      <c r="B3773" s="209"/>
      <c r="C3773" s="37" t="s">
        <v>15759</v>
      </c>
      <c r="D3773" s="6" t="s">
        <v>3775</v>
      </c>
      <c r="E3773" s="3">
        <v>6</v>
      </c>
    </row>
    <row r="3774" spans="1:5" ht="18.75">
      <c r="A3774" s="37">
        <v>3772</v>
      </c>
      <c r="B3774" s="209"/>
      <c r="C3774" s="37" t="s">
        <v>15760</v>
      </c>
      <c r="D3774" s="6" t="s">
        <v>3776</v>
      </c>
      <c r="E3774" s="3">
        <v>6</v>
      </c>
    </row>
    <row r="3775" spans="1:5" ht="33">
      <c r="A3775" s="37">
        <v>3773</v>
      </c>
      <c r="B3775" s="209"/>
      <c r="C3775" s="37" t="s">
        <v>23978</v>
      </c>
      <c r="D3775" s="6" t="s">
        <v>3777</v>
      </c>
      <c r="E3775" s="3">
        <v>6</v>
      </c>
    </row>
    <row r="3776" spans="1:5" ht="18.75">
      <c r="A3776" s="37">
        <v>3774</v>
      </c>
      <c r="B3776" s="209"/>
      <c r="C3776" s="37" t="s">
        <v>15761</v>
      </c>
      <c r="D3776" s="6" t="s">
        <v>3778</v>
      </c>
      <c r="E3776" s="3">
        <v>6</v>
      </c>
    </row>
    <row r="3777" spans="1:5" ht="33">
      <c r="A3777" s="37">
        <v>3775</v>
      </c>
      <c r="B3777" s="209"/>
      <c r="C3777" s="37" t="s">
        <v>15762</v>
      </c>
      <c r="D3777" s="6" t="s">
        <v>3779</v>
      </c>
      <c r="E3777" s="3">
        <v>6</v>
      </c>
    </row>
    <row r="3778" spans="1:5" ht="18.75">
      <c r="A3778" s="37">
        <v>3776</v>
      </c>
      <c r="B3778" s="209"/>
      <c r="C3778" s="37" t="s">
        <v>15763</v>
      </c>
      <c r="D3778" s="6" t="s">
        <v>3780</v>
      </c>
      <c r="E3778" s="3">
        <v>6</v>
      </c>
    </row>
    <row r="3779" spans="1:5" ht="33">
      <c r="A3779" s="37">
        <v>3777</v>
      </c>
      <c r="B3779" s="209"/>
      <c r="C3779" s="37" t="s">
        <v>15764</v>
      </c>
      <c r="D3779" s="6" t="s">
        <v>3781</v>
      </c>
      <c r="E3779" s="3">
        <v>6</v>
      </c>
    </row>
    <row r="3780" spans="1:5" ht="18.75">
      <c r="A3780" s="37">
        <v>3778</v>
      </c>
      <c r="B3780" s="209"/>
      <c r="C3780" s="37" t="s">
        <v>15765</v>
      </c>
      <c r="D3780" s="6" t="s">
        <v>3782</v>
      </c>
      <c r="E3780" s="3">
        <v>6</v>
      </c>
    </row>
    <row r="3781" spans="1:5" ht="18.75">
      <c r="A3781" s="37">
        <v>3779</v>
      </c>
      <c r="B3781" s="209"/>
      <c r="C3781" s="37" t="s">
        <v>15766</v>
      </c>
      <c r="D3781" s="6" t="s">
        <v>3783</v>
      </c>
      <c r="E3781" s="3">
        <v>6</v>
      </c>
    </row>
    <row r="3782" spans="1:5" ht="33">
      <c r="A3782" s="37">
        <v>3780</v>
      </c>
      <c r="B3782" s="209"/>
      <c r="C3782" s="37" t="s">
        <v>23975</v>
      </c>
      <c r="D3782" s="6" t="s">
        <v>3784</v>
      </c>
      <c r="E3782" s="3">
        <v>6</v>
      </c>
    </row>
    <row r="3783" spans="1:5" ht="33">
      <c r="A3783" s="37">
        <v>3781</v>
      </c>
      <c r="B3783" s="209"/>
      <c r="C3783" s="37" t="s">
        <v>15767</v>
      </c>
      <c r="D3783" s="6" t="s">
        <v>3785</v>
      </c>
      <c r="E3783" s="3">
        <v>6</v>
      </c>
    </row>
    <row r="3784" spans="1:5" ht="18.75">
      <c r="A3784" s="37">
        <v>3782</v>
      </c>
      <c r="B3784" s="209"/>
      <c r="C3784" s="37" t="s">
        <v>23977</v>
      </c>
      <c r="D3784" s="6" t="s">
        <v>3786</v>
      </c>
      <c r="E3784" s="3">
        <v>6</v>
      </c>
    </row>
    <row r="3785" spans="1:5" ht="28.5" customHeight="1">
      <c r="A3785" s="37">
        <v>3783</v>
      </c>
      <c r="B3785" s="209"/>
      <c r="C3785" s="37" t="s">
        <v>23976</v>
      </c>
      <c r="D3785" s="6" t="s">
        <v>3787</v>
      </c>
      <c r="E3785" s="3">
        <v>6</v>
      </c>
    </row>
    <row r="3786" spans="1:5" ht="33">
      <c r="A3786" s="37">
        <v>3784</v>
      </c>
      <c r="B3786" s="209"/>
      <c r="C3786" s="37" t="s">
        <v>15768</v>
      </c>
      <c r="D3786" s="6" t="s">
        <v>3788</v>
      </c>
      <c r="E3786" s="3">
        <v>6</v>
      </c>
    </row>
    <row r="3787" spans="1:5" ht="18.75">
      <c r="A3787" s="37">
        <v>3785</v>
      </c>
      <c r="B3787" s="209"/>
      <c r="C3787" s="37" t="s">
        <v>15769</v>
      </c>
      <c r="D3787" s="6" t="s">
        <v>3789</v>
      </c>
      <c r="E3787" s="3">
        <v>6</v>
      </c>
    </row>
    <row r="3788" spans="1:5" ht="33">
      <c r="A3788" s="37">
        <v>3786</v>
      </c>
      <c r="B3788" s="209"/>
      <c r="C3788" s="37" t="s">
        <v>15770</v>
      </c>
      <c r="D3788" s="6" t="s">
        <v>3790</v>
      </c>
      <c r="E3788" s="3">
        <v>6</v>
      </c>
    </row>
    <row r="3789" spans="1:5" ht="18.75">
      <c r="A3789" s="37">
        <v>3787</v>
      </c>
      <c r="B3789" s="209"/>
      <c r="C3789" s="37" t="s">
        <v>23974</v>
      </c>
      <c r="D3789" s="6" t="s">
        <v>3791</v>
      </c>
      <c r="E3789" s="3">
        <v>6</v>
      </c>
    </row>
    <row r="3790" spans="1:5" ht="18.75">
      <c r="A3790" s="37">
        <v>3788</v>
      </c>
      <c r="B3790" s="209"/>
      <c r="C3790" s="37" t="s">
        <v>15771</v>
      </c>
      <c r="D3790" s="6" t="s">
        <v>3792</v>
      </c>
      <c r="E3790" s="3">
        <v>6</v>
      </c>
    </row>
    <row r="3791" spans="1:5" ht="33">
      <c r="A3791" s="37">
        <v>3789</v>
      </c>
      <c r="B3791" s="209"/>
      <c r="C3791" s="37" t="s">
        <v>15772</v>
      </c>
      <c r="D3791" s="6" t="s">
        <v>3793</v>
      </c>
      <c r="E3791" s="3">
        <v>6</v>
      </c>
    </row>
    <row r="3792" spans="1:5" ht="18.75">
      <c r="A3792" s="37">
        <v>3790</v>
      </c>
      <c r="B3792" s="209"/>
      <c r="C3792" s="37" t="s">
        <v>15773</v>
      </c>
      <c r="D3792" s="6" t="s">
        <v>3794</v>
      </c>
      <c r="E3792" s="3">
        <v>6</v>
      </c>
    </row>
    <row r="3793" spans="1:5" ht="33">
      <c r="A3793" s="37">
        <v>3791</v>
      </c>
      <c r="B3793" s="209"/>
      <c r="C3793" s="37" t="s">
        <v>15774</v>
      </c>
      <c r="D3793" s="6" t="s">
        <v>3795</v>
      </c>
      <c r="E3793" s="3">
        <v>6</v>
      </c>
    </row>
    <row r="3794" spans="1:5" ht="18.75">
      <c r="A3794" s="37">
        <v>3792</v>
      </c>
      <c r="B3794" s="209"/>
      <c r="C3794" s="37" t="s">
        <v>15775</v>
      </c>
      <c r="D3794" s="6" t="s">
        <v>3796</v>
      </c>
      <c r="E3794" s="3">
        <v>6</v>
      </c>
    </row>
    <row r="3795" spans="1:5" ht="33">
      <c r="A3795" s="37">
        <v>3793</v>
      </c>
      <c r="B3795" s="209"/>
      <c r="C3795" s="37" t="s">
        <v>15776</v>
      </c>
      <c r="D3795" s="6" t="s">
        <v>3797</v>
      </c>
      <c r="E3795" s="3">
        <v>6</v>
      </c>
    </row>
    <row r="3796" spans="1:5" ht="33">
      <c r="A3796" s="37">
        <v>3794</v>
      </c>
      <c r="B3796" s="209"/>
      <c r="C3796" s="37" t="s">
        <v>15777</v>
      </c>
      <c r="D3796" s="6" t="s">
        <v>3798</v>
      </c>
      <c r="E3796" s="3">
        <v>6</v>
      </c>
    </row>
    <row r="3797" spans="1:5" ht="33">
      <c r="A3797" s="37">
        <v>3795</v>
      </c>
      <c r="B3797" s="209"/>
      <c r="C3797" s="37" t="s">
        <v>15778</v>
      </c>
      <c r="D3797" s="6" t="s">
        <v>3799</v>
      </c>
      <c r="E3797" s="3">
        <v>6</v>
      </c>
    </row>
    <row r="3798" spans="1:5" ht="33">
      <c r="A3798" s="37">
        <v>3796</v>
      </c>
      <c r="B3798" s="209"/>
      <c r="C3798" s="37" t="s">
        <v>15779</v>
      </c>
      <c r="D3798" s="6" t="s">
        <v>3800</v>
      </c>
      <c r="E3798" s="3">
        <v>6</v>
      </c>
    </row>
    <row r="3799" spans="1:5" ht="33">
      <c r="A3799" s="37">
        <v>3797</v>
      </c>
      <c r="B3799" s="209"/>
      <c r="C3799" s="37" t="s">
        <v>15780</v>
      </c>
      <c r="D3799" s="6" t="s">
        <v>3801</v>
      </c>
      <c r="E3799" s="3">
        <v>6</v>
      </c>
    </row>
    <row r="3800" spans="1:5" ht="33">
      <c r="A3800" s="37">
        <v>3798</v>
      </c>
      <c r="B3800" s="209"/>
      <c r="C3800" s="37" t="s">
        <v>15781</v>
      </c>
      <c r="D3800" s="6" t="s">
        <v>3802</v>
      </c>
      <c r="E3800" s="3">
        <v>6</v>
      </c>
    </row>
    <row r="3801" spans="1:5" ht="33">
      <c r="A3801" s="37">
        <v>3799</v>
      </c>
      <c r="B3801" s="209"/>
      <c r="C3801" s="37" t="s">
        <v>15782</v>
      </c>
      <c r="D3801" s="6" t="s">
        <v>3803</v>
      </c>
      <c r="E3801" s="3">
        <v>6</v>
      </c>
    </row>
    <row r="3802" spans="1:5" ht="18.75">
      <c r="A3802" s="37">
        <v>3800</v>
      </c>
      <c r="B3802" s="209"/>
      <c r="C3802" s="37" t="s">
        <v>15783</v>
      </c>
      <c r="D3802" s="6" t="s">
        <v>3804</v>
      </c>
      <c r="E3802" s="3">
        <v>6</v>
      </c>
    </row>
    <row r="3803" spans="1:5" ht="33">
      <c r="A3803" s="37">
        <v>3801</v>
      </c>
      <c r="B3803" s="209"/>
      <c r="C3803" s="37" t="s">
        <v>15784</v>
      </c>
      <c r="D3803" s="6" t="s">
        <v>3805</v>
      </c>
      <c r="E3803" s="3">
        <v>6</v>
      </c>
    </row>
    <row r="3804" spans="1:5" ht="18.75">
      <c r="A3804" s="37">
        <v>3802</v>
      </c>
      <c r="B3804" s="209"/>
      <c r="C3804" s="37" t="s">
        <v>15785</v>
      </c>
      <c r="D3804" s="6" t="s">
        <v>3806</v>
      </c>
      <c r="E3804" s="3">
        <v>6</v>
      </c>
    </row>
    <row r="3805" spans="1:5" ht="18.75">
      <c r="A3805" s="37">
        <v>3803</v>
      </c>
      <c r="B3805" s="209"/>
      <c r="C3805" s="37" t="s">
        <v>15786</v>
      </c>
      <c r="D3805" s="6" t="s">
        <v>3807</v>
      </c>
      <c r="E3805" s="3">
        <v>6</v>
      </c>
    </row>
    <row r="3806" spans="1:5" ht="33">
      <c r="A3806" s="37">
        <v>3804</v>
      </c>
      <c r="B3806" s="209"/>
      <c r="C3806" s="37" t="s">
        <v>15787</v>
      </c>
      <c r="D3806" s="6" t="s">
        <v>3808</v>
      </c>
      <c r="E3806" s="3">
        <v>6</v>
      </c>
    </row>
    <row r="3807" spans="1:5" ht="33">
      <c r="A3807" s="37">
        <v>3805</v>
      </c>
      <c r="B3807" s="209"/>
      <c r="C3807" s="37" t="s">
        <v>15788</v>
      </c>
      <c r="D3807" s="6" t="s">
        <v>3809</v>
      </c>
      <c r="E3807" s="3">
        <v>4</v>
      </c>
    </row>
    <row r="3808" spans="1:5" ht="18.75">
      <c r="A3808" s="37">
        <v>3806</v>
      </c>
      <c r="B3808" s="209"/>
      <c r="C3808" s="37" t="s">
        <v>15789</v>
      </c>
      <c r="D3808" s="6" t="s">
        <v>3810</v>
      </c>
      <c r="E3808" s="3">
        <v>4</v>
      </c>
    </row>
    <row r="3809" spans="1:5" ht="18.75">
      <c r="A3809" s="37">
        <v>3807</v>
      </c>
      <c r="B3809" s="209"/>
      <c r="C3809" s="37" t="s">
        <v>15790</v>
      </c>
      <c r="D3809" s="6" t="s">
        <v>3811</v>
      </c>
      <c r="E3809" s="3">
        <v>4</v>
      </c>
    </row>
    <row r="3810" spans="1:5" ht="18.75">
      <c r="A3810" s="37">
        <v>3808</v>
      </c>
      <c r="B3810" s="209"/>
      <c r="C3810" s="37" t="s">
        <v>15791</v>
      </c>
      <c r="D3810" s="6" t="s">
        <v>3812</v>
      </c>
      <c r="E3810" s="3">
        <v>4</v>
      </c>
    </row>
    <row r="3811" spans="1:5" ht="18.75">
      <c r="A3811" s="37">
        <v>3809</v>
      </c>
      <c r="B3811" s="209"/>
      <c r="C3811" s="37" t="s">
        <v>15792</v>
      </c>
      <c r="D3811" s="6" t="s">
        <v>3813</v>
      </c>
      <c r="E3811" s="3">
        <v>4</v>
      </c>
    </row>
    <row r="3812" spans="1:5" ht="18.75">
      <c r="A3812" s="37">
        <v>3810</v>
      </c>
      <c r="B3812" s="209"/>
      <c r="C3812" s="37" t="s">
        <v>15793</v>
      </c>
      <c r="D3812" s="6" t="s">
        <v>3814</v>
      </c>
      <c r="E3812" s="3">
        <v>2</v>
      </c>
    </row>
    <row r="3813" spans="1:5" ht="18.75">
      <c r="A3813" s="37">
        <v>3811</v>
      </c>
      <c r="B3813" s="209"/>
      <c r="C3813" s="37" t="s">
        <v>15794</v>
      </c>
      <c r="D3813" s="6" t="s">
        <v>3815</v>
      </c>
      <c r="E3813" s="3">
        <v>2</v>
      </c>
    </row>
    <row r="3814" spans="1:5" ht="18.75">
      <c r="A3814" s="37">
        <v>3812</v>
      </c>
      <c r="B3814" s="209"/>
      <c r="C3814" s="37" t="s">
        <v>15795</v>
      </c>
      <c r="D3814" s="6" t="s">
        <v>3816</v>
      </c>
      <c r="E3814" s="3">
        <v>2</v>
      </c>
    </row>
    <row r="3815" spans="1:5" ht="18.75">
      <c r="A3815" s="37">
        <v>3813</v>
      </c>
      <c r="B3815" s="209"/>
      <c r="C3815" s="37" t="s">
        <v>15796</v>
      </c>
      <c r="D3815" s="6" t="s">
        <v>3817</v>
      </c>
      <c r="E3815" s="3">
        <v>4</v>
      </c>
    </row>
    <row r="3816" spans="1:5" ht="33">
      <c r="A3816" s="37">
        <v>3814</v>
      </c>
      <c r="B3816" s="209"/>
      <c r="C3816" s="37" t="s">
        <v>15797</v>
      </c>
      <c r="D3816" s="6" t="s">
        <v>3818</v>
      </c>
      <c r="E3816" s="3">
        <v>2</v>
      </c>
    </row>
    <row r="3817" spans="1:5" ht="18.75">
      <c r="A3817" s="37">
        <v>3815</v>
      </c>
      <c r="B3817" s="209"/>
      <c r="C3817" s="37" t="s">
        <v>15798</v>
      </c>
      <c r="D3817" s="6" t="s">
        <v>3819</v>
      </c>
      <c r="E3817" s="3">
        <v>2</v>
      </c>
    </row>
    <row r="3818" spans="1:5" ht="33">
      <c r="A3818" s="37">
        <v>3816</v>
      </c>
      <c r="B3818" s="209"/>
      <c r="C3818" s="37" t="s">
        <v>15799</v>
      </c>
      <c r="D3818" s="6" t="s">
        <v>3820</v>
      </c>
      <c r="E3818" s="3">
        <v>4</v>
      </c>
    </row>
    <row r="3819" spans="1:5" ht="18.75">
      <c r="A3819" s="37">
        <v>3817</v>
      </c>
      <c r="B3819" s="209"/>
      <c r="C3819" s="37" t="s">
        <v>15800</v>
      </c>
      <c r="D3819" s="6" t="s">
        <v>3821</v>
      </c>
      <c r="E3819" s="3">
        <v>4</v>
      </c>
    </row>
    <row r="3820" spans="1:5" ht="18.75">
      <c r="A3820" s="37">
        <v>3818</v>
      </c>
      <c r="B3820" s="209"/>
      <c r="C3820" s="37" t="s">
        <v>15801</v>
      </c>
      <c r="D3820" s="6" t="s">
        <v>3822</v>
      </c>
      <c r="E3820" s="3">
        <v>4</v>
      </c>
    </row>
    <row r="3821" spans="1:5" ht="18.75">
      <c r="A3821" s="37">
        <v>3819</v>
      </c>
      <c r="B3821" s="209"/>
      <c r="C3821" s="37" t="s">
        <v>15802</v>
      </c>
      <c r="D3821" s="6" t="s">
        <v>3823</v>
      </c>
      <c r="E3821" s="3">
        <v>4</v>
      </c>
    </row>
    <row r="3822" spans="1:5" ht="18.75">
      <c r="A3822" s="37">
        <v>3820</v>
      </c>
      <c r="B3822" s="209"/>
      <c r="C3822" s="37" t="s">
        <v>15803</v>
      </c>
      <c r="D3822" s="6" t="s">
        <v>3824</v>
      </c>
      <c r="E3822" s="3">
        <v>4</v>
      </c>
    </row>
    <row r="3823" spans="1:5" ht="18.75">
      <c r="A3823" s="37">
        <v>3821</v>
      </c>
      <c r="B3823" s="209"/>
      <c r="C3823" s="37" t="s">
        <v>15804</v>
      </c>
      <c r="D3823" s="6" t="s">
        <v>3825</v>
      </c>
      <c r="E3823" s="3">
        <v>4</v>
      </c>
    </row>
    <row r="3824" spans="1:5" ht="33">
      <c r="A3824" s="37">
        <v>3822</v>
      </c>
      <c r="B3824" s="209"/>
      <c r="C3824" s="37" t="s">
        <v>15805</v>
      </c>
      <c r="D3824" s="6" t="s">
        <v>3826</v>
      </c>
      <c r="E3824" s="3">
        <v>2</v>
      </c>
    </row>
    <row r="3825" spans="1:5" ht="18.75">
      <c r="A3825" s="37">
        <v>3823</v>
      </c>
      <c r="B3825" s="209"/>
      <c r="C3825" s="37" t="s">
        <v>15806</v>
      </c>
      <c r="D3825" s="6" t="s">
        <v>3827</v>
      </c>
      <c r="E3825" s="3">
        <v>2</v>
      </c>
    </row>
    <row r="3826" spans="1:5" ht="18.75">
      <c r="A3826" s="37">
        <v>3824</v>
      </c>
      <c r="B3826" s="209"/>
      <c r="C3826" s="37" t="s">
        <v>15807</v>
      </c>
      <c r="D3826" s="6" t="s">
        <v>3828</v>
      </c>
      <c r="E3826" s="3">
        <v>2</v>
      </c>
    </row>
    <row r="3827" spans="1:5" ht="33">
      <c r="A3827" s="37">
        <v>3825</v>
      </c>
      <c r="B3827" s="209"/>
      <c r="C3827" s="37" t="s">
        <v>15808</v>
      </c>
      <c r="D3827" s="6" t="s">
        <v>3829</v>
      </c>
      <c r="E3827" s="3">
        <v>4</v>
      </c>
    </row>
    <row r="3828" spans="1:5" ht="18.75">
      <c r="A3828" s="37">
        <v>3826</v>
      </c>
      <c r="B3828" s="209"/>
      <c r="C3828" s="37" t="s">
        <v>15809</v>
      </c>
      <c r="D3828" s="6" t="s">
        <v>3830</v>
      </c>
      <c r="E3828" s="3">
        <v>4</v>
      </c>
    </row>
    <row r="3829" spans="1:5" ht="18.75">
      <c r="A3829" s="37">
        <v>3827</v>
      </c>
      <c r="B3829" s="209"/>
      <c r="C3829" s="37" t="s">
        <v>15810</v>
      </c>
      <c r="D3829" s="6" t="s">
        <v>3831</v>
      </c>
      <c r="E3829" s="3">
        <v>4</v>
      </c>
    </row>
    <row r="3830" spans="1:5" ht="33">
      <c r="A3830" s="37">
        <v>3828</v>
      </c>
      <c r="B3830" s="209"/>
      <c r="C3830" s="37" t="s">
        <v>15811</v>
      </c>
      <c r="D3830" s="6" t="s">
        <v>3832</v>
      </c>
      <c r="E3830" s="3">
        <v>4</v>
      </c>
    </row>
    <row r="3831" spans="1:5" ht="33">
      <c r="A3831" s="37">
        <v>3829</v>
      </c>
      <c r="B3831" s="209"/>
      <c r="C3831" s="37" t="s">
        <v>15812</v>
      </c>
      <c r="D3831" s="6" t="s">
        <v>3833</v>
      </c>
      <c r="E3831" s="3">
        <v>4</v>
      </c>
    </row>
    <row r="3832" spans="1:5" ht="18.75">
      <c r="A3832" s="37">
        <v>3830</v>
      </c>
      <c r="B3832" s="209"/>
      <c r="C3832" s="37" t="s">
        <v>15813</v>
      </c>
      <c r="D3832" s="6" t="s">
        <v>3834</v>
      </c>
      <c r="E3832" s="3">
        <v>4</v>
      </c>
    </row>
    <row r="3833" spans="1:5" ht="18.75">
      <c r="A3833" s="37">
        <v>3831</v>
      </c>
      <c r="B3833" s="209"/>
      <c r="C3833" s="37" t="s">
        <v>15814</v>
      </c>
      <c r="D3833" s="6" t="s">
        <v>3835</v>
      </c>
      <c r="E3833" s="3">
        <v>4</v>
      </c>
    </row>
    <row r="3834" spans="1:5" ht="18.75">
      <c r="A3834" s="37">
        <v>3832</v>
      </c>
      <c r="B3834" s="209"/>
      <c r="C3834" s="37" t="s">
        <v>15815</v>
      </c>
      <c r="D3834" s="6" t="s">
        <v>3836</v>
      </c>
      <c r="E3834" s="3">
        <v>4</v>
      </c>
    </row>
    <row r="3835" spans="1:5" ht="18.75">
      <c r="A3835" s="37">
        <v>3833</v>
      </c>
      <c r="B3835" s="209"/>
      <c r="C3835" s="37" t="s">
        <v>15816</v>
      </c>
      <c r="D3835" s="6" t="s">
        <v>3837</v>
      </c>
      <c r="E3835" s="3">
        <v>4</v>
      </c>
    </row>
    <row r="3836" spans="1:5" ht="18.75">
      <c r="A3836" s="37">
        <v>3834</v>
      </c>
      <c r="B3836" s="209"/>
      <c r="C3836" s="37" t="s">
        <v>15817</v>
      </c>
      <c r="D3836" s="6" t="s">
        <v>3838</v>
      </c>
      <c r="E3836" s="3">
        <v>4</v>
      </c>
    </row>
    <row r="3837" spans="1:5" ht="18.75">
      <c r="A3837" s="37">
        <v>3835</v>
      </c>
      <c r="B3837" s="209"/>
      <c r="C3837" s="37" t="s">
        <v>15818</v>
      </c>
      <c r="D3837" s="6" t="s">
        <v>3839</v>
      </c>
      <c r="E3837" s="3">
        <v>4</v>
      </c>
    </row>
    <row r="3838" spans="1:5" ht="33">
      <c r="A3838" s="37">
        <v>3836</v>
      </c>
      <c r="B3838" s="209"/>
      <c r="C3838" s="37" t="s">
        <v>15819</v>
      </c>
      <c r="D3838" s="6" t="s">
        <v>3840</v>
      </c>
      <c r="E3838" s="3">
        <v>4</v>
      </c>
    </row>
    <row r="3839" spans="1:5" ht="18.75">
      <c r="A3839" s="37">
        <v>3837</v>
      </c>
      <c r="B3839" s="209"/>
      <c r="C3839" s="37" t="s">
        <v>15820</v>
      </c>
      <c r="D3839" s="6" t="s">
        <v>3841</v>
      </c>
      <c r="E3839" s="3">
        <v>4</v>
      </c>
    </row>
    <row r="3840" spans="1:5" ht="18.75">
      <c r="A3840" s="37">
        <v>3838</v>
      </c>
      <c r="B3840" s="209"/>
      <c r="C3840" s="37" t="s">
        <v>15821</v>
      </c>
      <c r="D3840" s="6" t="s">
        <v>3842</v>
      </c>
      <c r="E3840" s="3">
        <v>4</v>
      </c>
    </row>
    <row r="3841" spans="1:5" ht="18.75">
      <c r="A3841" s="37">
        <v>3839</v>
      </c>
      <c r="B3841" s="209"/>
      <c r="C3841" s="37" t="s">
        <v>15822</v>
      </c>
      <c r="D3841" s="6" t="s">
        <v>3843</v>
      </c>
      <c r="E3841" s="3">
        <v>4</v>
      </c>
    </row>
    <row r="3842" spans="1:5" ht="18.75">
      <c r="A3842" s="37">
        <v>3840</v>
      </c>
      <c r="B3842" s="209"/>
      <c r="C3842" s="37" t="s">
        <v>15823</v>
      </c>
      <c r="D3842" s="6" t="s">
        <v>3844</v>
      </c>
      <c r="E3842" s="3">
        <v>4</v>
      </c>
    </row>
    <row r="3843" spans="1:5" ht="49.5">
      <c r="A3843" s="37">
        <v>3841</v>
      </c>
      <c r="B3843" s="209"/>
      <c r="C3843" s="37" t="s">
        <v>15824</v>
      </c>
      <c r="D3843" s="6" t="s">
        <v>3845</v>
      </c>
      <c r="E3843" s="3">
        <v>4</v>
      </c>
    </row>
    <row r="3844" spans="1:5" ht="33">
      <c r="A3844" s="37">
        <v>3842</v>
      </c>
      <c r="B3844" s="209"/>
      <c r="C3844" s="37" t="s">
        <v>15825</v>
      </c>
      <c r="D3844" s="6" t="s">
        <v>3846</v>
      </c>
      <c r="E3844" s="3">
        <v>4</v>
      </c>
    </row>
    <row r="3845" spans="1:5" ht="33">
      <c r="A3845" s="37">
        <v>3843</v>
      </c>
      <c r="B3845" s="209"/>
      <c r="C3845" s="37" t="s">
        <v>15826</v>
      </c>
      <c r="D3845" s="6" t="s">
        <v>3847</v>
      </c>
      <c r="E3845" s="3">
        <v>4</v>
      </c>
    </row>
    <row r="3846" spans="1:5" ht="33">
      <c r="A3846" s="37">
        <v>3844</v>
      </c>
      <c r="B3846" s="209"/>
      <c r="C3846" s="37" t="s">
        <v>15827</v>
      </c>
      <c r="D3846" s="6" t="s">
        <v>3848</v>
      </c>
      <c r="E3846" s="3">
        <v>4</v>
      </c>
    </row>
    <row r="3847" spans="1:5" ht="33">
      <c r="A3847" s="37">
        <v>3845</v>
      </c>
      <c r="B3847" s="209"/>
      <c r="C3847" s="37" t="s">
        <v>15828</v>
      </c>
      <c r="D3847" s="6" t="s">
        <v>3849</v>
      </c>
      <c r="E3847" s="3">
        <v>4</v>
      </c>
    </row>
    <row r="3848" spans="1:5" ht="18.75">
      <c r="A3848" s="37">
        <v>3846</v>
      </c>
      <c r="B3848" s="209"/>
      <c r="C3848" s="37" t="s">
        <v>15829</v>
      </c>
      <c r="D3848" s="6" t="s">
        <v>3850</v>
      </c>
      <c r="E3848" s="3">
        <v>4</v>
      </c>
    </row>
    <row r="3849" spans="1:5" ht="18.75">
      <c r="A3849" s="37">
        <v>3847</v>
      </c>
      <c r="B3849" s="209"/>
      <c r="C3849" s="37" t="s">
        <v>15830</v>
      </c>
      <c r="D3849" s="6" t="s">
        <v>3851</v>
      </c>
      <c r="E3849" s="3">
        <v>4</v>
      </c>
    </row>
    <row r="3850" spans="1:5" ht="18.75">
      <c r="A3850" s="37">
        <v>3848</v>
      </c>
      <c r="B3850" s="209"/>
      <c r="C3850" s="37" t="s">
        <v>15831</v>
      </c>
      <c r="D3850" s="6" t="s">
        <v>3852</v>
      </c>
      <c r="E3850" s="3">
        <v>4</v>
      </c>
    </row>
    <row r="3851" spans="1:5" ht="18.75">
      <c r="A3851" s="37">
        <v>3849</v>
      </c>
      <c r="B3851" s="209"/>
      <c r="C3851" s="37" t="s">
        <v>15832</v>
      </c>
      <c r="D3851" s="6" t="s">
        <v>3853</v>
      </c>
      <c r="E3851" s="3">
        <v>4</v>
      </c>
    </row>
    <row r="3852" spans="1:5" ht="18.75">
      <c r="A3852" s="37">
        <v>3850</v>
      </c>
      <c r="B3852" s="209"/>
      <c r="C3852" s="37" t="s">
        <v>15833</v>
      </c>
      <c r="D3852" s="6" t="s">
        <v>3854</v>
      </c>
      <c r="E3852" s="3">
        <v>4</v>
      </c>
    </row>
    <row r="3853" spans="1:5" ht="33">
      <c r="A3853" s="37">
        <v>3851</v>
      </c>
      <c r="B3853" s="209"/>
      <c r="C3853" s="37" t="s">
        <v>15834</v>
      </c>
      <c r="D3853" s="6" t="s">
        <v>3855</v>
      </c>
      <c r="E3853" s="3">
        <v>4</v>
      </c>
    </row>
    <row r="3854" spans="1:5" ht="33">
      <c r="A3854" s="37">
        <v>3852</v>
      </c>
      <c r="B3854" s="209"/>
      <c r="C3854" s="37" t="s">
        <v>15835</v>
      </c>
      <c r="D3854" s="6" t="s">
        <v>3856</v>
      </c>
      <c r="E3854" s="3">
        <v>4</v>
      </c>
    </row>
    <row r="3855" spans="1:5" ht="33">
      <c r="A3855" s="37">
        <v>3853</v>
      </c>
      <c r="B3855" s="209"/>
      <c r="C3855" s="37" t="s">
        <v>15836</v>
      </c>
      <c r="D3855" s="6" t="s">
        <v>3857</v>
      </c>
      <c r="E3855" s="3">
        <v>4</v>
      </c>
    </row>
    <row r="3856" spans="1:5" ht="33">
      <c r="A3856" s="37">
        <v>3854</v>
      </c>
      <c r="B3856" s="209"/>
      <c r="C3856" s="37" t="s">
        <v>15837</v>
      </c>
      <c r="D3856" s="6" t="s">
        <v>3858</v>
      </c>
      <c r="E3856" s="3">
        <v>4</v>
      </c>
    </row>
    <row r="3857" spans="1:5" ht="33">
      <c r="A3857" s="37">
        <v>3855</v>
      </c>
      <c r="B3857" s="209"/>
      <c r="C3857" s="37" t="s">
        <v>15838</v>
      </c>
      <c r="D3857" s="6" t="s">
        <v>3859</v>
      </c>
      <c r="E3857" s="3">
        <v>4</v>
      </c>
    </row>
    <row r="3858" spans="1:5" ht="33">
      <c r="A3858" s="37">
        <v>3856</v>
      </c>
      <c r="B3858" s="209"/>
      <c r="C3858" s="37" t="s">
        <v>15839</v>
      </c>
      <c r="D3858" s="6" t="s">
        <v>3860</v>
      </c>
      <c r="E3858" s="3">
        <v>4</v>
      </c>
    </row>
    <row r="3859" spans="1:5" ht="33">
      <c r="A3859" s="37">
        <v>3857</v>
      </c>
      <c r="B3859" s="209"/>
      <c r="C3859" s="37" t="s">
        <v>15840</v>
      </c>
      <c r="D3859" s="6" t="s">
        <v>3861</v>
      </c>
      <c r="E3859" s="3">
        <v>4</v>
      </c>
    </row>
    <row r="3860" spans="1:5" ht="33">
      <c r="A3860" s="37">
        <v>3858</v>
      </c>
      <c r="B3860" s="209"/>
      <c r="C3860" s="37" t="s">
        <v>15841</v>
      </c>
      <c r="D3860" s="6" t="s">
        <v>3862</v>
      </c>
      <c r="E3860" s="3">
        <v>4</v>
      </c>
    </row>
    <row r="3861" spans="1:5" ht="33">
      <c r="A3861" s="37">
        <v>3859</v>
      </c>
      <c r="B3861" s="209"/>
      <c r="C3861" s="37" t="s">
        <v>15842</v>
      </c>
      <c r="D3861" s="6" t="s">
        <v>3863</v>
      </c>
      <c r="E3861" s="3">
        <v>4</v>
      </c>
    </row>
    <row r="3862" spans="1:5" ht="33">
      <c r="A3862" s="37">
        <v>3860</v>
      </c>
      <c r="B3862" s="209"/>
      <c r="C3862" s="37" t="s">
        <v>15843</v>
      </c>
      <c r="D3862" s="6" t="s">
        <v>3864</v>
      </c>
      <c r="E3862" s="3">
        <v>4</v>
      </c>
    </row>
    <row r="3863" spans="1:5" ht="33">
      <c r="A3863" s="37">
        <v>3861</v>
      </c>
      <c r="B3863" s="209"/>
      <c r="C3863" s="37" t="s">
        <v>15844</v>
      </c>
      <c r="D3863" s="6" t="s">
        <v>3865</v>
      </c>
      <c r="E3863" s="3">
        <v>4</v>
      </c>
    </row>
    <row r="3864" spans="1:5" ht="33">
      <c r="A3864" s="37">
        <v>3862</v>
      </c>
      <c r="B3864" s="209"/>
      <c r="C3864" s="37" t="s">
        <v>15845</v>
      </c>
      <c r="D3864" s="6" t="s">
        <v>3866</v>
      </c>
      <c r="E3864" s="3">
        <v>4</v>
      </c>
    </row>
    <row r="3865" spans="1:5" ht="33">
      <c r="A3865" s="37">
        <v>3863</v>
      </c>
      <c r="B3865" s="209"/>
      <c r="C3865" s="37" t="s">
        <v>15846</v>
      </c>
      <c r="D3865" s="6" t="s">
        <v>3867</v>
      </c>
      <c r="E3865" s="3">
        <v>4</v>
      </c>
    </row>
    <row r="3866" spans="1:5" ht="33">
      <c r="A3866" s="37">
        <v>3864</v>
      </c>
      <c r="B3866" s="209"/>
      <c r="C3866" s="37" t="s">
        <v>15847</v>
      </c>
      <c r="D3866" s="6" t="s">
        <v>3868</v>
      </c>
      <c r="E3866" s="3">
        <v>4</v>
      </c>
    </row>
    <row r="3867" spans="1:5" ht="33">
      <c r="A3867" s="37">
        <v>3865</v>
      </c>
      <c r="B3867" s="209"/>
      <c r="C3867" s="37" t="s">
        <v>15848</v>
      </c>
      <c r="D3867" s="6" t="s">
        <v>3869</v>
      </c>
      <c r="E3867" s="3">
        <v>4</v>
      </c>
    </row>
    <row r="3868" spans="1:5" ht="33">
      <c r="A3868" s="37">
        <v>3866</v>
      </c>
      <c r="B3868" s="209"/>
      <c r="C3868" s="37" t="s">
        <v>15849</v>
      </c>
      <c r="D3868" s="6" t="s">
        <v>3870</v>
      </c>
      <c r="E3868" s="3">
        <v>4</v>
      </c>
    </row>
    <row r="3869" spans="1:5" ht="33">
      <c r="A3869" s="37">
        <v>3867</v>
      </c>
      <c r="B3869" s="209"/>
      <c r="C3869" s="37" t="s">
        <v>15850</v>
      </c>
      <c r="D3869" s="6" t="s">
        <v>3871</v>
      </c>
      <c r="E3869" s="3">
        <v>4</v>
      </c>
    </row>
    <row r="3870" spans="1:5" ht="33">
      <c r="A3870" s="37">
        <v>3868</v>
      </c>
      <c r="B3870" s="209"/>
      <c r="C3870" s="37" t="s">
        <v>15851</v>
      </c>
      <c r="D3870" s="6" t="s">
        <v>3872</v>
      </c>
      <c r="E3870" s="3">
        <v>4</v>
      </c>
    </row>
    <row r="3871" spans="1:5" ht="33">
      <c r="A3871" s="37">
        <v>3869</v>
      </c>
      <c r="B3871" s="209"/>
      <c r="C3871" s="37" t="s">
        <v>15852</v>
      </c>
      <c r="D3871" s="6" t="s">
        <v>3873</v>
      </c>
      <c r="E3871" s="3">
        <v>4</v>
      </c>
    </row>
    <row r="3872" spans="1:5" ht="33">
      <c r="A3872" s="37">
        <v>3870</v>
      </c>
      <c r="B3872" s="209"/>
      <c r="C3872" s="37" t="s">
        <v>15853</v>
      </c>
      <c r="D3872" s="6" t="s">
        <v>3874</v>
      </c>
      <c r="E3872" s="3">
        <v>4</v>
      </c>
    </row>
    <row r="3873" spans="1:5" ht="33">
      <c r="A3873" s="37">
        <v>3871</v>
      </c>
      <c r="B3873" s="209"/>
      <c r="C3873" s="37" t="s">
        <v>15854</v>
      </c>
      <c r="D3873" s="6" t="s">
        <v>3875</v>
      </c>
      <c r="E3873" s="3">
        <v>4</v>
      </c>
    </row>
    <row r="3874" spans="1:5" ht="33">
      <c r="A3874" s="37">
        <v>3872</v>
      </c>
      <c r="B3874" s="209"/>
      <c r="C3874" s="37" t="s">
        <v>15855</v>
      </c>
      <c r="D3874" s="6" t="s">
        <v>3876</v>
      </c>
      <c r="E3874" s="3">
        <v>4</v>
      </c>
    </row>
    <row r="3875" spans="1:5" ht="33">
      <c r="A3875" s="37">
        <v>3873</v>
      </c>
      <c r="B3875" s="209"/>
      <c r="C3875" s="37" t="s">
        <v>15856</v>
      </c>
      <c r="D3875" s="6" t="s">
        <v>3877</v>
      </c>
      <c r="E3875" s="3">
        <v>4</v>
      </c>
    </row>
    <row r="3876" spans="1:5" ht="33">
      <c r="A3876" s="37">
        <v>3874</v>
      </c>
      <c r="B3876" s="209"/>
      <c r="C3876" s="37" t="s">
        <v>15857</v>
      </c>
      <c r="D3876" s="6" t="s">
        <v>3878</v>
      </c>
      <c r="E3876" s="3">
        <v>4</v>
      </c>
    </row>
    <row r="3877" spans="1:5" ht="33">
      <c r="A3877" s="37">
        <v>3875</v>
      </c>
      <c r="B3877" s="209"/>
      <c r="C3877" s="37" t="s">
        <v>15858</v>
      </c>
      <c r="D3877" s="6" t="s">
        <v>3879</v>
      </c>
      <c r="E3877" s="3">
        <v>4</v>
      </c>
    </row>
    <row r="3878" spans="1:5" ht="33">
      <c r="A3878" s="37">
        <v>3876</v>
      </c>
      <c r="B3878" s="209"/>
      <c r="C3878" s="37" t="s">
        <v>15859</v>
      </c>
      <c r="D3878" s="6" t="s">
        <v>3880</v>
      </c>
      <c r="E3878" s="3">
        <v>4</v>
      </c>
    </row>
    <row r="3879" spans="1:5" ht="33">
      <c r="A3879" s="37">
        <v>3877</v>
      </c>
      <c r="B3879" s="209"/>
      <c r="C3879" s="37" t="s">
        <v>15860</v>
      </c>
      <c r="D3879" s="6" t="s">
        <v>3881</v>
      </c>
      <c r="E3879" s="3">
        <v>4</v>
      </c>
    </row>
    <row r="3880" spans="1:5" ht="18.75">
      <c r="A3880" s="37">
        <v>3878</v>
      </c>
      <c r="B3880" s="209"/>
      <c r="C3880" s="37" t="s">
        <v>15861</v>
      </c>
      <c r="D3880" s="6" t="s">
        <v>3882</v>
      </c>
      <c r="E3880" s="3">
        <v>4</v>
      </c>
    </row>
    <row r="3881" spans="1:5" ht="33">
      <c r="A3881" s="37">
        <v>3879</v>
      </c>
      <c r="B3881" s="209"/>
      <c r="C3881" s="37" t="s">
        <v>15862</v>
      </c>
      <c r="D3881" s="6" t="s">
        <v>3883</v>
      </c>
      <c r="E3881" s="3">
        <v>4</v>
      </c>
    </row>
    <row r="3882" spans="1:5" ht="33">
      <c r="A3882" s="37">
        <v>3880</v>
      </c>
      <c r="B3882" s="209"/>
      <c r="C3882" s="37" t="s">
        <v>15863</v>
      </c>
      <c r="D3882" s="6" t="s">
        <v>3884</v>
      </c>
      <c r="E3882" s="3">
        <v>4</v>
      </c>
    </row>
    <row r="3883" spans="1:5" ht="18.75">
      <c r="A3883" s="37">
        <v>3881</v>
      </c>
      <c r="B3883" s="209"/>
      <c r="C3883" s="37" t="s">
        <v>15864</v>
      </c>
      <c r="D3883" s="6" t="s">
        <v>3885</v>
      </c>
      <c r="E3883" s="3">
        <v>4</v>
      </c>
    </row>
    <row r="3884" spans="1:5" ht="33">
      <c r="A3884" s="37">
        <v>3882</v>
      </c>
      <c r="B3884" s="209"/>
      <c r="C3884" s="37" t="s">
        <v>15865</v>
      </c>
      <c r="D3884" s="6" t="s">
        <v>3886</v>
      </c>
      <c r="E3884" s="3">
        <v>4</v>
      </c>
    </row>
    <row r="3885" spans="1:5" ht="33">
      <c r="A3885" s="37">
        <v>3883</v>
      </c>
      <c r="B3885" s="209"/>
      <c r="C3885" s="37" t="s">
        <v>15866</v>
      </c>
      <c r="D3885" s="6" t="s">
        <v>3887</v>
      </c>
      <c r="E3885" s="3">
        <v>4</v>
      </c>
    </row>
    <row r="3886" spans="1:5" ht="33">
      <c r="A3886" s="37">
        <v>3884</v>
      </c>
      <c r="B3886" s="209"/>
      <c r="C3886" s="37" t="s">
        <v>15867</v>
      </c>
      <c r="D3886" s="6" t="s">
        <v>3888</v>
      </c>
      <c r="E3886" s="3">
        <v>4</v>
      </c>
    </row>
    <row r="3887" spans="1:5" ht="33">
      <c r="A3887" s="37">
        <v>3885</v>
      </c>
      <c r="B3887" s="209"/>
      <c r="C3887" s="37" t="s">
        <v>15868</v>
      </c>
      <c r="D3887" s="6" t="s">
        <v>3889</v>
      </c>
      <c r="E3887" s="3">
        <v>4</v>
      </c>
    </row>
    <row r="3888" spans="1:5" ht="33">
      <c r="A3888" s="37">
        <v>3886</v>
      </c>
      <c r="B3888" s="209"/>
      <c r="C3888" s="37" t="s">
        <v>15869</v>
      </c>
      <c r="D3888" s="6" t="s">
        <v>3890</v>
      </c>
      <c r="E3888" s="3">
        <v>4</v>
      </c>
    </row>
    <row r="3889" spans="1:5" ht="33">
      <c r="A3889" s="37">
        <v>3887</v>
      </c>
      <c r="B3889" s="209"/>
      <c r="C3889" s="37" t="s">
        <v>15870</v>
      </c>
      <c r="D3889" s="6" t="s">
        <v>3891</v>
      </c>
      <c r="E3889" s="3">
        <v>4</v>
      </c>
    </row>
    <row r="3890" spans="1:5" ht="33">
      <c r="A3890" s="37">
        <v>3888</v>
      </c>
      <c r="B3890" s="209"/>
      <c r="C3890" s="37" t="s">
        <v>15871</v>
      </c>
      <c r="D3890" s="6" t="s">
        <v>3892</v>
      </c>
      <c r="E3890" s="3">
        <v>4</v>
      </c>
    </row>
    <row r="3891" spans="1:5" ht="33">
      <c r="A3891" s="37">
        <v>3889</v>
      </c>
      <c r="B3891" s="209"/>
      <c r="C3891" s="37" t="s">
        <v>15872</v>
      </c>
      <c r="D3891" s="6" t="s">
        <v>3893</v>
      </c>
      <c r="E3891" s="3">
        <v>4</v>
      </c>
    </row>
    <row r="3892" spans="1:5" ht="33">
      <c r="A3892" s="37">
        <v>3890</v>
      </c>
      <c r="B3892" s="209"/>
      <c r="C3892" s="37" t="s">
        <v>15873</v>
      </c>
      <c r="D3892" s="6" t="s">
        <v>3894</v>
      </c>
      <c r="E3892" s="3">
        <v>4</v>
      </c>
    </row>
    <row r="3893" spans="1:5" ht="33">
      <c r="A3893" s="37">
        <v>3891</v>
      </c>
      <c r="B3893" s="209"/>
      <c r="C3893" s="37" t="s">
        <v>15874</v>
      </c>
      <c r="D3893" s="6" t="s">
        <v>3895</v>
      </c>
      <c r="E3893" s="3">
        <v>4</v>
      </c>
    </row>
    <row r="3894" spans="1:5" ht="33">
      <c r="A3894" s="37">
        <v>3892</v>
      </c>
      <c r="B3894" s="209"/>
      <c r="C3894" s="37" t="s">
        <v>15875</v>
      </c>
      <c r="D3894" s="6" t="s">
        <v>3896</v>
      </c>
      <c r="E3894" s="3">
        <v>4</v>
      </c>
    </row>
    <row r="3895" spans="1:5" ht="33">
      <c r="A3895" s="37">
        <v>3893</v>
      </c>
      <c r="B3895" s="209"/>
      <c r="C3895" s="37" t="s">
        <v>15876</v>
      </c>
      <c r="D3895" s="6" t="s">
        <v>3897</v>
      </c>
      <c r="E3895" s="3">
        <v>4</v>
      </c>
    </row>
    <row r="3896" spans="1:5" ht="33">
      <c r="A3896" s="37">
        <v>3894</v>
      </c>
      <c r="B3896" s="209"/>
      <c r="C3896" s="37" t="s">
        <v>15877</v>
      </c>
      <c r="D3896" s="6" t="s">
        <v>3898</v>
      </c>
      <c r="E3896" s="3">
        <v>4</v>
      </c>
    </row>
    <row r="3897" spans="1:5" ht="33">
      <c r="A3897" s="37">
        <v>3895</v>
      </c>
      <c r="B3897" s="209"/>
      <c r="C3897" s="37" t="s">
        <v>15878</v>
      </c>
      <c r="D3897" s="6" t="s">
        <v>3899</v>
      </c>
      <c r="E3897" s="3">
        <v>4</v>
      </c>
    </row>
    <row r="3898" spans="1:5" ht="33">
      <c r="A3898" s="37">
        <v>3896</v>
      </c>
      <c r="B3898" s="209"/>
      <c r="C3898" s="37" t="s">
        <v>15879</v>
      </c>
      <c r="D3898" s="6" t="s">
        <v>3900</v>
      </c>
      <c r="E3898" s="3">
        <v>4</v>
      </c>
    </row>
    <row r="3899" spans="1:5" ht="33">
      <c r="A3899" s="37">
        <v>3897</v>
      </c>
      <c r="B3899" s="209"/>
      <c r="C3899" s="37" t="s">
        <v>15880</v>
      </c>
      <c r="D3899" s="6" t="s">
        <v>3901</v>
      </c>
      <c r="E3899" s="3">
        <v>4</v>
      </c>
    </row>
    <row r="3900" spans="1:5" ht="33">
      <c r="A3900" s="37">
        <v>3898</v>
      </c>
      <c r="B3900" s="209"/>
      <c r="C3900" s="37" t="s">
        <v>15881</v>
      </c>
      <c r="D3900" s="6" t="s">
        <v>2334</v>
      </c>
      <c r="E3900" s="3">
        <v>4</v>
      </c>
    </row>
    <row r="3901" spans="1:5" ht="18.75">
      <c r="A3901" s="37">
        <v>3899</v>
      </c>
      <c r="B3901" s="209"/>
      <c r="C3901" s="37" t="s">
        <v>15882</v>
      </c>
      <c r="D3901" s="6" t="s">
        <v>2335</v>
      </c>
      <c r="E3901" s="3">
        <v>4</v>
      </c>
    </row>
    <row r="3902" spans="1:5" ht="33">
      <c r="A3902" s="37">
        <v>3900</v>
      </c>
      <c r="B3902" s="209"/>
      <c r="C3902" s="37" t="s">
        <v>15883</v>
      </c>
      <c r="D3902" s="6" t="s">
        <v>2336</v>
      </c>
      <c r="E3902" s="3">
        <v>4</v>
      </c>
    </row>
    <row r="3903" spans="1:5" ht="33">
      <c r="A3903" s="37">
        <v>3901</v>
      </c>
      <c r="B3903" s="209"/>
      <c r="C3903" s="37" t="s">
        <v>15884</v>
      </c>
      <c r="D3903" s="6" t="s">
        <v>3902</v>
      </c>
      <c r="E3903" s="3">
        <v>6</v>
      </c>
    </row>
    <row r="3904" spans="1:5" ht="33">
      <c r="A3904" s="37">
        <v>3902</v>
      </c>
      <c r="B3904" s="209"/>
      <c r="C3904" s="37" t="s">
        <v>15885</v>
      </c>
      <c r="D3904" s="6" t="s">
        <v>3903</v>
      </c>
      <c r="E3904" s="3">
        <v>4</v>
      </c>
    </row>
    <row r="3905" spans="1:5" ht="33">
      <c r="A3905" s="37">
        <v>3903</v>
      </c>
      <c r="B3905" s="209"/>
      <c r="C3905" s="37" t="s">
        <v>15886</v>
      </c>
      <c r="D3905" s="6" t="s">
        <v>3904</v>
      </c>
      <c r="E3905" s="3">
        <v>4</v>
      </c>
    </row>
    <row r="3906" spans="1:5" ht="33">
      <c r="A3906" s="37">
        <v>3904</v>
      </c>
      <c r="B3906" s="209"/>
      <c r="C3906" s="37" t="s">
        <v>15887</v>
      </c>
      <c r="D3906" s="6" t="s">
        <v>3905</v>
      </c>
      <c r="E3906" s="3">
        <v>4</v>
      </c>
    </row>
    <row r="3907" spans="1:5" ht="18.75">
      <c r="A3907" s="37">
        <v>3905</v>
      </c>
      <c r="B3907" s="209"/>
      <c r="C3907" s="37" t="s">
        <v>15888</v>
      </c>
      <c r="D3907" s="6" t="s">
        <v>3906</v>
      </c>
      <c r="E3907" s="3">
        <v>4</v>
      </c>
    </row>
    <row r="3908" spans="1:5" ht="18.75">
      <c r="A3908" s="37">
        <v>3906</v>
      </c>
      <c r="B3908" s="209"/>
      <c r="C3908" s="37" t="s">
        <v>15889</v>
      </c>
      <c r="D3908" s="6" t="s">
        <v>3907</v>
      </c>
      <c r="E3908" s="3">
        <v>6</v>
      </c>
    </row>
    <row r="3909" spans="1:5" ht="33">
      <c r="A3909" s="37">
        <v>3907</v>
      </c>
      <c r="B3909" s="209"/>
      <c r="C3909" s="37" t="s">
        <v>15890</v>
      </c>
      <c r="D3909" s="6" t="s">
        <v>3908</v>
      </c>
      <c r="E3909" s="3">
        <v>4</v>
      </c>
    </row>
    <row r="3910" spans="1:5" ht="18.75">
      <c r="A3910" s="37">
        <v>3908</v>
      </c>
      <c r="B3910" s="209"/>
      <c r="C3910" s="37" t="s">
        <v>15891</v>
      </c>
      <c r="D3910" s="6" t="s">
        <v>3909</v>
      </c>
      <c r="E3910" s="3">
        <v>4</v>
      </c>
    </row>
    <row r="3911" spans="1:5" ht="18.75">
      <c r="A3911" s="37">
        <v>3909</v>
      </c>
      <c r="B3911" s="209"/>
      <c r="C3911" s="37" t="s">
        <v>15892</v>
      </c>
      <c r="D3911" s="6" t="s">
        <v>3910</v>
      </c>
      <c r="E3911" s="3">
        <v>6</v>
      </c>
    </row>
    <row r="3912" spans="1:5" ht="18.75">
      <c r="A3912" s="37">
        <v>3910</v>
      </c>
      <c r="B3912" s="209"/>
      <c r="C3912" s="37" t="s">
        <v>15893</v>
      </c>
      <c r="D3912" s="6" t="s">
        <v>3911</v>
      </c>
      <c r="E3912" s="3">
        <v>6</v>
      </c>
    </row>
    <row r="3913" spans="1:5" ht="18.75">
      <c r="A3913" s="37">
        <v>3911</v>
      </c>
      <c r="B3913" s="209"/>
      <c r="C3913" s="37" t="s">
        <v>15894</v>
      </c>
      <c r="D3913" s="6" t="s">
        <v>3912</v>
      </c>
      <c r="E3913" s="3">
        <v>6</v>
      </c>
    </row>
    <row r="3914" spans="1:5" ht="18.75">
      <c r="A3914" s="37">
        <v>3912</v>
      </c>
      <c r="B3914" s="209"/>
      <c r="C3914" s="37" t="s">
        <v>15895</v>
      </c>
      <c r="D3914" s="6" t="s">
        <v>3913</v>
      </c>
      <c r="E3914" s="3">
        <v>6</v>
      </c>
    </row>
    <row r="3915" spans="1:5" ht="18.75">
      <c r="A3915" s="37">
        <v>3913</v>
      </c>
      <c r="B3915" s="209"/>
      <c r="C3915" s="37" t="s">
        <v>15896</v>
      </c>
      <c r="D3915" s="6" t="s">
        <v>3914</v>
      </c>
      <c r="E3915" s="3">
        <v>6</v>
      </c>
    </row>
    <row r="3916" spans="1:5" ht="18.75">
      <c r="A3916" s="37">
        <v>3914</v>
      </c>
      <c r="B3916" s="209"/>
      <c r="C3916" s="37" t="s">
        <v>15897</v>
      </c>
      <c r="D3916" s="6" t="s">
        <v>3915</v>
      </c>
      <c r="E3916" s="3">
        <v>6</v>
      </c>
    </row>
    <row r="3917" spans="1:5" ht="18.75">
      <c r="A3917" s="37">
        <v>3915</v>
      </c>
      <c r="B3917" s="209"/>
      <c r="C3917" s="37" t="s">
        <v>15898</v>
      </c>
      <c r="D3917" s="6" t="s">
        <v>3916</v>
      </c>
      <c r="E3917" s="3">
        <v>6</v>
      </c>
    </row>
    <row r="3918" spans="1:5" ht="18.75">
      <c r="A3918" s="37">
        <v>3916</v>
      </c>
      <c r="B3918" s="209"/>
      <c r="C3918" s="37" t="s">
        <v>15899</v>
      </c>
      <c r="D3918" s="6" t="s">
        <v>3917</v>
      </c>
      <c r="E3918" s="3">
        <v>6</v>
      </c>
    </row>
    <row r="3919" spans="1:5" ht="18.75">
      <c r="A3919" s="37">
        <v>3917</v>
      </c>
      <c r="B3919" s="209"/>
      <c r="C3919" s="37" t="s">
        <v>15900</v>
      </c>
      <c r="D3919" s="6" t="s">
        <v>3918</v>
      </c>
      <c r="E3919" s="3">
        <v>6</v>
      </c>
    </row>
    <row r="3920" spans="1:5" ht="18.75">
      <c r="A3920" s="37">
        <v>3918</v>
      </c>
      <c r="B3920" s="209"/>
      <c r="C3920" s="37" t="s">
        <v>15901</v>
      </c>
      <c r="D3920" s="6" t="s">
        <v>3919</v>
      </c>
      <c r="E3920" s="3">
        <v>6</v>
      </c>
    </row>
    <row r="3921" spans="1:5" ht="18.75">
      <c r="A3921" s="37">
        <v>3919</v>
      </c>
      <c r="B3921" s="209"/>
      <c r="C3921" s="37" t="s">
        <v>15902</v>
      </c>
      <c r="D3921" s="6" t="s">
        <v>3920</v>
      </c>
      <c r="E3921" s="3">
        <v>6</v>
      </c>
    </row>
    <row r="3922" spans="1:5" ht="18.75">
      <c r="A3922" s="37">
        <v>3920</v>
      </c>
      <c r="B3922" s="209"/>
      <c r="C3922" s="37" t="s">
        <v>15903</v>
      </c>
      <c r="D3922" s="6" t="s">
        <v>3921</v>
      </c>
      <c r="E3922" s="3">
        <v>6</v>
      </c>
    </row>
    <row r="3923" spans="1:5" ht="18.75">
      <c r="A3923" s="37">
        <v>3921</v>
      </c>
      <c r="B3923" s="209"/>
      <c r="C3923" s="37" t="s">
        <v>15904</v>
      </c>
      <c r="D3923" s="6" t="s">
        <v>3922</v>
      </c>
      <c r="E3923" s="3">
        <v>6</v>
      </c>
    </row>
    <row r="3924" spans="1:5" ht="18.75">
      <c r="A3924" s="37">
        <v>3922</v>
      </c>
      <c r="B3924" s="209"/>
      <c r="C3924" s="37" t="s">
        <v>15905</v>
      </c>
      <c r="D3924" s="6" t="s">
        <v>3923</v>
      </c>
      <c r="E3924" s="3">
        <v>6</v>
      </c>
    </row>
    <row r="3925" spans="1:5" ht="18.75">
      <c r="A3925" s="37">
        <v>3923</v>
      </c>
      <c r="B3925" s="209"/>
      <c r="C3925" s="37" t="s">
        <v>15906</v>
      </c>
      <c r="D3925" s="6" t="s">
        <v>3924</v>
      </c>
      <c r="E3925" s="3">
        <v>6</v>
      </c>
    </row>
    <row r="3926" spans="1:5" ht="18.75">
      <c r="A3926" s="37">
        <v>3924</v>
      </c>
      <c r="B3926" s="209"/>
      <c r="C3926" s="37" t="s">
        <v>15907</v>
      </c>
      <c r="D3926" s="6" t="s">
        <v>3925</v>
      </c>
      <c r="E3926" s="3">
        <v>6</v>
      </c>
    </row>
    <row r="3927" spans="1:5" ht="18.75">
      <c r="A3927" s="37">
        <v>3925</v>
      </c>
      <c r="B3927" s="209"/>
      <c r="C3927" s="37" t="s">
        <v>15908</v>
      </c>
      <c r="D3927" s="6" t="s">
        <v>3926</v>
      </c>
      <c r="E3927" s="3">
        <v>6</v>
      </c>
    </row>
    <row r="3928" spans="1:5" ht="18.75">
      <c r="A3928" s="37">
        <v>3926</v>
      </c>
      <c r="B3928" s="209"/>
      <c r="C3928" s="37" t="s">
        <v>15909</v>
      </c>
      <c r="D3928" s="6" t="s">
        <v>3927</v>
      </c>
      <c r="E3928" s="3">
        <v>6</v>
      </c>
    </row>
    <row r="3929" spans="1:5" ht="18.75">
      <c r="A3929" s="37">
        <v>3927</v>
      </c>
      <c r="B3929" s="209"/>
      <c r="C3929" s="37" t="s">
        <v>15910</v>
      </c>
      <c r="D3929" s="6" t="s">
        <v>3928</v>
      </c>
      <c r="E3929" s="3">
        <v>6</v>
      </c>
    </row>
    <row r="3930" spans="1:5" ht="18.75">
      <c r="A3930" s="37">
        <v>3928</v>
      </c>
      <c r="B3930" s="209"/>
      <c r="C3930" s="37" t="s">
        <v>15911</v>
      </c>
      <c r="D3930" s="6" t="s">
        <v>3929</v>
      </c>
      <c r="E3930" s="3">
        <v>6</v>
      </c>
    </row>
    <row r="3931" spans="1:5" ht="18.75">
      <c r="A3931" s="37">
        <v>3929</v>
      </c>
      <c r="B3931" s="209"/>
      <c r="C3931" s="37" t="s">
        <v>15912</v>
      </c>
      <c r="D3931" s="6" t="s">
        <v>3930</v>
      </c>
      <c r="E3931" s="3">
        <v>6</v>
      </c>
    </row>
    <row r="3932" spans="1:5" ht="18.75">
      <c r="A3932" s="37">
        <v>3930</v>
      </c>
      <c r="B3932" s="209"/>
      <c r="C3932" s="37" t="s">
        <v>15913</v>
      </c>
      <c r="D3932" s="6" t="s">
        <v>3931</v>
      </c>
      <c r="E3932" s="3">
        <v>6</v>
      </c>
    </row>
    <row r="3933" spans="1:5" ht="18.75">
      <c r="A3933" s="37">
        <v>3931</v>
      </c>
      <c r="B3933" s="209"/>
      <c r="C3933" s="37" t="s">
        <v>15914</v>
      </c>
      <c r="D3933" s="6" t="s">
        <v>3932</v>
      </c>
      <c r="E3933" s="3">
        <v>6</v>
      </c>
    </row>
    <row r="3934" spans="1:5" ht="18.75">
      <c r="A3934" s="37">
        <v>3932</v>
      </c>
      <c r="B3934" s="209"/>
      <c r="C3934" s="37" t="s">
        <v>15915</v>
      </c>
      <c r="D3934" s="6" t="s">
        <v>3933</v>
      </c>
      <c r="E3934" s="3">
        <v>6</v>
      </c>
    </row>
    <row r="3935" spans="1:5" ht="18.75">
      <c r="A3935" s="37">
        <v>3933</v>
      </c>
      <c r="B3935" s="209"/>
      <c r="C3935" s="37" t="s">
        <v>15916</v>
      </c>
      <c r="D3935" s="6" t="s">
        <v>3934</v>
      </c>
      <c r="E3935" s="3">
        <v>6</v>
      </c>
    </row>
    <row r="3936" spans="1:5" ht="18.75">
      <c r="A3936" s="37">
        <v>3934</v>
      </c>
      <c r="B3936" s="209"/>
      <c r="C3936" s="37" t="s">
        <v>15917</v>
      </c>
      <c r="D3936" s="6" t="s">
        <v>3935</v>
      </c>
      <c r="E3936" s="3">
        <v>6</v>
      </c>
    </row>
    <row r="3937" spans="1:5" ht="18.75">
      <c r="A3937" s="37">
        <v>3935</v>
      </c>
      <c r="B3937" s="209"/>
      <c r="C3937" s="37" t="s">
        <v>15918</v>
      </c>
      <c r="D3937" s="6" t="s">
        <v>3936</v>
      </c>
      <c r="E3937" s="3">
        <v>6</v>
      </c>
    </row>
    <row r="3938" spans="1:5" ht="18.75">
      <c r="A3938" s="37">
        <v>3936</v>
      </c>
      <c r="B3938" s="209"/>
      <c r="C3938" s="37" t="s">
        <v>15919</v>
      </c>
      <c r="D3938" s="6" t="s">
        <v>3937</v>
      </c>
      <c r="E3938" s="3">
        <v>6</v>
      </c>
    </row>
    <row r="3939" spans="1:5" ht="18.75">
      <c r="A3939" s="37">
        <v>3937</v>
      </c>
      <c r="B3939" s="209"/>
      <c r="C3939" s="37" t="s">
        <v>15920</v>
      </c>
      <c r="D3939" s="6" t="s">
        <v>3938</v>
      </c>
      <c r="E3939" s="3">
        <v>6</v>
      </c>
    </row>
    <row r="3940" spans="1:5" ht="18.75">
      <c r="A3940" s="37">
        <v>3938</v>
      </c>
      <c r="B3940" s="209"/>
      <c r="C3940" s="37" t="s">
        <v>15921</v>
      </c>
      <c r="D3940" s="6" t="s">
        <v>3939</v>
      </c>
      <c r="E3940" s="3">
        <v>6</v>
      </c>
    </row>
    <row r="3941" spans="1:5" ht="18.75">
      <c r="A3941" s="37">
        <v>3939</v>
      </c>
      <c r="B3941" s="209"/>
      <c r="C3941" s="37" t="s">
        <v>15922</v>
      </c>
      <c r="D3941" s="6" t="s">
        <v>3940</v>
      </c>
      <c r="E3941" s="3">
        <v>6</v>
      </c>
    </row>
    <row r="3942" spans="1:5" ht="18.75">
      <c r="A3942" s="37">
        <v>3940</v>
      </c>
      <c r="B3942" s="209"/>
      <c r="C3942" s="37" t="s">
        <v>15923</v>
      </c>
      <c r="D3942" s="6" t="s">
        <v>3941</v>
      </c>
      <c r="E3942" s="3">
        <v>6</v>
      </c>
    </row>
    <row r="3943" spans="1:5" ht="18.75">
      <c r="A3943" s="37">
        <v>3941</v>
      </c>
      <c r="B3943" s="209"/>
      <c r="C3943" s="37" t="s">
        <v>15924</v>
      </c>
      <c r="D3943" s="6" t="s">
        <v>3942</v>
      </c>
      <c r="E3943" s="3">
        <v>6</v>
      </c>
    </row>
    <row r="3944" spans="1:5" ht="18.75">
      <c r="A3944" s="37">
        <v>3942</v>
      </c>
      <c r="B3944" s="209"/>
      <c r="C3944" s="37" t="s">
        <v>15925</v>
      </c>
      <c r="D3944" s="6" t="s">
        <v>3943</v>
      </c>
      <c r="E3944" s="3">
        <v>6</v>
      </c>
    </row>
    <row r="3945" spans="1:5" ht="18.75">
      <c r="A3945" s="37">
        <v>3943</v>
      </c>
      <c r="B3945" s="209"/>
      <c r="C3945" s="37" t="s">
        <v>15926</v>
      </c>
      <c r="D3945" s="6" t="s">
        <v>3944</v>
      </c>
      <c r="E3945" s="3">
        <v>6</v>
      </c>
    </row>
    <row r="3946" spans="1:5" ht="18.75">
      <c r="A3946" s="37">
        <v>3944</v>
      </c>
      <c r="B3946" s="209"/>
      <c r="C3946" s="37" t="s">
        <v>15927</v>
      </c>
      <c r="D3946" s="6" t="s">
        <v>3945</v>
      </c>
      <c r="E3946" s="3">
        <v>6</v>
      </c>
    </row>
    <row r="3947" spans="1:5" ht="18.75">
      <c r="A3947" s="37">
        <v>3945</v>
      </c>
      <c r="B3947" s="209"/>
      <c r="C3947" s="37" t="s">
        <v>15928</v>
      </c>
      <c r="D3947" s="6" t="s">
        <v>3946</v>
      </c>
      <c r="E3947" s="3">
        <v>6</v>
      </c>
    </row>
    <row r="3948" spans="1:5" ht="18.75">
      <c r="A3948" s="37">
        <v>3946</v>
      </c>
      <c r="B3948" s="209"/>
      <c r="C3948" s="37" t="s">
        <v>15929</v>
      </c>
      <c r="D3948" s="6" t="s">
        <v>3947</v>
      </c>
      <c r="E3948" s="3">
        <v>6</v>
      </c>
    </row>
    <row r="3949" spans="1:5" ht="18.75">
      <c r="A3949" s="37">
        <v>3947</v>
      </c>
      <c r="B3949" s="209"/>
      <c r="C3949" s="37" t="s">
        <v>15930</v>
      </c>
      <c r="D3949" s="6" t="s">
        <v>3948</v>
      </c>
      <c r="E3949" s="3">
        <v>6</v>
      </c>
    </row>
    <row r="3950" spans="1:5" ht="18.75">
      <c r="A3950" s="37">
        <v>3948</v>
      </c>
      <c r="B3950" s="209"/>
      <c r="C3950" s="37" t="s">
        <v>15931</v>
      </c>
      <c r="D3950" s="6" t="s">
        <v>3949</v>
      </c>
      <c r="E3950" s="3">
        <v>6</v>
      </c>
    </row>
    <row r="3951" spans="1:5" ht="18.75">
      <c r="A3951" s="37">
        <v>3949</v>
      </c>
      <c r="B3951" s="209"/>
      <c r="C3951" s="37" t="s">
        <v>15932</v>
      </c>
      <c r="D3951" s="6" t="s">
        <v>3950</v>
      </c>
      <c r="E3951" s="3">
        <v>6</v>
      </c>
    </row>
    <row r="3952" spans="1:5" ht="18.75">
      <c r="A3952" s="37">
        <v>3950</v>
      </c>
      <c r="B3952" s="209"/>
      <c r="C3952" s="37" t="s">
        <v>15933</v>
      </c>
      <c r="D3952" s="6" t="s">
        <v>3951</v>
      </c>
      <c r="E3952" s="3">
        <v>6</v>
      </c>
    </row>
    <row r="3953" spans="1:5" ht="18.75">
      <c r="A3953" s="37">
        <v>3951</v>
      </c>
      <c r="B3953" s="209"/>
      <c r="C3953" s="37" t="s">
        <v>15934</v>
      </c>
      <c r="D3953" s="6" t="s">
        <v>3952</v>
      </c>
      <c r="E3953" s="3">
        <v>6</v>
      </c>
    </row>
    <row r="3954" spans="1:5" ht="18.75">
      <c r="A3954" s="37">
        <v>3952</v>
      </c>
      <c r="B3954" s="209"/>
      <c r="C3954" s="37" t="s">
        <v>15935</v>
      </c>
      <c r="D3954" s="6" t="s">
        <v>3953</v>
      </c>
      <c r="E3954" s="3">
        <v>6</v>
      </c>
    </row>
    <row r="3955" spans="1:5" ht="18.75">
      <c r="A3955" s="37">
        <v>3953</v>
      </c>
      <c r="B3955" s="209"/>
      <c r="C3955" s="37" t="s">
        <v>15936</v>
      </c>
      <c r="D3955" s="6" t="s">
        <v>3954</v>
      </c>
      <c r="E3955" s="3">
        <v>6</v>
      </c>
    </row>
    <row r="3956" spans="1:5" ht="18.75">
      <c r="A3956" s="37">
        <v>3954</v>
      </c>
      <c r="B3956" s="209"/>
      <c r="C3956" s="37" t="s">
        <v>15937</v>
      </c>
      <c r="D3956" s="6" t="s">
        <v>3955</v>
      </c>
      <c r="E3956" s="3">
        <v>6</v>
      </c>
    </row>
    <row r="3957" spans="1:5" ht="18.75">
      <c r="A3957" s="37">
        <v>3955</v>
      </c>
      <c r="B3957" s="209"/>
      <c r="C3957" s="37" t="s">
        <v>15938</v>
      </c>
      <c r="D3957" s="6" t="s">
        <v>3956</v>
      </c>
      <c r="E3957" s="3">
        <v>6</v>
      </c>
    </row>
    <row r="3958" spans="1:5" ht="18.75">
      <c r="A3958" s="37">
        <v>3956</v>
      </c>
      <c r="B3958" s="209"/>
      <c r="C3958" s="37" t="s">
        <v>15939</v>
      </c>
      <c r="D3958" s="6" t="s">
        <v>3957</v>
      </c>
      <c r="E3958" s="3">
        <v>6</v>
      </c>
    </row>
    <row r="3959" spans="1:5" ht="18.75">
      <c r="A3959" s="37">
        <v>3957</v>
      </c>
      <c r="B3959" s="209"/>
      <c r="C3959" s="37" t="s">
        <v>15940</v>
      </c>
      <c r="D3959" s="6" t="s">
        <v>3958</v>
      </c>
      <c r="E3959" s="3">
        <v>6</v>
      </c>
    </row>
    <row r="3960" spans="1:5" ht="18.75">
      <c r="A3960" s="37">
        <v>3958</v>
      </c>
      <c r="B3960" s="209"/>
      <c r="C3960" s="37" t="s">
        <v>15941</v>
      </c>
      <c r="D3960" s="6" t="s">
        <v>3959</v>
      </c>
      <c r="E3960" s="3">
        <v>6</v>
      </c>
    </row>
    <row r="3961" spans="1:5" ht="18.75">
      <c r="A3961" s="37">
        <v>3959</v>
      </c>
      <c r="B3961" s="209"/>
      <c r="C3961" s="37" t="s">
        <v>15942</v>
      </c>
      <c r="D3961" s="6" t="s">
        <v>3960</v>
      </c>
      <c r="E3961" s="3">
        <v>6</v>
      </c>
    </row>
    <row r="3962" spans="1:5" ht="18.75">
      <c r="A3962" s="37">
        <v>3960</v>
      </c>
      <c r="B3962" s="209"/>
      <c r="C3962" s="37" t="s">
        <v>15943</v>
      </c>
      <c r="D3962" s="6" t="s">
        <v>3961</v>
      </c>
      <c r="E3962" s="3">
        <v>6</v>
      </c>
    </row>
    <row r="3963" spans="1:5" ht="18.75">
      <c r="A3963" s="37">
        <v>3961</v>
      </c>
      <c r="B3963" s="209"/>
      <c r="C3963" s="37" t="s">
        <v>15944</v>
      </c>
      <c r="D3963" s="6" t="s">
        <v>3962</v>
      </c>
      <c r="E3963" s="3">
        <v>6</v>
      </c>
    </row>
    <row r="3964" spans="1:5" ht="18.75">
      <c r="A3964" s="37">
        <v>3962</v>
      </c>
      <c r="B3964" s="209"/>
      <c r="C3964" s="37" t="s">
        <v>15945</v>
      </c>
      <c r="D3964" s="6" t="s">
        <v>3963</v>
      </c>
      <c r="E3964" s="3">
        <v>6</v>
      </c>
    </row>
    <row r="3965" spans="1:5" ht="18.75">
      <c r="A3965" s="37">
        <v>3963</v>
      </c>
      <c r="B3965" s="209"/>
      <c r="C3965" s="37" t="s">
        <v>15946</v>
      </c>
      <c r="D3965" s="6" t="s">
        <v>3964</v>
      </c>
      <c r="E3965" s="3">
        <v>6</v>
      </c>
    </row>
    <row r="3966" spans="1:5" ht="18.75">
      <c r="A3966" s="37">
        <v>3964</v>
      </c>
      <c r="B3966" s="209"/>
      <c r="C3966" s="37" t="s">
        <v>15947</v>
      </c>
      <c r="D3966" s="6" t="s">
        <v>3965</v>
      </c>
      <c r="E3966" s="3">
        <v>6</v>
      </c>
    </row>
    <row r="3967" spans="1:5" ht="18.75">
      <c r="A3967" s="37">
        <v>3965</v>
      </c>
      <c r="B3967" s="209"/>
      <c r="C3967" s="37" t="s">
        <v>15948</v>
      </c>
      <c r="D3967" s="6" t="s">
        <v>3966</v>
      </c>
      <c r="E3967" s="3">
        <v>6</v>
      </c>
    </row>
    <row r="3968" spans="1:5" ht="18.75">
      <c r="A3968" s="37">
        <v>3966</v>
      </c>
      <c r="B3968" s="209"/>
      <c r="C3968" s="37" t="s">
        <v>15949</v>
      </c>
      <c r="D3968" s="6" t="s">
        <v>3967</v>
      </c>
      <c r="E3968" s="3">
        <v>6</v>
      </c>
    </row>
    <row r="3969" spans="1:5" ht="18.75">
      <c r="A3969" s="37">
        <v>3967</v>
      </c>
      <c r="B3969" s="209"/>
      <c r="C3969" s="37" t="s">
        <v>15950</v>
      </c>
      <c r="D3969" s="6" t="s">
        <v>3968</v>
      </c>
      <c r="E3969" s="3">
        <v>6</v>
      </c>
    </row>
    <row r="3970" spans="1:5" ht="18.75">
      <c r="A3970" s="37">
        <v>3968</v>
      </c>
      <c r="B3970" s="209"/>
      <c r="C3970" s="37" t="s">
        <v>15951</v>
      </c>
      <c r="D3970" s="6" t="s">
        <v>3969</v>
      </c>
      <c r="E3970" s="3">
        <v>6</v>
      </c>
    </row>
    <row r="3971" spans="1:5" ht="18.75">
      <c r="A3971" s="37">
        <v>3969</v>
      </c>
      <c r="B3971" s="209"/>
      <c r="C3971" s="37" t="s">
        <v>15952</v>
      </c>
      <c r="D3971" s="6" t="s">
        <v>3970</v>
      </c>
      <c r="E3971" s="3">
        <v>6</v>
      </c>
    </row>
    <row r="3972" spans="1:5" ht="18.75">
      <c r="A3972" s="37">
        <v>3970</v>
      </c>
      <c r="B3972" s="209"/>
      <c r="C3972" s="37" t="s">
        <v>15953</v>
      </c>
      <c r="D3972" s="6" t="s">
        <v>3971</v>
      </c>
      <c r="E3972" s="3">
        <v>6</v>
      </c>
    </row>
    <row r="3973" spans="1:5" ht="18.75">
      <c r="A3973" s="37">
        <v>3971</v>
      </c>
      <c r="B3973" s="209"/>
      <c r="C3973" s="37" t="s">
        <v>15954</v>
      </c>
      <c r="D3973" s="6" t="s">
        <v>3972</v>
      </c>
      <c r="E3973" s="3">
        <v>6</v>
      </c>
    </row>
    <row r="3974" spans="1:5" ht="18.75">
      <c r="A3974" s="37">
        <v>3972</v>
      </c>
      <c r="B3974" s="209"/>
      <c r="C3974" s="37" t="s">
        <v>15955</v>
      </c>
      <c r="D3974" s="6" t="s">
        <v>3973</v>
      </c>
      <c r="E3974" s="3">
        <v>6</v>
      </c>
    </row>
    <row r="3975" spans="1:5" ht="18.75">
      <c r="A3975" s="37">
        <v>3973</v>
      </c>
      <c r="B3975" s="209"/>
      <c r="C3975" s="37" t="s">
        <v>15956</v>
      </c>
      <c r="D3975" s="6" t="s">
        <v>3974</v>
      </c>
      <c r="E3975" s="3">
        <v>6</v>
      </c>
    </row>
    <row r="3976" spans="1:5" ht="18.75">
      <c r="A3976" s="37">
        <v>3974</v>
      </c>
      <c r="B3976" s="209"/>
      <c r="C3976" s="37" t="s">
        <v>15957</v>
      </c>
      <c r="D3976" s="6" t="s">
        <v>3975</v>
      </c>
      <c r="E3976" s="3">
        <v>6</v>
      </c>
    </row>
    <row r="3977" spans="1:5" ht="18.75">
      <c r="A3977" s="37">
        <v>3975</v>
      </c>
      <c r="B3977" s="209"/>
      <c r="C3977" s="37" t="s">
        <v>15958</v>
      </c>
      <c r="D3977" s="6" t="s">
        <v>3976</v>
      </c>
      <c r="E3977" s="3">
        <v>6</v>
      </c>
    </row>
    <row r="3978" spans="1:5" ht="18.75">
      <c r="A3978" s="37">
        <v>3976</v>
      </c>
      <c r="B3978" s="209"/>
      <c r="C3978" s="37" t="s">
        <v>15959</v>
      </c>
      <c r="D3978" s="6" t="s">
        <v>3977</v>
      </c>
      <c r="E3978" s="3">
        <v>6</v>
      </c>
    </row>
    <row r="3979" spans="1:5" ht="18.75">
      <c r="A3979" s="37">
        <v>3977</v>
      </c>
      <c r="B3979" s="209"/>
      <c r="C3979" s="37" t="s">
        <v>15960</v>
      </c>
      <c r="D3979" s="6" t="s">
        <v>3978</v>
      </c>
      <c r="E3979" s="3">
        <v>6</v>
      </c>
    </row>
    <row r="3980" spans="1:5" ht="18.75">
      <c r="A3980" s="37">
        <v>3978</v>
      </c>
      <c r="B3980" s="209"/>
      <c r="C3980" s="37" t="s">
        <v>15961</v>
      </c>
      <c r="D3980" s="6" t="s">
        <v>3979</v>
      </c>
      <c r="E3980" s="3">
        <v>6</v>
      </c>
    </row>
    <row r="3981" spans="1:5" ht="18.75">
      <c r="A3981" s="37">
        <v>3979</v>
      </c>
      <c r="B3981" s="209"/>
      <c r="C3981" s="37" t="s">
        <v>15962</v>
      </c>
      <c r="D3981" s="6" t="s">
        <v>3980</v>
      </c>
      <c r="E3981" s="3">
        <v>6</v>
      </c>
    </row>
    <row r="3982" spans="1:5" ht="18.75">
      <c r="A3982" s="37">
        <v>3980</v>
      </c>
      <c r="B3982" s="209"/>
      <c r="C3982" s="37" t="s">
        <v>15963</v>
      </c>
      <c r="D3982" s="6" t="s">
        <v>3981</v>
      </c>
      <c r="E3982" s="3">
        <v>6</v>
      </c>
    </row>
    <row r="3983" spans="1:5" ht="18.75">
      <c r="A3983" s="37">
        <v>3981</v>
      </c>
      <c r="B3983" s="209"/>
      <c r="C3983" s="37" t="s">
        <v>15964</v>
      </c>
      <c r="D3983" s="6" t="s">
        <v>3982</v>
      </c>
      <c r="E3983" s="3">
        <v>6</v>
      </c>
    </row>
    <row r="3984" spans="1:5" ht="18.75">
      <c r="A3984" s="37">
        <v>3982</v>
      </c>
      <c r="B3984" s="209"/>
      <c r="C3984" s="37" t="s">
        <v>15965</v>
      </c>
      <c r="D3984" s="6" t="s">
        <v>3983</v>
      </c>
      <c r="E3984" s="3">
        <v>6</v>
      </c>
    </row>
    <row r="3985" spans="1:5" ht="18.75">
      <c r="A3985" s="37">
        <v>3983</v>
      </c>
      <c r="B3985" s="209"/>
      <c r="C3985" s="37" t="s">
        <v>15966</v>
      </c>
      <c r="D3985" s="6" t="s">
        <v>3984</v>
      </c>
      <c r="E3985" s="3">
        <v>6</v>
      </c>
    </row>
    <row r="3986" spans="1:5" ht="18.75">
      <c r="A3986" s="37">
        <v>3984</v>
      </c>
      <c r="B3986" s="209"/>
      <c r="C3986" s="37" t="s">
        <v>15967</v>
      </c>
      <c r="D3986" s="6" t="s">
        <v>3985</v>
      </c>
      <c r="E3986" s="3">
        <v>6</v>
      </c>
    </row>
    <row r="3987" spans="1:5" ht="18.75">
      <c r="A3987" s="37">
        <v>3985</v>
      </c>
      <c r="B3987" s="209"/>
      <c r="C3987" s="37" t="s">
        <v>15968</v>
      </c>
      <c r="D3987" s="6" t="s">
        <v>3986</v>
      </c>
      <c r="E3987" s="3">
        <v>6</v>
      </c>
    </row>
    <row r="3988" spans="1:5" ht="18.75">
      <c r="A3988" s="37">
        <v>3986</v>
      </c>
      <c r="B3988" s="209"/>
      <c r="C3988" s="37" t="s">
        <v>15969</v>
      </c>
      <c r="D3988" s="6" t="s">
        <v>3987</v>
      </c>
      <c r="E3988" s="3">
        <v>6</v>
      </c>
    </row>
    <row r="3989" spans="1:5" ht="18.75">
      <c r="A3989" s="37">
        <v>3987</v>
      </c>
      <c r="B3989" s="209"/>
      <c r="C3989" s="37" t="s">
        <v>15970</v>
      </c>
      <c r="D3989" s="6" t="s">
        <v>3988</v>
      </c>
      <c r="E3989" s="3">
        <v>4</v>
      </c>
    </row>
    <row r="3990" spans="1:5" ht="18.75">
      <c r="A3990" s="37">
        <v>3988</v>
      </c>
      <c r="B3990" s="209"/>
      <c r="C3990" s="37" t="s">
        <v>15971</v>
      </c>
      <c r="D3990" s="6" t="s">
        <v>3989</v>
      </c>
      <c r="E3990" s="3">
        <v>2</v>
      </c>
    </row>
    <row r="3991" spans="1:5" ht="18.75">
      <c r="A3991" s="37">
        <v>3989</v>
      </c>
      <c r="B3991" s="209"/>
      <c r="C3991" s="37" t="s">
        <v>15972</v>
      </c>
      <c r="D3991" s="6" t="s">
        <v>3990</v>
      </c>
      <c r="E3991" s="3">
        <v>2</v>
      </c>
    </row>
    <row r="3992" spans="1:5" ht="18.75">
      <c r="A3992" s="37">
        <v>3990</v>
      </c>
      <c r="B3992" s="209"/>
      <c r="C3992" s="37" t="s">
        <v>15973</v>
      </c>
      <c r="D3992" s="6" t="s">
        <v>3991</v>
      </c>
      <c r="E3992" s="3">
        <v>2</v>
      </c>
    </row>
    <row r="3993" spans="1:5" ht="18.75">
      <c r="A3993" s="37">
        <v>3991</v>
      </c>
      <c r="B3993" s="209"/>
      <c r="C3993" s="37" t="s">
        <v>15974</v>
      </c>
      <c r="D3993" s="6" t="s">
        <v>3992</v>
      </c>
      <c r="E3993" s="3">
        <v>2</v>
      </c>
    </row>
    <row r="3994" spans="1:5" ht="18.75">
      <c r="A3994" s="37">
        <v>3992</v>
      </c>
      <c r="B3994" s="209"/>
      <c r="C3994" s="37" t="s">
        <v>15975</v>
      </c>
      <c r="D3994" s="6" t="s">
        <v>3993</v>
      </c>
      <c r="E3994" s="3">
        <v>2</v>
      </c>
    </row>
    <row r="3995" spans="1:5" ht="18.75">
      <c r="A3995" s="37">
        <v>3993</v>
      </c>
      <c r="B3995" s="209"/>
      <c r="C3995" s="37" t="s">
        <v>15976</v>
      </c>
      <c r="D3995" s="6" t="s">
        <v>3994</v>
      </c>
      <c r="E3995" s="3">
        <v>2</v>
      </c>
    </row>
    <row r="3996" spans="1:5" ht="18.75">
      <c r="A3996" s="37">
        <v>3994</v>
      </c>
      <c r="B3996" s="209"/>
      <c r="C3996" s="37" t="s">
        <v>15977</v>
      </c>
      <c r="D3996" s="6" t="s">
        <v>3995</v>
      </c>
      <c r="E3996" s="3">
        <v>2</v>
      </c>
    </row>
    <row r="3997" spans="1:5" ht="18.75">
      <c r="A3997" s="37">
        <v>3995</v>
      </c>
      <c r="B3997" s="209"/>
      <c r="C3997" s="37" t="s">
        <v>15978</v>
      </c>
      <c r="D3997" s="6" t="s">
        <v>3996</v>
      </c>
      <c r="E3997" s="3">
        <v>2</v>
      </c>
    </row>
    <row r="3998" spans="1:5" ht="18.75">
      <c r="A3998" s="37">
        <v>3996</v>
      </c>
      <c r="B3998" s="209"/>
      <c r="C3998" s="37" t="s">
        <v>15979</v>
      </c>
      <c r="D3998" s="6" t="s">
        <v>3997</v>
      </c>
      <c r="E3998" s="3">
        <v>2</v>
      </c>
    </row>
    <row r="3999" spans="1:5" ht="18.75">
      <c r="A3999" s="37">
        <v>3997</v>
      </c>
      <c r="B3999" s="209"/>
      <c r="C3999" s="37" t="s">
        <v>15980</v>
      </c>
      <c r="D3999" s="6" t="s">
        <v>3998</v>
      </c>
      <c r="E3999" s="3">
        <v>2</v>
      </c>
    </row>
    <row r="4000" spans="1:5" ht="18.75">
      <c r="A4000" s="37">
        <v>3998</v>
      </c>
      <c r="B4000" s="209"/>
      <c r="C4000" s="37" t="s">
        <v>15981</v>
      </c>
      <c r="D4000" s="6" t="s">
        <v>3999</v>
      </c>
      <c r="E4000" s="3">
        <v>2</v>
      </c>
    </row>
    <row r="4001" spans="1:5" ht="18.75">
      <c r="A4001" s="37">
        <v>3999</v>
      </c>
      <c r="B4001" s="209"/>
      <c r="C4001" s="37" t="s">
        <v>15982</v>
      </c>
      <c r="D4001" s="6" t="s">
        <v>4000</v>
      </c>
      <c r="E4001" s="3">
        <v>2</v>
      </c>
    </row>
    <row r="4002" spans="1:5" ht="18.75">
      <c r="A4002" s="37">
        <v>4000</v>
      </c>
      <c r="B4002" s="209"/>
      <c r="C4002" s="37" t="s">
        <v>15983</v>
      </c>
      <c r="D4002" s="6" t="s">
        <v>4001</v>
      </c>
      <c r="E4002" s="3">
        <v>2</v>
      </c>
    </row>
    <row r="4003" spans="1:5" ht="18.75">
      <c r="A4003" s="37">
        <v>4001</v>
      </c>
      <c r="B4003" s="209"/>
      <c r="C4003" s="37" t="s">
        <v>15984</v>
      </c>
      <c r="D4003" s="6" t="s">
        <v>4002</v>
      </c>
      <c r="E4003" s="3">
        <v>2</v>
      </c>
    </row>
    <row r="4004" spans="1:5" ht="18.75">
      <c r="A4004" s="37">
        <v>4002</v>
      </c>
      <c r="B4004" s="209"/>
      <c r="C4004" s="37" t="s">
        <v>15985</v>
      </c>
      <c r="D4004" s="6" t="s">
        <v>4003</v>
      </c>
      <c r="E4004" s="3">
        <v>2</v>
      </c>
    </row>
    <row r="4005" spans="1:5" ht="18.75">
      <c r="A4005" s="37">
        <v>4003</v>
      </c>
      <c r="B4005" s="209"/>
      <c r="C4005" s="37" t="s">
        <v>15986</v>
      </c>
      <c r="D4005" s="6" t="s">
        <v>4004</v>
      </c>
      <c r="E4005" s="3">
        <v>2</v>
      </c>
    </row>
    <row r="4006" spans="1:5" ht="18.75">
      <c r="A4006" s="37">
        <v>4004</v>
      </c>
      <c r="B4006" s="209"/>
      <c r="C4006" s="37" t="s">
        <v>15987</v>
      </c>
      <c r="D4006" s="6" t="s">
        <v>4005</v>
      </c>
      <c r="E4006" s="3">
        <v>2</v>
      </c>
    </row>
    <row r="4007" spans="1:5" ht="18.75">
      <c r="A4007" s="37">
        <v>4005</v>
      </c>
      <c r="B4007" s="209"/>
      <c r="C4007" s="37" t="s">
        <v>15988</v>
      </c>
      <c r="D4007" s="6" t="s">
        <v>4006</v>
      </c>
      <c r="E4007" s="3">
        <v>2</v>
      </c>
    </row>
    <row r="4008" spans="1:5" ht="18.75">
      <c r="A4008" s="37">
        <v>4006</v>
      </c>
      <c r="B4008" s="209"/>
      <c r="C4008" s="37" t="s">
        <v>15989</v>
      </c>
      <c r="D4008" s="6" t="s">
        <v>4007</v>
      </c>
      <c r="E4008" s="3">
        <v>2</v>
      </c>
    </row>
    <row r="4009" spans="1:5" ht="18.75">
      <c r="A4009" s="37">
        <v>4007</v>
      </c>
      <c r="B4009" s="209"/>
      <c r="C4009" s="37" t="s">
        <v>15990</v>
      </c>
      <c r="D4009" s="6" t="s">
        <v>4008</v>
      </c>
      <c r="E4009" s="3">
        <v>2</v>
      </c>
    </row>
    <row r="4010" spans="1:5" ht="33">
      <c r="A4010" s="37">
        <v>4008</v>
      </c>
      <c r="B4010" s="209"/>
      <c r="C4010" s="37" t="s">
        <v>15991</v>
      </c>
      <c r="D4010" s="6" t="s">
        <v>4009</v>
      </c>
      <c r="E4010" s="3">
        <v>2</v>
      </c>
    </row>
    <row r="4011" spans="1:5" ht="18.75">
      <c r="A4011" s="37">
        <v>4009</v>
      </c>
      <c r="B4011" s="209"/>
      <c r="C4011" s="37" t="s">
        <v>15992</v>
      </c>
      <c r="D4011" s="6" t="s">
        <v>4010</v>
      </c>
      <c r="E4011" s="3">
        <v>2</v>
      </c>
    </row>
    <row r="4012" spans="1:5" ht="18.75">
      <c r="A4012" s="37">
        <v>4010</v>
      </c>
      <c r="B4012" s="209"/>
      <c r="C4012" s="37" t="s">
        <v>15993</v>
      </c>
      <c r="D4012" s="6" t="s">
        <v>4011</v>
      </c>
      <c r="E4012" s="3">
        <v>2</v>
      </c>
    </row>
    <row r="4013" spans="1:5" ht="18.75">
      <c r="A4013" s="37">
        <v>4011</v>
      </c>
      <c r="B4013" s="209"/>
      <c r="C4013" s="37" t="s">
        <v>15994</v>
      </c>
      <c r="D4013" s="6" t="s">
        <v>4012</v>
      </c>
      <c r="E4013" s="3">
        <v>2</v>
      </c>
    </row>
    <row r="4014" spans="1:5" ht="18.75">
      <c r="A4014" s="37">
        <v>4012</v>
      </c>
      <c r="B4014" s="209"/>
      <c r="C4014" s="37" t="s">
        <v>15995</v>
      </c>
      <c r="D4014" s="6" t="s">
        <v>4013</v>
      </c>
      <c r="E4014" s="3">
        <v>2</v>
      </c>
    </row>
    <row r="4015" spans="1:5" ht="18.75">
      <c r="A4015" s="37">
        <v>4013</v>
      </c>
      <c r="B4015" s="209"/>
      <c r="C4015" s="37" t="s">
        <v>15996</v>
      </c>
      <c r="D4015" s="6" t="s">
        <v>4014</v>
      </c>
      <c r="E4015" s="3">
        <v>2</v>
      </c>
    </row>
    <row r="4016" spans="1:5" ht="49.5">
      <c r="A4016" s="37">
        <v>4014</v>
      </c>
      <c r="B4016" s="209"/>
      <c r="C4016" s="37" t="s">
        <v>15997</v>
      </c>
      <c r="D4016" s="6" t="s">
        <v>4015</v>
      </c>
      <c r="E4016" s="3">
        <v>4</v>
      </c>
    </row>
    <row r="4017" spans="1:5" ht="33">
      <c r="A4017" s="37">
        <v>4015</v>
      </c>
      <c r="B4017" s="209"/>
      <c r="C4017" s="37" t="s">
        <v>15998</v>
      </c>
      <c r="D4017" s="6" t="s">
        <v>4016</v>
      </c>
      <c r="E4017" s="3">
        <v>4</v>
      </c>
    </row>
    <row r="4018" spans="1:5" ht="33">
      <c r="A4018" s="37">
        <v>4016</v>
      </c>
      <c r="B4018" s="209"/>
      <c r="C4018" s="37" t="s">
        <v>15999</v>
      </c>
      <c r="D4018" s="6" t="s">
        <v>4017</v>
      </c>
      <c r="E4018" s="3">
        <v>2</v>
      </c>
    </row>
    <row r="4019" spans="1:5" ht="33">
      <c r="A4019" s="37">
        <v>4017</v>
      </c>
      <c r="B4019" s="209"/>
      <c r="C4019" s="37" t="s">
        <v>16000</v>
      </c>
      <c r="D4019" s="6" t="s">
        <v>4018</v>
      </c>
      <c r="E4019" s="3">
        <v>4</v>
      </c>
    </row>
    <row r="4020" spans="1:5" ht="33">
      <c r="A4020" s="37">
        <v>4018</v>
      </c>
      <c r="B4020" s="209"/>
      <c r="C4020" s="37" t="s">
        <v>16001</v>
      </c>
      <c r="D4020" s="6" t="s">
        <v>4019</v>
      </c>
      <c r="E4020" s="3">
        <v>2</v>
      </c>
    </row>
    <row r="4021" spans="1:5" ht="33">
      <c r="A4021" s="37">
        <v>4019</v>
      </c>
      <c r="B4021" s="209"/>
      <c r="C4021" s="37" t="s">
        <v>16002</v>
      </c>
      <c r="D4021" s="6" t="s">
        <v>4020</v>
      </c>
      <c r="E4021" s="3">
        <v>2</v>
      </c>
    </row>
    <row r="4022" spans="1:5" ht="33">
      <c r="A4022" s="37">
        <v>4020</v>
      </c>
      <c r="B4022" s="209"/>
      <c r="C4022" s="37" t="s">
        <v>16003</v>
      </c>
      <c r="D4022" s="6" t="s">
        <v>4021</v>
      </c>
      <c r="E4022" s="3">
        <v>2</v>
      </c>
    </row>
    <row r="4023" spans="1:5" ht="49.5">
      <c r="A4023" s="37">
        <v>4021</v>
      </c>
      <c r="B4023" s="209"/>
      <c r="C4023" s="37" t="s">
        <v>16004</v>
      </c>
      <c r="D4023" s="6" t="s">
        <v>4022</v>
      </c>
      <c r="E4023" s="3">
        <v>2</v>
      </c>
    </row>
    <row r="4024" spans="1:5" ht="33">
      <c r="A4024" s="37">
        <v>4022</v>
      </c>
      <c r="B4024" s="209"/>
      <c r="C4024" s="37" t="s">
        <v>16005</v>
      </c>
      <c r="D4024" s="6" t="s">
        <v>4023</v>
      </c>
      <c r="E4024" s="3">
        <v>2</v>
      </c>
    </row>
    <row r="4025" spans="1:5" ht="33">
      <c r="A4025" s="37">
        <v>4023</v>
      </c>
      <c r="B4025" s="209"/>
      <c r="C4025" s="37" t="s">
        <v>16006</v>
      </c>
      <c r="D4025" s="6" t="s">
        <v>4024</v>
      </c>
      <c r="E4025" s="3">
        <v>2</v>
      </c>
    </row>
    <row r="4026" spans="1:5" ht="33">
      <c r="A4026" s="37">
        <v>4024</v>
      </c>
      <c r="B4026" s="209"/>
      <c r="C4026" s="37" t="s">
        <v>16007</v>
      </c>
      <c r="D4026" s="6" t="s">
        <v>4025</v>
      </c>
      <c r="E4026" s="3">
        <v>2</v>
      </c>
    </row>
    <row r="4027" spans="1:5" ht="33">
      <c r="A4027" s="37">
        <v>4025</v>
      </c>
      <c r="B4027" s="209"/>
      <c r="C4027" s="37" t="s">
        <v>16008</v>
      </c>
      <c r="D4027" s="6" t="s">
        <v>4026</v>
      </c>
      <c r="E4027" s="3">
        <v>2</v>
      </c>
    </row>
    <row r="4028" spans="1:5" ht="33">
      <c r="A4028" s="37">
        <v>4026</v>
      </c>
      <c r="B4028" s="209"/>
      <c r="C4028" s="37" t="s">
        <v>16009</v>
      </c>
      <c r="D4028" s="6" t="s">
        <v>4027</v>
      </c>
      <c r="E4028" s="3">
        <v>2</v>
      </c>
    </row>
    <row r="4029" spans="1:5" ht="49.5">
      <c r="A4029" s="37">
        <v>4027</v>
      </c>
      <c r="B4029" s="209"/>
      <c r="C4029" s="37" t="s">
        <v>16010</v>
      </c>
      <c r="D4029" s="6" t="s">
        <v>4028</v>
      </c>
      <c r="E4029" s="3">
        <v>2</v>
      </c>
    </row>
    <row r="4030" spans="1:5" ht="33">
      <c r="A4030" s="37">
        <v>4028</v>
      </c>
      <c r="B4030" s="209"/>
      <c r="C4030" s="37" t="s">
        <v>16011</v>
      </c>
      <c r="D4030" s="6" t="s">
        <v>4029</v>
      </c>
      <c r="E4030" s="3">
        <v>2</v>
      </c>
    </row>
    <row r="4031" spans="1:5" ht="49.5">
      <c r="A4031" s="37">
        <v>4029</v>
      </c>
      <c r="B4031" s="209"/>
      <c r="C4031" s="37" t="s">
        <v>16012</v>
      </c>
      <c r="D4031" s="6" t="s">
        <v>4030</v>
      </c>
      <c r="E4031" s="3">
        <v>2</v>
      </c>
    </row>
    <row r="4032" spans="1:5" ht="49.5">
      <c r="A4032" s="37">
        <v>4030</v>
      </c>
      <c r="B4032" s="209"/>
      <c r="C4032" s="37" t="s">
        <v>16013</v>
      </c>
      <c r="D4032" s="6" t="s">
        <v>4031</v>
      </c>
      <c r="E4032" s="3">
        <v>2</v>
      </c>
    </row>
    <row r="4033" spans="1:5" ht="33">
      <c r="A4033" s="37">
        <v>4031</v>
      </c>
      <c r="B4033" s="209"/>
      <c r="C4033" s="37" t="s">
        <v>16014</v>
      </c>
      <c r="D4033" s="6" t="s">
        <v>4032</v>
      </c>
      <c r="E4033" s="3">
        <v>2</v>
      </c>
    </row>
    <row r="4034" spans="1:5" ht="33">
      <c r="A4034" s="37">
        <v>4032</v>
      </c>
      <c r="B4034" s="209"/>
      <c r="C4034" s="37" t="s">
        <v>16015</v>
      </c>
      <c r="D4034" s="6" t="s">
        <v>4033</v>
      </c>
      <c r="E4034" s="3">
        <v>2</v>
      </c>
    </row>
    <row r="4035" spans="1:5" ht="33">
      <c r="A4035" s="37">
        <v>4033</v>
      </c>
      <c r="B4035" s="209"/>
      <c r="C4035" s="37" t="s">
        <v>16016</v>
      </c>
      <c r="D4035" s="6" t="s">
        <v>4034</v>
      </c>
      <c r="E4035" s="3">
        <v>2</v>
      </c>
    </row>
    <row r="4036" spans="1:5" ht="49.5">
      <c r="A4036" s="37">
        <v>4034</v>
      </c>
      <c r="B4036" s="209"/>
      <c r="C4036" s="37" t="s">
        <v>16017</v>
      </c>
      <c r="D4036" s="6" t="s">
        <v>4035</v>
      </c>
      <c r="E4036" s="3">
        <v>2</v>
      </c>
    </row>
    <row r="4037" spans="1:5" ht="33">
      <c r="A4037" s="37">
        <v>4035</v>
      </c>
      <c r="B4037" s="209"/>
      <c r="C4037" s="37" t="s">
        <v>16018</v>
      </c>
      <c r="D4037" s="6" t="s">
        <v>4036</v>
      </c>
      <c r="E4037" s="3">
        <v>2</v>
      </c>
    </row>
    <row r="4038" spans="1:5" ht="49.5">
      <c r="A4038" s="37">
        <v>4036</v>
      </c>
      <c r="B4038" s="209"/>
      <c r="C4038" s="37" t="s">
        <v>16019</v>
      </c>
      <c r="D4038" s="6" t="s">
        <v>4037</v>
      </c>
      <c r="E4038" s="3">
        <v>4</v>
      </c>
    </row>
    <row r="4039" spans="1:5" ht="49.5">
      <c r="A4039" s="37">
        <v>4037</v>
      </c>
      <c r="B4039" s="209"/>
      <c r="C4039" s="37" t="s">
        <v>16020</v>
      </c>
      <c r="D4039" s="6" t="s">
        <v>4038</v>
      </c>
      <c r="E4039" s="3">
        <v>4</v>
      </c>
    </row>
    <row r="4040" spans="1:5" ht="49.5">
      <c r="A4040" s="37">
        <v>4038</v>
      </c>
      <c r="B4040" s="209"/>
      <c r="C4040" s="37" t="s">
        <v>16021</v>
      </c>
      <c r="D4040" s="6" t="s">
        <v>4039</v>
      </c>
      <c r="E4040" s="3">
        <v>4</v>
      </c>
    </row>
    <row r="4041" spans="1:5" ht="49.5">
      <c r="A4041" s="37">
        <v>4039</v>
      </c>
      <c r="B4041" s="209"/>
      <c r="C4041" s="37" t="s">
        <v>16022</v>
      </c>
      <c r="D4041" s="6" t="s">
        <v>4040</v>
      </c>
      <c r="E4041" s="3">
        <v>4</v>
      </c>
    </row>
    <row r="4042" spans="1:5" ht="33">
      <c r="A4042" s="37">
        <v>4040</v>
      </c>
      <c r="B4042" s="209"/>
      <c r="C4042" s="37" t="s">
        <v>16023</v>
      </c>
      <c r="D4042" s="6" t="s">
        <v>4041</v>
      </c>
      <c r="E4042" s="3">
        <v>4</v>
      </c>
    </row>
    <row r="4043" spans="1:5" ht="49.5">
      <c r="A4043" s="37">
        <v>4041</v>
      </c>
      <c r="B4043" s="209"/>
      <c r="C4043" s="37" t="s">
        <v>16024</v>
      </c>
      <c r="D4043" s="6" t="s">
        <v>4042</v>
      </c>
      <c r="E4043" s="3">
        <v>4</v>
      </c>
    </row>
    <row r="4044" spans="1:5" ht="66">
      <c r="A4044" s="37">
        <v>4042</v>
      </c>
      <c r="B4044" s="209"/>
      <c r="C4044" s="37" t="s">
        <v>16025</v>
      </c>
      <c r="D4044" s="6" t="s">
        <v>4043</v>
      </c>
      <c r="E4044" s="3">
        <v>4</v>
      </c>
    </row>
    <row r="4045" spans="1:5" ht="49.5">
      <c r="A4045" s="37">
        <v>4043</v>
      </c>
      <c r="B4045" s="209"/>
      <c r="C4045" s="37" t="s">
        <v>16026</v>
      </c>
      <c r="D4045" s="6" t="s">
        <v>4044</v>
      </c>
      <c r="E4045" s="3">
        <v>4</v>
      </c>
    </row>
    <row r="4046" spans="1:5" ht="49.5">
      <c r="A4046" s="37">
        <v>4044</v>
      </c>
      <c r="B4046" s="209"/>
      <c r="C4046" s="37" t="s">
        <v>16027</v>
      </c>
      <c r="D4046" s="6" t="s">
        <v>4045</v>
      </c>
      <c r="E4046" s="3">
        <v>4</v>
      </c>
    </row>
    <row r="4047" spans="1:5" ht="49.5">
      <c r="A4047" s="37">
        <v>4045</v>
      </c>
      <c r="B4047" s="209"/>
      <c r="C4047" s="37" t="s">
        <v>16028</v>
      </c>
      <c r="D4047" s="6" t="s">
        <v>4046</v>
      </c>
      <c r="E4047" s="3">
        <v>4</v>
      </c>
    </row>
    <row r="4048" spans="1:5" ht="33">
      <c r="A4048" s="37">
        <v>4046</v>
      </c>
      <c r="B4048" s="209"/>
      <c r="C4048" s="37" t="s">
        <v>16029</v>
      </c>
      <c r="D4048" s="6" t="s">
        <v>4047</v>
      </c>
      <c r="E4048" s="3">
        <v>4</v>
      </c>
    </row>
    <row r="4049" spans="1:5" ht="49.5">
      <c r="A4049" s="37">
        <v>4047</v>
      </c>
      <c r="B4049" s="209"/>
      <c r="C4049" s="37" t="s">
        <v>16030</v>
      </c>
      <c r="D4049" s="6" t="s">
        <v>4048</v>
      </c>
      <c r="E4049" s="3">
        <v>4</v>
      </c>
    </row>
    <row r="4050" spans="1:5" ht="33">
      <c r="A4050" s="37">
        <v>4048</v>
      </c>
      <c r="B4050" s="209"/>
      <c r="C4050" s="37" t="s">
        <v>16031</v>
      </c>
      <c r="D4050" s="6" t="s">
        <v>4049</v>
      </c>
      <c r="E4050" s="3">
        <v>4</v>
      </c>
    </row>
    <row r="4051" spans="1:5" ht="66">
      <c r="A4051" s="37">
        <v>4049</v>
      </c>
      <c r="B4051" s="209"/>
      <c r="C4051" s="37" t="s">
        <v>16032</v>
      </c>
      <c r="D4051" s="6" t="s">
        <v>4050</v>
      </c>
      <c r="E4051" s="3">
        <v>4</v>
      </c>
    </row>
    <row r="4052" spans="1:5" ht="33">
      <c r="A4052" s="37">
        <v>4050</v>
      </c>
      <c r="B4052" s="209"/>
      <c r="C4052" s="37" t="s">
        <v>16033</v>
      </c>
      <c r="D4052" s="6" t="s">
        <v>4051</v>
      </c>
      <c r="E4052" s="3">
        <v>4</v>
      </c>
    </row>
    <row r="4053" spans="1:5" ht="49.5">
      <c r="A4053" s="37">
        <v>4051</v>
      </c>
      <c r="B4053" s="209"/>
      <c r="C4053" s="37" t="s">
        <v>16034</v>
      </c>
      <c r="D4053" s="6" t="s">
        <v>4052</v>
      </c>
      <c r="E4053" s="3">
        <v>4</v>
      </c>
    </row>
    <row r="4054" spans="1:5" ht="49.5">
      <c r="A4054" s="37">
        <v>4052</v>
      </c>
      <c r="B4054" s="209"/>
      <c r="C4054" s="37" t="s">
        <v>16035</v>
      </c>
      <c r="D4054" s="6" t="s">
        <v>4053</v>
      </c>
      <c r="E4054" s="3">
        <v>4</v>
      </c>
    </row>
    <row r="4055" spans="1:5" ht="49.5">
      <c r="A4055" s="37">
        <v>4053</v>
      </c>
      <c r="B4055" s="209"/>
      <c r="C4055" s="37" t="s">
        <v>16036</v>
      </c>
      <c r="D4055" s="6" t="s">
        <v>4054</v>
      </c>
      <c r="E4055" s="3">
        <v>4</v>
      </c>
    </row>
    <row r="4056" spans="1:5" ht="49.5">
      <c r="A4056" s="37">
        <v>4054</v>
      </c>
      <c r="B4056" s="209"/>
      <c r="C4056" s="37" t="s">
        <v>16037</v>
      </c>
      <c r="D4056" s="6" t="s">
        <v>4055</v>
      </c>
      <c r="E4056" s="3">
        <v>4</v>
      </c>
    </row>
    <row r="4057" spans="1:5" ht="49.5">
      <c r="A4057" s="37">
        <v>4055</v>
      </c>
      <c r="B4057" s="209"/>
      <c r="C4057" s="37" t="s">
        <v>16038</v>
      </c>
      <c r="D4057" s="6" t="s">
        <v>4056</v>
      </c>
      <c r="E4057" s="3">
        <v>4</v>
      </c>
    </row>
    <row r="4058" spans="1:5" ht="49.5">
      <c r="A4058" s="37">
        <v>4056</v>
      </c>
      <c r="B4058" s="209"/>
      <c r="C4058" s="37" t="s">
        <v>16039</v>
      </c>
      <c r="D4058" s="6" t="s">
        <v>4057</v>
      </c>
      <c r="E4058" s="3">
        <v>4</v>
      </c>
    </row>
    <row r="4059" spans="1:5" ht="49.5">
      <c r="A4059" s="37">
        <v>4057</v>
      </c>
      <c r="B4059" s="209"/>
      <c r="C4059" s="37" t="s">
        <v>16040</v>
      </c>
      <c r="D4059" s="6" t="s">
        <v>4058</v>
      </c>
      <c r="E4059" s="3">
        <v>4</v>
      </c>
    </row>
    <row r="4060" spans="1:5" ht="49.5">
      <c r="A4060" s="37">
        <v>4058</v>
      </c>
      <c r="B4060" s="209"/>
      <c r="C4060" s="37" t="s">
        <v>16041</v>
      </c>
      <c r="D4060" s="6" t="s">
        <v>4059</v>
      </c>
      <c r="E4060" s="3">
        <v>4</v>
      </c>
    </row>
    <row r="4061" spans="1:5" ht="66">
      <c r="A4061" s="37">
        <v>4059</v>
      </c>
      <c r="B4061" s="209"/>
      <c r="C4061" s="37" t="s">
        <v>16042</v>
      </c>
      <c r="D4061" s="6" t="s">
        <v>4060</v>
      </c>
      <c r="E4061" s="3">
        <v>4</v>
      </c>
    </row>
    <row r="4062" spans="1:5" ht="49.5">
      <c r="A4062" s="37">
        <v>4060</v>
      </c>
      <c r="B4062" s="209"/>
      <c r="C4062" s="37" t="s">
        <v>16043</v>
      </c>
      <c r="D4062" s="6" t="s">
        <v>4061</v>
      </c>
      <c r="E4062" s="3">
        <v>4</v>
      </c>
    </row>
    <row r="4063" spans="1:5" ht="49.5">
      <c r="A4063" s="37">
        <v>4061</v>
      </c>
      <c r="B4063" s="209"/>
      <c r="C4063" s="37" t="s">
        <v>16044</v>
      </c>
      <c r="D4063" s="6" t="s">
        <v>4062</v>
      </c>
      <c r="E4063" s="3">
        <v>4</v>
      </c>
    </row>
    <row r="4064" spans="1:5" ht="49.5">
      <c r="A4064" s="37">
        <v>4062</v>
      </c>
      <c r="B4064" s="209"/>
      <c r="C4064" s="37" t="s">
        <v>16045</v>
      </c>
      <c r="D4064" s="6" t="s">
        <v>4063</v>
      </c>
      <c r="E4064" s="3">
        <v>4</v>
      </c>
    </row>
    <row r="4065" spans="1:5" ht="49.5">
      <c r="A4065" s="37">
        <v>4063</v>
      </c>
      <c r="B4065" s="209"/>
      <c r="C4065" s="37" t="s">
        <v>16046</v>
      </c>
      <c r="D4065" s="6" t="s">
        <v>4064</v>
      </c>
      <c r="E4065" s="3">
        <v>4</v>
      </c>
    </row>
    <row r="4066" spans="1:5" ht="49.5">
      <c r="A4066" s="37">
        <v>4064</v>
      </c>
      <c r="B4066" s="209"/>
      <c r="C4066" s="37" t="s">
        <v>16047</v>
      </c>
      <c r="D4066" s="6" t="s">
        <v>4065</v>
      </c>
      <c r="E4066" s="3">
        <v>4</v>
      </c>
    </row>
    <row r="4067" spans="1:5" ht="49.5">
      <c r="A4067" s="37">
        <v>4065</v>
      </c>
      <c r="B4067" s="209"/>
      <c r="C4067" s="37" t="s">
        <v>16048</v>
      </c>
      <c r="D4067" s="6" t="s">
        <v>4066</v>
      </c>
      <c r="E4067" s="3">
        <v>4</v>
      </c>
    </row>
    <row r="4068" spans="1:5" ht="49.5">
      <c r="A4068" s="37">
        <v>4066</v>
      </c>
      <c r="B4068" s="209"/>
      <c r="C4068" s="37" t="s">
        <v>16049</v>
      </c>
      <c r="D4068" s="6" t="s">
        <v>4067</v>
      </c>
      <c r="E4068" s="3">
        <v>4</v>
      </c>
    </row>
    <row r="4069" spans="1:5" ht="49.5">
      <c r="A4069" s="37">
        <v>4067</v>
      </c>
      <c r="B4069" s="209"/>
      <c r="C4069" s="37" t="s">
        <v>16050</v>
      </c>
      <c r="D4069" s="6" t="s">
        <v>4068</v>
      </c>
      <c r="E4069" s="3">
        <v>4</v>
      </c>
    </row>
    <row r="4070" spans="1:5" ht="49.5">
      <c r="A4070" s="37">
        <v>4068</v>
      </c>
      <c r="B4070" s="209"/>
      <c r="C4070" s="37" t="s">
        <v>16051</v>
      </c>
      <c r="D4070" s="6" t="s">
        <v>4069</v>
      </c>
      <c r="E4070" s="3">
        <v>4</v>
      </c>
    </row>
    <row r="4071" spans="1:5" ht="49.5">
      <c r="A4071" s="37">
        <v>4069</v>
      </c>
      <c r="B4071" s="209"/>
      <c r="C4071" s="37" t="s">
        <v>16052</v>
      </c>
      <c r="D4071" s="6" t="s">
        <v>4070</v>
      </c>
      <c r="E4071" s="3">
        <v>4</v>
      </c>
    </row>
    <row r="4072" spans="1:5" ht="49.5">
      <c r="A4072" s="37">
        <v>4070</v>
      </c>
      <c r="B4072" s="209"/>
      <c r="C4072" s="37" t="s">
        <v>16053</v>
      </c>
      <c r="D4072" s="6" t="s">
        <v>4071</v>
      </c>
      <c r="E4072" s="3">
        <v>4</v>
      </c>
    </row>
    <row r="4073" spans="1:5" ht="33">
      <c r="A4073" s="37">
        <v>4071</v>
      </c>
      <c r="B4073" s="209"/>
      <c r="C4073" s="37" t="s">
        <v>16054</v>
      </c>
      <c r="D4073" s="6" t="s">
        <v>4072</v>
      </c>
      <c r="E4073" s="3">
        <v>4</v>
      </c>
    </row>
    <row r="4074" spans="1:5" ht="49.5">
      <c r="A4074" s="37">
        <v>4072</v>
      </c>
      <c r="B4074" s="209"/>
      <c r="C4074" s="37" t="s">
        <v>16055</v>
      </c>
      <c r="D4074" s="6" t="s">
        <v>4073</v>
      </c>
      <c r="E4074" s="3">
        <v>4</v>
      </c>
    </row>
    <row r="4075" spans="1:5" ht="49.5">
      <c r="A4075" s="37">
        <v>4073</v>
      </c>
      <c r="B4075" s="209"/>
      <c r="C4075" s="37" t="s">
        <v>16056</v>
      </c>
      <c r="D4075" s="6" t="s">
        <v>4074</v>
      </c>
      <c r="E4075" s="3">
        <v>4</v>
      </c>
    </row>
    <row r="4076" spans="1:5" ht="49.5">
      <c r="A4076" s="37">
        <v>4074</v>
      </c>
      <c r="B4076" s="209"/>
      <c r="C4076" s="37" t="s">
        <v>16057</v>
      </c>
      <c r="D4076" s="6" t="s">
        <v>4075</v>
      </c>
      <c r="E4076" s="3">
        <v>4</v>
      </c>
    </row>
    <row r="4077" spans="1:5" ht="49.5">
      <c r="A4077" s="37">
        <v>4075</v>
      </c>
      <c r="B4077" s="209"/>
      <c r="C4077" s="37" t="s">
        <v>16058</v>
      </c>
      <c r="D4077" s="6" t="s">
        <v>4076</v>
      </c>
      <c r="E4077" s="3">
        <v>4</v>
      </c>
    </row>
    <row r="4078" spans="1:5" ht="49.5">
      <c r="A4078" s="37">
        <v>4076</v>
      </c>
      <c r="B4078" s="209"/>
      <c r="C4078" s="37" t="s">
        <v>16059</v>
      </c>
      <c r="D4078" s="6" t="s">
        <v>4077</v>
      </c>
      <c r="E4078" s="3">
        <v>4</v>
      </c>
    </row>
    <row r="4079" spans="1:5" ht="49.5">
      <c r="A4079" s="37">
        <v>4077</v>
      </c>
      <c r="B4079" s="209"/>
      <c r="C4079" s="37" t="s">
        <v>16060</v>
      </c>
      <c r="D4079" s="6" t="s">
        <v>4078</v>
      </c>
      <c r="E4079" s="3">
        <v>4</v>
      </c>
    </row>
    <row r="4080" spans="1:5" ht="49.5">
      <c r="A4080" s="37">
        <v>4078</v>
      </c>
      <c r="B4080" s="209"/>
      <c r="C4080" s="37" t="s">
        <v>16061</v>
      </c>
      <c r="D4080" s="6" t="s">
        <v>4079</v>
      </c>
      <c r="E4080" s="3">
        <v>4</v>
      </c>
    </row>
    <row r="4081" spans="1:5" ht="49.5">
      <c r="A4081" s="37">
        <v>4079</v>
      </c>
      <c r="B4081" s="209"/>
      <c r="C4081" s="37" t="s">
        <v>16062</v>
      </c>
      <c r="D4081" s="6" t="s">
        <v>4080</v>
      </c>
      <c r="E4081" s="3">
        <v>4</v>
      </c>
    </row>
    <row r="4082" spans="1:5" ht="49.5">
      <c r="A4082" s="37">
        <v>4080</v>
      </c>
      <c r="B4082" s="209"/>
      <c r="C4082" s="37" t="s">
        <v>16063</v>
      </c>
      <c r="D4082" s="6" t="s">
        <v>4081</v>
      </c>
      <c r="E4082" s="3">
        <v>4</v>
      </c>
    </row>
    <row r="4083" spans="1:5" ht="49.5">
      <c r="A4083" s="37">
        <v>4081</v>
      </c>
      <c r="B4083" s="209"/>
      <c r="C4083" s="37" t="s">
        <v>16064</v>
      </c>
      <c r="D4083" s="6" t="s">
        <v>4082</v>
      </c>
      <c r="E4083" s="3">
        <v>4</v>
      </c>
    </row>
    <row r="4084" spans="1:5" ht="49.5">
      <c r="A4084" s="37">
        <v>4082</v>
      </c>
      <c r="B4084" s="209"/>
      <c r="C4084" s="37" t="s">
        <v>16065</v>
      </c>
      <c r="D4084" s="6" t="s">
        <v>4083</v>
      </c>
      <c r="E4084" s="3">
        <v>4</v>
      </c>
    </row>
    <row r="4085" spans="1:5" ht="49.5">
      <c r="A4085" s="37">
        <v>4083</v>
      </c>
      <c r="B4085" s="209"/>
      <c r="C4085" s="37" t="s">
        <v>16066</v>
      </c>
      <c r="D4085" s="6" t="s">
        <v>4084</v>
      </c>
      <c r="E4085" s="3">
        <v>2</v>
      </c>
    </row>
    <row r="4086" spans="1:5" ht="49.5">
      <c r="A4086" s="37">
        <v>4084</v>
      </c>
      <c r="B4086" s="209"/>
      <c r="C4086" s="37" t="s">
        <v>16067</v>
      </c>
      <c r="D4086" s="6" t="s">
        <v>4085</v>
      </c>
      <c r="E4086" s="3">
        <v>2</v>
      </c>
    </row>
    <row r="4087" spans="1:5" ht="49.5">
      <c r="A4087" s="37">
        <v>4085</v>
      </c>
      <c r="B4087" s="209"/>
      <c r="C4087" s="37" t="s">
        <v>16068</v>
      </c>
      <c r="D4087" s="6" t="s">
        <v>4086</v>
      </c>
      <c r="E4087" s="3">
        <v>2</v>
      </c>
    </row>
    <row r="4088" spans="1:5" ht="49.5">
      <c r="A4088" s="37">
        <v>4086</v>
      </c>
      <c r="B4088" s="209"/>
      <c r="C4088" s="37" t="s">
        <v>16069</v>
      </c>
      <c r="D4088" s="6" t="s">
        <v>4087</v>
      </c>
      <c r="E4088" s="3">
        <v>2</v>
      </c>
    </row>
    <row r="4089" spans="1:5" ht="49.5">
      <c r="A4089" s="37">
        <v>4087</v>
      </c>
      <c r="B4089" s="209"/>
      <c r="C4089" s="37" t="s">
        <v>16070</v>
      </c>
      <c r="D4089" s="6" t="s">
        <v>4088</v>
      </c>
      <c r="E4089" s="3">
        <v>2</v>
      </c>
    </row>
    <row r="4090" spans="1:5" ht="49.5">
      <c r="A4090" s="37">
        <v>4088</v>
      </c>
      <c r="B4090" s="209"/>
      <c r="C4090" s="37" t="s">
        <v>16071</v>
      </c>
      <c r="D4090" s="6" t="s">
        <v>4089</v>
      </c>
      <c r="E4090" s="3">
        <v>2</v>
      </c>
    </row>
    <row r="4091" spans="1:5" ht="33">
      <c r="A4091" s="37">
        <v>4089</v>
      </c>
      <c r="B4091" s="209"/>
      <c r="C4091" s="37" t="s">
        <v>16072</v>
      </c>
      <c r="D4091" s="6" t="s">
        <v>4090</v>
      </c>
      <c r="E4091" s="3">
        <v>2</v>
      </c>
    </row>
    <row r="4092" spans="1:5" ht="33">
      <c r="A4092" s="37">
        <v>4090</v>
      </c>
      <c r="B4092" s="209"/>
      <c r="C4092" s="37" t="s">
        <v>16073</v>
      </c>
      <c r="D4092" s="6" t="s">
        <v>4091</v>
      </c>
      <c r="E4092" s="3">
        <v>2</v>
      </c>
    </row>
    <row r="4093" spans="1:5" ht="49.5">
      <c r="A4093" s="37">
        <v>4091</v>
      </c>
      <c r="B4093" s="209"/>
      <c r="C4093" s="37" t="s">
        <v>16074</v>
      </c>
      <c r="D4093" s="6" t="s">
        <v>4092</v>
      </c>
      <c r="E4093" s="3">
        <v>2</v>
      </c>
    </row>
    <row r="4094" spans="1:5" ht="33">
      <c r="A4094" s="37">
        <v>4092</v>
      </c>
      <c r="B4094" s="209"/>
      <c r="C4094" s="37" t="s">
        <v>16075</v>
      </c>
      <c r="D4094" s="6" t="s">
        <v>4093</v>
      </c>
      <c r="E4094" s="3">
        <v>2</v>
      </c>
    </row>
    <row r="4095" spans="1:5" ht="49.5">
      <c r="A4095" s="37">
        <v>4093</v>
      </c>
      <c r="B4095" s="209"/>
      <c r="C4095" s="37" t="s">
        <v>16076</v>
      </c>
      <c r="D4095" s="6" t="s">
        <v>4094</v>
      </c>
      <c r="E4095" s="3">
        <v>2</v>
      </c>
    </row>
    <row r="4096" spans="1:5" ht="49.5">
      <c r="A4096" s="37">
        <v>4094</v>
      </c>
      <c r="B4096" s="209"/>
      <c r="C4096" s="37" t="s">
        <v>16077</v>
      </c>
      <c r="D4096" s="6" t="s">
        <v>4095</v>
      </c>
      <c r="E4096" s="3">
        <v>2</v>
      </c>
    </row>
    <row r="4097" spans="1:5" ht="18.75">
      <c r="A4097" s="37">
        <v>4095</v>
      </c>
      <c r="B4097" s="209"/>
      <c r="C4097" s="37" t="s">
        <v>16078</v>
      </c>
      <c r="D4097" s="6" t="s">
        <v>4096</v>
      </c>
      <c r="E4097" s="3">
        <v>2</v>
      </c>
    </row>
    <row r="4098" spans="1:5" ht="49.5">
      <c r="A4098" s="37">
        <v>4096</v>
      </c>
      <c r="B4098" s="209"/>
      <c r="C4098" s="37" t="s">
        <v>16079</v>
      </c>
      <c r="D4098" s="6" t="s">
        <v>4097</v>
      </c>
      <c r="E4098" s="3">
        <v>2</v>
      </c>
    </row>
    <row r="4099" spans="1:5" ht="49.5">
      <c r="A4099" s="37">
        <v>4097</v>
      </c>
      <c r="B4099" s="209"/>
      <c r="C4099" s="37" t="s">
        <v>16080</v>
      </c>
      <c r="D4099" s="6" t="s">
        <v>4098</v>
      </c>
      <c r="E4099" s="3">
        <v>2</v>
      </c>
    </row>
    <row r="4100" spans="1:5" ht="49.5">
      <c r="A4100" s="37">
        <v>4098</v>
      </c>
      <c r="B4100" s="209"/>
      <c r="C4100" s="37" t="s">
        <v>16081</v>
      </c>
      <c r="D4100" s="6" t="s">
        <v>4099</v>
      </c>
      <c r="E4100" s="3">
        <v>2</v>
      </c>
    </row>
    <row r="4101" spans="1:5" ht="18.75">
      <c r="A4101" s="37">
        <v>4099</v>
      </c>
      <c r="B4101" s="209"/>
      <c r="C4101" s="37" t="s">
        <v>16082</v>
      </c>
      <c r="D4101" s="6" t="s">
        <v>4100</v>
      </c>
      <c r="E4101" s="3">
        <v>4</v>
      </c>
    </row>
    <row r="4102" spans="1:5" ht="33">
      <c r="A4102" s="37">
        <v>4100</v>
      </c>
      <c r="B4102" s="209"/>
      <c r="C4102" s="37" t="s">
        <v>16083</v>
      </c>
      <c r="D4102" s="6" t="s">
        <v>4101</v>
      </c>
      <c r="E4102" s="3">
        <v>2</v>
      </c>
    </row>
    <row r="4103" spans="1:5" ht="33">
      <c r="A4103" s="37">
        <v>4101</v>
      </c>
      <c r="B4103" s="209"/>
      <c r="C4103" s="37" t="s">
        <v>16084</v>
      </c>
      <c r="D4103" s="6" t="s">
        <v>4102</v>
      </c>
      <c r="E4103" s="3">
        <v>2</v>
      </c>
    </row>
    <row r="4104" spans="1:5" ht="49.5">
      <c r="A4104" s="37">
        <v>4102</v>
      </c>
      <c r="B4104" s="209"/>
      <c r="C4104" s="37" t="s">
        <v>16085</v>
      </c>
      <c r="D4104" s="6" t="s">
        <v>4103</v>
      </c>
      <c r="E4104" s="3">
        <v>2</v>
      </c>
    </row>
    <row r="4105" spans="1:5" ht="49.5">
      <c r="A4105" s="37">
        <v>4103</v>
      </c>
      <c r="B4105" s="209"/>
      <c r="C4105" s="37" t="s">
        <v>16086</v>
      </c>
      <c r="D4105" s="6" t="s">
        <v>4104</v>
      </c>
      <c r="E4105" s="3">
        <v>2</v>
      </c>
    </row>
    <row r="4106" spans="1:5" ht="49.5">
      <c r="A4106" s="37">
        <v>4104</v>
      </c>
      <c r="B4106" s="209"/>
      <c r="C4106" s="37" t="s">
        <v>16087</v>
      </c>
      <c r="D4106" s="6" t="s">
        <v>4105</v>
      </c>
      <c r="E4106" s="3">
        <v>2</v>
      </c>
    </row>
    <row r="4107" spans="1:5" ht="33">
      <c r="A4107" s="37">
        <v>4105</v>
      </c>
      <c r="B4107" s="209"/>
      <c r="C4107" s="37" t="s">
        <v>16088</v>
      </c>
      <c r="D4107" s="6" t="s">
        <v>4106</v>
      </c>
      <c r="E4107" s="3">
        <v>2</v>
      </c>
    </row>
    <row r="4108" spans="1:5" ht="18.75">
      <c r="A4108" s="37">
        <v>4106</v>
      </c>
      <c r="B4108" s="209"/>
      <c r="C4108" s="37" t="s">
        <v>16089</v>
      </c>
      <c r="D4108" s="6" t="s">
        <v>4107</v>
      </c>
      <c r="E4108" s="3">
        <v>2</v>
      </c>
    </row>
    <row r="4109" spans="1:5" ht="18.75">
      <c r="A4109" s="37">
        <v>4107</v>
      </c>
      <c r="B4109" s="209"/>
      <c r="C4109" s="37" t="s">
        <v>16090</v>
      </c>
      <c r="D4109" s="6" t="s">
        <v>4108</v>
      </c>
      <c r="E4109" s="3">
        <v>2</v>
      </c>
    </row>
    <row r="4110" spans="1:5" ht="49.5">
      <c r="A4110" s="37">
        <v>4108</v>
      </c>
      <c r="B4110" s="209"/>
      <c r="C4110" s="37" t="s">
        <v>16091</v>
      </c>
      <c r="D4110" s="6" t="s">
        <v>4109</v>
      </c>
      <c r="E4110" s="3">
        <v>2</v>
      </c>
    </row>
    <row r="4111" spans="1:5" ht="49.5">
      <c r="A4111" s="37">
        <v>4109</v>
      </c>
      <c r="B4111" s="209"/>
      <c r="C4111" s="37" t="s">
        <v>16092</v>
      </c>
      <c r="D4111" s="6" t="s">
        <v>4110</v>
      </c>
      <c r="E4111" s="3">
        <v>2</v>
      </c>
    </row>
    <row r="4112" spans="1:5" ht="49.5">
      <c r="A4112" s="37">
        <v>4110</v>
      </c>
      <c r="B4112" s="209"/>
      <c r="C4112" s="37" t="s">
        <v>16093</v>
      </c>
      <c r="D4112" s="6" t="s">
        <v>4111</v>
      </c>
      <c r="E4112" s="3">
        <v>2</v>
      </c>
    </row>
    <row r="4113" spans="1:5" ht="49.5">
      <c r="A4113" s="37">
        <v>4111</v>
      </c>
      <c r="B4113" s="209"/>
      <c r="C4113" s="37" t="s">
        <v>16094</v>
      </c>
      <c r="D4113" s="6" t="s">
        <v>4112</v>
      </c>
      <c r="E4113" s="3">
        <v>2</v>
      </c>
    </row>
    <row r="4114" spans="1:5" ht="49.5">
      <c r="A4114" s="37">
        <v>4112</v>
      </c>
      <c r="B4114" s="209"/>
      <c r="C4114" s="37" t="s">
        <v>16095</v>
      </c>
      <c r="D4114" s="6" t="s">
        <v>4113</v>
      </c>
      <c r="E4114" s="3">
        <v>2</v>
      </c>
    </row>
    <row r="4115" spans="1:5" ht="49.5">
      <c r="A4115" s="37">
        <v>4113</v>
      </c>
      <c r="B4115" s="209"/>
      <c r="C4115" s="37" t="s">
        <v>16096</v>
      </c>
      <c r="D4115" s="6" t="s">
        <v>4114</v>
      </c>
      <c r="E4115" s="3">
        <v>2</v>
      </c>
    </row>
    <row r="4116" spans="1:5" ht="49.5">
      <c r="A4116" s="37">
        <v>4114</v>
      </c>
      <c r="B4116" s="209"/>
      <c r="C4116" s="37" t="s">
        <v>16097</v>
      </c>
      <c r="D4116" s="6" t="s">
        <v>4115</v>
      </c>
      <c r="E4116" s="3">
        <v>2</v>
      </c>
    </row>
    <row r="4117" spans="1:5" ht="49.5">
      <c r="A4117" s="37">
        <v>4115</v>
      </c>
      <c r="B4117" s="209"/>
      <c r="C4117" s="37" t="s">
        <v>16098</v>
      </c>
      <c r="D4117" s="6" t="s">
        <v>4116</v>
      </c>
      <c r="E4117" s="3">
        <v>2</v>
      </c>
    </row>
    <row r="4118" spans="1:5" ht="18.75">
      <c r="A4118" s="37">
        <v>4116</v>
      </c>
      <c r="B4118" s="209"/>
      <c r="C4118" s="37" t="s">
        <v>16099</v>
      </c>
      <c r="D4118" s="6" t="s">
        <v>4117</v>
      </c>
      <c r="E4118" s="3">
        <v>4</v>
      </c>
    </row>
    <row r="4119" spans="1:5" ht="18.75">
      <c r="A4119" s="37">
        <v>4117</v>
      </c>
      <c r="B4119" s="209"/>
      <c r="C4119" s="37" t="s">
        <v>16100</v>
      </c>
      <c r="D4119" s="6" t="s">
        <v>4118</v>
      </c>
      <c r="E4119" s="3">
        <v>4</v>
      </c>
    </row>
    <row r="4120" spans="1:5" ht="18.75">
      <c r="A4120" s="37">
        <v>4118</v>
      </c>
      <c r="B4120" s="209"/>
      <c r="C4120" s="37" t="s">
        <v>16101</v>
      </c>
      <c r="D4120" s="6" t="s">
        <v>4119</v>
      </c>
      <c r="E4120" s="3">
        <v>2</v>
      </c>
    </row>
    <row r="4121" spans="1:5" ht="18.75">
      <c r="A4121" s="37">
        <v>4119</v>
      </c>
      <c r="B4121" s="209"/>
      <c r="C4121" s="37" t="s">
        <v>16102</v>
      </c>
      <c r="D4121" s="6" t="s">
        <v>4120</v>
      </c>
      <c r="E4121" s="3">
        <v>4</v>
      </c>
    </row>
    <row r="4122" spans="1:5" ht="18.75">
      <c r="A4122" s="37">
        <v>4120</v>
      </c>
      <c r="B4122" s="209"/>
      <c r="C4122" s="37" t="s">
        <v>16103</v>
      </c>
      <c r="D4122" s="6" t="s">
        <v>4121</v>
      </c>
      <c r="E4122" s="3">
        <v>4</v>
      </c>
    </row>
    <row r="4123" spans="1:5" ht="18.75">
      <c r="A4123" s="37">
        <v>4121</v>
      </c>
      <c r="B4123" s="209"/>
      <c r="C4123" s="37" t="s">
        <v>16104</v>
      </c>
      <c r="D4123" s="6" t="s">
        <v>4122</v>
      </c>
      <c r="E4123" s="3">
        <v>4</v>
      </c>
    </row>
    <row r="4124" spans="1:5" ht="18.75">
      <c r="A4124" s="37">
        <v>4122</v>
      </c>
      <c r="B4124" s="209"/>
      <c r="C4124" s="37" t="s">
        <v>16105</v>
      </c>
      <c r="D4124" s="6" t="s">
        <v>4123</v>
      </c>
      <c r="E4124" s="3">
        <v>4</v>
      </c>
    </row>
    <row r="4125" spans="1:5" ht="18.75">
      <c r="A4125" s="37">
        <v>4123</v>
      </c>
      <c r="B4125" s="209"/>
      <c r="C4125" s="37" t="s">
        <v>16106</v>
      </c>
      <c r="D4125" s="6" t="s">
        <v>4124</v>
      </c>
      <c r="E4125" s="3">
        <v>4</v>
      </c>
    </row>
    <row r="4126" spans="1:5" ht="18.75">
      <c r="A4126" s="37">
        <v>4124</v>
      </c>
      <c r="B4126" s="209"/>
      <c r="C4126" s="37" t="s">
        <v>16107</v>
      </c>
      <c r="D4126" s="6" t="s">
        <v>4125</v>
      </c>
      <c r="E4126" s="3">
        <v>4</v>
      </c>
    </row>
    <row r="4127" spans="1:5" ht="18.75">
      <c r="A4127" s="37">
        <v>4125</v>
      </c>
      <c r="B4127" s="209"/>
      <c r="C4127" s="37" t="s">
        <v>16108</v>
      </c>
      <c r="D4127" s="6" t="s">
        <v>4126</v>
      </c>
      <c r="E4127" s="3">
        <v>4</v>
      </c>
    </row>
    <row r="4128" spans="1:5" ht="18.75">
      <c r="A4128" s="37">
        <v>4126</v>
      </c>
      <c r="B4128" s="209"/>
      <c r="C4128" s="37" t="s">
        <v>16109</v>
      </c>
      <c r="D4128" s="6" t="s">
        <v>4127</v>
      </c>
      <c r="E4128" s="3">
        <v>4</v>
      </c>
    </row>
    <row r="4129" spans="1:5" ht="18.75">
      <c r="A4129" s="37">
        <v>4127</v>
      </c>
      <c r="B4129" s="209"/>
      <c r="C4129" s="37" t="s">
        <v>16110</v>
      </c>
      <c r="D4129" s="6" t="s">
        <v>4128</v>
      </c>
      <c r="E4129" s="3">
        <v>4</v>
      </c>
    </row>
    <row r="4130" spans="1:5" ht="18.75">
      <c r="A4130" s="37">
        <v>4128</v>
      </c>
      <c r="B4130" s="209"/>
      <c r="C4130" s="37" t="s">
        <v>16111</v>
      </c>
      <c r="D4130" s="6" t="s">
        <v>4129</v>
      </c>
      <c r="E4130" s="3">
        <v>4</v>
      </c>
    </row>
    <row r="4131" spans="1:5" ht="18.75">
      <c r="A4131" s="37">
        <v>4129</v>
      </c>
      <c r="B4131" s="209"/>
      <c r="C4131" s="37" t="s">
        <v>16112</v>
      </c>
      <c r="D4131" s="6" t="s">
        <v>4130</v>
      </c>
      <c r="E4131" s="3">
        <v>4</v>
      </c>
    </row>
    <row r="4132" spans="1:5" ht="33">
      <c r="A4132" s="37">
        <v>4130</v>
      </c>
      <c r="B4132" s="209"/>
      <c r="C4132" s="37" t="s">
        <v>16113</v>
      </c>
      <c r="D4132" s="6" t="s">
        <v>4131</v>
      </c>
      <c r="E4132" s="3">
        <v>4</v>
      </c>
    </row>
    <row r="4133" spans="1:5" ht="18.75">
      <c r="A4133" s="37">
        <v>4131</v>
      </c>
      <c r="B4133" s="209"/>
      <c r="C4133" s="37" t="s">
        <v>16114</v>
      </c>
      <c r="D4133" s="6" t="s">
        <v>4132</v>
      </c>
      <c r="E4133" s="3">
        <v>4</v>
      </c>
    </row>
    <row r="4134" spans="1:5" ht="18.75">
      <c r="A4134" s="37">
        <v>4132</v>
      </c>
      <c r="B4134" s="209"/>
      <c r="C4134" s="37" t="s">
        <v>16115</v>
      </c>
      <c r="D4134" s="6" t="s">
        <v>4133</v>
      </c>
      <c r="E4134" s="3">
        <v>4</v>
      </c>
    </row>
    <row r="4135" spans="1:5" ht="18.75">
      <c r="A4135" s="37">
        <v>4133</v>
      </c>
      <c r="B4135" s="209"/>
      <c r="C4135" s="37" t="s">
        <v>16116</v>
      </c>
      <c r="D4135" s="6" t="s">
        <v>4134</v>
      </c>
      <c r="E4135" s="3">
        <v>4</v>
      </c>
    </row>
    <row r="4136" spans="1:5" ht="18.75">
      <c r="A4136" s="37">
        <v>4134</v>
      </c>
      <c r="B4136" s="209"/>
      <c r="C4136" s="37" t="s">
        <v>16117</v>
      </c>
      <c r="D4136" s="6" t="s">
        <v>4135</v>
      </c>
      <c r="E4136" s="3">
        <v>4</v>
      </c>
    </row>
    <row r="4137" spans="1:5" ht="18.75">
      <c r="A4137" s="37">
        <v>4135</v>
      </c>
      <c r="B4137" s="209"/>
      <c r="C4137" s="37" t="s">
        <v>16118</v>
      </c>
      <c r="D4137" s="6" t="s">
        <v>4136</v>
      </c>
      <c r="E4137" s="3">
        <v>4</v>
      </c>
    </row>
    <row r="4138" spans="1:5" ht="18.75">
      <c r="A4138" s="37">
        <v>4136</v>
      </c>
      <c r="B4138" s="209"/>
      <c r="C4138" s="37" t="s">
        <v>16119</v>
      </c>
      <c r="D4138" s="6" t="s">
        <v>4137</v>
      </c>
      <c r="E4138" s="3">
        <v>4</v>
      </c>
    </row>
    <row r="4139" spans="1:5" ht="18.75">
      <c r="A4139" s="37">
        <v>4137</v>
      </c>
      <c r="B4139" s="209"/>
      <c r="C4139" s="37" t="s">
        <v>16120</v>
      </c>
      <c r="D4139" s="6" t="s">
        <v>4138</v>
      </c>
      <c r="E4139" s="3">
        <v>4</v>
      </c>
    </row>
    <row r="4140" spans="1:5" ht="18.75">
      <c r="A4140" s="37">
        <v>4138</v>
      </c>
      <c r="B4140" s="209"/>
      <c r="C4140" s="37" t="s">
        <v>16121</v>
      </c>
      <c r="D4140" s="6" t="s">
        <v>4139</v>
      </c>
      <c r="E4140" s="3">
        <v>4</v>
      </c>
    </row>
    <row r="4141" spans="1:5" ht="18.75">
      <c r="A4141" s="37">
        <v>4139</v>
      </c>
      <c r="B4141" s="209"/>
      <c r="C4141" s="37" t="s">
        <v>16122</v>
      </c>
      <c r="D4141" s="6" t="s">
        <v>4140</v>
      </c>
      <c r="E4141" s="3">
        <v>4</v>
      </c>
    </row>
    <row r="4142" spans="1:5" ht="18.75">
      <c r="A4142" s="37">
        <v>4140</v>
      </c>
      <c r="B4142" s="209"/>
      <c r="C4142" s="37" t="s">
        <v>16123</v>
      </c>
      <c r="D4142" s="6" t="s">
        <v>4141</v>
      </c>
      <c r="E4142" s="3">
        <v>4</v>
      </c>
    </row>
    <row r="4143" spans="1:5" ht="18.75">
      <c r="A4143" s="37">
        <v>4141</v>
      </c>
      <c r="B4143" s="209"/>
      <c r="C4143" s="37" t="s">
        <v>16124</v>
      </c>
      <c r="D4143" s="6" t="s">
        <v>4142</v>
      </c>
      <c r="E4143" s="3">
        <v>4</v>
      </c>
    </row>
    <row r="4144" spans="1:5" ht="18.75">
      <c r="A4144" s="37">
        <v>4142</v>
      </c>
      <c r="B4144" s="209"/>
      <c r="C4144" s="37" t="s">
        <v>16125</v>
      </c>
      <c r="D4144" s="6" t="s">
        <v>4143</v>
      </c>
      <c r="E4144" s="3">
        <v>4</v>
      </c>
    </row>
    <row r="4145" spans="1:5" ht="18.75">
      <c r="A4145" s="37">
        <v>4143</v>
      </c>
      <c r="B4145" s="209"/>
      <c r="C4145" s="37" t="s">
        <v>16126</v>
      </c>
      <c r="D4145" s="6" t="s">
        <v>4144</v>
      </c>
      <c r="E4145" s="3">
        <v>4</v>
      </c>
    </row>
    <row r="4146" spans="1:5" ht="18.75">
      <c r="A4146" s="37">
        <v>4144</v>
      </c>
      <c r="B4146" s="209"/>
      <c r="C4146" s="37" t="s">
        <v>16127</v>
      </c>
      <c r="D4146" s="6" t="s">
        <v>4145</v>
      </c>
      <c r="E4146" s="3">
        <v>4</v>
      </c>
    </row>
    <row r="4147" spans="1:5" ht="18.75">
      <c r="A4147" s="37">
        <v>4145</v>
      </c>
      <c r="B4147" s="209"/>
      <c r="C4147" s="37" t="s">
        <v>16128</v>
      </c>
      <c r="D4147" s="6" t="s">
        <v>4146</v>
      </c>
      <c r="E4147" s="3">
        <v>4</v>
      </c>
    </row>
    <row r="4148" spans="1:5" ht="18.75">
      <c r="A4148" s="37">
        <v>4146</v>
      </c>
      <c r="B4148" s="209"/>
      <c r="C4148" s="37" t="s">
        <v>16129</v>
      </c>
      <c r="D4148" s="6" t="s">
        <v>4147</v>
      </c>
      <c r="E4148" s="3">
        <v>4</v>
      </c>
    </row>
    <row r="4149" spans="1:5" ht="18.75">
      <c r="A4149" s="37">
        <v>4147</v>
      </c>
      <c r="B4149" s="209"/>
      <c r="C4149" s="37" t="s">
        <v>16130</v>
      </c>
      <c r="D4149" s="6" t="s">
        <v>4148</v>
      </c>
      <c r="E4149" s="3">
        <v>4</v>
      </c>
    </row>
    <row r="4150" spans="1:5" ht="18.75">
      <c r="A4150" s="37">
        <v>4148</v>
      </c>
      <c r="B4150" s="209"/>
      <c r="C4150" s="37" t="s">
        <v>16131</v>
      </c>
      <c r="D4150" s="6" t="s">
        <v>4149</v>
      </c>
      <c r="E4150" s="3">
        <v>4</v>
      </c>
    </row>
    <row r="4151" spans="1:5" ht="18.75">
      <c r="A4151" s="37">
        <v>4149</v>
      </c>
      <c r="B4151" s="209"/>
      <c r="C4151" s="37" t="s">
        <v>16132</v>
      </c>
      <c r="D4151" s="6" t="s">
        <v>4150</v>
      </c>
      <c r="E4151" s="3">
        <v>4</v>
      </c>
    </row>
    <row r="4152" spans="1:5" ht="18.75">
      <c r="A4152" s="37">
        <v>4150</v>
      </c>
      <c r="B4152" s="209"/>
      <c r="C4152" s="37" t="s">
        <v>16133</v>
      </c>
      <c r="D4152" s="6" t="s">
        <v>4151</v>
      </c>
      <c r="E4152" s="3">
        <v>4</v>
      </c>
    </row>
    <row r="4153" spans="1:5" ht="18.75">
      <c r="A4153" s="37">
        <v>4151</v>
      </c>
      <c r="B4153" s="209"/>
      <c r="C4153" s="37" t="s">
        <v>16134</v>
      </c>
      <c r="D4153" s="6" t="s">
        <v>4152</v>
      </c>
      <c r="E4153" s="3">
        <v>4</v>
      </c>
    </row>
    <row r="4154" spans="1:5" ht="18.75">
      <c r="A4154" s="37">
        <v>4152</v>
      </c>
      <c r="B4154" s="209"/>
      <c r="C4154" s="37" t="s">
        <v>16135</v>
      </c>
      <c r="D4154" s="6" t="s">
        <v>4153</v>
      </c>
      <c r="E4154" s="3">
        <v>4</v>
      </c>
    </row>
    <row r="4155" spans="1:5" ht="18.75">
      <c r="A4155" s="37">
        <v>4153</v>
      </c>
      <c r="B4155" s="209"/>
      <c r="C4155" s="37" t="s">
        <v>16136</v>
      </c>
      <c r="D4155" s="6" t="s">
        <v>4154</v>
      </c>
      <c r="E4155" s="3">
        <v>4</v>
      </c>
    </row>
    <row r="4156" spans="1:5" ht="18.75">
      <c r="A4156" s="37">
        <v>4154</v>
      </c>
      <c r="B4156" s="209"/>
      <c r="C4156" s="37" t="s">
        <v>16137</v>
      </c>
      <c r="D4156" s="6" t="s">
        <v>4155</v>
      </c>
      <c r="E4156" s="3">
        <v>4</v>
      </c>
    </row>
    <row r="4157" spans="1:5" ht="33">
      <c r="A4157" s="37">
        <v>4155</v>
      </c>
      <c r="B4157" s="209"/>
      <c r="C4157" s="37" t="s">
        <v>16138</v>
      </c>
      <c r="D4157" s="6" t="s">
        <v>4156</v>
      </c>
      <c r="E4157" s="3">
        <v>4</v>
      </c>
    </row>
    <row r="4158" spans="1:5" ht="18.75">
      <c r="A4158" s="37">
        <v>4156</v>
      </c>
      <c r="B4158" s="209"/>
      <c r="C4158" s="37" t="s">
        <v>16139</v>
      </c>
      <c r="D4158" s="6" t="s">
        <v>4157</v>
      </c>
      <c r="E4158" s="3">
        <v>4</v>
      </c>
    </row>
    <row r="4159" spans="1:5" ht="33">
      <c r="A4159" s="37">
        <v>4157</v>
      </c>
      <c r="B4159" s="209"/>
      <c r="C4159" s="37" t="s">
        <v>16140</v>
      </c>
      <c r="D4159" s="6" t="s">
        <v>4158</v>
      </c>
      <c r="E4159" s="3">
        <v>4</v>
      </c>
    </row>
    <row r="4160" spans="1:5" ht="33">
      <c r="A4160" s="37">
        <v>4158</v>
      </c>
      <c r="B4160" s="209"/>
      <c r="C4160" s="37" t="s">
        <v>16141</v>
      </c>
      <c r="D4160" s="6" t="s">
        <v>4159</v>
      </c>
      <c r="E4160" s="3">
        <v>4</v>
      </c>
    </row>
    <row r="4161" spans="1:5" ht="18.75">
      <c r="A4161" s="37">
        <v>4159</v>
      </c>
      <c r="B4161" s="209"/>
      <c r="C4161" s="37" t="s">
        <v>16142</v>
      </c>
      <c r="D4161" s="6" t="s">
        <v>4160</v>
      </c>
      <c r="E4161" s="3">
        <v>4</v>
      </c>
    </row>
    <row r="4162" spans="1:5" ht="18.75">
      <c r="A4162" s="37">
        <v>4160</v>
      </c>
      <c r="B4162" s="209"/>
      <c r="C4162" s="37" t="s">
        <v>16143</v>
      </c>
      <c r="D4162" s="6" t="s">
        <v>4161</v>
      </c>
      <c r="E4162" s="3">
        <v>4</v>
      </c>
    </row>
    <row r="4163" spans="1:5" ht="18.75">
      <c r="A4163" s="37">
        <v>4161</v>
      </c>
      <c r="B4163" s="209"/>
      <c r="C4163" s="37" t="s">
        <v>16144</v>
      </c>
      <c r="D4163" s="6" t="s">
        <v>4162</v>
      </c>
      <c r="E4163" s="3">
        <v>4</v>
      </c>
    </row>
    <row r="4164" spans="1:5" ht="18.75">
      <c r="A4164" s="37">
        <v>4162</v>
      </c>
      <c r="B4164" s="209"/>
      <c r="C4164" s="37" t="s">
        <v>16145</v>
      </c>
      <c r="D4164" s="6" t="s">
        <v>4163</v>
      </c>
      <c r="E4164" s="3">
        <v>4</v>
      </c>
    </row>
    <row r="4165" spans="1:5" ht="18.75">
      <c r="A4165" s="37">
        <v>4163</v>
      </c>
      <c r="B4165" s="209"/>
      <c r="C4165" s="37" t="s">
        <v>16146</v>
      </c>
      <c r="D4165" s="6" t="s">
        <v>4164</v>
      </c>
      <c r="E4165" s="3">
        <v>4</v>
      </c>
    </row>
    <row r="4166" spans="1:5" ht="33">
      <c r="A4166" s="37">
        <v>4164</v>
      </c>
      <c r="B4166" s="209"/>
      <c r="C4166" s="37" t="s">
        <v>16147</v>
      </c>
      <c r="D4166" s="6" t="s">
        <v>4165</v>
      </c>
      <c r="E4166" s="3">
        <v>4</v>
      </c>
    </row>
    <row r="4167" spans="1:5" ht="18.75">
      <c r="A4167" s="37">
        <v>4165</v>
      </c>
      <c r="B4167" s="209"/>
      <c r="C4167" s="37" t="s">
        <v>16148</v>
      </c>
      <c r="D4167" s="6" t="s">
        <v>4166</v>
      </c>
      <c r="E4167" s="3">
        <v>4</v>
      </c>
    </row>
    <row r="4168" spans="1:5" ht="49.5">
      <c r="A4168" s="37">
        <v>4166</v>
      </c>
      <c r="B4168" s="209"/>
      <c r="C4168" s="37" t="s">
        <v>16149</v>
      </c>
      <c r="D4168" s="6" t="s">
        <v>4167</v>
      </c>
      <c r="E4168" s="3">
        <v>4</v>
      </c>
    </row>
    <row r="4169" spans="1:5" ht="18.75">
      <c r="A4169" s="37">
        <v>4167</v>
      </c>
      <c r="B4169" s="209"/>
      <c r="C4169" s="37" t="s">
        <v>16150</v>
      </c>
      <c r="D4169" s="6" t="s">
        <v>4168</v>
      </c>
      <c r="E4169" s="3">
        <v>4</v>
      </c>
    </row>
    <row r="4170" spans="1:5" ht="18.75">
      <c r="A4170" s="37">
        <v>4168</v>
      </c>
      <c r="B4170" s="209"/>
      <c r="C4170" s="37" t="s">
        <v>16151</v>
      </c>
      <c r="D4170" s="6" t="s">
        <v>4169</v>
      </c>
      <c r="E4170" s="3">
        <v>4</v>
      </c>
    </row>
    <row r="4171" spans="1:5" ht="18.75">
      <c r="A4171" s="37">
        <v>4169</v>
      </c>
      <c r="B4171" s="209"/>
      <c r="C4171" s="37" t="s">
        <v>16152</v>
      </c>
      <c r="D4171" s="6" t="s">
        <v>4170</v>
      </c>
      <c r="E4171" s="3">
        <v>0</v>
      </c>
    </row>
    <row r="4172" spans="1:5" ht="18.75">
      <c r="A4172" s="37">
        <v>4170</v>
      </c>
      <c r="B4172" s="209"/>
      <c r="C4172" s="37" t="s">
        <v>3</v>
      </c>
      <c r="D4172" s="6" t="s">
        <v>4</v>
      </c>
      <c r="E4172" s="3">
        <v>0</v>
      </c>
    </row>
    <row r="4173" spans="1:5" ht="18.75">
      <c r="A4173" s="37">
        <v>4171</v>
      </c>
      <c r="B4173" s="209"/>
      <c r="C4173" s="37" t="s">
        <v>3</v>
      </c>
      <c r="D4173" s="6" t="s">
        <v>4</v>
      </c>
      <c r="E4173" s="3">
        <v>0</v>
      </c>
    </row>
    <row r="4174" spans="1:5" ht="18.75">
      <c r="A4174" s="37">
        <v>4172</v>
      </c>
      <c r="B4174" s="209"/>
      <c r="C4174" s="37" t="s">
        <v>3</v>
      </c>
      <c r="D4174" s="6" t="s">
        <v>4</v>
      </c>
      <c r="E4174" s="3">
        <v>0</v>
      </c>
    </row>
    <row r="4175" spans="1:5" ht="18.75">
      <c r="A4175" s="37">
        <v>4173</v>
      </c>
      <c r="B4175" s="209"/>
      <c r="C4175" s="37" t="s">
        <v>3</v>
      </c>
      <c r="D4175" s="6" t="s">
        <v>4</v>
      </c>
      <c r="E4175" s="3">
        <v>0</v>
      </c>
    </row>
    <row r="4176" spans="1:5" ht="18.75">
      <c r="A4176" s="37">
        <v>4174</v>
      </c>
      <c r="B4176" s="209"/>
      <c r="C4176" s="37" t="s">
        <v>3</v>
      </c>
      <c r="D4176" s="6" t="s">
        <v>4</v>
      </c>
      <c r="E4176" s="3">
        <v>0</v>
      </c>
    </row>
    <row r="4177" spans="1:5" ht="18.75">
      <c r="A4177" s="37">
        <v>4175</v>
      </c>
      <c r="B4177" s="209"/>
      <c r="C4177" s="37" t="s">
        <v>3</v>
      </c>
      <c r="D4177" s="6" t="s">
        <v>4</v>
      </c>
      <c r="E4177" s="3">
        <v>0</v>
      </c>
    </row>
    <row r="4178" spans="1:5" ht="18.75">
      <c r="A4178" s="37">
        <v>4176</v>
      </c>
      <c r="B4178" s="209"/>
      <c r="C4178" s="37" t="s">
        <v>3</v>
      </c>
      <c r="D4178" s="6" t="s">
        <v>4</v>
      </c>
      <c r="E4178" s="3">
        <v>0</v>
      </c>
    </row>
    <row r="4179" spans="1:5" ht="18.75">
      <c r="A4179" s="37">
        <v>4177</v>
      </c>
      <c r="B4179" s="209"/>
      <c r="C4179" s="37" t="s">
        <v>3</v>
      </c>
      <c r="D4179" s="6" t="s">
        <v>4</v>
      </c>
      <c r="E4179" s="3">
        <v>0</v>
      </c>
    </row>
    <row r="4180" spans="1:5" ht="18.75">
      <c r="A4180" s="37">
        <v>4178</v>
      </c>
      <c r="B4180" s="209"/>
      <c r="C4180" s="37" t="s">
        <v>3</v>
      </c>
      <c r="D4180" s="6" t="s">
        <v>4</v>
      </c>
      <c r="E4180" s="3">
        <v>0</v>
      </c>
    </row>
    <row r="4181" spans="1:5" ht="18.75">
      <c r="A4181" s="37">
        <v>4179</v>
      </c>
      <c r="B4181" s="209"/>
      <c r="C4181" s="37" t="s">
        <v>3</v>
      </c>
      <c r="D4181" s="6" t="s">
        <v>4</v>
      </c>
      <c r="E4181" s="3">
        <v>0</v>
      </c>
    </row>
    <row r="4182" spans="1:5" ht="18.75">
      <c r="A4182" s="37">
        <v>4180</v>
      </c>
      <c r="B4182" s="209"/>
      <c r="C4182" s="37" t="s">
        <v>3</v>
      </c>
      <c r="D4182" s="6" t="s">
        <v>4</v>
      </c>
      <c r="E4182" s="3">
        <v>0</v>
      </c>
    </row>
    <row r="4183" spans="1:5" ht="18.75">
      <c r="A4183" s="37">
        <v>4181</v>
      </c>
      <c r="B4183" s="209"/>
      <c r="C4183" s="37" t="s">
        <v>3</v>
      </c>
      <c r="D4183" s="6" t="s">
        <v>4</v>
      </c>
      <c r="E4183" s="3">
        <v>0</v>
      </c>
    </row>
    <row r="4184" spans="1:5" ht="18.75">
      <c r="A4184" s="37">
        <v>4182</v>
      </c>
      <c r="B4184" s="209"/>
      <c r="C4184" s="37" t="s">
        <v>3</v>
      </c>
      <c r="D4184" s="6" t="s">
        <v>4</v>
      </c>
      <c r="E4184" s="3">
        <v>0</v>
      </c>
    </row>
    <row r="4185" spans="1:5" ht="18.75">
      <c r="A4185" s="37">
        <v>4183</v>
      </c>
      <c r="B4185" s="209"/>
      <c r="C4185" s="37" t="s">
        <v>3</v>
      </c>
      <c r="D4185" s="6" t="s">
        <v>4</v>
      </c>
      <c r="E4185" s="3">
        <v>0</v>
      </c>
    </row>
    <row r="4186" spans="1:5" ht="18.75">
      <c r="A4186" s="37">
        <v>4184</v>
      </c>
      <c r="B4186" s="209"/>
      <c r="C4186" s="37" t="s">
        <v>3</v>
      </c>
      <c r="D4186" s="6" t="s">
        <v>4</v>
      </c>
      <c r="E4186" s="3">
        <v>0</v>
      </c>
    </row>
    <row r="4187" spans="1:5" ht="18.75">
      <c r="A4187" s="37">
        <v>4185</v>
      </c>
      <c r="B4187" s="209"/>
      <c r="C4187" s="37" t="s">
        <v>3</v>
      </c>
      <c r="D4187" s="6" t="s">
        <v>4</v>
      </c>
      <c r="E4187" s="3">
        <v>0</v>
      </c>
    </row>
    <row r="4188" spans="1:5" ht="18.75">
      <c r="A4188" s="37">
        <v>4186</v>
      </c>
      <c r="B4188" s="209"/>
      <c r="C4188" s="37" t="s">
        <v>3</v>
      </c>
      <c r="D4188" s="6" t="s">
        <v>4</v>
      </c>
      <c r="E4188" s="3">
        <v>0</v>
      </c>
    </row>
    <row r="4189" spans="1:5" ht="18.75">
      <c r="A4189" s="37">
        <v>4187</v>
      </c>
      <c r="B4189" s="209"/>
      <c r="C4189" s="37" t="s">
        <v>3</v>
      </c>
      <c r="D4189" s="6" t="s">
        <v>4</v>
      </c>
      <c r="E4189" s="3">
        <v>0</v>
      </c>
    </row>
    <row r="4190" spans="1:5" ht="18.75">
      <c r="A4190" s="37">
        <v>4188</v>
      </c>
      <c r="B4190" s="209"/>
      <c r="C4190" s="37" t="s">
        <v>3</v>
      </c>
      <c r="D4190" s="6" t="s">
        <v>4</v>
      </c>
      <c r="E4190" s="3">
        <v>0</v>
      </c>
    </row>
    <row r="4191" spans="1:5" ht="18.75">
      <c r="A4191" s="37">
        <v>4189</v>
      </c>
      <c r="B4191" s="209"/>
      <c r="C4191" s="37" t="s">
        <v>3</v>
      </c>
      <c r="D4191" s="6" t="s">
        <v>4</v>
      </c>
      <c r="E4191" s="3">
        <v>0</v>
      </c>
    </row>
    <row r="4192" spans="1:5" ht="18.75">
      <c r="A4192" s="37">
        <v>4190</v>
      </c>
      <c r="B4192" s="209"/>
      <c r="C4192" s="37" t="s">
        <v>3</v>
      </c>
      <c r="D4192" s="6" t="s">
        <v>4</v>
      </c>
      <c r="E4192" s="3">
        <v>0</v>
      </c>
    </row>
    <row r="4193" spans="1:5" ht="18.75">
      <c r="A4193" s="37">
        <v>4191</v>
      </c>
      <c r="B4193" s="209"/>
      <c r="C4193" s="37" t="s">
        <v>3</v>
      </c>
      <c r="D4193" s="6" t="s">
        <v>4</v>
      </c>
      <c r="E4193" s="3">
        <v>0</v>
      </c>
    </row>
    <row r="4194" spans="1:5" ht="18.75">
      <c r="A4194" s="37">
        <v>4192</v>
      </c>
      <c r="B4194" s="209"/>
      <c r="C4194" s="37" t="s">
        <v>3</v>
      </c>
      <c r="D4194" s="6" t="s">
        <v>4</v>
      </c>
      <c r="E4194" s="3">
        <v>0</v>
      </c>
    </row>
    <row r="4195" spans="1:5" ht="18.75">
      <c r="A4195" s="37">
        <v>4193</v>
      </c>
      <c r="B4195" s="209"/>
      <c r="C4195" s="37" t="s">
        <v>3</v>
      </c>
      <c r="D4195" s="6" t="s">
        <v>4</v>
      </c>
      <c r="E4195" s="3">
        <v>0</v>
      </c>
    </row>
    <row r="4196" spans="1:5" ht="18.75">
      <c r="A4196" s="37">
        <v>4194</v>
      </c>
      <c r="B4196" s="209"/>
      <c r="C4196" s="37" t="s">
        <v>3</v>
      </c>
      <c r="D4196" s="6" t="s">
        <v>4</v>
      </c>
      <c r="E4196" s="3">
        <v>0</v>
      </c>
    </row>
    <row r="4197" spans="1:5" ht="18.75">
      <c r="A4197" s="37">
        <v>4195</v>
      </c>
      <c r="B4197" s="209"/>
      <c r="C4197" s="37" t="s">
        <v>3</v>
      </c>
      <c r="D4197" s="6" t="s">
        <v>4</v>
      </c>
      <c r="E4197" s="3">
        <v>0</v>
      </c>
    </row>
    <row r="4198" spans="1:5" ht="18.75">
      <c r="A4198" s="37">
        <v>4196</v>
      </c>
      <c r="B4198" s="209"/>
      <c r="C4198" s="37" t="s">
        <v>3</v>
      </c>
      <c r="D4198" s="6" t="s">
        <v>4</v>
      </c>
      <c r="E4198" s="3">
        <v>0</v>
      </c>
    </row>
    <row r="4199" spans="1:5" ht="18.75">
      <c r="A4199" s="37">
        <v>4197</v>
      </c>
      <c r="B4199" s="209"/>
      <c r="C4199" s="37" t="s">
        <v>3</v>
      </c>
      <c r="D4199" s="6" t="s">
        <v>4</v>
      </c>
      <c r="E4199" s="3">
        <v>0</v>
      </c>
    </row>
    <row r="4200" spans="1:5" ht="18.75">
      <c r="A4200" s="37">
        <v>4198</v>
      </c>
      <c r="B4200" s="209"/>
      <c r="C4200" s="37" t="s">
        <v>3</v>
      </c>
      <c r="D4200" s="6" t="s">
        <v>4</v>
      </c>
      <c r="E4200" s="3">
        <v>0</v>
      </c>
    </row>
    <row r="4201" spans="1:5" ht="18.75">
      <c r="A4201" s="37">
        <v>4199</v>
      </c>
      <c r="B4201" s="209"/>
      <c r="C4201" s="37" t="s">
        <v>3</v>
      </c>
      <c r="D4201" s="6" t="s">
        <v>4</v>
      </c>
      <c r="E4201" s="3">
        <v>0</v>
      </c>
    </row>
    <row r="4202" spans="1:5" ht="18.75">
      <c r="A4202" s="37">
        <v>4200</v>
      </c>
      <c r="B4202" s="209"/>
      <c r="C4202" s="37" t="s">
        <v>3</v>
      </c>
      <c r="D4202" s="6" t="s">
        <v>4</v>
      </c>
      <c r="E4202" s="3">
        <v>0</v>
      </c>
    </row>
    <row r="4203" spans="1:5" ht="18.75">
      <c r="A4203" s="37">
        <v>4201</v>
      </c>
      <c r="B4203" s="209"/>
      <c r="C4203" s="37" t="s">
        <v>3</v>
      </c>
      <c r="D4203" s="6" t="s">
        <v>4</v>
      </c>
      <c r="E4203" s="3">
        <v>0</v>
      </c>
    </row>
    <row r="4204" spans="1:5" ht="18.75">
      <c r="A4204" s="37">
        <v>4202</v>
      </c>
      <c r="B4204" s="209"/>
      <c r="C4204" s="37" t="s">
        <v>3</v>
      </c>
      <c r="D4204" s="6" t="s">
        <v>4</v>
      </c>
      <c r="E4204" s="3">
        <v>0</v>
      </c>
    </row>
    <row r="4205" spans="1:5" ht="18.75">
      <c r="A4205" s="37">
        <v>4203</v>
      </c>
      <c r="B4205" s="209"/>
      <c r="C4205" s="37" t="s">
        <v>3</v>
      </c>
      <c r="D4205" s="6" t="s">
        <v>4</v>
      </c>
      <c r="E4205" s="3">
        <v>0</v>
      </c>
    </row>
    <row r="4206" spans="1:5" ht="18.75">
      <c r="A4206" s="37">
        <v>4204</v>
      </c>
      <c r="B4206" s="209"/>
      <c r="C4206" s="37" t="s">
        <v>3</v>
      </c>
      <c r="D4206" s="6" t="s">
        <v>4</v>
      </c>
      <c r="E4206" s="3">
        <v>0</v>
      </c>
    </row>
    <row r="4207" spans="1:5" ht="18.75">
      <c r="A4207" s="37">
        <v>4205</v>
      </c>
      <c r="B4207" s="209"/>
      <c r="C4207" s="37" t="s">
        <v>3</v>
      </c>
      <c r="D4207" s="6" t="s">
        <v>4</v>
      </c>
      <c r="E4207" s="3">
        <v>0</v>
      </c>
    </row>
    <row r="4208" spans="1:5" ht="18.75">
      <c r="A4208" s="37">
        <v>4206</v>
      </c>
      <c r="B4208" s="209"/>
      <c r="C4208" s="37" t="s">
        <v>3</v>
      </c>
      <c r="D4208" s="6" t="s">
        <v>4</v>
      </c>
      <c r="E4208" s="3">
        <v>0</v>
      </c>
    </row>
    <row r="4209" spans="1:5" ht="18.75">
      <c r="A4209" s="37">
        <v>4207</v>
      </c>
      <c r="B4209" s="209"/>
      <c r="C4209" s="37" t="s">
        <v>3</v>
      </c>
      <c r="D4209" s="6" t="s">
        <v>4</v>
      </c>
      <c r="E4209" s="3">
        <v>0</v>
      </c>
    </row>
    <row r="4210" spans="1:5" ht="18.75">
      <c r="A4210" s="37">
        <v>4208</v>
      </c>
      <c r="B4210" s="209"/>
      <c r="C4210" s="37" t="s">
        <v>3</v>
      </c>
      <c r="D4210" s="6" t="s">
        <v>4</v>
      </c>
      <c r="E4210" s="3">
        <v>0</v>
      </c>
    </row>
    <row r="4211" spans="1:5" ht="18.75">
      <c r="A4211" s="37">
        <v>4209</v>
      </c>
      <c r="B4211" s="209"/>
      <c r="C4211" s="37" t="s">
        <v>3</v>
      </c>
      <c r="D4211" s="6" t="s">
        <v>4</v>
      </c>
      <c r="E4211" s="3">
        <v>0</v>
      </c>
    </row>
    <row r="4212" spans="1:5" ht="18.75">
      <c r="A4212" s="37">
        <v>4210</v>
      </c>
      <c r="B4212" s="209"/>
      <c r="C4212" s="37" t="s">
        <v>3</v>
      </c>
      <c r="D4212" s="6" t="s">
        <v>4</v>
      </c>
      <c r="E4212" s="3">
        <v>0</v>
      </c>
    </row>
    <row r="4213" spans="1:5" ht="18.75">
      <c r="A4213" s="37">
        <v>4211</v>
      </c>
      <c r="B4213" s="209"/>
      <c r="C4213" s="37" t="s">
        <v>3</v>
      </c>
      <c r="D4213" s="6" t="s">
        <v>4</v>
      </c>
      <c r="E4213" s="3">
        <v>0</v>
      </c>
    </row>
    <row r="4214" spans="1:5" ht="18.75">
      <c r="A4214" s="37">
        <v>4212</v>
      </c>
      <c r="B4214" s="209"/>
      <c r="C4214" s="37" t="s">
        <v>3</v>
      </c>
      <c r="D4214" s="6" t="s">
        <v>4</v>
      </c>
      <c r="E4214" s="3">
        <v>0</v>
      </c>
    </row>
    <row r="4215" spans="1:5" ht="18.75">
      <c r="A4215" s="37">
        <v>4213</v>
      </c>
      <c r="B4215" s="209"/>
      <c r="C4215" s="37" t="s">
        <v>3</v>
      </c>
      <c r="D4215" s="6" t="s">
        <v>4</v>
      </c>
      <c r="E4215" s="3">
        <v>0</v>
      </c>
    </row>
    <row r="4216" spans="1:5" ht="18.75">
      <c r="A4216" s="37">
        <v>4214</v>
      </c>
      <c r="B4216" s="209"/>
      <c r="C4216" s="37" t="s">
        <v>3</v>
      </c>
      <c r="D4216" s="6" t="s">
        <v>4</v>
      </c>
      <c r="E4216" s="3">
        <v>0</v>
      </c>
    </row>
    <row r="4217" spans="1:5" ht="18.75">
      <c r="A4217" s="37">
        <v>4215</v>
      </c>
      <c r="B4217" s="209"/>
      <c r="C4217" s="37" t="s">
        <v>3</v>
      </c>
      <c r="D4217" s="6" t="s">
        <v>4</v>
      </c>
      <c r="E4217" s="3">
        <v>0</v>
      </c>
    </row>
    <row r="4218" spans="1:5" ht="18.75">
      <c r="A4218" s="37">
        <v>4216</v>
      </c>
      <c r="B4218" s="209"/>
      <c r="C4218" s="37" t="s">
        <v>3</v>
      </c>
      <c r="D4218" s="6" t="s">
        <v>4</v>
      </c>
      <c r="E4218" s="3">
        <v>0</v>
      </c>
    </row>
    <row r="4219" spans="1:5" ht="18.75">
      <c r="A4219" s="37">
        <v>4217</v>
      </c>
      <c r="B4219" s="209"/>
      <c r="C4219" s="37" t="s">
        <v>3</v>
      </c>
      <c r="D4219" s="6" t="s">
        <v>4</v>
      </c>
      <c r="E4219" s="3">
        <v>0</v>
      </c>
    </row>
    <row r="4220" spans="1:5" ht="18.75">
      <c r="A4220" s="37">
        <v>4218</v>
      </c>
      <c r="B4220" s="209"/>
      <c r="C4220" s="37" t="s">
        <v>3</v>
      </c>
      <c r="D4220" s="6" t="s">
        <v>4</v>
      </c>
      <c r="E4220" s="3">
        <v>0</v>
      </c>
    </row>
    <row r="4221" spans="1:5" ht="18.75">
      <c r="A4221" s="37">
        <v>4219</v>
      </c>
      <c r="B4221" s="209"/>
      <c r="C4221" s="37" t="s">
        <v>3</v>
      </c>
      <c r="D4221" s="6" t="s">
        <v>4</v>
      </c>
      <c r="E4221" s="3">
        <v>0</v>
      </c>
    </row>
    <row r="4222" spans="1:5" ht="18.75">
      <c r="A4222" s="37">
        <v>4220</v>
      </c>
      <c r="B4222" s="209"/>
      <c r="C4222" s="37" t="s">
        <v>3</v>
      </c>
      <c r="D4222" s="6" t="s">
        <v>4</v>
      </c>
      <c r="E4222" s="3">
        <v>0</v>
      </c>
    </row>
    <row r="4223" spans="1:5" ht="18.75">
      <c r="A4223" s="37">
        <v>4221</v>
      </c>
      <c r="B4223" s="209"/>
      <c r="C4223" s="37" t="s">
        <v>3</v>
      </c>
      <c r="D4223" s="6" t="s">
        <v>4</v>
      </c>
      <c r="E4223" s="3">
        <v>0</v>
      </c>
    </row>
    <row r="4224" spans="1:5" ht="18.75">
      <c r="A4224" s="37">
        <v>4222</v>
      </c>
      <c r="B4224" s="209"/>
      <c r="C4224" s="37" t="s">
        <v>3</v>
      </c>
      <c r="D4224" s="6" t="s">
        <v>4</v>
      </c>
      <c r="E4224" s="3">
        <v>0</v>
      </c>
    </row>
    <row r="4225" spans="1:5" ht="18.75">
      <c r="A4225" s="37">
        <v>4223</v>
      </c>
      <c r="B4225" s="209"/>
      <c r="C4225" s="37" t="s">
        <v>3</v>
      </c>
      <c r="D4225" s="6" t="s">
        <v>4</v>
      </c>
      <c r="E4225" s="3">
        <v>0</v>
      </c>
    </row>
    <row r="4226" spans="1:5" ht="18.75">
      <c r="A4226" s="37">
        <v>4224</v>
      </c>
      <c r="B4226" s="209"/>
      <c r="C4226" s="37" t="s">
        <v>3</v>
      </c>
      <c r="D4226" s="6" t="s">
        <v>4</v>
      </c>
      <c r="E4226" s="3">
        <v>0</v>
      </c>
    </row>
    <row r="4227" spans="1:5" ht="18.75">
      <c r="A4227" s="37">
        <v>4225</v>
      </c>
      <c r="B4227" s="209"/>
      <c r="C4227" s="37" t="s">
        <v>3</v>
      </c>
      <c r="D4227" s="6" t="s">
        <v>4</v>
      </c>
      <c r="E4227" s="3">
        <v>0</v>
      </c>
    </row>
    <row r="4228" spans="1:5" ht="18.75">
      <c r="A4228" s="37">
        <v>4226</v>
      </c>
      <c r="B4228" s="209"/>
      <c r="C4228" s="37" t="s">
        <v>3</v>
      </c>
      <c r="D4228" s="6" t="s">
        <v>4</v>
      </c>
      <c r="E4228" s="3">
        <v>0</v>
      </c>
    </row>
    <row r="4229" spans="1:5" ht="18.75">
      <c r="A4229" s="37">
        <v>4227</v>
      </c>
      <c r="B4229" s="209"/>
      <c r="C4229" s="37" t="s">
        <v>3</v>
      </c>
      <c r="D4229" s="6" t="s">
        <v>4</v>
      </c>
      <c r="E4229" s="3">
        <v>0</v>
      </c>
    </row>
    <row r="4230" spans="1:5" ht="18.75">
      <c r="A4230" s="37">
        <v>4228</v>
      </c>
      <c r="B4230" s="209"/>
      <c r="C4230" s="37" t="s">
        <v>3</v>
      </c>
      <c r="D4230" s="6" t="s">
        <v>4</v>
      </c>
      <c r="E4230" s="3">
        <v>0</v>
      </c>
    </row>
    <row r="4231" spans="1:5" ht="18.75">
      <c r="A4231" s="37">
        <v>4229</v>
      </c>
      <c r="B4231" s="209"/>
      <c r="C4231" s="37" t="s">
        <v>3</v>
      </c>
      <c r="D4231" s="6" t="s">
        <v>4</v>
      </c>
      <c r="E4231" s="3">
        <v>0</v>
      </c>
    </row>
    <row r="4232" spans="1:5" ht="18.75">
      <c r="A4232" s="37">
        <v>4230</v>
      </c>
      <c r="B4232" s="209"/>
      <c r="C4232" s="37" t="s">
        <v>3</v>
      </c>
      <c r="D4232" s="6" t="s">
        <v>4</v>
      </c>
      <c r="E4232" s="3">
        <v>0</v>
      </c>
    </row>
    <row r="4233" spans="1:5" ht="18.75">
      <c r="A4233" s="37">
        <v>4231</v>
      </c>
      <c r="B4233" s="209"/>
      <c r="C4233" s="37" t="s">
        <v>3</v>
      </c>
      <c r="D4233" s="6" t="s">
        <v>4</v>
      </c>
      <c r="E4233" s="3">
        <v>0</v>
      </c>
    </row>
    <row r="4234" spans="1:5" ht="18.75">
      <c r="A4234" s="37">
        <v>4232</v>
      </c>
      <c r="B4234" s="209"/>
      <c r="C4234" s="37" t="s">
        <v>3</v>
      </c>
      <c r="D4234" s="6" t="s">
        <v>4</v>
      </c>
      <c r="E4234" s="3">
        <v>0</v>
      </c>
    </row>
    <row r="4235" spans="1:5" ht="18.75">
      <c r="A4235" s="37">
        <v>4233</v>
      </c>
      <c r="B4235" s="209"/>
      <c r="C4235" s="37" t="s">
        <v>3</v>
      </c>
      <c r="D4235" s="6" t="s">
        <v>4</v>
      </c>
      <c r="E4235" s="3">
        <v>0</v>
      </c>
    </row>
    <row r="4236" spans="1:5" ht="18.75">
      <c r="A4236" s="37">
        <v>4234</v>
      </c>
      <c r="B4236" s="209"/>
      <c r="C4236" s="37" t="s">
        <v>3</v>
      </c>
      <c r="D4236" s="6" t="s">
        <v>4</v>
      </c>
      <c r="E4236" s="3">
        <v>0</v>
      </c>
    </row>
    <row r="4237" spans="1:5" ht="18.75">
      <c r="A4237" s="37">
        <v>4235</v>
      </c>
      <c r="B4237" s="209"/>
      <c r="C4237" s="37" t="s">
        <v>3</v>
      </c>
      <c r="D4237" s="6" t="s">
        <v>4</v>
      </c>
      <c r="E4237" s="3">
        <v>0</v>
      </c>
    </row>
    <row r="4238" spans="1:5" ht="18.75">
      <c r="A4238" s="37">
        <v>4236</v>
      </c>
      <c r="B4238" s="209"/>
      <c r="C4238" s="37" t="s">
        <v>3</v>
      </c>
      <c r="D4238" s="6" t="s">
        <v>4</v>
      </c>
      <c r="E4238" s="3">
        <v>0</v>
      </c>
    </row>
    <row r="4239" spans="1:5" ht="18.75">
      <c r="A4239" s="37">
        <v>4237</v>
      </c>
      <c r="B4239" s="209"/>
      <c r="C4239" s="37" t="s">
        <v>3</v>
      </c>
      <c r="D4239" s="6" t="s">
        <v>4</v>
      </c>
      <c r="E4239" s="3">
        <v>0</v>
      </c>
    </row>
    <row r="4240" spans="1:5" ht="18.75">
      <c r="A4240" s="37">
        <v>4238</v>
      </c>
      <c r="B4240" s="209"/>
      <c r="C4240" s="37" t="s">
        <v>3</v>
      </c>
      <c r="D4240" s="6" t="s">
        <v>4</v>
      </c>
      <c r="E4240" s="3">
        <v>0</v>
      </c>
    </row>
    <row r="4241" spans="1:5" ht="18.75">
      <c r="A4241" s="37">
        <v>4239</v>
      </c>
      <c r="B4241" s="209"/>
      <c r="C4241" s="37" t="s">
        <v>3</v>
      </c>
      <c r="D4241" s="6" t="s">
        <v>4</v>
      </c>
      <c r="E4241" s="3">
        <v>0</v>
      </c>
    </row>
    <row r="4242" spans="1:5" ht="18.75">
      <c r="A4242" s="37">
        <v>4240</v>
      </c>
      <c r="B4242" s="209"/>
      <c r="C4242" s="37" t="s">
        <v>3</v>
      </c>
      <c r="D4242" s="6" t="s">
        <v>4</v>
      </c>
      <c r="E4242" s="3">
        <v>0</v>
      </c>
    </row>
    <row r="4243" spans="1:5" ht="18.75">
      <c r="A4243" s="37">
        <v>4241</v>
      </c>
      <c r="B4243" s="209"/>
      <c r="C4243" s="37" t="s">
        <v>3</v>
      </c>
      <c r="D4243" s="6" t="s">
        <v>4</v>
      </c>
      <c r="E4243" s="3">
        <v>0</v>
      </c>
    </row>
    <row r="4244" spans="1:5" ht="18.75">
      <c r="A4244" s="37">
        <v>4242</v>
      </c>
      <c r="B4244" s="209"/>
      <c r="C4244" s="37" t="s">
        <v>3</v>
      </c>
      <c r="D4244" s="6" t="s">
        <v>4</v>
      </c>
      <c r="E4244" s="3">
        <v>0</v>
      </c>
    </row>
    <row r="4245" spans="1:5" ht="18.75">
      <c r="A4245" s="37">
        <v>4243</v>
      </c>
      <c r="B4245" s="209"/>
      <c r="C4245" s="37" t="s">
        <v>3</v>
      </c>
      <c r="D4245" s="6" t="s">
        <v>4</v>
      </c>
      <c r="E4245" s="3">
        <v>0</v>
      </c>
    </row>
    <row r="4246" spans="1:5" ht="18.75">
      <c r="A4246" s="37">
        <v>4244</v>
      </c>
      <c r="B4246" s="209"/>
      <c r="C4246" s="37" t="s">
        <v>3</v>
      </c>
      <c r="D4246" s="6" t="s">
        <v>4</v>
      </c>
      <c r="E4246" s="3">
        <v>0</v>
      </c>
    </row>
    <row r="4247" spans="1:5" ht="18.75">
      <c r="A4247" s="37">
        <v>4245</v>
      </c>
      <c r="B4247" s="209"/>
      <c r="C4247" s="37" t="s">
        <v>3</v>
      </c>
      <c r="D4247" s="6" t="s">
        <v>4</v>
      </c>
      <c r="E4247" s="3">
        <v>0</v>
      </c>
    </row>
    <row r="4248" spans="1:5" ht="18.75">
      <c r="A4248" s="37">
        <v>4246</v>
      </c>
      <c r="B4248" s="209"/>
      <c r="C4248" s="37" t="s">
        <v>3</v>
      </c>
      <c r="D4248" s="6" t="s">
        <v>4</v>
      </c>
      <c r="E4248" s="3">
        <v>0</v>
      </c>
    </row>
    <row r="4249" spans="1:5" ht="18.75">
      <c r="A4249" s="37">
        <v>4247</v>
      </c>
      <c r="B4249" s="209"/>
      <c r="C4249" s="37" t="s">
        <v>3</v>
      </c>
      <c r="D4249" s="6" t="s">
        <v>4</v>
      </c>
      <c r="E4249" s="3">
        <v>0</v>
      </c>
    </row>
    <row r="4250" spans="1:5" ht="18.75">
      <c r="A4250" s="37">
        <v>4248</v>
      </c>
      <c r="B4250" s="209"/>
      <c r="C4250" s="37" t="s">
        <v>3</v>
      </c>
      <c r="D4250" s="6" t="s">
        <v>4</v>
      </c>
      <c r="E4250" s="3">
        <v>0</v>
      </c>
    </row>
    <row r="4251" spans="1:5" ht="18.75">
      <c r="A4251" s="37">
        <v>4249</v>
      </c>
      <c r="B4251" s="209"/>
      <c r="C4251" s="37" t="s">
        <v>3</v>
      </c>
      <c r="D4251" s="6" t="s">
        <v>4</v>
      </c>
      <c r="E4251" s="3">
        <v>0</v>
      </c>
    </row>
    <row r="4252" spans="1:5" ht="18.75">
      <c r="A4252" s="37">
        <v>4250</v>
      </c>
      <c r="B4252" s="209"/>
      <c r="C4252" s="37" t="s">
        <v>3</v>
      </c>
      <c r="D4252" s="6" t="s">
        <v>4</v>
      </c>
      <c r="E4252" s="3">
        <v>0</v>
      </c>
    </row>
    <row r="4253" spans="1:5" ht="18.75">
      <c r="A4253" s="37">
        <v>4251</v>
      </c>
      <c r="B4253" s="209"/>
      <c r="C4253" s="37" t="s">
        <v>3</v>
      </c>
      <c r="D4253" s="6" t="s">
        <v>4</v>
      </c>
      <c r="E4253" s="3">
        <v>0</v>
      </c>
    </row>
    <row r="4254" spans="1:5" ht="18.75">
      <c r="A4254" s="37">
        <v>4252</v>
      </c>
      <c r="B4254" s="209"/>
      <c r="C4254" s="37" t="s">
        <v>3</v>
      </c>
      <c r="D4254" s="6" t="s">
        <v>4</v>
      </c>
      <c r="E4254" s="3">
        <v>0</v>
      </c>
    </row>
    <row r="4255" spans="1:5" ht="18.75">
      <c r="A4255" s="37">
        <v>4253</v>
      </c>
      <c r="B4255" s="209"/>
      <c r="C4255" s="37" t="s">
        <v>3</v>
      </c>
      <c r="D4255" s="6" t="s">
        <v>4</v>
      </c>
      <c r="E4255" s="3">
        <v>0</v>
      </c>
    </row>
    <row r="4256" spans="1:5" ht="18.75">
      <c r="A4256" s="37">
        <v>4254</v>
      </c>
      <c r="B4256" s="209"/>
      <c r="C4256" s="37" t="s">
        <v>3</v>
      </c>
      <c r="D4256" s="6" t="s">
        <v>4</v>
      </c>
      <c r="E4256" s="3">
        <v>0</v>
      </c>
    </row>
    <row r="4257" spans="1:5" ht="18.75">
      <c r="A4257" s="37">
        <v>4255</v>
      </c>
      <c r="B4257" s="209"/>
      <c r="C4257" s="37" t="s">
        <v>3</v>
      </c>
      <c r="D4257" s="6" t="s">
        <v>4</v>
      </c>
      <c r="E4257" s="3">
        <v>0</v>
      </c>
    </row>
    <row r="4258" spans="1:5" ht="18.75">
      <c r="A4258" s="37">
        <v>4256</v>
      </c>
      <c r="B4258" s="209"/>
      <c r="C4258" s="37" t="s">
        <v>3</v>
      </c>
      <c r="D4258" s="6" t="s">
        <v>4</v>
      </c>
      <c r="E4258" s="3">
        <v>0</v>
      </c>
    </row>
    <row r="4259" spans="1:5" ht="18.75">
      <c r="A4259" s="37">
        <v>4257</v>
      </c>
      <c r="B4259" s="209"/>
      <c r="C4259" s="37" t="s">
        <v>3</v>
      </c>
      <c r="D4259" s="6" t="s">
        <v>4</v>
      </c>
      <c r="E4259" s="3">
        <v>0</v>
      </c>
    </row>
    <row r="4260" spans="1:5" ht="18.75">
      <c r="A4260" s="37">
        <v>4258</v>
      </c>
      <c r="B4260" s="209"/>
      <c r="C4260" s="37" t="s">
        <v>3</v>
      </c>
      <c r="D4260" s="6" t="s">
        <v>4</v>
      </c>
      <c r="E4260" s="3">
        <v>0</v>
      </c>
    </row>
    <row r="4261" spans="1:5" ht="18.75">
      <c r="A4261" s="37">
        <v>4259</v>
      </c>
      <c r="B4261" s="209"/>
      <c r="C4261" s="37" t="s">
        <v>3</v>
      </c>
      <c r="D4261" s="6" t="s">
        <v>4</v>
      </c>
      <c r="E4261" s="3">
        <v>0</v>
      </c>
    </row>
    <row r="4262" spans="1:5" ht="18.75">
      <c r="A4262" s="37">
        <v>4260</v>
      </c>
      <c r="B4262" s="209"/>
      <c r="C4262" s="37" t="s">
        <v>3</v>
      </c>
      <c r="D4262" s="6" t="s">
        <v>4</v>
      </c>
      <c r="E4262" s="3">
        <v>0</v>
      </c>
    </row>
    <row r="4263" spans="1:5" ht="18.75">
      <c r="A4263" s="37">
        <v>4261</v>
      </c>
      <c r="B4263" s="209"/>
      <c r="C4263" s="37" t="s">
        <v>3</v>
      </c>
      <c r="D4263" s="6" t="s">
        <v>4</v>
      </c>
      <c r="E4263" s="3">
        <v>0</v>
      </c>
    </row>
    <row r="4264" spans="1:5" ht="18.75">
      <c r="A4264" s="37">
        <v>4262</v>
      </c>
      <c r="B4264" s="209"/>
      <c r="C4264" s="37" t="s">
        <v>3</v>
      </c>
      <c r="D4264" s="6" t="s">
        <v>4</v>
      </c>
      <c r="E4264" s="3">
        <v>0</v>
      </c>
    </row>
    <row r="4265" spans="1:5" ht="18.75">
      <c r="A4265" s="37">
        <v>4263</v>
      </c>
      <c r="B4265" s="209"/>
      <c r="C4265" s="37" t="s">
        <v>3</v>
      </c>
      <c r="D4265" s="6" t="s">
        <v>4</v>
      </c>
      <c r="E4265" s="3">
        <v>0</v>
      </c>
    </row>
    <row r="4266" spans="1:5" ht="18.75">
      <c r="A4266" s="37">
        <v>4264</v>
      </c>
      <c r="B4266" s="209"/>
      <c r="C4266" s="37" t="s">
        <v>3</v>
      </c>
      <c r="D4266" s="6" t="s">
        <v>4</v>
      </c>
      <c r="E4266" s="3">
        <v>0</v>
      </c>
    </row>
    <row r="4267" spans="1:5" ht="18.75">
      <c r="A4267" s="37">
        <v>4265</v>
      </c>
      <c r="B4267" s="209"/>
      <c r="C4267" s="37" t="s">
        <v>3</v>
      </c>
      <c r="D4267" s="6" t="s">
        <v>4</v>
      </c>
      <c r="E4267" s="3">
        <v>0</v>
      </c>
    </row>
    <row r="4268" spans="1:5" ht="18.75">
      <c r="A4268" s="37">
        <v>4266</v>
      </c>
      <c r="B4268" s="209"/>
      <c r="C4268" s="37" t="s">
        <v>3</v>
      </c>
      <c r="D4268" s="6" t="s">
        <v>4</v>
      </c>
      <c r="E4268" s="3">
        <v>0</v>
      </c>
    </row>
    <row r="4269" spans="1:5" ht="18.75">
      <c r="A4269" s="37">
        <v>4267</v>
      </c>
      <c r="B4269" s="209"/>
      <c r="C4269" s="37" t="s">
        <v>3</v>
      </c>
      <c r="D4269" s="6" t="s">
        <v>4</v>
      </c>
      <c r="E4269" s="3">
        <v>0</v>
      </c>
    </row>
    <row r="4270" spans="1:5" ht="18.75">
      <c r="A4270" s="37">
        <v>4268</v>
      </c>
      <c r="B4270" s="209"/>
      <c r="C4270" s="37" t="s">
        <v>3</v>
      </c>
      <c r="D4270" s="6" t="s">
        <v>4</v>
      </c>
      <c r="E4270" s="3">
        <v>0</v>
      </c>
    </row>
    <row r="4271" spans="1:5" ht="18.75">
      <c r="A4271" s="37">
        <v>4269</v>
      </c>
      <c r="B4271" s="209"/>
      <c r="C4271" s="37" t="s">
        <v>3</v>
      </c>
      <c r="D4271" s="6" t="s">
        <v>4</v>
      </c>
      <c r="E4271" s="3">
        <v>0</v>
      </c>
    </row>
    <row r="4272" spans="1:5" ht="18.75">
      <c r="A4272" s="37">
        <v>4270</v>
      </c>
      <c r="B4272" s="209"/>
      <c r="C4272" s="37" t="s">
        <v>3</v>
      </c>
      <c r="D4272" s="6" t="s">
        <v>4</v>
      </c>
      <c r="E4272" s="3">
        <v>0</v>
      </c>
    </row>
    <row r="4273" spans="1:5" ht="18.75">
      <c r="A4273" s="37">
        <v>4271</v>
      </c>
      <c r="B4273" s="209"/>
      <c r="C4273" s="37" t="s">
        <v>3</v>
      </c>
      <c r="D4273" s="6" t="s">
        <v>4</v>
      </c>
      <c r="E4273" s="3">
        <v>0</v>
      </c>
    </row>
    <row r="4274" spans="1:5" ht="18.75">
      <c r="A4274" s="37">
        <v>4272</v>
      </c>
      <c r="B4274" s="209"/>
      <c r="C4274" s="37" t="s">
        <v>3</v>
      </c>
      <c r="D4274" s="6" t="s">
        <v>4</v>
      </c>
      <c r="E4274" s="3">
        <v>0</v>
      </c>
    </row>
    <row r="4275" spans="1:5" ht="18.75">
      <c r="A4275" s="37">
        <v>4273</v>
      </c>
      <c r="B4275" s="209"/>
      <c r="C4275" s="37" t="s">
        <v>3</v>
      </c>
      <c r="D4275" s="6" t="s">
        <v>4</v>
      </c>
      <c r="E4275" s="3">
        <v>0</v>
      </c>
    </row>
    <row r="4276" spans="1:5" ht="18.75">
      <c r="A4276" s="37">
        <v>4274</v>
      </c>
      <c r="B4276" s="209"/>
      <c r="C4276" s="37" t="s">
        <v>3</v>
      </c>
      <c r="D4276" s="6" t="s">
        <v>4</v>
      </c>
      <c r="E4276" s="3">
        <v>0</v>
      </c>
    </row>
    <row r="4277" spans="1:5" ht="18.75">
      <c r="A4277" s="37">
        <v>4275</v>
      </c>
      <c r="B4277" s="209"/>
      <c r="C4277" s="37" t="s">
        <v>3</v>
      </c>
      <c r="D4277" s="6" t="s">
        <v>4</v>
      </c>
      <c r="E4277" s="3">
        <v>0</v>
      </c>
    </row>
    <row r="4278" spans="1:5" ht="18.75">
      <c r="A4278" s="37">
        <v>4276</v>
      </c>
      <c r="B4278" s="209"/>
      <c r="C4278" s="37" t="s">
        <v>3</v>
      </c>
      <c r="D4278" s="6" t="s">
        <v>4</v>
      </c>
      <c r="E4278" s="3">
        <v>0</v>
      </c>
    </row>
    <row r="4279" spans="1:5" ht="18.75">
      <c r="A4279" s="37">
        <v>4277</v>
      </c>
      <c r="B4279" s="209"/>
      <c r="C4279" s="37" t="s">
        <v>3</v>
      </c>
      <c r="D4279" s="6" t="s">
        <v>4</v>
      </c>
      <c r="E4279" s="3">
        <v>0</v>
      </c>
    </row>
    <row r="4280" spans="1:5" ht="18.75">
      <c r="A4280" s="37">
        <v>4278</v>
      </c>
      <c r="B4280" s="209"/>
      <c r="C4280" s="37" t="s">
        <v>3</v>
      </c>
      <c r="D4280" s="6" t="s">
        <v>4</v>
      </c>
      <c r="E4280" s="3">
        <v>0</v>
      </c>
    </row>
    <row r="4281" spans="1:5" ht="18.75">
      <c r="A4281" s="37">
        <v>4279</v>
      </c>
      <c r="B4281" s="209"/>
      <c r="C4281" s="37" t="s">
        <v>3</v>
      </c>
      <c r="D4281" s="6" t="s">
        <v>4</v>
      </c>
      <c r="E4281" s="3">
        <v>0</v>
      </c>
    </row>
    <row r="4282" spans="1:5" ht="18.75">
      <c r="A4282" s="37">
        <v>4280</v>
      </c>
      <c r="B4282" s="209"/>
      <c r="C4282" s="37" t="s">
        <v>3</v>
      </c>
      <c r="D4282" s="6" t="s">
        <v>4</v>
      </c>
      <c r="E4282" s="3">
        <v>0</v>
      </c>
    </row>
    <row r="4283" spans="1:5" ht="18.75">
      <c r="A4283" s="37">
        <v>4281</v>
      </c>
      <c r="B4283" s="209"/>
      <c r="C4283" s="37" t="s">
        <v>3</v>
      </c>
      <c r="D4283" s="6" t="s">
        <v>4</v>
      </c>
      <c r="E4283" s="3">
        <v>0</v>
      </c>
    </row>
    <row r="4284" spans="1:5" ht="18.75">
      <c r="A4284" s="37">
        <v>4282</v>
      </c>
      <c r="B4284" s="209"/>
      <c r="C4284" s="37" t="s">
        <v>3</v>
      </c>
      <c r="D4284" s="6" t="s">
        <v>4</v>
      </c>
      <c r="E4284" s="3">
        <v>0</v>
      </c>
    </row>
    <row r="4285" spans="1:5" ht="18.75">
      <c r="A4285" s="37">
        <v>4283</v>
      </c>
      <c r="B4285" s="209"/>
      <c r="C4285" s="37" t="s">
        <v>3</v>
      </c>
      <c r="D4285" s="6" t="s">
        <v>4</v>
      </c>
      <c r="E4285" s="3">
        <v>0</v>
      </c>
    </row>
    <row r="4286" spans="1:5" ht="18.75">
      <c r="A4286" s="37">
        <v>4284</v>
      </c>
      <c r="B4286" s="209"/>
      <c r="C4286" s="37" t="s">
        <v>3</v>
      </c>
      <c r="D4286" s="6" t="s">
        <v>4</v>
      </c>
      <c r="E4286" s="3">
        <v>0</v>
      </c>
    </row>
    <row r="4287" spans="1:5" ht="18.75">
      <c r="A4287" s="37">
        <v>4285</v>
      </c>
      <c r="B4287" s="209"/>
      <c r="C4287" s="37" t="s">
        <v>3</v>
      </c>
      <c r="D4287" s="6" t="s">
        <v>4</v>
      </c>
      <c r="E4287" s="3">
        <v>0</v>
      </c>
    </row>
    <row r="4288" spans="1:5" ht="18.75">
      <c r="A4288" s="37">
        <v>4286</v>
      </c>
      <c r="B4288" s="209"/>
      <c r="C4288" s="37" t="s">
        <v>3</v>
      </c>
      <c r="D4288" s="6" t="s">
        <v>4</v>
      </c>
      <c r="E4288" s="3">
        <v>0</v>
      </c>
    </row>
    <row r="4289" spans="1:5" ht="18.75">
      <c r="A4289" s="37">
        <v>4287</v>
      </c>
      <c r="B4289" s="209"/>
      <c r="C4289" s="37" t="s">
        <v>3</v>
      </c>
      <c r="D4289" s="6" t="s">
        <v>4</v>
      </c>
      <c r="E4289" s="3">
        <v>0</v>
      </c>
    </row>
    <row r="4290" spans="1:5" ht="18.75">
      <c r="A4290" s="37">
        <v>4288</v>
      </c>
      <c r="B4290" s="209"/>
      <c r="C4290" s="37" t="s">
        <v>3</v>
      </c>
      <c r="D4290" s="6" t="s">
        <v>4</v>
      </c>
      <c r="E4290" s="3">
        <v>0</v>
      </c>
    </row>
    <row r="4291" spans="1:5" ht="18.75">
      <c r="A4291" s="37">
        <v>4289</v>
      </c>
      <c r="B4291" s="209"/>
      <c r="C4291" s="37" t="s">
        <v>3</v>
      </c>
      <c r="D4291" s="6" t="s">
        <v>4</v>
      </c>
      <c r="E4291" s="3">
        <v>0</v>
      </c>
    </row>
    <row r="4292" spans="1:5" ht="18.75">
      <c r="A4292" s="37">
        <v>4290</v>
      </c>
      <c r="B4292" s="209"/>
      <c r="C4292" s="37" t="s">
        <v>3</v>
      </c>
      <c r="D4292" s="6" t="s">
        <v>4</v>
      </c>
      <c r="E4292" s="3">
        <v>0</v>
      </c>
    </row>
    <row r="4293" spans="1:5" ht="18.75">
      <c r="A4293" s="37">
        <v>4291</v>
      </c>
      <c r="B4293" s="209"/>
      <c r="C4293" s="37" t="s">
        <v>3</v>
      </c>
      <c r="D4293" s="6" t="s">
        <v>4</v>
      </c>
      <c r="E4293" s="3">
        <v>0</v>
      </c>
    </row>
    <row r="4294" spans="1:5" ht="18.75">
      <c r="A4294" s="37">
        <v>4292</v>
      </c>
      <c r="B4294" s="209"/>
      <c r="C4294" s="37" t="s">
        <v>3</v>
      </c>
      <c r="D4294" s="6" t="s">
        <v>4</v>
      </c>
      <c r="E4294" s="3">
        <v>0</v>
      </c>
    </row>
    <row r="4295" spans="1:5" ht="18.75">
      <c r="A4295" s="37">
        <v>4293</v>
      </c>
      <c r="B4295" s="209"/>
      <c r="C4295" s="37" t="s">
        <v>3</v>
      </c>
      <c r="D4295" s="6" t="s">
        <v>4</v>
      </c>
      <c r="E4295" s="3">
        <v>0</v>
      </c>
    </row>
    <row r="4296" spans="1:5" ht="18.75">
      <c r="A4296" s="37">
        <v>4294</v>
      </c>
      <c r="B4296" s="209"/>
      <c r="C4296" s="37" t="s">
        <v>3</v>
      </c>
      <c r="D4296" s="6" t="s">
        <v>4</v>
      </c>
      <c r="E4296" s="3">
        <v>0</v>
      </c>
    </row>
    <row r="4297" spans="1:5" ht="18.75">
      <c r="A4297" s="37">
        <v>4295</v>
      </c>
      <c r="B4297" s="209"/>
      <c r="C4297" s="37" t="s">
        <v>3</v>
      </c>
      <c r="D4297" s="6" t="s">
        <v>4</v>
      </c>
      <c r="E4297" s="3">
        <v>0</v>
      </c>
    </row>
    <row r="4298" spans="1:5" ht="18.75">
      <c r="A4298" s="37">
        <v>4296</v>
      </c>
      <c r="B4298" s="209"/>
      <c r="C4298" s="37" t="s">
        <v>3</v>
      </c>
      <c r="D4298" s="6" t="s">
        <v>4</v>
      </c>
      <c r="E4298" s="3">
        <v>0</v>
      </c>
    </row>
    <row r="4299" spans="1:5" ht="18.75">
      <c r="A4299" s="37">
        <v>4297</v>
      </c>
      <c r="B4299" s="209"/>
      <c r="C4299" s="37" t="s">
        <v>3</v>
      </c>
      <c r="D4299" s="6" t="s">
        <v>4</v>
      </c>
      <c r="E4299" s="3">
        <v>0</v>
      </c>
    </row>
    <row r="4300" spans="1:5" ht="18.75">
      <c r="A4300" s="37">
        <v>4298</v>
      </c>
      <c r="B4300" s="209"/>
      <c r="C4300" s="37" t="s">
        <v>3</v>
      </c>
      <c r="D4300" s="6" t="s">
        <v>4</v>
      </c>
      <c r="E4300" s="3">
        <v>0</v>
      </c>
    </row>
    <row r="4301" spans="1:5" ht="18.75">
      <c r="A4301" s="37">
        <v>4299</v>
      </c>
      <c r="B4301" s="209"/>
      <c r="C4301" s="37" t="s">
        <v>3</v>
      </c>
      <c r="D4301" s="6" t="s">
        <v>4</v>
      </c>
      <c r="E4301" s="3">
        <v>0</v>
      </c>
    </row>
    <row r="4302" spans="1:5" ht="18.75">
      <c r="A4302" s="37">
        <v>4300</v>
      </c>
      <c r="B4302" s="209"/>
      <c r="C4302" s="37" t="s">
        <v>3</v>
      </c>
      <c r="D4302" s="6" t="s">
        <v>4</v>
      </c>
      <c r="E4302" s="3">
        <v>0</v>
      </c>
    </row>
    <row r="4303" spans="1:5" ht="33">
      <c r="A4303" s="37">
        <v>4301</v>
      </c>
      <c r="B4303" s="209"/>
      <c r="C4303" s="37" t="s">
        <v>16153</v>
      </c>
      <c r="D4303" s="6" t="s">
        <v>4171</v>
      </c>
      <c r="E4303" s="3">
        <v>6</v>
      </c>
    </row>
    <row r="4304" spans="1:5" ht="33">
      <c r="A4304" s="37">
        <v>4302</v>
      </c>
      <c r="B4304" s="209"/>
      <c r="C4304" s="37" t="s">
        <v>16154</v>
      </c>
      <c r="D4304" s="6" t="s">
        <v>4172</v>
      </c>
      <c r="E4304" s="3">
        <v>6</v>
      </c>
    </row>
    <row r="4305" spans="1:5" ht="33">
      <c r="A4305" s="37">
        <v>4303</v>
      </c>
      <c r="B4305" s="209"/>
      <c r="C4305" s="37" t="s">
        <v>16155</v>
      </c>
      <c r="D4305" s="6" t="s">
        <v>4173</v>
      </c>
      <c r="E4305" s="3">
        <v>6</v>
      </c>
    </row>
    <row r="4306" spans="1:5" ht="33">
      <c r="A4306" s="37">
        <v>4304</v>
      </c>
      <c r="B4306" s="209"/>
      <c r="C4306" s="37" t="s">
        <v>16156</v>
      </c>
      <c r="D4306" s="6" t="s">
        <v>4174</v>
      </c>
      <c r="E4306" s="3">
        <v>6</v>
      </c>
    </row>
    <row r="4307" spans="1:5" ht="33">
      <c r="A4307" s="37">
        <v>4305</v>
      </c>
      <c r="B4307" s="209"/>
      <c r="C4307" s="37" t="s">
        <v>16157</v>
      </c>
      <c r="D4307" s="6" t="s">
        <v>4175</v>
      </c>
      <c r="E4307" s="3">
        <v>6</v>
      </c>
    </row>
    <row r="4308" spans="1:5" ht="33">
      <c r="A4308" s="37">
        <v>4306</v>
      </c>
      <c r="B4308" s="209"/>
      <c r="C4308" s="37" t="s">
        <v>16158</v>
      </c>
      <c r="D4308" s="6" t="s">
        <v>4176</v>
      </c>
      <c r="E4308" s="3">
        <v>6</v>
      </c>
    </row>
    <row r="4309" spans="1:5" ht="33">
      <c r="A4309" s="37">
        <v>4307</v>
      </c>
      <c r="B4309" s="209"/>
      <c r="C4309" s="37" t="s">
        <v>16159</v>
      </c>
      <c r="D4309" s="6" t="s">
        <v>4177</v>
      </c>
      <c r="E4309" s="3">
        <v>6</v>
      </c>
    </row>
    <row r="4310" spans="1:5" ht="33">
      <c r="A4310" s="37">
        <v>4308</v>
      </c>
      <c r="B4310" s="209"/>
      <c r="C4310" s="37" t="s">
        <v>16160</v>
      </c>
      <c r="D4310" s="6" t="s">
        <v>4178</v>
      </c>
      <c r="E4310" s="3">
        <v>6</v>
      </c>
    </row>
    <row r="4311" spans="1:5" ht="33">
      <c r="A4311" s="37">
        <v>4309</v>
      </c>
      <c r="B4311" s="209"/>
      <c r="C4311" s="37" t="s">
        <v>16161</v>
      </c>
      <c r="D4311" s="6" t="s">
        <v>4179</v>
      </c>
      <c r="E4311" s="3">
        <v>6</v>
      </c>
    </row>
    <row r="4312" spans="1:5" ht="33">
      <c r="A4312" s="37">
        <v>4310</v>
      </c>
      <c r="B4312" s="209"/>
      <c r="C4312" s="37" t="s">
        <v>16162</v>
      </c>
      <c r="D4312" s="6" t="s">
        <v>4180</v>
      </c>
      <c r="E4312" s="3">
        <v>6</v>
      </c>
    </row>
    <row r="4313" spans="1:5" ht="33">
      <c r="A4313" s="37">
        <v>4311</v>
      </c>
      <c r="B4313" s="209"/>
      <c r="C4313" s="37" t="s">
        <v>16163</v>
      </c>
      <c r="D4313" s="6" t="s">
        <v>4181</v>
      </c>
      <c r="E4313" s="3">
        <v>6</v>
      </c>
    </row>
    <row r="4314" spans="1:5" ht="33">
      <c r="A4314" s="37">
        <v>4312</v>
      </c>
      <c r="B4314" s="209"/>
      <c r="C4314" s="37" t="s">
        <v>16164</v>
      </c>
      <c r="D4314" s="6" t="s">
        <v>4182</v>
      </c>
      <c r="E4314" s="3">
        <v>6</v>
      </c>
    </row>
    <row r="4315" spans="1:5" ht="33">
      <c r="A4315" s="37">
        <v>4313</v>
      </c>
      <c r="B4315" s="209"/>
      <c r="C4315" s="37" t="s">
        <v>16165</v>
      </c>
      <c r="D4315" s="6" t="s">
        <v>4183</v>
      </c>
      <c r="E4315" s="3">
        <v>6</v>
      </c>
    </row>
    <row r="4316" spans="1:5" ht="33">
      <c r="A4316" s="37">
        <v>4314</v>
      </c>
      <c r="B4316" s="209"/>
      <c r="C4316" s="37" t="s">
        <v>16166</v>
      </c>
      <c r="D4316" s="6" t="s">
        <v>4184</v>
      </c>
      <c r="E4316" s="3">
        <v>6</v>
      </c>
    </row>
    <row r="4317" spans="1:5" ht="33">
      <c r="A4317" s="37">
        <v>4315</v>
      </c>
      <c r="B4317" s="209"/>
      <c r="C4317" s="37" t="s">
        <v>16167</v>
      </c>
      <c r="D4317" s="6" t="s">
        <v>4185</v>
      </c>
      <c r="E4317" s="3">
        <v>6</v>
      </c>
    </row>
    <row r="4318" spans="1:5" ht="33">
      <c r="A4318" s="37">
        <v>4316</v>
      </c>
      <c r="B4318" s="209"/>
      <c r="C4318" s="37" t="s">
        <v>16168</v>
      </c>
      <c r="D4318" s="6" t="s">
        <v>4186</v>
      </c>
      <c r="E4318" s="3">
        <v>6</v>
      </c>
    </row>
    <row r="4319" spans="1:5" ht="18.75">
      <c r="A4319" s="37">
        <v>4317</v>
      </c>
      <c r="B4319" s="209"/>
      <c r="C4319" s="37" t="s">
        <v>16169</v>
      </c>
      <c r="D4319" s="6" t="s">
        <v>4187</v>
      </c>
      <c r="E4319" s="3">
        <v>6</v>
      </c>
    </row>
    <row r="4320" spans="1:5" ht="33">
      <c r="A4320" s="37">
        <v>4318</v>
      </c>
      <c r="B4320" s="209"/>
      <c r="C4320" s="37" t="s">
        <v>16170</v>
      </c>
      <c r="D4320" s="6" t="s">
        <v>4188</v>
      </c>
      <c r="E4320" s="3">
        <v>6</v>
      </c>
    </row>
    <row r="4321" spans="1:5" ht="33">
      <c r="A4321" s="37">
        <v>4319</v>
      </c>
      <c r="B4321" s="209"/>
      <c r="C4321" s="37" t="s">
        <v>16171</v>
      </c>
      <c r="D4321" s="6" t="s">
        <v>4189</v>
      </c>
      <c r="E4321" s="3">
        <v>6</v>
      </c>
    </row>
    <row r="4322" spans="1:5" ht="33">
      <c r="A4322" s="37">
        <v>4320</v>
      </c>
      <c r="B4322" s="209"/>
      <c r="C4322" s="37" t="s">
        <v>16172</v>
      </c>
      <c r="D4322" s="6" t="s">
        <v>4190</v>
      </c>
      <c r="E4322" s="3">
        <v>6</v>
      </c>
    </row>
    <row r="4323" spans="1:5" ht="33">
      <c r="A4323" s="37">
        <v>4321</v>
      </c>
      <c r="B4323" s="209"/>
      <c r="C4323" s="37" t="s">
        <v>16173</v>
      </c>
      <c r="D4323" s="6" t="s">
        <v>4191</v>
      </c>
      <c r="E4323" s="3">
        <v>6</v>
      </c>
    </row>
    <row r="4324" spans="1:5" ht="18.75">
      <c r="A4324" s="37">
        <v>4322</v>
      </c>
      <c r="B4324" s="209"/>
      <c r="C4324" s="37" t="s">
        <v>16174</v>
      </c>
      <c r="D4324" s="6" t="s">
        <v>4192</v>
      </c>
      <c r="E4324" s="3">
        <v>6</v>
      </c>
    </row>
    <row r="4325" spans="1:5" ht="33">
      <c r="A4325" s="37">
        <v>4323</v>
      </c>
      <c r="B4325" s="209"/>
      <c r="C4325" s="37" t="s">
        <v>16175</v>
      </c>
      <c r="D4325" s="6" t="s">
        <v>4193</v>
      </c>
      <c r="E4325" s="3">
        <v>6</v>
      </c>
    </row>
    <row r="4326" spans="1:5" ht="33">
      <c r="A4326" s="37">
        <v>4324</v>
      </c>
      <c r="B4326" s="209"/>
      <c r="C4326" s="37" t="s">
        <v>16176</v>
      </c>
      <c r="D4326" s="6" t="s">
        <v>4194</v>
      </c>
      <c r="E4326" s="3">
        <v>6</v>
      </c>
    </row>
    <row r="4327" spans="1:5" ht="33">
      <c r="A4327" s="37">
        <v>4325</v>
      </c>
      <c r="B4327" s="209"/>
      <c r="C4327" s="37" t="s">
        <v>16177</v>
      </c>
      <c r="D4327" s="6" t="s">
        <v>4195</v>
      </c>
      <c r="E4327" s="3">
        <v>6</v>
      </c>
    </row>
    <row r="4328" spans="1:5" ht="33">
      <c r="A4328" s="37">
        <v>4326</v>
      </c>
      <c r="B4328" s="209"/>
      <c r="C4328" s="37" t="s">
        <v>16178</v>
      </c>
      <c r="D4328" s="6" t="s">
        <v>4196</v>
      </c>
      <c r="E4328" s="3">
        <v>6</v>
      </c>
    </row>
    <row r="4329" spans="1:5" ht="33">
      <c r="A4329" s="37">
        <v>4327</v>
      </c>
      <c r="B4329" s="209"/>
      <c r="C4329" s="37" t="s">
        <v>16179</v>
      </c>
      <c r="D4329" s="6" t="s">
        <v>4197</v>
      </c>
      <c r="E4329" s="3">
        <v>6</v>
      </c>
    </row>
    <row r="4330" spans="1:5" ht="33">
      <c r="A4330" s="37">
        <v>4328</v>
      </c>
      <c r="B4330" s="209"/>
      <c r="C4330" s="37" t="s">
        <v>16180</v>
      </c>
      <c r="D4330" s="6" t="s">
        <v>4198</v>
      </c>
      <c r="E4330" s="3">
        <v>6</v>
      </c>
    </row>
    <row r="4331" spans="1:5" ht="33">
      <c r="A4331" s="37">
        <v>4329</v>
      </c>
      <c r="B4331" s="209"/>
      <c r="C4331" s="37" t="s">
        <v>16181</v>
      </c>
      <c r="D4331" s="6" t="s">
        <v>4199</v>
      </c>
      <c r="E4331" s="3">
        <v>6</v>
      </c>
    </row>
    <row r="4332" spans="1:5" ht="33">
      <c r="A4332" s="37">
        <v>4330</v>
      </c>
      <c r="B4332" s="209"/>
      <c r="C4332" s="37" t="s">
        <v>16182</v>
      </c>
      <c r="D4332" s="6" t="s">
        <v>4200</v>
      </c>
      <c r="E4332" s="3">
        <v>6</v>
      </c>
    </row>
    <row r="4333" spans="1:5" ht="33">
      <c r="A4333" s="37">
        <v>4331</v>
      </c>
      <c r="B4333" s="209"/>
      <c r="C4333" s="37" t="s">
        <v>16183</v>
      </c>
      <c r="D4333" s="6" t="s">
        <v>4201</v>
      </c>
      <c r="E4333" s="3">
        <v>6</v>
      </c>
    </row>
    <row r="4334" spans="1:5" ht="33">
      <c r="A4334" s="37">
        <v>4332</v>
      </c>
      <c r="B4334" s="209"/>
      <c r="C4334" s="37" t="s">
        <v>16184</v>
      </c>
      <c r="D4334" s="6" t="s">
        <v>4202</v>
      </c>
      <c r="E4334" s="3">
        <v>6</v>
      </c>
    </row>
    <row r="4335" spans="1:5" ht="33">
      <c r="A4335" s="37">
        <v>4333</v>
      </c>
      <c r="B4335" s="209"/>
      <c r="C4335" s="37" t="s">
        <v>16185</v>
      </c>
      <c r="D4335" s="6" t="s">
        <v>4203</v>
      </c>
      <c r="E4335" s="3">
        <v>6</v>
      </c>
    </row>
    <row r="4336" spans="1:5" ht="33">
      <c r="A4336" s="37">
        <v>4334</v>
      </c>
      <c r="B4336" s="209"/>
      <c r="C4336" s="37" t="s">
        <v>16186</v>
      </c>
      <c r="D4336" s="6" t="s">
        <v>4204</v>
      </c>
      <c r="E4336" s="3">
        <v>6</v>
      </c>
    </row>
    <row r="4337" spans="1:5" ht="33">
      <c r="A4337" s="37">
        <v>4335</v>
      </c>
      <c r="B4337" s="209"/>
      <c r="C4337" s="37" t="s">
        <v>16187</v>
      </c>
      <c r="D4337" s="6" t="s">
        <v>4205</v>
      </c>
      <c r="E4337" s="3">
        <v>6</v>
      </c>
    </row>
    <row r="4338" spans="1:5" ht="33">
      <c r="A4338" s="37">
        <v>4336</v>
      </c>
      <c r="B4338" s="209"/>
      <c r="C4338" s="37" t="s">
        <v>16188</v>
      </c>
      <c r="D4338" s="6" t="s">
        <v>4206</v>
      </c>
      <c r="E4338" s="3">
        <v>6</v>
      </c>
    </row>
    <row r="4339" spans="1:5" ht="33">
      <c r="A4339" s="37">
        <v>4337</v>
      </c>
      <c r="B4339" s="209"/>
      <c r="C4339" s="37" t="s">
        <v>16189</v>
      </c>
      <c r="D4339" s="6" t="s">
        <v>4207</v>
      </c>
      <c r="E4339" s="3">
        <v>6</v>
      </c>
    </row>
    <row r="4340" spans="1:5" ht="33">
      <c r="A4340" s="37">
        <v>4338</v>
      </c>
      <c r="B4340" s="209"/>
      <c r="C4340" s="37" t="s">
        <v>16190</v>
      </c>
      <c r="D4340" s="6" t="s">
        <v>4208</v>
      </c>
      <c r="E4340" s="3">
        <v>6</v>
      </c>
    </row>
    <row r="4341" spans="1:5" ht="33">
      <c r="A4341" s="37">
        <v>4339</v>
      </c>
      <c r="B4341" s="209"/>
      <c r="C4341" s="37" t="s">
        <v>16191</v>
      </c>
      <c r="D4341" s="6" t="s">
        <v>4209</v>
      </c>
      <c r="E4341" s="3">
        <v>6</v>
      </c>
    </row>
    <row r="4342" spans="1:5" ht="33">
      <c r="A4342" s="37">
        <v>4340</v>
      </c>
      <c r="B4342" s="209"/>
      <c r="C4342" s="37" t="s">
        <v>16192</v>
      </c>
      <c r="D4342" s="6" t="s">
        <v>4210</v>
      </c>
      <c r="E4342" s="3">
        <v>6</v>
      </c>
    </row>
    <row r="4343" spans="1:5" ht="33">
      <c r="A4343" s="37">
        <v>4341</v>
      </c>
      <c r="B4343" s="209"/>
      <c r="C4343" s="37" t="s">
        <v>16193</v>
      </c>
      <c r="D4343" s="6" t="s">
        <v>4211</v>
      </c>
      <c r="E4343" s="3">
        <v>6</v>
      </c>
    </row>
    <row r="4344" spans="1:5" ht="33">
      <c r="A4344" s="37">
        <v>4342</v>
      </c>
      <c r="B4344" s="209"/>
      <c r="C4344" s="37" t="s">
        <v>16194</v>
      </c>
      <c r="D4344" s="6" t="s">
        <v>4212</v>
      </c>
      <c r="E4344" s="3">
        <v>6</v>
      </c>
    </row>
    <row r="4345" spans="1:5" ht="33">
      <c r="A4345" s="37">
        <v>4343</v>
      </c>
      <c r="B4345" s="209"/>
      <c r="C4345" s="37" t="s">
        <v>16195</v>
      </c>
      <c r="D4345" s="6" t="s">
        <v>4213</v>
      </c>
      <c r="E4345" s="3">
        <v>6</v>
      </c>
    </row>
    <row r="4346" spans="1:5" ht="33">
      <c r="A4346" s="37">
        <v>4344</v>
      </c>
      <c r="B4346" s="209"/>
      <c r="C4346" s="37" t="s">
        <v>16196</v>
      </c>
      <c r="D4346" s="6" t="s">
        <v>4214</v>
      </c>
      <c r="E4346" s="3">
        <v>6</v>
      </c>
    </row>
    <row r="4347" spans="1:5" ht="33">
      <c r="A4347" s="37">
        <v>4345</v>
      </c>
      <c r="B4347" s="209"/>
      <c r="C4347" s="37" t="s">
        <v>16197</v>
      </c>
      <c r="D4347" s="6" t="s">
        <v>4215</v>
      </c>
      <c r="E4347" s="3">
        <v>6</v>
      </c>
    </row>
    <row r="4348" spans="1:5" ht="33">
      <c r="A4348" s="37">
        <v>4346</v>
      </c>
      <c r="B4348" s="209"/>
      <c r="C4348" s="37" t="s">
        <v>16198</v>
      </c>
      <c r="D4348" s="6" t="s">
        <v>4216</v>
      </c>
      <c r="E4348" s="3">
        <v>6</v>
      </c>
    </row>
    <row r="4349" spans="1:5" ht="33">
      <c r="A4349" s="37">
        <v>4347</v>
      </c>
      <c r="B4349" s="209"/>
      <c r="C4349" s="37" t="s">
        <v>16199</v>
      </c>
      <c r="D4349" s="6" t="s">
        <v>4217</v>
      </c>
      <c r="E4349" s="3">
        <v>6</v>
      </c>
    </row>
    <row r="4350" spans="1:5" ht="33">
      <c r="A4350" s="37">
        <v>4348</v>
      </c>
      <c r="B4350" s="209"/>
      <c r="C4350" s="37" t="s">
        <v>16200</v>
      </c>
      <c r="D4350" s="6" t="s">
        <v>4218</v>
      </c>
      <c r="E4350" s="3">
        <v>6</v>
      </c>
    </row>
    <row r="4351" spans="1:5" ht="18.75">
      <c r="A4351" s="37">
        <v>4349</v>
      </c>
      <c r="B4351" s="209"/>
      <c r="C4351" s="37" t="s">
        <v>16201</v>
      </c>
      <c r="D4351" s="6" t="s">
        <v>4219</v>
      </c>
      <c r="E4351" s="3">
        <v>6</v>
      </c>
    </row>
    <row r="4352" spans="1:5" ht="33">
      <c r="A4352" s="37">
        <v>4350</v>
      </c>
      <c r="B4352" s="209"/>
      <c r="C4352" s="37" t="s">
        <v>16202</v>
      </c>
      <c r="D4352" s="6" t="s">
        <v>4220</v>
      </c>
      <c r="E4352" s="3">
        <v>6</v>
      </c>
    </row>
    <row r="4353" spans="1:5" ht="33">
      <c r="A4353" s="37">
        <v>4351</v>
      </c>
      <c r="B4353" s="209"/>
      <c r="C4353" s="37" t="s">
        <v>16203</v>
      </c>
      <c r="D4353" s="6" t="s">
        <v>4221</v>
      </c>
      <c r="E4353" s="3">
        <v>6</v>
      </c>
    </row>
    <row r="4354" spans="1:5" ht="33">
      <c r="A4354" s="37">
        <v>4352</v>
      </c>
      <c r="B4354" s="209"/>
      <c r="C4354" s="37" t="s">
        <v>16204</v>
      </c>
      <c r="D4354" s="6" t="s">
        <v>4222</v>
      </c>
      <c r="E4354" s="3">
        <v>6</v>
      </c>
    </row>
    <row r="4355" spans="1:5" ht="33">
      <c r="A4355" s="37">
        <v>4353</v>
      </c>
      <c r="B4355" s="209"/>
      <c r="C4355" s="37" t="s">
        <v>16205</v>
      </c>
      <c r="D4355" s="6" t="s">
        <v>4223</v>
      </c>
      <c r="E4355" s="3">
        <v>6</v>
      </c>
    </row>
    <row r="4356" spans="1:5" ht="33">
      <c r="A4356" s="37">
        <v>4354</v>
      </c>
      <c r="B4356" s="209"/>
      <c r="C4356" s="37" t="s">
        <v>16206</v>
      </c>
      <c r="D4356" s="6" t="s">
        <v>4224</v>
      </c>
      <c r="E4356" s="3">
        <v>6</v>
      </c>
    </row>
    <row r="4357" spans="1:5" ht="33">
      <c r="A4357" s="37">
        <v>4355</v>
      </c>
      <c r="B4357" s="209"/>
      <c r="C4357" s="37" t="s">
        <v>16207</v>
      </c>
      <c r="D4357" s="6" t="s">
        <v>4225</v>
      </c>
      <c r="E4357" s="3">
        <v>6</v>
      </c>
    </row>
    <row r="4358" spans="1:5" ht="33">
      <c r="A4358" s="37">
        <v>4356</v>
      </c>
      <c r="B4358" s="209"/>
      <c r="C4358" s="37" t="s">
        <v>16208</v>
      </c>
      <c r="D4358" s="6" t="s">
        <v>4226</v>
      </c>
      <c r="E4358" s="3">
        <v>6</v>
      </c>
    </row>
    <row r="4359" spans="1:5" ht="33">
      <c r="A4359" s="37">
        <v>4357</v>
      </c>
      <c r="B4359" s="209"/>
      <c r="C4359" s="37" t="s">
        <v>16209</v>
      </c>
      <c r="D4359" s="6" t="s">
        <v>4227</v>
      </c>
      <c r="E4359" s="3">
        <v>6</v>
      </c>
    </row>
    <row r="4360" spans="1:5" ht="33">
      <c r="A4360" s="37">
        <v>4358</v>
      </c>
      <c r="B4360" s="209"/>
      <c r="C4360" s="37" t="s">
        <v>16210</v>
      </c>
      <c r="D4360" s="6" t="s">
        <v>4228</v>
      </c>
      <c r="E4360" s="3">
        <v>6</v>
      </c>
    </row>
    <row r="4361" spans="1:5" ht="33">
      <c r="A4361" s="37">
        <v>4359</v>
      </c>
      <c r="B4361" s="209"/>
      <c r="C4361" s="37" t="s">
        <v>16211</v>
      </c>
      <c r="D4361" s="6" t="s">
        <v>4229</v>
      </c>
      <c r="E4361" s="3">
        <v>6</v>
      </c>
    </row>
    <row r="4362" spans="1:5" ht="33">
      <c r="A4362" s="37">
        <v>4360</v>
      </c>
      <c r="B4362" s="209"/>
      <c r="C4362" s="37" t="s">
        <v>16212</v>
      </c>
      <c r="D4362" s="6" t="s">
        <v>4230</v>
      </c>
      <c r="E4362" s="3">
        <v>6</v>
      </c>
    </row>
    <row r="4363" spans="1:5" ht="33">
      <c r="A4363" s="37">
        <v>4361</v>
      </c>
      <c r="B4363" s="209"/>
      <c r="C4363" s="37" t="s">
        <v>16213</v>
      </c>
      <c r="D4363" s="6" t="s">
        <v>4231</v>
      </c>
      <c r="E4363" s="3">
        <v>6</v>
      </c>
    </row>
    <row r="4364" spans="1:5" ht="33">
      <c r="A4364" s="37">
        <v>4362</v>
      </c>
      <c r="B4364" s="209"/>
      <c r="C4364" s="37" t="s">
        <v>16214</v>
      </c>
      <c r="D4364" s="6" t="s">
        <v>4232</v>
      </c>
      <c r="E4364" s="3">
        <v>6</v>
      </c>
    </row>
    <row r="4365" spans="1:5" ht="33">
      <c r="A4365" s="37">
        <v>4363</v>
      </c>
      <c r="B4365" s="209"/>
      <c r="C4365" s="37" t="s">
        <v>16215</v>
      </c>
      <c r="D4365" s="6" t="s">
        <v>4233</v>
      </c>
      <c r="E4365" s="3">
        <v>6</v>
      </c>
    </row>
    <row r="4366" spans="1:5" ht="33">
      <c r="A4366" s="37">
        <v>4364</v>
      </c>
      <c r="B4366" s="209"/>
      <c r="C4366" s="37" t="s">
        <v>16216</v>
      </c>
      <c r="D4366" s="6" t="s">
        <v>4234</v>
      </c>
      <c r="E4366" s="3">
        <v>6</v>
      </c>
    </row>
    <row r="4367" spans="1:5" ht="33">
      <c r="A4367" s="37">
        <v>4365</v>
      </c>
      <c r="B4367" s="209"/>
      <c r="C4367" s="37" t="s">
        <v>16217</v>
      </c>
      <c r="D4367" s="6" t="s">
        <v>4235</v>
      </c>
      <c r="E4367" s="3">
        <v>6</v>
      </c>
    </row>
    <row r="4368" spans="1:5" ht="33">
      <c r="A4368" s="37">
        <v>4366</v>
      </c>
      <c r="B4368" s="209"/>
      <c r="C4368" s="37" t="s">
        <v>16218</v>
      </c>
      <c r="D4368" s="6" t="s">
        <v>4236</v>
      </c>
      <c r="E4368" s="3">
        <v>6</v>
      </c>
    </row>
    <row r="4369" spans="1:5" ht="33">
      <c r="A4369" s="37">
        <v>4367</v>
      </c>
      <c r="B4369" s="209"/>
      <c r="C4369" s="37" t="s">
        <v>16219</v>
      </c>
      <c r="D4369" s="6" t="s">
        <v>4237</v>
      </c>
      <c r="E4369" s="3">
        <v>6</v>
      </c>
    </row>
    <row r="4370" spans="1:5" ht="33">
      <c r="A4370" s="37">
        <v>4368</v>
      </c>
      <c r="B4370" s="209"/>
      <c r="C4370" s="37" t="s">
        <v>16220</v>
      </c>
      <c r="D4370" s="6" t="s">
        <v>4238</v>
      </c>
      <c r="E4370" s="3">
        <v>6</v>
      </c>
    </row>
    <row r="4371" spans="1:5" ht="33">
      <c r="A4371" s="37">
        <v>4369</v>
      </c>
      <c r="B4371" s="209"/>
      <c r="C4371" s="37" t="s">
        <v>16221</v>
      </c>
      <c r="D4371" s="6" t="s">
        <v>4239</v>
      </c>
      <c r="E4371" s="3">
        <v>6</v>
      </c>
    </row>
    <row r="4372" spans="1:5" ht="33">
      <c r="A4372" s="37">
        <v>4370</v>
      </c>
      <c r="B4372" s="209"/>
      <c r="C4372" s="37" t="s">
        <v>16222</v>
      </c>
      <c r="D4372" s="6" t="s">
        <v>4240</v>
      </c>
      <c r="E4372" s="3">
        <v>6</v>
      </c>
    </row>
    <row r="4373" spans="1:5" ht="33">
      <c r="A4373" s="37">
        <v>4371</v>
      </c>
      <c r="B4373" s="209"/>
      <c r="C4373" s="37" t="s">
        <v>16223</v>
      </c>
      <c r="D4373" s="6" t="s">
        <v>4241</v>
      </c>
      <c r="E4373" s="3">
        <v>6</v>
      </c>
    </row>
    <row r="4374" spans="1:5" ht="18.75">
      <c r="A4374" s="37">
        <v>4372</v>
      </c>
      <c r="B4374" s="209"/>
      <c r="C4374" s="37" t="s">
        <v>16224</v>
      </c>
      <c r="D4374" s="6" t="s">
        <v>4242</v>
      </c>
      <c r="E4374" s="3">
        <v>6</v>
      </c>
    </row>
    <row r="4375" spans="1:5" ht="33">
      <c r="A4375" s="37">
        <v>4373</v>
      </c>
      <c r="B4375" s="209"/>
      <c r="C4375" s="37" t="s">
        <v>16225</v>
      </c>
      <c r="D4375" s="6" t="s">
        <v>4243</v>
      </c>
      <c r="E4375" s="3">
        <v>6</v>
      </c>
    </row>
    <row r="4376" spans="1:5" ht="33">
      <c r="A4376" s="37">
        <v>4374</v>
      </c>
      <c r="B4376" s="209"/>
      <c r="C4376" s="37" t="s">
        <v>16226</v>
      </c>
      <c r="D4376" s="6" t="s">
        <v>4244</v>
      </c>
      <c r="E4376" s="3">
        <v>6</v>
      </c>
    </row>
    <row r="4377" spans="1:5" ht="33">
      <c r="A4377" s="37">
        <v>4375</v>
      </c>
      <c r="B4377" s="209"/>
      <c r="C4377" s="37" t="s">
        <v>16227</v>
      </c>
      <c r="D4377" s="6" t="s">
        <v>4245</v>
      </c>
      <c r="E4377" s="3">
        <v>6</v>
      </c>
    </row>
    <row r="4378" spans="1:5" ht="33">
      <c r="A4378" s="37">
        <v>4376</v>
      </c>
      <c r="B4378" s="209"/>
      <c r="C4378" s="37" t="s">
        <v>16228</v>
      </c>
      <c r="D4378" s="6" t="s">
        <v>4246</v>
      </c>
      <c r="E4378" s="3">
        <v>6</v>
      </c>
    </row>
    <row r="4379" spans="1:5" ht="33">
      <c r="A4379" s="37">
        <v>4377</v>
      </c>
      <c r="B4379" s="209"/>
      <c r="C4379" s="37" t="s">
        <v>16229</v>
      </c>
      <c r="D4379" s="6" t="s">
        <v>4247</v>
      </c>
      <c r="E4379" s="3">
        <v>6</v>
      </c>
    </row>
    <row r="4380" spans="1:5" ht="33">
      <c r="A4380" s="37">
        <v>4378</v>
      </c>
      <c r="B4380" s="209"/>
      <c r="C4380" s="37" t="s">
        <v>16230</v>
      </c>
      <c r="D4380" s="6" t="s">
        <v>4248</v>
      </c>
      <c r="E4380" s="3">
        <v>6</v>
      </c>
    </row>
    <row r="4381" spans="1:5" ht="45.75" customHeight="1">
      <c r="A4381" s="37">
        <v>4379</v>
      </c>
      <c r="B4381" s="209"/>
      <c r="C4381" s="37" t="s">
        <v>23979</v>
      </c>
      <c r="D4381" s="6" t="s">
        <v>4249</v>
      </c>
      <c r="E4381" s="3">
        <v>6</v>
      </c>
    </row>
    <row r="4382" spans="1:5" ht="33">
      <c r="A4382" s="37">
        <v>4380</v>
      </c>
      <c r="B4382" s="209"/>
      <c r="C4382" s="37" t="s">
        <v>16231</v>
      </c>
      <c r="D4382" s="6" t="s">
        <v>4250</v>
      </c>
      <c r="E4382" s="3">
        <v>6</v>
      </c>
    </row>
    <row r="4383" spans="1:5" ht="33">
      <c r="A4383" s="37">
        <v>4381</v>
      </c>
      <c r="B4383" s="209"/>
      <c r="C4383" s="37" t="s">
        <v>16232</v>
      </c>
      <c r="D4383" s="6" t="s">
        <v>4251</v>
      </c>
      <c r="E4383" s="3">
        <v>6</v>
      </c>
    </row>
    <row r="4384" spans="1:5" ht="33">
      <c r="A4384" s="37">
        <v>4382</v>
      </c>
      <c r="B4384" s="209"/>
      <c r="C4384" s="37" t="s">
        <v>16233</v>
      </c>
      <c r="D4384" s="6" t="s">
        <v>4252</v>
      </c>
      <c r="E4384" s="3">
        <v>6</v>
      </c>
    </row>
    <row r="4385" spans="1:5" ht="33">
      <c r="A4385" s="37">
        <v>4383</v>
      </c>
      <c r="B4385" s="209"/>
      <c r="C4385" s="37" t="s">
        <v>16234</v>
      </c>
      <c r="D4385" s="6" t="s">
        <v>4253</v>
      </c>
      <c r="E4385" s="3">
        <v>6</v>
      </c>
    </row>
    <row r="4386" spans="1:5" ht="33">
      <c r="A4386" s="37">
        <v>4384</v>
      </c>
      <c r="B4386" s="209"/>
      <c r="C4386" s="37" t="s">
        <v>16235</v>
      </c>
      <c r="D4386" s="6" t="s">
        <v>4254</v>
      </c>
      <c r="E4386" s="3">
        <v>6</v>
      </c>
    </row>
    <row r="4387" spans="1:5" ht="33">
      <c r="A4387" s="37">
        <v>4385</v>
      </c>
      <c r="B4387" s="209"/>
      <c r="C4387" s="37" t="s">
        <v>16236</v>
      </c>
      <c r="D4387" s="6" t="s">
        <v>4255</v>
      </c>
      <c r="E4387" s="3">
        <v>6</v>
      </c>
    </row>
    <row r="4388" spans="1:5" ht="33">
      <c r="A4388" s="37">
        <v>4386</v>
      </c>
      <c r="B4388" s="209"/>
      <c r="C4388" s="37" t="s">
        <v>16237</v>
      </c>
      <c r="D4388" s="6" t="s">
        <v>4256</v>
      </c>
      <c r="E4388" s="3">
        <v>6</v>
      </c>
    </row>
    <row r="4389" spans="1:5" ht="33">
      <c r="A4389" s="37">
        <v>4387</v>
      </c>
      <c r="B4389" s="209"/>
      <c r="C4389" s="37" t="s">
        <v>16238</v>
      </c>
      <c r="D4389" s="6" t="s">
        <v>4257</v>
      </c>
      <c r="E4389" s="3">
        <v>6</v>
      </c>
    </row>
    <row r="4390" spans="1:5" ht="33">
      <c r="A4390" s="37">
        <v>4388</v>
      </c>
      <c r="B4390" s="209"/>
      <c r="C4390" s="37" t="s">
        <v>16239</v>
      </c>
      <c r="D4390" s="6" t="s">
        <v>4258</v>
      </c>
      <c r="E4390" s="3">
        <v>6</v>
      </c>
    </row>
    <row r="4391" spans="1:5" ht="33">
      <c r="A4391" s="37">
        <v>4389</v>
      </c>
      <c r="B4391" s="209"/>
      <c r="C4391" s="37" t="s">
        <v>16240</v>
      </c>
      <c r="D4391" s="6" t="s">
        <v>4259</v>
      </c>
      <c r="E4391" s="3">
        <v>6</v>
      </c>
    </row>
    <row r="4392" spans="1:5" ht="33">
      <c r="A4392" s="37">
        <v>4390</v>
      </c>
      <c r="B4392" s="209"/>
      <c r="C4392" s="37" t="s">
        <v>16241</v>
      </c>
      <c r="D4392" s="6" t="s">
        <v>4260</v>
      </c>
      <c r="E4392" s="3">
        <v>6</v>
      </c>
    </row>
    <row r="4393" spans="1:5" ht="33">
      <c r="A4393" s="37">
        <v>4391</v>
      </c>
      <c r="B4393" s="209"/>
      <c r="C4393" s="37" t="s">
        <v>16242</v>
      </c>
      <c r="D4393" s="6" t="s">
        <v>4261</v>
      </c>
      <c r="E4393" s="3">
        <v>6</v>
      </c>
    </row>
    <row r="4394" spans="1:5" ht="33">
      <c r="A4394" s="37">
        <v>4392</v>
      </c>
      <c r="B4394" s="209"/>
      <c r="C4394" s="37" t="s">
        <v>16243</v>
      </c>
      <c r="D4394" s="6" t="s">
        <v>4262</v>
      </c>
      <c r="E4394" s="3">
        <v>6</v>
      </c>
    </row>
    <row r="4395" spans="1:5" ht="33">
      <c r="A4395" s="37">
        <v>4393</v>
      </c>
      <c r="B4395" s="209"/>
      <c r="C4395" s="37" t="s">
        <v>16244</v>
      </c>
      <c r="D4395" s="6" t="s">
        <v>4263</v>
      </c>
      <c r="E4395" s="3">
        <v>6</v>
      </c>
    </row>
    <row r="4396" spans="1:5" ht="33">
      <c r="A4396" s="37">
        <v>4394</v>
      </c>
      <c r="B4396" s="209"/>
      <c r="C4396" s="37" t="s">
        <v>16245</v>
      </c>
      <c r="D4396" s="6" t="s">
        <v>4264</v>
      </c>
      <c r="E4396" s="3">
        <v>6</v>
      </c>
    </row>
    <row r="4397" spans="1:5" ht="33">
      <c r="A4397" s="37">
        <v>4395</v>
      </c>
      <c r="B4397" s="209"/>
      <c r="C4397" s="37" t="s">
        <v>16246</v>
      </c>
      <c r="D4397" s="6" t="s">
        <v>4265</v>
      </c>
      <c r="E4397" s="3">
        <v>6</v>
      </c>
    </row>
    <row r="4398" spans="1:5" ht="33">
      <c r="A4398" s="37">
        <v>4396</v>
      </c>
      <c r="B4398" s="209"/>
      <c r="C4398" s="37" t="s">
        <v>16247</v>
      </c>
      <c r="D4398" s="6" t="s">
        <v>4266</v>
      </c>
      <c r="E4398" s="3">
        <v>6</v>
      </c>
    </row>
    <row r="4399" spans="1:5" ht="33">
      <c r="A4399" s="37">
        <v>4397</v>
      </c>
      <c r="B4399" s="209"/>
      <c r="C4399" s="37" t="s">
        <v>16248</v>
      </c>
      <c r="D4399" s="6" t="s">
        <v>4267</v>
      </c>
      <c r="E4399" s="3">
        <v>6</v>
      </c>
    </row>
    <row r="4400" spans="1:5" ht="33">
      <c r="A4400" s="37">
        <v>4398</v>
      </c>
      <c r="B4400" s="209"/>
      <c r="C4400" s="37" t="s">
        <v>16249</v>
      </c>
      <c r="D4400" s="6" t="s">
        <v>4268</v>
      </c>
      <c r="E4400" s="3">
        <v>6</v>
      </c>
    </row>
    <row r="4401" spans="1:5" ht="33">
      <c r="A4401" s="37">
        <v>4399</v>
      </c>
      <c r="B4401" s="209"/>
      <c r="C4401" s="37" t="s">
        <v>16250</v>
      </c>
      <c r="D4401" s="6" t="s">
        <v>4269</v>
      </c>
      <c r="E4401" s="3">
        <v>6</v>
      </c>
    </row>
    <row r="4402" spans="1:5" ht="33">
      <c r="A4402" s="37">
        <v>4400</v>
      </c>
      <c r="B4402" s="209"/>
      <c r="C4402" s="37" t="s">
        <v>16251</v>
      </c>
      <c r="D4402" s="6" t="s">
        <v>4270</v>
      </c>
      <c r="E4402" s="3">
        <v>6</v>
      </c>
    </row>
    <row r="4403" spans="1:5" ht="33">
      <c r="A4403" s="37">
        <v>4401</v>
      </c>
      <c r="B4403" s="209"/>
      <c r="C4403" s="37" t="s">
        <v>16252</v>
      </c>
      <c r="D4403" s="6" t="s">
        <v>4271</v>
      </c>
      <c r="E4403" s="3">
        <v>6</v>
      </c>
    </row>
    <row r="4404" spans="1:5" ht="33">
      <c r="A4404" s="37">
        <v>4402</v>
      </c>
      <c r="B4404" s="209"/>
      <c r="C4404" s="37" t="s">
        <v>16253</v>
      </c>
      <c r="D4404" s="6" t="s">
        <v>4272</v>
      </c>
      <c r="E4404" s="3">
        <v>6</v>
      </c>
    </row>
    <row r="4405" spans="1:5" ht="33">
      <c r="A4405" s="37">
        <v>4403</v>
      </c>
      <c r="B4405" s="209"/>
      <c r="C4405" s="37" t="s">
        <v>16254</v>
      </c>
      <c r="D4405" s="6" t="s">
        <v>4273</v>
      </c>
      <c r="E4405" s="3">
        <v>6</v>
      </c>
    </row>
    <row r="4406" spans="1:5" ht="33">
      <c r="A4406" s="37">
        <v>4404</v>
      </c>
      <c r="B4406" s="209"/>
      <c r="C4406" s="37" t="s">
        <v>16255</v>
      </c>
      <c r="D4406" s="6" t="s">
        <v>4274</v>
      </c>
      <c r="E4406" s="3">
        <v>6</v>
      </c>
    </row>
    <row r="4407" spans="1:5" ht="33">
      <c r="A4407" s="37">
        <v>4405</v>
      </c>
      <c r="B4407" s="209"/>
      <c r="C4407" s="37" t="s">
        <v>16256</v>
      </c>
      <c r="D4407" s="6" t="s">
        <v>4275</v>
      </c>
      <c r="E4407" s="3">
        <v>6</v>
      </c>
    </row>
    <row r="4408" spans="1:5" ht="33">
      <c r="A4408" s="37">
        <v>4406</v>
      </c>
      <c r="B4408" s="209"/>
      <c r="C4408" s="37" t="s">
        <v>16257</v>
      </c>
      <c r="D4408" s="6" t="s">
        <v>4276</v>
      </c>
      <c r="E4408" s="3">
        <v>6</v>
      </c>
    </row>
    <row r="4409" spans="1:5" ht="33">
      <c r="A4409" s="37">
        <v>4407</v>
      </c>
      <c r="B4409" s="209"/>
      <c r="C4409" s="37" t="s">
        <v>16258</v>
      </c>
      <c r="D4409" s="6" t="s">
        <v>4277</v>
      </c>
      <c r="E4409" s="3">
        <v>6</v>
      </c>
    </row>
    <row r="4410" spans="1:5" ht="33">
      <c r="A4410" s="37">
        <v>4408</v>
      </c>
      <c r="B4410" s="209"/>
      <c r="C4410" s="37" t="s">
        <v>16259</v>
      </c>
      <c r="D4410" s="6" t="s">
        <v>4278</v>
      </c>
      <c r="E4410" s="3">
        <v>6</v>
      </c>
    </row>
    <row r="4411" spans="1:5" ht="33">
      <c r="A4411" s="37">
        <v>4409</v>
      </c>
      <c r="B4411" s="209"/>
      <c r="C4411" s="37" t="s">
        <v>16260</v>
      </c>
      <c r="D4411" s="6" t="s">
        <v>4279</v>
      </c>
      <c r="E4411" s="3">
        <v>6</v>
      </c>
    </row>
    <row r="4412" spans="1:5" ht="33">
      <c r="A4412" s="37">
        <v>4410</v>
      </c>
      <c r="B4412" s="209"/>
      <c r="C4412" s="37" t="s">
        <v>16261</v>
      </c>
      <c r="D4412" s="6" t="s">
        <v>4280</v>
      </c>
      <c r="E4412" s="3">
        <v>6</v>
      </c>
    </row>
    <row r="4413" spans="1:5" ht="33">
      <c r="A4413" s="37">
        <v>4411</v>
      </c>
      <c r="B4413" s="209"/>
      <c r="C4413" s="37" t="s">
        <v>16262</v>
      </c>
      <c r="D4413" s="6" t="s">
        <v>4281</v>
      </c>
      <c r="E4413" s="3">
        <v>6</v>
      </c>
    </row>
    <row r="4414" spans="1:5" ht="33">
      <c r="A4414" s="37">
        <v>4412</v>
      </c>
      <c r="B4414" s="209"/>
      <c r="C4414" s="37" t="s">
        <v>16263</v>
      </c>
      <c r="D4414" s="6" t="s">
        <v>4282</v>
      </c>
      <c r="E4414" s="3">
        <v>6</v>
      </c>
    </row>
    <row r="4415" spans="1:5" ht="33">
      <c r="A4415" s="37">
        <v>4413</v>
      </c>
      <c r="B4415" s="209"/>
      <c r="C4415" s="37" t="s">
        <v>16264</v>
      </c>
      <c r="D4415" s="6" t="s">
        <v>4283</v>
      </c>
      <c r="E4415" s="3">
        <v>6</v>
      </c>
    </row>
    <row r="4416" spans="1:5" ht="33">
      <c r="A4416" s="37">
        <v>4414</v>
      </c>
      <c r="B4416" s="209"/>
      <c r="C4416" s="37" t="s">
        <v>16265</v>
      </c>
      <c r="D4416" s="6" t="s">
        <v>4284</v>
      </c>
      <c r="E4416" s="3">
        <v>6</v>
      </c>
    </row>
    <row r="4417" spans="1:5" ht="33">
      <c r="A4417" s="37">
        <v>4415</v>
      </c>
      <c r="B4417" s="209"/>
      <c r="C4417" s="37" t="s">
        <v>16266</v>
      </c>
      <c r="D4417" s="6" t="s">
        <v>4285</v>
      </c>
      <c r="E4417" s="3">
        <v>6</v>
      </c>
    </row>
    <row r="4418" spans="1:5" ht="33">
      <c r="A4418" s="37">
        <v>4416</v>
      </c>
      <c r="B4418" s="209"/>
      <c r="C4418" s="37" t="s">
        <v>16267</v>
      </c>
      <c r="D4418" s="6" t="s">
        <v>4286</v>
      </c>
      <c r="E4418" s="3">
        <v>6</v>
      </c>
    </row>
    <row r="4419" spans="1:5" ht="33">
      <c r="A4419" s="37">
        <v>4417</v>
      </c>
      <c r="B4419" s="209"/>
      <c r="C4419" s="37" t="s">
        <v>16268</v>
      </c>
      <c r="D4419" s="6" t="s">
        <v>4287</v>
      </c>
      <c r="E4419" s="3">
        <v>6</v>
      </c>
    </row>
    <row r="4420" spans="1:5" ht="33">
      <c r="A4420" s="37">
        <v>4418</v>
      </c>
      <c r="B4420" s="209"/>
      <c r="C4420" s="37" t="s">
        <v>16269</v>
      </c>
      <c r="D4420" s="6" t="s">
        <v>4288</v>
      </c>
      <c r="E4420" s="3">
        <v>6</v>
      </c>
    </row>
    <row r="4421" spans="1:5" ht="33">
      <c r="A4421" s="37">
        <v>4419</v>
      </c>
      <c r="B4421" s="209"/>
      <c r="C4421" s="37" t="s">
        <v>16270</v>
      </c>
      <c r="D4421" s="6" t="s">
        <v>4289</v>
      </c>
      <c r="E4421" s="3">
        <v>6</v>
      </c>
    </row>
    <row r="4422" spans="1:5" ht="33">
      <c r="A4422" s="37">
        <v>4420</v>
      </c>
      <c r="B4422" s="209"/>
      <c r="C4422" s="37" t="s">
        <v>16271</v>
      </c>
      <c r="D4422" s="6" t="s">
        <v>4290</v>
      </c>
      <c r="E4422" s="3">
        <v>6</v>
      </c>
    </row>
    <row r="4423" spans="1:5" ht="33">
      <c r="A4423" s="37">
        <v>4421</v>
      </c>
      <c r="B4423" s="209"/>
      <c r="C4423" s="37" t="s">
        <v>16272</v>
      </c>
      <c r="D4423" s="6" t="s">
        <v>4291</v>
      </c>
      <c r="E4423" s="3">
        <v>6</v>
      </c>
    </row>
    <row r="4424" spans="1:5" ht="33">
      <c r="A4424" s="37">
        <v>4422</v>
      </c>
      <c r="B4424" s="209"/>
      <c r="C4424" s="37" t="s">
        <v>16273</v>
      </c>
      <c r="D4424" s="6" t="s">
        <v>4292</v>
      </c>
      <c r="E4424" s="3">
        <v>6</v>
      </c>
    </row>
    <row r="4425" spans="1:5" ht="33">
      <c r="A4425" s="37">
        <v>4423</v>
      </c>
      <c r="B4425" s="209"/>
      <c r="C4425" s="37" t="s">
        <v>16274</v>
      </c>
      <c r="D4425" s="6" t="s">
        <v>4293</v>
      </c>
      <c r="E4425" s="3">
        <v>6</v>
      </c>
    </row>
    <row r="4426" spans="1:5" ht="33">
      <c r="A4426" s="37">
        <v>4424</v>
      </c>
      <c r="B4426" s="209"/>
      <c r="C4426" s="37" t="s">
        <v>16275</v>
      </c>
      <c r="D4426" s="6" t="s">
        <v>4294</v>
      </c>
      <c r="E4426" s="3">
        <v>6</v>
      </c>
    </row>
    <row r="4427" spans="1:5" ht="33">
      <c r="A4427" s="37">
        <v>4425</v>
      </c>
      <c r="B4427" s="209"/>
      <c r="C4427" s="37" t="s">
        <v>16276</v>
      </c>
      <c r="D4427" s="6" t="s">
        <v>4295</v>
      </c>
      <c r="E4427" s="3">
        <v>6</v>
      </c>
    </row>
    <row r="4428" spans="1:5" ht="33">
      <c r="A4428" s="37">
        <v>4426</v>
      </c>
      <c r="B4428" s="209"/>
      <c r="C4428" s="37" t="s">
        <v>16277</v>
      </c>
      <c r="D4428" s="6" t="s">
        <v>4296</v>
      </c>
      <c r="E4428" s="3">
        <v>6</v>
      </c>
    </row>
    <row r="4429" spans="1:5" ht="33">
      <c r="A4429" s="37">
        <v>4427</v>
      </c>
      <c r="B4429" s="209"/>
      <c r="C4429" s="37" t="s">
        <v>16278</v>
      </c>
      <c r="D4429" s="6" t="s">
        <v>4297</v>
      </c>
      <c r="E4429" s="3">
        <v>6</v>
      </c>
    </row>
    <row r="4430" spans="1:5" ht="33">
      <c r="A4430" s="37">
        <v>4428</v>
      </c>
      <c r="B4430" s="209"/>
      <c r="C4430" s="37" t="s">
        <v>16279</v>
      </c>
      <c r="D4430" s="6" t="s">
        <v>4298</v>
      </c>
      <c r="E4430" s="3">
        <v>6</v>
      </c>
    </row>
    <row r="4431" spans="1:5" ht="33">
      <c r="A4431" s="37">
        <v>4429</v>
      </c>
      <c r="B4431" s="209"/>
      <c r="C4431" s="37" t="s">
        <v>16280</v>
      </c>
      <c r="D4431" s="6" t="s">
        <v>4299</v>
      </c>
      <c r="E4431" s="3">
        <v>6</v>
      </c>
    </row>
    <row r="4432" spans="1:5" ht="33">
      <c r="A4432" s="37">
        <v>4430</v>
      </c>
      <c r="B4432" s="209"/>
      <c r="C4432" s="37" t="s">
        <v>16281</v>
      </c>
      <c r="D4432" s="6" t="s">
        <v>4300</v>
      </c>
      <c r="E4432" s="3">
        <v>6</v>
      </c>
    </row>
    <row r="4433" spans="1:5" ht="33">
      <c r="A4433" s="37">
        <v>4431</v>
      </c>
      <c r="B4433" s="209"/>
      <c r="C4433" s="37" t="s">
        <v>16282</v>
      </c>
      <c r="D4433" s="6" t="s">
        <v>4301</v>
      </c>
      <c r="E4433" s="3">
        <v>6</v>
      </c>
    </row>
    <row r="4434" spans="1:5" ht="33">
      <c r="A4434" s="37">
        <v>4432</v>
      </c>
      <c r="B4434" s="209"/>
      <c r="C4434" s="37" t="s">
        <v>16283</v>
      </c>
      <c r="D4434" s="6" t="s">
        <v>4302</v>
      </c>
      <c r="E4434" s="3">
        <v>6</v>
      </c>
    </row>
    <row r="4435" spans="1:5" ht="33">
      <c r="A4435" s="37">
        <v>4433</v>
      </c>
      <c r="B4435" s="209"/>
      <c r="C4435" s="37" t="s">
        <v>16284</v>
      </c>
      <c r="D4435" s="6" t="s">
        <v>4303</v>
      </c>
      <c r="E4435" s="3">
        <v>6</v>
      </c>
    </row>
    <row r="4436" spans="1:5" ht="49.5">
      <c r="A4436" s="37">
        <v>4434</v>
      </c>
      <c r="B4436" s="209"/>
      <c r="C4436" s="37" t="s">
        <v>16285</v>
      </c>
      <c r="D4436" s="6" t="s">
        <v>4304</v>
      </c>
      <c r="E4436" s="3">
        <v>6</v>
      </c>
    </row>
    <row r="4437" spans="1:5" ht="33">
      <c r="A4437" s="37">
        <v>4435</v>
      </c>
      <c r="B4437" s="209"/>
      <c r="C4437" s="37" t="s">
        <v>16286</v>
      </c>
      <c r="D4437" s="6" t="s">
        <v>4305</v>
      </c>
      <c r="E4437" s="3">
        <v>6</v>
      </c>
    </row>
    <row r="4438" spans="1:5" ht="33">
      <c r="A4438" s="37">
        <v>4436</v>
      </c>
      <c r="B4438" s="209"/>
      <c r="C4438" s="37" t="s">
        <v>16287</v>
      </c>
      <c r="D4438" s="6" t="s">
        <v>4306</v>
      </c>
      <c r="E4438" s="3">
        <v>6</v>
      </c>
    </row>
    <row r="4439" spans="1:5" ht="49.5">
      <c r="A4439" s="37">
        <v>4437</v>
      </c>
      <c r="B4439" s="209"/>
      <c r="C4439" s="37" t="s">
        <v>16288</v>
      </c>
      <c r="D4439" s="6" t="s">
        <v>4307</v>
      </c>
      <c r="E4439" s="3">
        <v>6</v>
      </c>
    </row>
    <row r="4440" spans="1:5" ht="33">
      <c r="A4440" s="37">
        <v>4438</v>
      </c>
      <c r="B4440" s="209"/>
      <c r="C4440" s="37" t="s">
        <v>16289</v>
      </c>
      <c r="D4440" s="6" t="s">
        <v>4308</v>
      </c>
      <c r="E4440" s="3">
        <v>6</v>
      </c>
    </row>
    <row r="4441" spans="1:5" ht="33">
      <c r="A4441" s="37">
        <v>4439</v>
      </c>
      <c r="B4441" s="209"/>
      <c r="C4441" s="37" t="s">
        <v>16290</v>
      </c>
      <c r="D4441" s="6" t="s">
        <v>4309</v>
      </c>
      <c r="E4441" s="3">
        <v>6</v>
      </c>
    </row>
    <row r="4442" spans="1:5" ht="33">
      <c r="A4442" s="37">
        <v>4440</v>
      </c>
      <c r="B4442" s="209"/>
      <c r="C4442" s="37" t="s">
        <v>16291</v>
      </c>
      <c r="D4442" s="6" t="s">
        <v>4310</v>
      </c>
      <c r="E4442" s="3">
        <v>6</v>
      </c>
    </row>
    <row r="4443" spans="1:5" ht="33">
      <c r="A4443" s="37">
        <v>4441</v>
      </c>
      <c r="B4443" s="209"/>
      <c r="C4443" s="37" t="s">
        <v>16291</v>
      </c>
      <c r="D4443" s="6" t="s">
        <v>4311</v>
      </c>
      <c r="E4443" s="3">
        <v>6</v>
      </c>
    </row>
    <row r="4444" spans="1:5" ht="33">
      <c r="A4444" s="37">
        <v>4442</v>
      </c>
      <c r="B4444" s="209"/>
      <c r="C4444" s="37" t="s">
        <v>16292</v>
      </c>
      <c r="D4444" s="6" t="s">
        <v>4312</v>
      </c>
      <c r="E4444" s="3">
        <v>6</v>
      </c>
    </row>
    <row r="4445" spans="1:5" ht="33">
      <c r="A4445" s="37">
        <v>4443</v>
      </c>
      <c r="B4445" s="209"/>
      <c r="C4445" s="37" t="s">
        <v>23985</v>
      </c>
      <c r="D4445" s="6" t="s">
        <v>4313</v>
      </c>
      <c r="E4445" s="3">
        <v>6</v>
      </c>
    </row>
    <row r="4446" spans="1:5" ht="33">
      <c r="A4446" s="37">
        <v>4444</v>
      </c>
      <c r="B4446" s="209"/>
      <c r="C4446" s="37" t="s">
        <v>16293</v>
      </c>
      <c r="D4446" s="6" t="s">
        <v>4314</v>
      </c>
      <c r="E4446" s="3">
        <v>6</v>
      </c>
    </row>
    <row r="4447" spans="1:5" ht="33">
      <c r="A4447" s="37">
        <v>4445</v>
      </c>
      <c r="B4447" s="209"/>
      <c r="C4447" s="37" t="s">
        <v>16294</v>
      </c>
      <c r="D4447" s="6" t="s">
        <v>4315</v>
      </c>
      <c r="E4447" s="3">
        <v>6</v>
      </c>
    </row>
    <row r="4448" spans="1:5" ht="33">
      <c r="A4448" s="37">
        <v>4446</v>
      </c>
      <c r="B4448" s="209"/>
      <c r="C4448" s="37" t="s">
        <v>16295</v>
      </c>
      <c r="D4448" s="6" t="s">
        <v>4316</v>
      </c>
      <c r="E4448" s="3">
        <v>6</v>
      </c>
    </row>
    <row r="4449" spans="1:5" ht="33">
      <c r="A4449" s="37">
        <v>4447</v>
      </c>
      <c r="B4449" s="209"/>
      <c r="C4449" s="37" t="s">
        <v>16296</v>
      </c>
      <c r="D4449" s="6" t="s">
        <v>4317</v>
      </c>
      <c r="E4449" s="3">
        <v>6</v>
      </c>
    </row>
    <row r="4450" spans="1:5" ht="33">
      <c r="A4450" s="37">
        <v>4448</v>
      </c>
      <c r="B4450" s="209"/>
      <c r="C4450" s="37" t="s">
        <v>16297</v>
      </c>
      <c r="D4450" s="6" t="s">
        <v>4318</v>
      </c>
      <c r="E4450" s="3">
        <v>6</v>
      </c>
    </row>
    <row r="4451" spans="1:5" ht="66">
      <c r="A4451" s="37">
        <v>4449</v>
      </c>
      <c r="B4451" s="209"/>
      <c r="C4451" s="37" t="s">
        <v>16298</v>
      </c>
      <c r="D4451" s="6" t="s">
        <v>4319</v>
      </c>
      <c r="E4451" s="3">
        <v>6</v>
      </c>
    </row>
    <row r="4452" spans="1:5" ht="33">
      <c r="A4452" s="37">
        <v>4450</v>
      </c>
      <c r="B4452" s="209"/>
      <c r="C4452" s="37" t="s">
        <v>16299</v>
      </c>
      <c r="D4452" s="6" t="s">
        <v>4320</v>
      </c>
      <c r="E4452" s="3">
        <v>6</v>
      </c>
    </row>
    <row r="4453" spans="1:5" ht="33">
      <c r="A4453" s="37">
        <v>4451</v>
      </c>
      <c r="B4453" s="209"/>
      <c r="C4453" s="37" t="s">
        <v>16300</v>
      </c>
      <c r="D4453" s="6" t="s">
        <v>4321</v>
      </c>
      <c r="E4453" s="3">
        <v>6</v>
      </c>
    </row>
    <row r="4454" spans="1:5" ht="33">
      <c r="A4454" s="37">
        <v>4452</v>
      </c>
      <c r="B4454" s="209"/>
      <c r="C4454" s="37" t="s">
        <v>16301</v>
      </c>
      <c r="D4454" s="6" t="s">
        <v>4322</v>
      </c>
      <c r="E4454" s="3">
        <v>6</v>
      </c>
    </row>
    <row r="4455" spans="1:5" ht="33">
      <c r="A4455" s="37">
        <v>4453</v>
      </c>
      <c r="B4455" s="209"/>
      <c r="C4455" s="37" t="s">
        <v>16302</v>
      </c>
      <c r="D4455" s="6" t="s">
        <v>4323</v>
      </c>
      <c r="E4455" s="3">
        <v>6</v>
      </c>
    </row>
    <row r="4456" spans="1:5" ht="33">
      <c r="A4456" s="37">
        <v>4454</v>
      </c>
      <c r="B4456" s="209"/>
      <c r="C4456" s="37" t="s">
        <v>16303</v>
      </c>
      <c r="D4456" s="6" t="s">
        <v>4324</v>
      </c>
      <c r="E4456" s="3">
        <v>6</v>
      </c>
    </row>
    <row r="4457" spans="1:5" ht="33">
      <c r="A4457" s="37">
        <v>4455</v>
      </c>
      <c r="B4457" s="209"/>
      <c r="C4457" s="37" t="s">
        <v>16304</v>
      </c>
      <c r="D4457" s="6" t="s">
        <v>4325</v>
      </c>
      <c r="E4457" s="3">
        <v>6</v>
      </c>
    </row>
    <row r="4458" spans="1:5" ht="33">
      <c r="A4458" s="37">
        <v>4456</v>
      </c>
      <c r="B4458" s="209"/>
      <c r="C4458" s="138" t="s">
        <v>23983</v>
      </c>
      <c r="D4458" s="6" t="s">
        <v>4326</v>
      </c>
      <c r="E4458" s="3">
        <v>6</v>
      </c>
    </row>
    <row r="4459" spans="1:5" ht="33">
      <c r="A4459" s="37">
        <v>4457</v>
      </c>
      <c r="B4459" s="209"/>
      <c r="C4459" s="138" t="s">
        <v>23984</v>
      </c>
      <c r="D4459" s="6" t="s">
        <v>4327</v>
      </c>
      <c r="E4459" s="3">
        <v>6</v>
      </c>
    </row>
    <row r="4460" spans="1:5" ht="33">
      <c r="A4460" s="37">
        <v>4458</v>
      </c>
      <c r="B4460" s="209"/>
      <c r="C4460" s="37" t="s">
        <v>23981</v>
      </c>
      <c r="D4460" s="6" t="s">
        <v>4328</v>
      </c>
      <c r="E4460" s="3">
        <v>6</v>
      </c>
    </row>
    <row r="4461" spans="1:5" ht="18.75">
      <c r="A4461" s="37">
        <v>4459</v>
      </c>
      <c r="B4461" s="209"/>
      <c r="C4461" s="37" t="s">
        <v>23982</v>
      </c>
      <c r="D4461" s="6" t="s">
        <v>4329</v>
      </c>
      <c r="E4461" s="3">
        <v>6</v>
      </c>
    </row>
    <row r="4462" spans="1:5" ht="49.5">
      <c r="A4462" s="37">
        <v>4460</v>
      </c>
      <c r="B4462" s="209"/>
      <c r="C4462" s="37" t="s">
        <v>16305</v>
      </c>
      <c r="D4462" s="6" t="s">
        <v>4330</v>
      </c>
      <c r="E4462" s="3">
        <v>6</v>
      </c>
    </row>
    <row r="4463" spans="1:5" ht="33">
      <c r="A4463" s="37">
        <v>4461</v>
      </c>
      <c r="B4463" s="209"/>
      <c r="C4463" s="37" t="s">
        <v>16306</v>
      </c>
      <c r="D4463" s="6" t="s">
        <v>4331</v>
      </c>
      <c r="E4463" s="3">
        <v>6</v>
      </c>
    </row>
    <row r="4464" spans="1:5" ht="33">
      <c r="A4464" s="37">
        <v>4462</v>
      </c>
      <c r="B4464" s="209"/>
      <c r="C4464" s="37" t="s">
        <v>16307</v>
      </c>
      <c r="D4464" s="6" t="s">
        <v>4332</v>
      </c>
      <c r="E4464" s="3">
        <v>6</v>
      </c>
    </row>
    <row r="4465" spans="1:5" ht="33">
      <c r="A4465" s="37">
        <v>4463</v>
      </c>
      <c r="B4465" s="209"/>
      <c r="C4465" s="37" t="s">
        <v>16308</v>
      </c>
      <c r="D4465" s="6" t="s">
        <v>4333</v>
      </c>
      <c r="E4465" s="3">
        <v>6</v>
      </c>
    </row>
    <row r="4466" spans="1:5" ht="33">
      <c r="A4466" s="37">
        <v>4464</v>
      </c>
      <c r="B4466" s="209"/>
      <c r="C4466" s="37" t="s">
        <v>16309</v>
      </c>
      <c r="D4466" s="6" t="s">
        <v>4334</v>
      </c>
      <c r="E4466" s="3">
        <v>6</v>
      </c>
    </row>
    <row r="4467" spans="1:5" ht="33">
      <c r="A4467" s="37">
        <v>4465</v>
      </c>
      <c r="B4467" s="209"/>
      <c r="C4467" s="37" t="s">
        <v>16310</v>
      </c>
      <c r="D4467" s="6" t="s">
        <v>4335</v>
      </c>
      <c r="E4467" s="3">
        <v>6</v>
      </c>
    </row>
    <row r="4468" spans="1:5" ht="33">
      <c r="A4468" s="37">
        <v>4466</v>
      </c>
      <c r="B4468" s="209"/>
      <c r="C4468" s="37" t="s">
        <v>23986</v>
      </c>
      <c r="D4468" s="6" t="s">
        <v>4336</v>
      </c>
      <c r="E4468" s="3">
        <v>6</v>
      </c>
    </row>
    <row r="4469" spans="1:5" ht="33">
      <c r="A4469" s="37">
        <v>4467</v>
      </c>
      <c r="B4469" s="209"/>
      <c r="C4469" s="37" t="s">
        <v>16311</v>
      </c>
      <c r="D4469" s="6" t="s">
        <v>4337</v>
      </c>
      <c r="E4469" s="3">
        <v>6</v>
      </c>
    </row>
    <row r="4470" spans="1:5" ht="33">
      <c r="A4470" s="37">
        <v>4468</v>
      </c>
      <c r="B4470" s="209"/>
      <c r="C4470" s="37" t="s">
        <v>16312</v>
      </c>
      <c r="D4470" s="6" t="s">
        <v>4338</v>
      </c>
      <c r="E4470" s="3">
        <v>6</v>
      </c>
    </row>
    <row r="4471" spans="1:5" ht="66">
      <c r="A4471" s="37">
        <v>4469</v>
      </c>
      <c r="B4471" s="209"/>
      <c r="C4471" s="37" t="s">
        <v>16313</v>
      </c>
      <c r="D4471" s="6" t="s">
        <v>4339</v>
      </c>
      <c r="E4471" s="3">
        <v>6</v>
      </c>
    </row>
    <row r="4472" spans="1:5" ht="33">
      <c r="A4472" s="37">
        <v>4470</v>
      </c>
      <c r="B4472" s="209"/>
      <c r="C4472" s="37" t="s">
        <v>16314</v>
      </c>
      <c r="D4472" s="6" t="s">
        <v>4340</v>
      </c>
      <c r="E4472" s="3">
        <v>6</v>
      </c>
    </row>
    <row r="4473" spans="1:5" ht="33">
      <c r="A4473" s="37">
        <v>4471</v>
      </c>
      <c r="B4473" s="209"/>
      <c r="C4473" s="37" t="s">
        <v>16315</v>
      </c>
      <c r="D4473" s="6" t="s">
        <v>4341</v>
      </c>
      <c r="E4473" s="3">
        <v>6</v>
      </c>
    </row>
    <row r="4474" spans="1:5" ht="33">
      <c r="A4474" s="37">
        <v>4472</v>
      </c>
      <c r="B4474" s="209"/>
      <c r="C4474" s="37" t="s">
        <v>16316</v>
      </c>
      <c r="D4474" s="6" t="s">
        <v>4342</v>
      </c>
      <c r="E4474" s="3">
        <v>4</v>
      </c>
    </row>
    <row r="4475" spans="1:5" ht="33">
      <c r="A4475" s="37">
        <v>4473</v>
      </c>
      <c r="B4475" s="209"/>
      <c r="C4475" s="37" t="s">
        <v>16317</v>
      </c>
      <c r="D4475" s="6" t="s">
        <v>4343</v>
      </c>
      <c r="E4475" s="3">
        <v>4</v>
      </c>
    </row>
    <row r="4476" spans="1:5" ht="33">
      <c r="A4476" s="37">
        <v>4474</v>
      </c>
      <c r="B4476" s="209"/>
      <c r="C4476" s="37" t="s">
        <v>16318</v>
      </c>
      <c r="D4476" s="6" t="s">
        <v>4344</v>
      </c>
      <c r="E4476" s="3">
        <v>4</v>
      </c>
    </row>
    <row r="4477" spans="1:5" ht="33">
      <c r="A4477" s="37">
        <v>4475</v>
      </c>
      <c r="B4477" s="209"/>
      <c r="C4477" s="37" t="s">
        <v>16319</v>
      </c>
      <c r="D4477" s="6" t="s">
        <v>4345</v>
      </c>
      <c r="E4477" s="3">
        <v>4</v>
      </c>
    </row>
    <row r="4478" spans="1:5" ht="33">
      <c r="A4478" s="37">
        <v>4476</v>
      </c>
      <c r="B4478" s="209"/>
      <c r="C4478" s="37" t="s">
        <v>16320</v>
      </c>
      <c r="D4478" s="6" t="s">
        <v>4346</v>
      </c>
      <c r="E4478" s="3">
        <v>4</v>
      </c>
    </row>
    <row r="4479" spans="1:5" ht="33">
      <c r="A4479" s="37">
        <v>4477</v>
      </c>
      <c r="B4479" s="209"/>
      <c r="C4479" s="37" t="s">
        <v>16321</v>
      </c>
      <c r="D4479" s="6" t="s">
        <v>4347</v>
      </c>
      <c r="E4479" s="3">
        <v>4</v>
      </c>
    </row>
    <row r="4480" spans="1:5" ht="33">
      <c r="A4480" s="37">
        <v>4478</v>
      </c>
      <c r="B4480" s="209"/>
      <c r="C4480" s="37" t="s">
        <v>16322</v>
      </c>
      <c r="D4480" s="6" t="s">
        <v>4348</v>
      </c>
      <c r="E4480" s="3">
        <v>4</v>
      </c>
    </row>
    <row r="4481" spans="1:5" ht="33">
      <c r="A4481" s="37">
        <v>4479</v>
      </c>
      <c r="B4481" s="209"/>
      <c r="C4481" s="37" t="s">
        <v>16323</v>
      </c>
      <c r="D4481" s="6" t="s">
        <v>4349</v>
      </c>
      <c r="E4481" s="3">
        <v>4</v>
      </c>
    </row>
    <row r="4482" spans="1:5" ht="33">
      <c r="A4482" s="37">
        <v>4480</v>
      </c>
      <c r="B4482" s="209"/>
      <c r="C4482" s="37" t="s">
        <v>16324</v>
      </c>
      <c r="D4482" s="6" t="s">
        <v>4350</v>
      </c>
      <c r="E4482" s="3">
        <v>4</v>
      </c>
    </row>
    <row r="4483" spans="1:5" ht="33">
      <c r="A4483" s="37">
        <v>4481</v>
      </c>
      <c r="B4483" s="209"/>
      <c r="C4483" s="37" t="s">
        <v>16325</v>
      </c>
      <c r="D4483" s="6" t="s">
        <v>4351</v>
      </c>
      <c r="E4483" s="3">
        <v>4</v>
      </c>
    </row>
    <row r="4484" spans="1:5" ht="33">
      <c r="A4484" s="37">
        <v>4482</v>
      </c>
      <c r="B4484" s="209"/>
      <c r="C4484" s="37" t="s">
        <v>16326</v>
      </c>
      <c r="D4484" s="6" t="s">
        <v>4352</v>
      </c>
      <c r="E4484" s="3">
        <v>4</v>
      </c>
    </row>
    <row r="4485" spans="1:5" ht="33">
      <c r="A4485" s="37">
        <v>4483</v>
      </c>
      <c r="B4485" s="209"/>
      <c r="C4485" s="37" t="s">
        <v>16327</v>
      </c>
      <c r="D4485" s="6" t="s">
        <v>4353</v>
      </c>
      <c r="E4485" s="3">
        <v>4</v>
      </c>
    </row>
    <row r="4486" spans="1:5" ht="33">
      <c r="A4486" s="37">
        <v>4484</v>
      </c>
      <c r="B4486" s="209"/>
      <c r="C4486" s="37" t="s">
        <v>16328</v>
      </c>
      <c r="D4486" s="6" t="s">
        <v>4354</v>
      </c>
      <c r="E4486" s="3">
        <v>4</v>
      </c>
    </row>
    <row r="4487" spans="1:5" ht="33">
      <c r="A4487" s="37">
        <v>4485</v>
      </c>
      <c r="B4487" s="209"/>
      <c r="C4487" s="37" t="s">
        <v>16329</v>
      </c>
      <c r="D4487" s="6" t="s">
        <v>4355</v>
      </c>
      <c r="E4487" s="3">
        <v>4</v>
      </c>
    </row>
    <row r="4488" spans="1:5" ht="33">
      <c r="A4488" s="37">
        <v>4486</v>
      </c>
      <c r="B4488" s="209"/>
      <c r="C4488" s="37" t="s">
        <v>16330</v>
      </c>
      <c r="D4488" s="6" t="s">
        <v>4356</v>
      </c>
      <c r="E4488" s="3">
        <v>4</v>
      </c>
    </row>
    <row r="4489" spans="1:5" ht="33">
      <c r="A4489" s="37">
        <v>4487</v>
      </c>
      <c r="B4489" s="209"/>
      <c r="C4489" s="37" t="s">
        <v>16331</v>
      </c>
      <c r="D4489" s="6" t="s">
        <v>4357</v>
      </c>
      <c r="E4489" s="3">
        <v>4</v>
      </c>
    </row>
    <row r="4490" spans="1:5" ht="33">
      <c r="A4490" s="37">
        <v>4488</v>
      </c>
      <c r="B4490" s="209"/>
      <c r="C4490" s="37" t="s">
        <v>16332</v>
      </c>
      <c r="D4490" s="6" t="s">
        <v>4358</v>
      </c>
      <c r="E4490" s="3">
        <v>4</v>
      </c>
    </row>
    <row r="4491" spans="1:5" ht="33">
      <c r="A4491" s="37">
        <v>4489</v>
      </c>
      <c r="B4491" s="209"/>
      <c r="C4491" s="37" t="s">
        <v>16333</v>
      </c>
      <c r="D4491" s="6" t="s">
        <v>4359</v>
      </c>
      <c r="E4491" s="3">
        <v>4</v>
      </c>
    </row>
    <row r="4492" spans="1:5" ht="33">
      <c r="A4492" s="37">
        <v>4490</v>
      </c>
      <c r="B4492" s="209"/>
      <c r="C4492" s="37" t="s">
        <v>16334</v>
      </c>
      <c r="D4492" s="6" t="s">
        <v>4360</v>
      </c>
      <c r="E4492" s="3">
        <v>4</v>
      </c>
    </row>
    <row r="4493" spans="1:5" ht="33">
      <c r="A4493" s="37">
        <v>4491</v>
      </c>
      <c r="B4493" s="209"/>
      <c r="C4493" s="37" t="s">
        <v>16335</v>
      </c>
      <c r="D4493" s="6" t="s">
        <v>4361</v>
      </c>
      <c r="E4493" s="3">
        <v>4</v>
      </c>
    </row>
    <row r="4494" spans="1:5" ht="18.75">
      <c r="A4494" s="37">
        <v>4492</v>
      </c>
      <c r="B4494" s="209"/>
      <c r="C4494" s="37" t="s">
        <v>16336</v>
      </c>
      <c r="D4494" s="6" t="s">
        <v>4362</v>
      </c>
      <c r="E4494" s="3">
        <v>4</v>
      </c>
    </row>
    <row r="4495" spans="1:5" ht="33">
      <c r="A4495" s="37">
        <v>4493</v>
      </c>
      <c r="B4495" s="209"/>
      <c r="C4495" s="37" t="s">
        <v>16337</v>
      </c>
      <c r="D4495" s="6" t="s">
        <v>4363</v>
      </c>
      <c r="E4495" s="3">
        <v>4</v>
      </c>
    </row>
    <row r="4496" spans="1:5" ht="18.75">
      <c r="A4496" s="37">
        <v>4494</v>
      </c>
      <c r="B4496" s="209"/>
      <c r="C4496" s="37" t="s">
        <v>16338</v>
      </c>
      <c r="D4496" s="6" t="s">
        <v>4364</v>
      </c>
      <c r="E4496" s="3">
        <v>4</v>
      </c>
    </row>
    <row r="4497" spans="1:5" ht="18.75">
      <c r="A4497" s="37">
        <v>4495</v>
      </c>
      <c r="B4497" s="209"/>
      <c r="C4497" s="37" t="s">
        <v>16339</v>
      </c>
      <c r="D4497" s="6" t="s">
        <v>4365</v>
      </c>
      <c r="E4497" s="3">
        <v>4</v>
      </c>
    </row>
    <row r="4498" spans="1:5" ht="18.75">
      <c r="A4498" s="37">
        <v>4496</v>
      </c>
      <c r="B4498" s="209"/>
      <c r="C4498" s="37" t="s">
        <v>16340</v>
      </c>
      <c r="D4498" s="6" t="s">
        <v>4366</v>
      </c>
      <c r="E4498" s="3">
        <v>4</v>
      </c>
    </row>
    <row r="4499" spans="1:5" ht="18.75">
      <c r="A4499" s="37">
        <v>4497</v>
      </c>
      <c r="B4499" s="209"/>
      <c r="C4499" s="37" t="s">
        <v>16341</v>
      </c>
      <c r="D4499" s="6" t="s">
        <v>4367</v>
      </c>
      <c r="E4499" s="3">
        <v>4</v>
      </c>
    </row>
    <row r="4500" spans="1:5" ht="33">
      <c r="A4500" s="37">
        <v>4498</v>
      </c>
      <c r="B4500" s="209"/>
      <c r="C4500" s="37" t="s">
        <v>16342</v>
      </c>
      <c r="D4500" s="6" t="s">
        <v>4368</v>
      </c>
      <c r="E4500" s="3">
        <v>4</v>
      </c>
    </row>
    <row r="4501" spans="1:5" ht="18.75">
      <c r="A4501" s="37">
        <v>4499</v>
      </c>
      <c r="B4501" s="209"/>
      <c r="C4501" s="37" t="s">
        <v>16343</v>
      </c>
      <c r="D4501" s="6" t="s">
        <v>4369</v>
      </c>
      <c r="E4501" s="3">
        <v>4</v>
      </c>
    </row>
    <row r="4502" spans="1:5" ht="33">
      <c r="A4502" s="37">
        <v>4500</v>
      </c>
      <c r="B4502" s="209"/>
      <c r="C4502" s="37" t="s">
        <v>16344</v>
      </c>
      <c r="D4502" s="6" t="s">
        <v>4370</v>
      </c>
      <c r="E4502" s="3">
        <v>4</v>
      </c>
    </row>
    <row r="4503" spans="1:5" ht="18.75">
      <c r="A4503" s="37">
        <v>4501</v>
      </c>
      <c r="B4503" s="209"/>
      <c r="C4503" s="37" t="s">
        <v>16345</v>
      </c>
      <c r="D4503" s="6" t="s">
        <v>4371</v>
      </c>
      <c r="E4503" s="3">
        <v>4</v>
      </c>
    </row>
    <row r="4504" spans="1:5" ht="33">
      <c r="A4504" s="37">
        <v>4502</v>
      </c>
      <c r="B4504" s="209"/>
      <c r="C4504" s="37" t="s">
        <v>16346</v>
      </c>
      <c r="D4504" s="6" t="s">
        <v>4372</v>
      </c>
      <c r="E4504" s="3">
        <v>4</v>
      </c>
    </row>
    <row r="4505" spans="1:5" ht="33">
      <c r="A4505" s="37">
        <v>4503</v>
      </c>
      <c r="B4505" s="209"/>
      <c r="C4505" s="37" t="s">
        <v>16347</v>
      </c>
      <c r="D4505" s="6" t="s">
        <v>4373</v>
      </c>
      <c r="E4505" s="3">
        <v>4</v>
      </c>
    </row>
    <row r="4506" spans="1:5" ht="18.75">
      <c r="A4506" s="37">
        <v>4504</v>
      </c>
      <c r="B4506" s="209"/>
      <c r="C4506" s="37" t="s">
        <v>16348</v>
      </c>
      <c r="D4506" s="6" t="s">
        <v>4374</v>
      </c>
      <c r="E4506" s="3">
        <v>4</v>
      </c>
    </row>
    <row r="4507" spans="1:5" ht="18.75">
      <c r="A4507" s="37">
        <v>4505</v>
      </c>
      <c r="B4507" s="209"/>
      <c r="C4507" s="37" t="s">
        <v>16349</v>
      </c>
      <c r="D4507" s="6" t="s">
        <v>4375</v>
      </c>
      <c r="E4507" s="3">
        <v>4</v>
      </c>
    </row>
    <row r="4508" spans="1:5" ht="18.75">
      <c r="A4508" s="37">
        <v>4506</v>
      </c>
      <c r="B4508" s="209"/>
      <c r="C4508" s="37" t="s">
        <v>16350</v>
      </c>
      <c r="D4508" s="6" t="s">
        <v>4376</v>
      </c>
      <c r="E4508" s="3">
        <v>4</v>
      </c>
    </row>
    <row r="4509" spans="1:5" ht="33">
      <c r="A4509" s="37">
        <v>4507</v>
      </c>
      <c r="B4509" s="209"/>
      <c r="C4509" s="37" t="s">
        <v>16351</v>
      </c>
      <c r="D4509" s="6" t="s">
        <v>4377</v>
      </c>
      <c r="E4509" s="3">
        <v>4</v>
      </c>
    </row>
    <row r="4510" spans="1:5" ht="18.75">
      <c r="A4510" s="37">
        <v>4508</v>
      </c>
      <c r="B4510" s="209"/>
      <c r="C4510" s="37" t="s">
        <v>16352</v>
      </c>
      <c r="D4510" s="6" t="s">
        <v>4378</v>
      </c>
      <c r="E4510" s="3">
        <v>4</v>
      </c>
    </row>
    <row r="4511" spans="1:5" ht="18.75">
      <c r="A4511" s="37">
        <v>4509</v>
      </c>
      <c r="B4511" s="209"/>
      <c r="C4511" s="37" t="s">
        <v>16353</v>
      </c>
      <c r="D4511" s="6" t="s">
        <v>4379</v>
      </c>
      <c r="E4511" s="3">
        <v>4</v>
      </c>
    </row>
    <row r="4512" spans="1:5" ht="18.75">
      <c r="A4512" s="37">
        <v>4510</v>
      </c>
      <c r="B4512" s="209"/>
      <c r="C4512" s="37" t="s">
        <v>16354</v>
      </c>
      <c r="D4512" s="6" t="s">
        <v>4380</v>
      </c>
      <c r="E4512" s="3">
        <v>4</v>
      </c>
    </row>
    <row r="4513" spans="1:5" ht="18.75">
      <c r="A4513" s="37">
        <v>4511</v>
      </c>
      <c r="B4513" s="209"/>
      <c r="C4513" s="37" t="s">
        <v>16355</v>
      </c>
      <c r="D4513" s="6" t="s">
        <v>4381</v>
      </c>
      <c r="E4513" s="3">
        <v>4</v>
      </c>
    </row>
    <row r="4514" spans="1:5" ht="18.75">
      <c r="A4514" s="37">
        <v>4512</v>
      </c>
      <c r="B4514" s="209"/>
      <c r="C4514" s="37" t="s">
        <v>16356</v>
      </c>
      <c r="D4514" s="6" t="s">
        <v>4382</v>
      </c>
      <c r="E4514" s="3">
        <v>4</v>
      </c>
    </row>
    <row r="4515" spans="1:5" ht="18.75">
      <c r="A4515" s="37">
        <v>4513</v>
      </c>
      <c r="B4515" s="209"/>
      <c r="C4515" s="37" t="s">
        <v>16357</v>
      </c>
      <c r="D4515" s="6" t="s">
        <v>4383</v>
      </c>
      <c r="E4515" s="3">
        <v>4</v>
      </c>
    </row>
    <row r="4516" spans="1:5" ht="33">
      <c r="A4516" s="37">
        <v>4514</v>
      </c>
      <c r="B4516" s="209"/>
      <c r="C4516" s="37" t="s">
        <v>16358</v>
      </c>
      <c r="D4516" s="6" t="s">
        <v>4384</v>
      </c>
      <c r="E4516" s="3">
        <v>4</v>
      </c>
    </row>
    <row r="4517" spans="1:5" ht="18.75">
      <c r="A4517" s="37">
        <v>4515</v>
      </c>
      <c r="B4517" s="209"/>
      <c r="C4517" s="37" t="s">
        <v>16359</v>
      </c>
      <c r="D4517" s="6" t="s">
        <v>4385</v>
      </c>
      <c r="E4517" s="3">
        <v>4</v>
      </c>
    </row>
    <row r="4518" spans="1:5" ht="18.75">
      <c r="A4518" s="37">
        <v>4516</v>
      </c>
      <c r="B4518" s="209"/>
      <c r="C4518" s="37" t="s">
        <v>16360</v>
      </c>
      <c r="D4518" s="6" t="s">
        <v>4386</v>
      </c>
      <c r="E4518" s="3">
        <v>4</v>
      </c>
    </row>
    <row r="4519" spans="1:5" ht="18.75">
      <c r="A4519" s="37">
        <v>4517</v>
      </c>
      <c r="B4519" s="209"/>
      <c r="C4519" s="37" t="s">
        <v>16361</v>
      </c>
      <c r="D4519" s="6" t="s">
        <v>4387</v>
      </c>
      <c r="E4519" s="3">
        <v>4</v>
      </c>
    </row>
    <row r="4520" spans="1:5" ht="33">
      <c r="A4520" s="37">
        <v>4518</v>
      </c>
      <c r="B4520" s="209"/>
      <c r="C4520" s="37" t="s">
        <v>16362</v>
      </c>
      <c r="D4520" s="6" t="s">
        <v>4388</v>
      </c>
      <c r="E4520" s="3">
        <v>4</v>
      </c>
    </row>
    <row r="4521" spans="1:5" ht="33">
      <c r="A4521" s="37">
        <v>4519</v>
      </c>
      <c r="B4521" s="209"/>
      <c r="C4521" s="37" t="s">
        <v>16363</v>
      </c>
      <c r="D4521" s="6" t="s">
        <v>4389</v>
      </c>
      <c r="E4521" s="3">
        <v>4</v>
      </c>
    </row>
    <row r="4522" spans="1:5" ht="49.5">
      <c r="A4522" s="37">
        <v>4520</v>
      </c>
      <c r="B4522" s="209"/>
      <c r="C4522" s="37" t="s">
        <v>16364</v>
      </c>
      <c r="D4522" s="6" t="s">
        <v>4390</v>
      </c>
      <c r="E4522" s="3">
        <v>4</v>
      </c>
    </row>
    <row r="4523" spans="1:5" ht="18.75">
      <c r="A4523" s="37">
        <v>4521</v>
      </c>
      <c r="B4523" s="209"/>
      <c r="C4523" s="37" t="s">
        <v>16365</v>
      </c>
      <c r="D4523" s="6" t="s">
        <v>4391</v>
      </c>
      <c r="E4523" s="3">
        <v>4</v>
      </c>
    </row>
    <row r="4524" spans="1:5" ht="18.75">
      <c r="A4524" s="37">
        <v>4522</v>
      </c>
      <c r="B4524" s="209"/>
      <c r="C4524" s="37" t="s">
        <v>16366</v>
      </c>
      <c r="D4524" s="6" t="s">
        <v>4392</v>
      </c>
      <c r="E4524" s="3">
        <v>4</v>
      </c>
    </row>
    <row r="4525" spans="1:5" ht="18.75">
      <c r="A4525" s="37">
        <v>4523</v>
      </c>
      <c r="B4525" s="209"/>
      <c r="C4525" s="37" t="s">
        <v>16367</v>
      </c>
      <c r="D4525" s="6" t="s">
        <v>4393</v>
      </c>
      <c r="E4525" s="3">
        <v>4</v>
      </c>
    </row>
    <row r="4526" spans="1:5" ht="18.75">
      <c r="A4526" s="37">
        <v>4524</v>
      </c>
      <c r="B4526" s="209"/>
      <c r="C4526" s="37" t="s">
        <v>16368</v>
      </c>
      <c r="D4526" s="6" t="s">
        <v>4394</v>
      </c>
      <c r="E4526" s="3">
        <v>4</v>
      </c>
    </row>
    <row r="4527" spans="1:5" ht="18.75">
      <c r="A4527" s="37">
        <v>4525</v>
      </c>
      <c r="B4527" s="209"/>
      <c r="C4527" s="37" t="s">
        <v>16369</v>
      </c>
      <c r="D4527" s="6" t="s">
        <v>4395</v>
      </c>
      <c r="E4527" s="3">
        <v>4</v>
      </c>
    </row>
    <row r="4528" spans="1:5" ht="18.75">
      <c r="A4528" s="37">
        <v>4526</v>
      </c>
      <c r="B4528" s="209"/>
      <c r="C4528" s="37" t="s">
        <v>16370</v>
      </c>
      <c r="D4528" s="6" t="s">
        <v>4396</v>
      </c>
      <c r="E4528" s="3">
        <v>4</v>
      </c>
    </row>
    <row r="4529" spans="1:5" ht="18.75">
      <c r="A4529" s="37">
        <v>4527</v>
      </c>
      <c r="B4529" s="209"/>
      <c r="C4529" s="37" t="s">
        <v>16371</v>
      </c>
      <c r="D4529" s="6" t="s">
        <v>4397</v>
      </c>
      <c r="E4529" s="3">
        <v>4</v>
      </c>
    </row>
    <row r="4530" spans="1:5" ht="18.75">
      <c r="A4530" s="37">
        <v>4528</v>
      </c>
      <c r="B4530" s="209"/>
      <c r="C4530" s="37" t="s">
        <v>16372</v>
      </c>
      <c r="D4530" s="6" t="s">
        <v>4398</v>
      </c>
      <c r="E4530" s="3">
        <v>4</v>
      </c>
    </row>
    <row r="4531" spans="1:5" ht="18.75">
      <c r="A4531" s="37">
        <v>4529</v>
      </c>
      <c r="B4531" s="209"/>
      <c r="C4531" s="37" t="s">
        <v>16373</v>
      </c>
      <c r="D4531" s="6" t="s">
        <v>4399</v>
      </c>
      <c r="E4531" s="3">
        <v>4</v>
      </c>
    </row>
    <row r="4532" spans="1:5" ht="33">
      <c r="A4532" s="37">
        <v>4530</v>
      </c>
      <c r="B4532" s="209"/>
      <c r="C4532" s="37" t="s">
        <v>16374</v>
      </c>
      <c r="D4532" s="6" t="s">
        <v>4400</v>
      </c>
      <c r="E4532" s="3">
        <v>4</v>
      </c>
    </row>
    <row r="4533" spans="1:5" ht="18.75">
      <c r="A4533" s="37">
        <v>4531</v>
      </c>
      <c r="B4533" s="209"/>
      <c r="C4533" s="37" t="s">
        <v>16375</v>
      </c>
      <c r="D4533" s="6" t="s">
        <v>4401</v>
      </c>
      <c r="E4533" s="3">
        <v>4</v>
      </c>
    </row>
    <row r="4534" spans="1:5" ht="33">
      <c r="A4534" s="37">
        <v>4532</v>
      </c>
      <c r="B4534" s="209"/>
      <c r="C4534" s="37" t="s">
        <v>16376</v>
      </c>
      <c r="D4534" s="6" t="s">
        <v>4402</v>
      </c>
      <c r="E4534" s="3">
        <v>4</v>
      </c>
    </row>
    <row r="4535" spans="1:5" ht="18.75">
      <c r="A4535" s="37">
        <v>4533</v>
      </c>
      <c r="B4535" s="209"/>
      <c r="C4535" s="37" t="s">
        <v>16377</v>
      </c>
      <c r="D4535" s="6" t="s">
        <v>4403</v>
      </c>
      <c r="E4535" s="3">
        <v>4</v>
      </c>
    </row>
    <row r="4536" spans="1:5" ht="18.75">
      <c r="A4536" s="37">
        <v>4534</v>
      </c>
      <c r="B4536" s="209"/>
      <c r="C4536" s="37" t="s">
        <v>16378</v>
      </c>
      <c r="D4536" s="6" t="s">
        <v>4404</v>
      </c>
      <c r="E4536" s="3">
        <v>4</v>
      </c>
    </row>
    <row r="4537" spans="1:5" ht="18.75">
      <c r="A4537" s="37">
        <v>4535</v>
      </c>
      <c r="B4537" s="209"/>
      <c r="C4537" s="37" t="s">
        <v>16379</v>
      </c>
      <c r="D4537" s="6" t="s">
        <v>4405</v>
      </c>
      <c r="E4537" s="3">
        <v>4</v>
      </c>
    </row>
    <row r="4538" spans="1:5" ht="18.75">
      <c r="A4538" s="37">
        <v>4536</v>
      </c>
      <c r="B4538" s="209"/>
      <c r="C4538" s="37" t="s">
        <v>16380</v>
      </c>
      <c r="D4538" s="6" t="s">
        <v>4406</v>
      </c>
      <c r="E4538" s="3">
        <v>4</v>
      </c>
    </row>
    <row r="4539" spans="1:5" ht="33">
      <c r="A4539" s="37">
        <v>4537</v>
      </c>
      <c r="B4539" s="209"/>
      <c r="C4539" s="37" t="s">
        <v>16381</v>
      </c>
      <c r="D4539" s="6" t="s">
        <v>4407</v>
      </c>
      <c r="E4539" s="3">
        <v>4</v>
      </c>
    </row>
    <row r="4540" spans="1:5" ht="33">
      <c r="A4540" s="37">
        <v>4538</v>
      </c>
      <c r="B4540" s="209"/>
      <c r="C4540" s="37" t="s">
        <v>16382</v>
      </c>
      <c r="D4540" s="6" t="s">
        <v>4408</v>
      </c>
      <c r="E4540" s="3">
        <v>4</v>
      </c>
    </row>
    <row r="4541" spans="1:5" ht="18.75">
      <c r="A4541" s="37">
        <v>4539</v>
      </c>
      <c r="B4541" s="209"/>
      <c r="C4541" s="37" t="s">
        <v>16383</v>
      </c>
      <c r="D4541" s="6" t="s">
        <v>4409</v>
      </c>
      <c r="E4541" s="3">
        <v>4</v>
      </c>
    </row>
    <row r="4542" spans="1:5" ht="18.75">
      <c r="A4542" s="37">
        <v>4540</v>
      </c>
      <c r="B4542" s="209"/>
      <c r="C4542" s="37" t="s">
        <v>16384</v>
      </c>
      <c r="D4542" s="6" t="s">
        <v>4410</v>
      </c>
      <c r="E4542" s="3">
        <v>4</v>
      </c>
    </row>
    <row r="4543" spans="1:5" ht="33">
      <c r="A4543" s="37">
        <v>4541</v>
      </c>
      <c r="B4543" s="209"/>
      <c r="C4543" s="37" t="s">
        <v>16385</v>
      </c>
      <c r="D4543" s="6" t="s">
        <v>4411</v>
      </c>
      <c r="E4543" s="3">
        <v>4</v>
      </c>
    </row>
    <row r="4544" spans="1:5" ht="18.75">
      <c r="A4544" s="37">
        <v>4542</v>
      </c>
      <c r="B4544" s="209"/>
      <c r="C4544" s="37" t="s">
        <v>16386</v>
      </c>
      <c r="D4544" s="6" t="s">
        <v>4412</v>
      </c>
      <c r="E4544" s="3">
        <v>4</v>
      </c>
    </row>
    <row r="4545" spans="1:5" ht="18.75">
      <c r="A4545" s="37">
        <v>4543</v>
      </c>
      <c r="B4545" s="209"/>
      <c r="C4545" s="37" t="s">
        <v>16387</v>
      </c>
      <c r="D4545" s="6" t="s">
        <v>4413</v>
      </c>
      <c r="E4545" s="3">
        <v>4</v>
      </c>
    </row>
    <row r="4546" spans="1:5" ht="18.75">
      <c r="A4546" s="37">
        <v>4544</v>
      </c>
      <c r="B4546" s="209"/>
      <c r="C4546" s="37" t="s">
        <v>16388</v>
      </c>
      <c r="D4546" s="6" t="s">
        <v>4414</v>
      </c>
      <c r="E4546" s="3">
        <v>4</v>
      </c>
    </row>
    <row r="4547" spans="1:5" ht="18.75">
      <c r="A4547" s="37">
        <v>4545</v>
      </c>
      <c r="B4547" s="209"/>
      <c r="C4547" s="37" t="s">
        <v>16389</v>
      </c>
      <c r="D4547" s="6" t="s">
        <v>4415</v>
      </c>
      <c r="E4547" s="3">
        <v>4</v>
      </c>
    </row>
    <row r="4548" spans="1:5" ht="18.75">
      <c r="A4548" s="37">
        <v>4546</v>
      </c>
      <c r="B4548" s="209"/>
      <c r="C4548" s="37" t="s">
        <v>16390</v>
      </c>
      <c r="D4548" s="6" t="s">
        <v>4416</v>
      </c>
      <c r="E4548" s="3">
        <v>4</v>
      </c>
    </row>
    <row r="4549" spans="1:5" ht="33">
      <c r="A4549" s="37">
        <v>4547</v>
      </c>
      <c r="B4549" s="209"/>
      <c r="C4549" s="37" t="s">
        <v>16391</v>
      </c>
      <c r="D4549" s="6" t="s">
        <v>4417</v>
      </c>
      <c r="E4549" s="3">
        <v>4</v>
      </c>
    </row>
    <row r="4550" spans="1:5" ht="18.75">
      <c r="A4550" s="37">
        <v>4548</v>
      </c>
      <c r="B4550" s="209"/>
      <c r="C4550" s="37" t="s">
        <v>16392</v>
      </c>
      <c r="D4550" s="6" t="s">
        <v>4418</v>
      </c>
      <c r="E4550" s="3">
        <v>4</v>
      </c>
    </row>
    <row r="4551" spans="1:5" ht="18.75">
      <c r="A4551" s="37">
        <v>4549</v>
      </c>
      <c r="B4551" s="209"/>
      <c r="C4551" s="37" t="s">
        <v>16393</v>
      </c>
      <c r="D4551" s="6" t="s">
        <v>4419</v>
      </c>
      <c r="E4551" s="3">
        <v>4</v>
      </c>
    </row>
    <row r="4552" spans="1:5" ht="18.75">
      <c r="A4552" s="37">
        <v>4550</v>
      </c>
      <c r="B4552" s="209"/>
      <c r="C4552" s="37" t="s">
        <v>16394</v>
      </c>
      <c r="D4552" s="6" t="s">
        <v>4420</v>
      </c>
      <c r="E4552" s="3">
        <v>4</v>
      </c>
    </row>
    <row r="4553" spans="1:5" ht="18.75">
      <c r="A4553" s="37">
        <v>4551</v>
      </c>
      <c r="B4553" s="209"/>
      <c r="C4553" s="37" t="s">
        <v>16395</v>
      </c>
      <c r="D4553" s="6" t="s">
        <v>4421</v>
      </c>
      <c r="E4553" s="3">
        <v>4</v>
      </c>
    </row>
    <row r="4554" spans="1:5" ht="18.75">
      <c r="A4554" s="37">
        <v>4552</v>
      </c>
      <c r="B4554" s="209"/>
      <c r="C4554" s="37" t="s">
        <v>16396</v>
      </c>
      <c r="D4554" s="6" t="s">
        <v>4422</v>
      </c>
      <c r="E4554" s="3">
        <v>4</v>
      </c>
    </row>
    <row r="4555" spans="1:5" ht="18.75">
      <c r="A4555" s="37">
        <v>4553</v>
      </c>
      <c r="B4555" s="209"/>
      <c r="C4555" s="37" t="s">
        <v>16397</v>
      </c>
      <c r="D4555" s="6" t="s">
        <v>4423</v>
      </c>
      <c r="E4555" s="3">
        <v>4</v>
      </c>
    </row>
    <row r="4556" spans="1:5" ht="18.75">
      <c r="A4556" s="37">
        <v>4554</v>
      </c>
      <c r="B4556" s="209"/>
      <c r="C4556" s="37" t="s">
        <v>16398</v>
      </c>
      <c r="D4556" s="6" t="s">
        <v>4424</v>
      </c>
      <c r="E4556" s="3">
        <v>4</v>
      </c>
    </row>
    <row r="4557" spans="1:5" ht="18.75">
      <c r="A4557" s="37">
        <v>4555</v>
      </c>
      <c r="B4557" s="209"/>
      <c r="C4557" s="37" t="s">
        <v>16399</v>
      </c>
      <c r="D4557" s="6" t="s">
        <v>4425</v>
      </c>
      <c r="E4557" s="3">
        <v>4</v>
      </c>
    </row>
    <row r="4558" spans="1:5" ht="18.75">
      <c r="A4558" s="37">
        <v>4556</v>
      </c>
      <c r="B4558" s="209"/>
      <c r="C4558" s="37" t="s">
        <v>16400</v>
      </c>
      <c r="D4558" s="6" t="s">
        <v>4426</v>
      </c>
      <c r="E4558" s="3">
        <v>4</v>
      </c>
    </row>
    <row r="4559" spans="1:5" ht="18.75">
      <c r="A4559" s="37">
        <v>4557</v>
      </c>
      <c r="B4559" s="209"/>
      <c r="C4559" s="37" t="s">
        <v>16401</v>
      </c>
      <c r="D4559" s="6" t="s">
        <v>4427</v>
      </c>
      <c r="E4559" s="3">
        <v>4</v>
      </c>
    </row>
    <row r="4560" spans="1:5" ht="18.75">
      <c r="A4560" s="37">
        <v>4558</v>
      </c>
      <c r="B4560" s="209"/>
      <c r="C4560" s="37" t="s">
        <v>16402</v>
      </c>
      <c r="D4560" s="6" t="s">
        <v>4428</v>
      </c>
      <c r="E4560" s="3">
        <v>4</v>
      </c>
    </row>
    <row r="4561" spans="1:5" ht="18.75">
      <c r="A4561" s="37">
        <v>4559</v>
      </c>
      <c r="B4561" s="209"/>
      <c r="C4561" s="37" t="s">
        <v>16403</v>
      </c>
      <c r="D4561" s="6" t="s">
        <v>4429</v>
      </c>
      <c r="E4561" s="3">
        <v>4</v>
      </c>
    </row>
    <row r="4562" spans="1:5" ht="18.75">
      <c r="A4562" s="37">
        <v>4560</v>
      </c>
      <c r="B4562" s="209"/>
      <c r="C4562" s="37" t="s">
        <v>16404</v>
      </c>
      <c r="D4562" s="6" t="s">
        <v>4430</v>
      </c>
      <c r="E4562" s="3">
        <v>4</v>
      </c>
    </row>
    <row r="4563" spans="1:5" ht="18.75">
      <c r="A4563" s="37">
        <v>4561</v>
      </c>
      <c r="B4563" s="209"/>
      <c r="C4563" s="37" t="s">
        <v>16405</v>
      </c>
      <c r="D4563" s="6" t="s">
        <v>4431</v>
      </c>
      <c r="E4563" s="3">
        <v>4</v>
      </c>
    </row>
    <row r="4564" spans="1:5" ht="18.75">
      <c r="A4564" s="37">
        <v>4562</v>
      </c>
      <c r="B4564" s="209"/>
      <c r="C4564" s="37" t="s">
        <v>16406</v>
      </c>
      <c r="D4564" s="6" t="s">
        <v>4432</v>
      </c>
      <c r="E4564" s="3">
        <v>4</v>
      </c>
    </row>
    <row r="4565" spans="1:5" ht="18.75">
      <c r="A4565" s="37">
        <v>4563</v>
      </c>
      <c r="B4565" s="209"/>
      <c r="C4565" s="37" t="s">
        <v>16407</v>
      </c>
      <c r="D4565" s="6" t="s">
        <v>4433</v>
      </c>
      <c r="E4565" s="3">
        <v>4</v>
      </c>
    </row>
    <row r="4566" spans="1:5" ht="18.75">
      <c r="A4566" s="37">
        <v>4564</v>
      </c>
      <c r="B4566" s="209"/>
      <c r="C4566" s="37" t="s">
        <v>16408</v>
      </c>
      <c r="D4566" s="6" t="s">
        <v>4434</v>
      </c>
      <c r="E4566" s="3">
        <v>4</v>
      </c>
    </row>
    <row r="4567" spans="1:5" ht="18.75">
      <c r="A4567" s="37">
        <v>4565</v>
      </c>
      <c r="B4567" s="209"/>
      <c r="C4567" s="37" t="s">
        <v>16409</v>
      </c>
      <c r="D4567" s="6" t="s">
        <v>4435</v>
      </c>
      <c r="E4567" s="3">
        <v>4</v>
      </c>
    </row>
    <row r="4568" spans="1:5" ht="18.75">
      <c r="A4568" s="37">
        <v>4566</v>
      </c>
      <c r="B4568" s="209"/>
      <c r="C4568" s="37" t="s">
        <v>16410</v>
      </c>
      <c r="D4568" s="6" t="s">
        <v>4436</v>
      </c>
      <c r="E4568" s="3">
        <v>4</v>
      </c>
    </row>
    <row r="4569" spans="1:5" ht="18.75">
      <c r="A4569" s="37">
        <v>4567</v>
      </c>
      <c r="B4569" s="209"/>
      <c r="C4569" s="37" t="s">
        <v>16411</v>
      </c>
      <c r="D4569" s="6" t="s">
        <v>4437</v>
      </c>
      <c r="E4569" s="3">
        <v>4</v>
      </c>
    </row>
    <row r="4570" spans="1:5" ht="18.75">
      <c r="A4570" s="37">
        <v>4568</v>
      </c>
      <c r="B4570" s="209"/>
      <c r="C4570" s="37" t="s">
        <v>16412</v>
      </c>
      <c r="D4570" s="6" t="s">
        <v>4438</v>
      </c>
      <c r="E4570" s="3">
        <v>4</v>
      </c>
    </row>
    <row r="4571" spans="1:5" ht="18.75">
      <c r="A4571" s="37">
        <v>4569</v>
      </c>
      <c r="B4571" s="209"/>
      <c r="C4571" s="37" t="s">
        <v>16413</v>
      </c>
      <c r="D4571" s="6" t="s">
        <v>4439</v>
      </c>
      <c r="E4571" s="3">
        <v>4</v>
      </c>
    </row>
    <row r="4572" spans="1:5" ht="18.75">
      <c r="A4572" s="37">
        <v>4570</v>
      </c>
      <c r="B4572" s="209"/>
      <c r="C4572" s="37" t="s">
        <v>16414</v>
      </c>
      <c r="D4572" s="6" t="s">
        <v>4440</v>
      </c>
      <c r="E4572" s="3">
        <v>4</v>
      </c>
    </row>
    <row r="4573" spans="1:5" ht="18.75">
      <c r="A4573" s="37">
        <v>4571</v>
      </c>
      <c r="B4573" s="209"/>
      <c r="C4573" s="37" t="s">
        <v>16415</v>
      </c>
      <c r="D4573" s="6" t="s">
        <v>4441</v>
      </c>
      <c r="E4573" s="3">
        <v>4</v>
      </c>
    </row>
    <row r="4574" spans="1:5" ht="18.75">
      <c r="A4574" s="37">
        <v>4572</v>
      </c>
      <c r="B4574" s="209"/>
      <c r="C4574" s="37" t="s">
        <v>16416</v>
      </c>
      <c r="D4574" s="6" t="s">
        <v>4442</v>
      </c>
      <c r="E4574" s="3">
        <v>4</v>
      </c>
    </row>
    <row r="4575" spans="1:5" ht="18.75">
      <c r="A4575" s="37">
        <v>4573</v>
      </c>
      <c r="B4575" s="209"/>
      <c r="C4575" s="37" t="s">
        <v>16417</v>
      </c>
      <c r="D4575" s="6" t="s">
        <v>4443</v>
      </c>
      <c r="E4575" s="3">
        <v>4</v>
      </c>
    </row>
    <row r="4576" spans="1:5" ht="18.75">
      <c r="A4576" s="37">
        <v>4574</v>
      </c>
      <c r="B4576" s="209"/>
      <c r="C4576" s="37" t="s">
        <v>16418</v>
      </c>
      <c r="D4576" s="6" t="s">
        <v>4444</v>
      </c>
      <c r="E4576" s="3">
        <v>4</v>
      </c>
    </row>
    <row r="4577" spans="1:5" ht="18.75">
      <c r="A4577" s="37">
        <v>4575</v>
      </c>
      <c r="B4577" s="209"/>
      <c r="C4577" s="37" t="s">
        <v>16419</v>
      </c>
      <c r="D4577" s="6" t="s">
        <v>4445</v>
      </c>
      <c r="E4577" s="3">
        <v>4</v>
      </c>
    </row>
    <row r="4578" spans="1:5" ht="18.75">
      <c r="A4578" s="37">
        <v>4576</v>
      </c>
      <c r="B4578" s="209"/>
      <c r="C4578" s="37" t="s">
        <v>16420</v>
      </c>
      <c r="D4578" s="6" t="s">
        <v>4446</v>
      </c>
      <c r="E4578" s="3">
        <v>4</v>
      </c>
    </row>
    <row r="4579" spans="1:5" ht="18.75">
      <c r="A4579" s="37">
        <v>4577</v>
      </c>
      <c r="B4579" s="209"/>
      <c r="C4579" s="37" t="s">
        <v>16421</v>
      </c>
      <c r="D4579" s="6" t="s">
        <v>4447</v>
      </c>
      <c r="E4579" s="3">
        <v>4</v>
      </c>
    </row>
    <row r="4580" spans="1:5" ht="18.75">
      <c r="A4580" s="37">
        <v>4578</v>
      </c>
      <c r="B4580" s="209"/>
      <c r="C4580" s="37" t="s">
        <v>16422</v>
      </c>
      <c r="D4580" s="6" t="s">
        <v>4448</v>
      </c>
      <c r="E4580" s="3">
        <v>4</v>
      </c>
    </row>
    <row r="4581" spans="1:5" ht="18.75">
      <c r="A4581" s="37">
        <v>4579</v>
      </c>
      <c r="B4581" s="209"/>
      <c r="C4581" s="37" t="s">
        <v>16423</v>
      </c>
      <c r="D4581" s="6" t="s">
        <v>4449</v>
      </c>
      <c r="E4581" s="3">
        <v>4</v>
      </c>
    </row>
    <row r="4582" spans="1:5" ht="18.75">
      <c r="A4582" s="37">
        <v>4580</v>
      </c>
      <c r="B4582" s="209"/>
      <c r="C4582" s="37" t="s">
        <v>16424</v>
      </c>
      <c r="D4582" s="6" t="s">
        <v>4450</v>
      </c>
      <c r="E4582" s="3">
        <v>4</v>
      </c>
    </row>
    <row r="4583" spans="1:5" ht="18.75">
      <c r="A4583" s="37">
        <v>4581</v>
      </c>
      <c r="B4583" s="209"/>
      <c r="C4583" s="37" t="s">
        <v>16425</v>
      </c>
      <c r="D4583" s="6" t="s">
        <v>4451</v>
      </c>
      <c r="E4583" s="3">
        <v>4</v>
      </c>
    </row>
    <row r="4584" spans="1:5" ht="18.75">
      <c r="A4584" s="37">
        <v>4582</v>
      </c>
      <c r="B4584" s="209"/>
      <c r="C4584" s="37" t="s">
        <v>16426</v>
      </c>
      <c r="D4584" s="6" t="s">
        <v>4452</v>
      </c>
      <c r="E4584" s="3">
        <v>4</v>
      </c>
    </row>
    <row r="4585" spans="1:5" ht="18.75">
      <c r="A4585" s="37">
        <v>4583</v>
      </c>
      <c r="B4585" s="209"/>
      <c r="C4585" s="37" t="s">
        <v>16427</v>
      </c>
      <c r="D4585" s="6" t="s">
        <v>4453</v>
      </c>
      <c r="E4585" s="3">
        <v>4</v>
      </c>
    </row>
    <row r="4586" spans="1:5" ht="18.75">
      <c r="A4586" s="37">
        <v>4584</v>
      </c>
      <c r="B4586" s="209"/>
      <c r="C4586" s="37" t="s">
        <v>16428</v>
      </c>
      <c r="D4586" s="6" t="s">
        <v>4454</v>
      </c>
      <c r="E4586" s="3">
        <v>4</v>
      </c>
    </row>
    <row r="4587" spans="1:5" ht="18.75">
      <c r="A4587" s="37">
        <v>4585</v>
      </c>
      <c r="B4587" s="209"/>
      <c r="C4587" s="37" t="s">
        <v>16429</v>
      </c>
      <c r="D4587" s="6" t="s">
        <v>4455</v>
      </c>
      <c r="E4587" s="3">
        <v>4</v>
      </c>
    </row>
    <row r="4588" spans="1:5" ht="18.75">
      <c r="A4588" s="37">
        <v>4586</v>
      </c>
      <c r="B4588" s="209"/>
      <c r="C4588" s="37" t="s">
        <v>16430</v>
      </c>
      <c r="D4588" s="6" t="s">
        <v>4456</v>
      </c>
      <c r="E4588" s="3">
        <v>4</v>
      </c>
    </row>
    <row r="4589" spans="1:5" ht="18.75">
      <c r="A4589" s="37">
        <v>4587</v>
      </c>
      <c r="B4589" s="209"/>
      <c r="C4589" s="37" t="s">
        <v>16431</v>
      </c>
      <c r="D4589" s="6" t="s">
        <v>4457</v>
      </c>
      <c r="E4589" s="3">
        <v>4</v>
      </c>
    </row>
    <row r="4590" spans="1:5" ht="18.75">
      <c r="A4590" s="37">
        <v>4588</v>
      </c>
      <c r="B4590" s="209"/>
      <c r="C4590" s="37" t="s">
        <v>16432</v>
      </c>
      <c r="D4590" s="6" t="s">
        <v>4458</v>
      </c>
      <c r="E4590" s="3">
        <v>4</v>
      </c>
    </row>
    <row r="4591" spans="1:5" ht="18.75">
      <c r="A4591" s="37">
        <v>4589</v>
      </c>
      <c r="B4591" s="209"/>
      <c r="C4591" s="37" t="s">
        <v>16433</v>
      </c>
      <c r="D4591" s="6" t="s">
        <v>4459</v>
      </c>
      <c r="E4591" s="3">
        <v>4</v>
      </c>
    </row>
    <row r="4592" spans="1:5" ht="18.75">
      <c r="A4592" s="37">
        <v>4590</v>
      </c>
      <c r="B4592" s="209"/>
      <c r="C4592" s="37" t="s">
        <v>16434</v>
      </c>
      <c r="D4592" s="6" t="s">
        <v>4460</v>
      </c>
      <c r="E4592" s="3">
        <v>4</v>
      </c>
    </row>
    <row r="4593" spans="1:5" ht="18.75">
      <c r="A4593" s="37">
        <v>4591</v>
      </c>
      <c r="B4593" s="209"/>
      <c r="C4593" s="37" t="s">
        <v>16435</v>
      </c>
      <c r="D4593" s="6" t="s">
        <v>4461</v>
      </c>
      <c r="E4593" s="3">
        <v>4</v>
      </c>
    </row>
    <row r="4594" spans="1:5" ht="18.75">
      <c r="A4594" s="37">
        <v>4592</v>
      </c>
      <c r="B4594" s="209"/>
      <c r="C4594" s="37" t="s">
        <v>16436</v>
      </c>
      <c r="D4594" s="6" t="s">
        <v>4462</v>
      </c>
      <c r="E4594" s="3">
        <v>4</v>
      </c>
    </row>
    <row r="4595" spans="1:5" ht="18.75">
      <c r="A4595" s="37">
        <v>4593</v>
      </c>
      <c r="B4595" s="209"/>
      <c r="C4595" s="37" t="s">
        <v>16437</v>
      </c>
      <c r="D4595" s="6" t="s">
        <v>4463</v>
      </c>
      <c r="E4595" s="3">
        <v>4</v>
      </c>
    </row>
    <row r="4596" spans="1:5" ht="18.75">
      <c r="A4596" s="37">
        <v>4594</v>
      </c>
      <c r="B4596" s="209"/>
      <c r="C4596" s="37" t="s">
        <v>16438</v>
      </c>
      <c r="D4596" s="6" t="s">
        <v>4464</v>
      </c>
      <c r="E4596" s="3">
        <v>4</v>
      </c>
    </row>
    <row r="4597" spans="1:5" ht="33">
      <c r="A4597" s="37">
        <v>4595</v>
      </c>
      <c r="B4597" s="209"/>
      <c r="C4597" s="37" t="s">
        <v>16439</v>
      </c>
      <c r="D4597" s="6" t="s">
        <v>4465</v>
      </c>
      <c r="E4597" s="3">
        <v>4</v>
      </c>
    </row>
    <row r="4598" spans="1:5" ht="18.75">
      <c r="A4598" s="37">
        <v>4596</v>
      </c>
      <c r="B4598" s="209"/>
      <c r="C4598" s="37" t="s">
        <v>16440</v>
      </c>
      <c r="D4598" s="6" t="s">
        <v>4466</v>
      </c>
      <c r="E4598" s="3">
        <v>4</v>
      </c>
    </row>
    <row r="4599" spans="1:5" ht="18.75">
      <c r="A4599" s="37">
        <v>4597</v>
      </c>
      <c r="B4599" s="209"/>
      <c r="C4599" s="37" t="s">
        <v>16441</v>
      </c>
      <c r="D4599" s="6" t="s">
        <v>4467</v>
      </c>
      <c r="E4599" s="3">
        <v>4</v>
      </c>
    </row>
    <row r="4600" spans="1:5" ht="18.75">
      <c r="A4600" s="37">
        <v>4598</v>
      </c>
      <c r="B4600" s="209"/>
      <c r="C4600" s="37" t="s">
        <v>16442</v>
      </c>
      <c r="D4600" s="6" t="s">
        <v>4468</v>
      </c>
      <c r="E4600" s="3">
        <v>4</v>
      </c>
    </row>
    <row r="4601" spans="1:5" ht="33">
      <c r="A4601" s="37">
        <v>4599</v>
      </c>
      <c r="B4601" s="209"/>
      <c r="C4601" s="37" t="s">
        <v>16443</v>
      </c>
      <c r="D4601" s="6" t="s">
        <v>4469</v>
      </c>
      <c r="E4601" s="3">
        <v>4</v>
      </c>
    </row>
    <row r="4602" spans="1:5" ht="18.75">
      <c r="A4602" s="37">
        <v>4600</v>
      </c>
      <c r="B4602" s="209"/>
      <c r="C4602" s="37" t="s">
        <v>16444</v>
      </c>
      <c r="D4602" s="6" t="s">
        <v>4470</v>
      </c>
      <c r="E4602" s="3">
        <v>4</v>
      </c>
    </row>
    <row r="4603" spans="1:5" ht="18.75">
      <c r="A4603" s="37">
        <v>4601</v>
      </c>
      <c r="B4603" s="209"/>
      <c r="C4603" s="37" t="s">
        <v>16445</v>
      </c>
      <c r="D4603" s="6" t="s">
        <v>4471</v>
      </c>
      <c r="E4603" s="3">
        <v>4</v>
      </c>
    </row>
    <row r="4604" spans="1:5" ht="33">
      <c r="A4604" s="37">
        <v>4602</v>
      </c>
      <c r="B4604" s="209"/>
      <c r="C4604" s="37" t="s">
        <v>16446</v>
      </c>
      <c r="D4604" s="6" t="s">
        <v>4472</v>
      </c>
      <c r="E4604" s="3">
        <v>4</v>
      </c>
    </row>
    <row r="4605" spans="1:5" ht="18.75">
      <c r="A4605" s="37">
        <v>4603</v>
      </c>
      <c r="B4605" s="209"/>
      <c r="C4605" s="37" t="s">
        <v>16447</v>
      </c>
      <c r="D4605" s="6" t="s">
        <v>4473</v>
      </c>
      <c r="E4605" s="3">
        <v>4</v>
      </c>
    </row>
    <row r="4606" spans="1:5" ht="18.75">
      <c r="A4606" s="37">
        <v>4604</v>
      </c>
      <c r="B4606" s="209"/>
      <c r="C4606" s="37" t="s">
        <v>16448</v>
      </c>
      <c r="D4606" s="6" t="s">
        <v>4474</v>
      </c>
      <c r="E4606" s="3">
        <v>4</v>
      </c>
    </row>
    <row r="4607" spans="1:5" ht="18.75">
      <c r="A4607" s="37">
        <v>4605</v>
      </c>
      <c r="B4607" s="209"/>
      <c r="C4607" s="37" t="s">
        <v>16449</v>
      </c>
      <c r="D4607" s="6" t="s">
        <v>4475</v>
      </c>
      <c r="E4607" s="3">
        <v>4</v>
      </c>
    </row>
    <row r="4608" spans="1:5" ht="18.75">
      <c r="A4608" s="37">
        <v>4606</v>
      </c>
      <c r="B4608" s="209"/>
      <c r="C4608" s="37" t="s">
        <v>16450</v>
      </c>
      <c r="D4608" s="6" t="s">
        <v>4476</v>
      </c>
      <c r="E4608" s="3">
        <v>4</v>
      </c>
    </row>
    <row r="4609" spans="1:5" ht="18.75">
      <c r="A4609" s="37">
        <v>4607</v>
      </c>
      <c r="B4609" s="209"/>
      <c r="C4609" s="37" t="s">
        <v>16451</v>
      </c>
      <c r="D4609" s="6" t="s">
        <v>4477</v>
      </c>
      <c r="E4609" s="3">
        <v>4</v>
      </c>
    </row>
    <row r="4610" spans="1:5" ht="18.75">
      <c r="A4610" s="37">
        <v>4608</v>
      </c>
      <c r="B4610" s="209"/>
      <c r="C4610" s="37" t="s">
        <v>16452</v>
      </c>
      <c r="D4610" s="6" t="s">
        <v>4478</v>
      </c>
      <c r="E4610" s="3">
        <v>4</v>
      </c>
    </row>
    <row r="4611" spans="1:5" ht="18.75">
      <c r="A4611" s="37">
        <v>4609</v>
      </c>
      <c r="B4611" s="209"/>
      <c r="C4611" s="37" t="s">
        <v>16453</v>
      </c>
      <c r="D4611" s="6" t="s">
        <v>4479</v>
      </c>
      <c r="E4611" s="3">
        <v>4</v>
      </c>
    </row>
    <row r="4612" spans="1:5" ht="18.75">
      <c r="A4612" s="37">
        <v>4610</v>
      </c>
      <c r="B4612" s="209"/>
      <c r="C4612" s="37" t="s">
        <v>16454</v>
      </c>
      <c r="D4612" s="6" t="s">
        <v>4480</v>
      </c>
      <c r="E4612" s="3">
        <v>4</v>
      </c>
    </row>
    <row r="4613" spans="1:5" ht="33">
      <c r="A4613" s="37">
        <v>4611</v>
      </c>
      <c r="B4613" s="209"/>
      <c r="C4613" s="37" t="s">
        <v>16455</v>
      </c>
      <c r="D4613" s="6" t="s">
        <v>4481</v>
      </c>
      <c r="E4613" s="3">
        <v>4</v>
      </c>
    </row>
    <row r="4614" spans="1:5" ht="18.75">
      <c r="A4614" s="37">
        <v>4612</v>
      </c>
      <c r="B4614" s="209"/>
      <c r="C4614" s="37" t="s">
        <v>16456</v>
      </c>
      <c r="D4614" s="6" t="s">
        <v>4482</v>
      </c>
      <c r="E4614" s="3">
        <v>4</v>
      </c>
    </row>
    <row r="4615" spans="1:5" ht="18.75">
      <c r="A4615" s="37">
        <v>4613</v>
      </c>
      <c r="B4615" s="209"/>
      <c r="C4615" s="37" t="s">
        <v>16457</v>
      </c>
      <c r="D4615" s="6" t="s">
        <v>4483</v>
      </c>
      <c r="E4615" s="3">
        <v>4</v>
      </c>
    </row>
    <row r="4616" spans="1:5" ht="18.75">
      <c r="A4616" s="37">
        <v>4614</v>
      </c>
      <c r="B4616" s="209"/>
      <c r="C4616" s="37" t="s">
        <v>16458</v>
      </c>
      <c r="D4616" s="6" t="s">
        <v>4484</v>
      </c>
      <c r="E4616" s="3">
        <v>4</v>
      </c>
    </row>
    <row r="4617" spans="1:5" ht="18.75">
      <c r="A4617" s="37">
        <v>4615</v>
      </c>
      <c r="B4617" s="209"/>
      <c r="C4617" s="37" t="s">
        <v>16459</v>
      </c>
      <c r="D4617" s="6" t="s">
        <v>4485</v>
      </c>
      <c r="E4617" s="3">
        <v>4</v>
      </c>
    </row>
    <row r="4618" spans="1:5" ht="18.75">
      <c r="A4618" s="37">
        <v>4616</v>
      </c>
      <c r="B4618" s="209"/>
      <c r="C4618" s="37" t="s">
        <v>16460</v>
      </c>
      <c r="D4618" s="6" t="s">
        <v>4486</v>
      </c>
      <c r="E4618" s="3">
        <v>4</v>
      </c>
    </row>
    <row r="4619" spans="1:5" ht="33">
      <c r="A4619" s="37">
        <v>4617</v>
      </c>
      <c r="B4619" s="209"/>
      <c r="C4619" s="37" t="s">
        <v>16461</v>
      </c>
      <c r="D4619" s="6" t="s">
        <v>4487</v>
      </c>
      <c r="E4619" s="3">
        <v>4</v>
      </c>
    </row>
    <row r="4620" spans="1:5" ht="33">
      <c r="A4620" s="37">
        <v>4618</v>
      </c>
      <c r="B4620" s="209"/>
      <c r="C4620" s="37" t="s">
        <v>16462</v>
      </c>
      <c r="D4620" s="6" t="s">
        <v>4488</v>
      </c>
      <c r="E4620" s="3">
        <v>4</v>
      </c>
    </row>
    <row r="4621" spans="1:5" ht="33">
      <c r="A4621" s="37">
        <v>4619</v>
      </c>
      <c r="B4621" s="209"/>
      <c r="C4621" s="37" t="s">
        <v>16463</v>
      </c>
      <c r="D4621" s="6" t="s">
        <v>4489</v>
      </c>
      <c r="E4621" s="3">
        <v>4</v>
      </c>
    </row>
    <row r="4622" spans="1:5" ht="18.75">
      <c r="A4622" s="37">
        <v>4620</v>
      </c>
      <c r="B4622" s="209"/>
      <c r="C4622" s="37" t="s">
        <v>16464</v>
      </c>
      <c r="D4622" s="6" t="s">
        <v>4490</v>
      </c>
      <c r="E4622" s="3">
        <v>4</v>
      </c>
    </row>
    <row r="4623" spans="1:5" ht="18.75">
      <c r="A4623" s="37">
        <v>4621</v>
      </c>
      <c r="B4623" s="209"/>
      <c r="C4623" s="37" t="s">
        <v>16465</v>
      </c>
      <c r="D4623" s="6" t="s">
        <v>4491</v>
      </c>
      <c r="E4623" s="3">
        <v>4</v>
      </c>
    </row>
    <row r="4624" spans="1:5" ht="33">
      <c r="A4624" s="37">
        <v>4622</v>
      </c>
      <c r="B4624" s="209"/>
      <c r="C4624" s="37" t="s">
        <v>16466</v>
      </c>
      <c r="D4624" s="6" t="s">
        <v>4492</v>
      </c>
      <c r="E4624" s="3">
        <v>4</v>
      </c>
    </row>
    <row r="4625" spans="1:5" ht="18.75">
      <c r="A4625" s="37">
        <v>4623</v>
      </c>
      <c r="B4625" s="209"/>
      <c r="C4625" s="37" t="s">
        <v>16467</v>
      </c>
      <c r="D4625" s="6" t="s">
        <v>4493</v>
      </c>
      <c r="E4625" s="3">
        <v>4</v>
      </c>
    </row>
    <row r="4626" spans="1:5" ht="18.75">
      <c r="A4626" s="37">
        <v>4624</v>
      </c>
      <c r="B4626" s="209"/>
      <c r="C4626" s="37" t="s">
        <v>16468</v>
      </c>
      <c r="D4626" s="6" t="s">
        <v>4494</v>
      </c>
      <c r="E4626" s="3">
        <v>4</v>
      </c>
    </row>
    <row r="4627" spans="1:5" ht="49.5">
      <c r="A4627" s="37">
        <v>4625</v>
      </c>
      <c r="B4627" s="209"/>
      <c r="C4627" s="37" t="s">
        <v>16469</v>
      </c>
      <c r="D4627" s="6" t="s">
        <v>4495</v>
      </c>
      <c r="E4627" s="3">
        <v>4</v>
      </c>
    </row>
    <row r="4628" spans="1:5" ht="18.75">
      <c r="A4628" s="37">
        <v>4626</v>
      </c>
      <c r="B4628" s="209"/>
      <c r="C4628" s="37" t="s">
        <v>16470</v>
      </c>
      <c r="D4628" s="6" t="s">
        <v>4496</v>
      </c>
      <c r="E4628" s="3">
        <v>4</v>
      </c>
    </row>
    <row r="4629" spans="1:5" ht="18.75">
      <c r="A4629" s="37">
        <v>4627</v>
      </c>
      <c r="B4629" s="209"/>
      <c r="C4629" s="37" t="s">
        <v>16471</v>
      </c>
      <c r="D4629" s="6" t="s">
        <v>4497</v>
      </c>
      <c r="E4629" s="3">
        <v>4</v>
      </c>
    </row>
    <row r="4630" spans="1:5" ht="18.75">
      <c r="A4630" s="37">
        <v>4628</v>
      </c>
      <c r="B4630" s="209"/>
      <c r="C4630" s="37" t="s">
        <v>16472</v>
      </c>
      <c r="D4630" s="6" t="s">
        <v>4498</v>
      </c>
      <c r="E4630" s="3">
        <v>4</v>
      </c>
    </row>
    <row r="4631" spans="1:5" ht="18.75">
      <c r="A4631" s="37">
        <v>4629</v>
      </c>
      <c r="B4631" s="209"/>
      <c r="C4631" s="37" t="s">
        <v>16473</v>
      </c>
      <c r="D4631" s="6" t="s">
        <v>4499</v>
      </c>
      <c r="E4631" s="3">
        <v>4</v>
      </c>
    </row>
    <row r="4632" spans="1:5" ht="18.75">
      <c r="A4632" s="37">
        <v>4630</v>
      </c>
      <c r="B4632" s="209"/>
      <c r="C4632" s="37" t="s">
        <v>16474</v>
      </c>
      <c r="D4632" s="6" t="s">
        <v>4500</v>
      </c>
      <c r="E4632" s="3">
        <v>4</v>
      </c>
    </row>
    <row r="4633" spans="1:5" ht="18.75">
      <c r="A4633" s="37">
        <v>4631</v>
      </c>
      <c r="B4633" s="209"/>
      <c r="C4633" s="37" t="s">
        <v>16475</v>
      </c>
      <c r="D4633" s="6" t="s">
        <v>4501</v>
      </c>
      <c r="E4633" s="3">
        <v>4</v>
      </c>
    </row>
    <row r="4634" spans="1:5" ht="18.75">
      <c r="A4634" s="37">
        <v>4632</v>
      </c>
      <c r="B4634" s="209"/>
      <c r="C4634" s="37" t="s">
        <v>16476</v>
      </c>
      <c r="D4634" s="6" t="s">
        <v>4502</v>
      </c>
      <c r="E4634" s="3">
        <v>4</v>
      </c>
    </row>
    <row r="4635" spans="1:5" ht="18.75">
      <c r="A4635" s="37">
        <v>4633</v>
      </c>
      <c r="B4635" s="209"/>
      <c r="C4635" s="37" t="s">
        <v>16477</v>
      </c>
      <c r="D4635" s="6" t="s">
        <v>4503</v>
      </c>
      <c r="E4635" s="3">
        <v>4</v>
      </c>
    </row>
    <row r="4636" spans="1:5" ht="18.75">
      <c r="A4636" s="37">
        <v>4634</v>
      </c>
      <c r="B4636" s="209"/>
      <c r="C4636" s="37" t="s">
        <v>16478</v>
      </c>
      <c r="D4636" s="6" t="s">
        <v>4504</v>
      </c>
      <c r="E4636" s="3">
        <v>4</v>
      </c>
    </row>
    <row r="4637" spans="1:5" ht="33">
      <c r="A4637" s="37">
        <v>4635</v>
      </c>
      <c r="B4637" s="209"/>
      <c r="C4637" s="37" t="s">
        <v>16479</v>
      </c>
      <c r="D4637" s="6" t="s">
        <v>4505</v>
      </c>
      <c r="E4637" s="3">
        <v>4</v>
      </c>
    </row>
    <row r="4638" spans="1:5" ht="33">
      <c r="A4638" s="37">
        <v>4636</v>
      </c>
      <c r="B4638" s="209"/>
      <c r="C4638" s="37" t="s">
        <v>16480</v>
      </c>
      <c r="D4638" s="6" t="s">
        <v>4506</v>
      </c>
      <c r="E4638" s="3">
        <v>4</v>
      </c>
    </row>
    <row r="4639" spans="1:5" ht="33">
      <c r="A4639" s="37">
        <v>4637</v>
      </c>
      <c r="B4639" s="209"/>
      <c r="C4639" s="37" t="s">
        <v>16481</v>
      </c>
      <c r="D4639" s="6" t="s">
        <v>4507</v>
      </c>
      <c r="E4639" s="3">
        <v>4</v>
      </c>
    </row>
    <row r="4640" spans="1:5" ht="33">
      <c r="A4640" s="37">
        <v>4638</v>
      </c>
      <c r="B4640" s="209"/>
      <c r="C4640" s="37" t="s">
        <v>16482</v>
      </c>
      <c r="D4640" s="6" t="s">
        <v>4508</v>
      </c>
      <c r="E4640" s="3">
        <v>4</v>
      </c>
    </row>
    <row r="4641" spans="1:5" ht="33">
      <c r="A4641" s="37">
        <v>4639</v>
      </c>
      <c r="B4641" s="209"/>
      <c r="C4641" s="37" t="s">
        <v>16483</v>
      </c>
      <c r="D4641" s="6" t="s">
        <v>4509</v>
      </c>
      <c r="E4641" s="3">
        <v>4</v>
      </c>
    </row>
    <row r="4642" spans="1:5" ht="18.75">
      <c r="A4642" s="37">
        <v>4640</v>
      </c>
      <c r="B4642" s="209"/>
      <c r="C4642" s="37" t="s">
        <v>16484</v>
      </c>
      <c r="D4642" s="6" t="s">
        <v>4510</v>
      </c>
      <c r="E4642" s="3">
        <v>4</v>
      </c>
    </row>
    <row r="4643" spans="1:5" ht="33">
      <c r="A4643" s="37">
        <v>4641</v>
      </c>
      <c r="B4643" s="209"/>
      <c r="C4643" s="37" t="s">
        <v>16485</v>
      </c>
      <c r="D4643" s="6" t="s">
        <v>4511</v>
      </c>
      <c r="E4643" s="3">
        <v>4</v>
      </c>
    </row>
    <row r="4644" spans="1:5" ht="33">
      <c r="A4644" s="37">
        <v>4642</v>
      </c>
      <c r="B4644" s="209"/>
      <c r="C4644" s="37" t="s">
        <v>16486</v>
      </c>
      <c r="D4644" s="6" t="s">
        <v>4512</v>
      </c>
      <c r="E4644" s="3">
        <v>4</v>
      </c>
    </row>
    <row r="4645" spans="1:5" ht="33">
      <c r="A4645" s="37">
        <v>4643</v>
      </c>
      <c r="B4645" s="209"/>
      <c r="C4645" s="37" t="s">
        <v>16487</v>
      </c>
      <c r="D4645" s="6" t="s">
        <v>4513</v>
      </c>
      <c r="E4645" s="3">
        <v>4</v>
      </c>
    </row>
    <row r="4646" spans="1:5" ht="33">
      <c r="A4646" s="37">
        <v>4644</v>
      </c>
      <c r="B4646" s="209"/>
      <c r="C4646" s="37" t="s">
        <v>16488</v>
      </c>
      <c r="D4646" s="6" t="s">
        <v>4514</v>
      </c>
      <c r="E4646" s="3">
        <v>4</v>
      </c>
    </row>
    <row r="4647" spans="1:5" ht="18.75">
      <c r="A4647" s="37">
        <v>4645</v>
      </c>
      <c r="B4647" s="209"/>
      <c r="C4647" s="37" t="s">
        <v>16489</v>
      </c>
      <c r="D4647" s="6" t="s">
        <v>4515</v>
      </c>
      <c r="E4647" s="3">
        <v>4</v>
      </c>
    </row>
    <row r="4648" spans="1:5" ht="33">
      <c r="A4648" s="37">
        <v>4646</v>
      </c>
      <c r="B4648" s="209"/>
      <c r="C4648" s="37" t="s">
        <v>16490</v>
      </c>
      <c r="D4648" s="6" t="s">
        <v>4516</v>
      </c>
      <c r="E4648" s="3">
        <v>4</v>
      </c>
    </row>
    <row r="4649" spans="1:5" ht="18.75">
      <c r="A4649" s="37">
        <v>4647</v>
      </c>
      <c r="B4649" s="209"/>
      <c r="C4649" s="37" t="s">
        <v>16491</v>
      </c>
      <c r="D4649" s="6" t="s">
        <v>4517</v>
      </c>
      <c r="E4649" s="3">
        <v>4</v>
      </c>
    </row>
    <row r="4650" spans="1:5" ht="33">
      <c r="A4650" s="37">
        <v>4648</v>
      </c>
      <c r="B4650" s="209"/>
      <c r="C4650" s="37" t="s">
        <v>16492</v>
      </c>
      <c r="D4650" s="6" t="s">
        <v>4518</v>
      </c>
      <c r="E4650" s="3">
        <v>4</v>
      </c>
    </row>
    <row r="4651" spans="1:5" ht="33">
      <c r="A4651" s="37">
        <v>4649</v>
      </c>
      <c r="B4651" s="209"/>
      <c r="C4651" s="37" t="s">
        <v>16493</v>
      </c>
      <c r="D4651" s="6" t="s">
        <v>4519</v>
      </c>
      <c r="E4651" s="3">
        <v>4</v>
      </c>
    </row>
    <row r="4652" spans="1:5" ht="33">
      <c r="A4652" s="37">
        <v>4650</v>
      </c>
      <c r="B4652" s="209"/>
      <c r="C4652" s="37" t="s">
        <v>16494</v>
      </c>
      <c r="D4652" s="6" t="s">
        <v>4520</v>
      </c>
      <c r="E4652" s="3">
        <v>4</v>
      </c>
    </row>
    <row r="4653" spans="1:5" ht="33">
      <c r="A4653" s="37">
        <v>4651</v>
      </c>
      <c r="B4653" s="209"/>
      <c r="C4653" s="37" t="s">
        <v>16495</v>
      </c>
      <c r="D4653" s="6" t="s">
        <v>4521</v>
      </c>
      <c r="E4653" s="3">
        <v>4</v>
      </c>
    </row>
    <row r="4654" spans="1:5" ht="18.75">
      <c r="A4654" s="37">
        <v>4652</v>
      </c>
      <c r="B4654" s="209"/>
      <c r="C4654" s="37" t="s">
        <v>16496</v>
      </c>
      <c r="D4654" s="6" t="s">
        <v>4522</v>
      </c>
      <c r="E4654" s="3">
        <v>4</v>
      </c>
    </row>
    <row r="4655" spans="1:5" ht="18.75">
      <c r="A4655" s="37">
        <v>4653</v>
      </c>
      <c r="B4655" s="209"/>
      <c r="C4655" s="37" t="s">
        <v>16497</v>
      </c>
      <c r="D4655" s="6" t="s">
        <v>4523</v>
      </c>
      <c r="E4655" s="3">
        <v>4</v>
      </c>
    </row>
    <row r="4656" spans="1:5" ht="33">
      <c r="A4656" s="37">
        <v>4654</v>
      </c>
      <c r="B4656" s="209"/>
      <c r="C4656" s="37" t="s">
        <v>16498</v>
      </c>
      <c r="D4656" s="6" t="s">
        <v>4524</v>
      </c>
      <c r="E4656" s="3">
        <v>4</v>
      </c>
    </row>
    <row r="4657" spans="1:5" ht="49.5">
      <c r="A4657" s="37">
        <v>4655</v>
      </c>
      <c r="B4657" s="209"/>
      <c r="C4657" s="37" t="s">
        <v>16499</v>
      </c>
      <c r="D4657" s="6" t="s">
        <v>4525</v>
      </c>
      <c r="E4657" s="3">
        <v>4</v>
      </c>
    </row>
    <row r="4658" spans="1:5" ht="66">
      <c r="A4658" s="37">
        <v>4656</v>
      </c>
      <c r="B4658" s="209"/>
      <c r="C4658" s="37" t="s">
        <v>16500</v>
      </c>
      <c r="D4658" s="6" t="s">
        <v>4526</v>
      </c>
      <c r="E4658" s="3">
        <v>4</v>
      </c>
    </row>
    <row r="4659" spans="1:5" ht="66">
      <c r="A4659" s="37">
        <v>4657</v>
      </c>
      <c r="B4659" s="209"/>
      <c r="C4659" s="37" t="s">
        <v>16501</v>
      </c>
      <c r="D4659" s="6" t="s">
        <v>4527</v>
      </c>
      <c r="E4659" s="3">
        <v>4</v>
      </c>
    </row>
    <row r="4660" spans="1:5" ht="49.5">
      <c r="A4660" s="37">
        <v>4658</v>
      </c>
      <c r="B4660" s="209"/>
      <c r="C4660" s="37" t="s">
        <v>16502</v>
      </c>
      <c r="D4660" s="6" t="s">
        <v>4528</v>
      </c>
      <c r="E4660" s="3">
        <v>4</v>
      </c>
    </row>
    <row r="4661" spans="1:5" ht="66">
      <c r="A4661" s="37">
        <v>4659</v>
      </c>
      <c r="B4661" s="209"/>
      <c r="C4661" s="37" t="s">
        <v>16503</v>
      </c>
      <c r="D4661" s="6" t="s">
        <v>4529</v>
      </c>
      <c r="E4661" s="3">
        <v>4</v>
      </c>
    </row>
    <row r="4662" spans="1:5" ht="49.5">
      <c r="A4662" s="37">
        <v>4660</v>
      </c>
      <c r="B4662" s="209"/>
      <c r="C4662" s="37" t="s">
        <v>16504</v>
      </c>
      <c r="D4662" s="6" t="s">
        <v>4530</v>
      </c>
      <c r="E4662" s="3">
        <v>4</v>
      </c>
    </row>
    <row r="4663" spans="1:5" ht="66">
      <c r="A4663" s="37">
        <v>4661</v>
      </c>
      <c r="B4663" s="209"/>
      <c r="C4663" s="37" t="s">
        <v>16505</v>
      </c>
      <c r="D4663" s="6" t="s">
        <v>4531</v>
      </c>
      <c r="E4663" s="3">
        <v>4</v>
      </c>
    </row>
    <row r="4664" spans="1:5" ht="49.5">
      <c r="A4664" s="37">
        <v>4662</v>
      </c>
      <c r="B4664" s="209"/>
      <c r="C4664" s="37" t="s">
        <v>16506</v>
      </c>
      <c r="D4664" s="6" t="s">
        <v>4532</v>
      </c>
      <c r="E4664" s="3">
        <v>4</v>
      </c>
    </row>
    <row r="4665" spans="1:5" ht="49.5">
      <c r="A4665" s="37">
        <v>4663</v>
      </c>
      <c r="B4665" s="209"/>
      <c r="C4665" s="37" t="s">
        <v>16507</v>
      </c>
      <c r="D4665" s="6" t="s">
        <v>4533</v>
      </c>
      <c r="E4665" s="3">
        <v>4</v>
      </c>
    </row>
    <row r="4666" spans="1:5" ht="49.5">
      <c r="A4666" s="37">
        <v>4664</v>
      </c>
      <c r="B4666" s="209"/>
      <c r="C4666" s="37" t="s">
        <v>16508</v>
      </c>
      <c r="D4666" s="6" t="s">
        <v>4534</v>
      </c>
      <c r="E4666" s="3">
        <v>4</v>
      </c>
    </row>
    <row r="4667" spans="1:5" ht="66">
      <c r="A4667" s="37">
        <v>4665</v>
      </c>
      <c r="B4667" s="209"/>
      <c r="C4667" s="37" t="s">
        <v>16509</v>
      </c>
      <c r="D4667" s="6" t="s">
        <v>4535</v>
      </c>
      <c r="E4667" s="3">
        <v>4</v>
      </c>
    </row>
    <row r="4668" spans="1:5" ht="49.5">
      <c r="A4668" s="37">
        <v>4666</v>
      </c>
      <c r="B4668" s="209"/>
      <c r="C4668" s="37" t="s">
        <v>16510</v>
      </c>
      <c r="D4668" s="6" t="s">
        <v>4536</v>
      </c>
      <c r="E4668" s="3">
        <v>4</v>
      </c>
    </row>
    <row r="4669" spans="1:5" ht="49.5">
      <c r="A4669" s="37">
        <v>4667</v>
      </c>
      <c r="B4669" s="209"/>
      <c r="C4669" s="37" t="s">
        <v>16511</v>
      </c>
      <c r="D4669" s="6" t="s">
        <v>4537</v>
      </c>
      <c r="E4669" s="3">
        <v>4</v>
      </c>
    </row>
    <row r="4670" spans="1:5" ht="66">
      <c r="A4670" s="37">
        <v>4668</v>
      </c>
      <c r="B4670" s="209"/>
      <c r="C4670" s="37" t="s">
        <v>16512</v>
      </c>
      <c r="D4670" s="6" t="s">
        <v>4538</v>
      </c>
      <c r="E4670" s="3">
        <v>4</v>
      </c>
    </row>
    <row r="4671" spans="1:5" ht="49.5">
      <c r="A4671" s="37">
        <v>4669</v>
      </c>
      <c r="B4671" s="209"/>
      <c r="C4671" s="37" t="s">
        <v>16513</v>
      </c>
      <c r="D4671" s="6" t="s">
        <v>4539</v>
      </c>
      <c r="E4671" s="3">
        <v>4</v>
      </c>
    </row>
    <row r="4672" spans="1:5" ht="49.5">
      <c r="A4672" s="37">
        <v>4670</v>
      </c>
      <c r="B4672" s="209"/>
      <c r="C4672" s="37" t="s">
        <v>16514</v>
      </c>
      <c r="D4672" s="6" t="s">
        <v>4540</v>
      </c>
      <c r="E4672" s="3">
        <v>4</v>
      </c>
    </row>
    <row r="4673" spans="1:5" ht="49.5">
      <c r="A4673" s="37">
        <v>4671</v>
      </c>
      <c r="B4673" s="209"/>
      <c r="C4673" s="37" t="s">
        <v>16515</v>
      </c>
      <c r="D4673" s="6" t="s">
        <v>4541</v>
      </c>
      <c r="E4673" s="3">
        <v>4</v>
      </c>
    </row>
    <row r="4674" spans="1:5" ht="49.5">
      <c r="A4674" s="37">
        <v>4672</v>
      </c>
      <c r="B4674" s="209"/>
      <c r="C4674" s="37" t="s">
        <v>16516</v>
      </c>
      <c r="D4674" s="6" t="s">
        <v>4542</v>
      </c>
      <c r="E4674" s="3">
        <v>4</v>
      </c>
    </row>
    <row r="4675" spans="1:5" ht="49.5">
      <c r="A4675" s="37">
        <v>4673</v>
      </c>
      <c r="B4675" s="209"/>
      <c r="C4675" s="37" t="s">
        <v>16517</v>
      </c>
      <c r="D4675" s="6" t="s">
        <v>4543</v>
      </c>
      <c r="E4675" s="3">
        <v>4</v>
      </c>
    </row>
    <row r="4676" spans="1:5" ht="66">
      <c r="A4676" s="37">
        <v>4674</v>
      </c>
      <c r="B4676" s="209"/>
      <c r="C4676" s="37" t="s">
        <v>16518</v>
      </c>
      <c r="D4676" s="6" t="s">
        <v>4544</v>
      </c>
      <c r="E4676" s="3">
        <v>4</v>
      </c>
    </row>
    <row r="4677" spans="1:5" ht="49.5">
      <c r="A4677" s="37">
        <v>4675</v>
      </c>
      <c r="B4677" s="209"/>
      <c r="C4677" s="37" t="s">
        <v>16519</v>
      </c>
      <c r="D4677" s="6" t="s">
        <v>4545</v>
      </c>
      <c r="E4677" s="3">
        <v>4</v>
      </c>
    </row>
    <row r="4678" spans="1:5" ht="49.5">
      <c r="A4678" s="37">
        <v>4676</v>
      </c>
      <c r="B4678" s="209"/>
      <c r="C4678" s="37" t="s">
        <v>16520</v>
      </c>
      <c r="D4678" s="6" t="s">
        <v>4546</v>
      </c>
      <c r="E4678" s="3">
        <v>4</v>
      </c>
    </row>
    <row r="4679" spans="1:5" ht="49.5">
      <c r="A4679" s="37">
        <v>4677</v>
      </c>
      <c r="B4679" s="209"/>
      <c r="C4679" s="37" t="s">
        <v>16521</v>
      </c>
      <c r="D4679" s="6" t="s">
        <v>4547</v>
      </c>
      <c r="E4679" s="3">
        <v>4</v>
      </c>
    </row>
    <row r="4680" spans="1:5" ht="66">
      <c r="A4680" s="37">
        <v>4678</v>
      </c>
      <c r="B4680" s="209"/>
      <c r="C4680" s="37" t="s">
        <v>16522</v>
      </c>
      <c r="D4680" s="6" t="s">
        <v>4548</v>
      </c>
      <c r="E4680" s="3">
        <v>0</v>
      </c>
    </row>
    <row r="4681" spans="1:5" ht="49.5">
      <c r="A4681" s="37">
        <v>4679</v>
      </c>
      <c r="B4681" s="209"/>
      <c r="C4681" s="37" t="s">
        <v>16523</v>
      </c>
      <c r="D4681" s="6" t="s">
        <v>4549</v>
      </c>
      <c r="E4681" s="3">
        <v>4</v>
      </c>
    </row>
    <row r="4682" spans="1:5" ht="66">
      <c r="A4682" s="37">
        <v>4680</v>
      </c>
      <c r="B4682" s="209"/>
      <c r="C4682" s="37" t="s">
        <v>16524</v>
      </c>
      <c r="D4682" s="6" t="s">
        <v>4550</v>
      </c>
      <c r="E4682" s="3">
        <v>4</v>
      </c>
    </row>
    <row r="4683" spans="1:5" ht="49.5">
      <c r="A4683" s="37">
        <v>4681</v>
      </c>
      <c r="B4683" s="209"/>
      <c r="C4683" s="37" t="s">
        <v>16525</v>
      </c>
      <c r="D4683" s="6" t="s">
        <v>4551</v>
      </c>
      <c r="E4683" s="3">
        <v>4</v>
      </c>
    </row>
    <row r="4684" spans="1:5" ht="49.5">
      <c r="A4684" s="37">
        <v>4682</v>
      </c>
      <c r="B4684" s="209"/>
      <c r="C4684" s="37" t="s">
        <v>16526</v>
      </c>
      <c r="D4684" s="6" t="s">
        <v>4552</v>
      </c>
      <c r="E4684" s="3">
        <v>4</v>
      </c>
    </row>
    <row r="4685" spans="1:5" ht="49.5">
      <c r="A4685" s="37">
        <v>4683</v>
      </c>
      <c r="B4685" s="209"/>
      <c r="C4685" s="37" t="s">
        <v>16527</v>
      </c>
      <c r="D4685" s="6" t="s">
        <v>4553</v>
      </c>
      <c r="E4685" s="3">
        <v>4</v>
      </c>
    </row>
    <row r="4686" spans="1:5" ht="49.5">
      <c r="A4686" s="37">
        <v>4684</v>
      </c>
      <c r="B4686" s="209"/>
      <c r="C4686" s="37" t="s">
        <v>16528</v>
      </c>
      <c r="D4686" s="6" t="s">
        <v>4554</v>
      </c>
      <c r="E4686" s="3">
        <v>4</v>
      </c>
    </row>
    <row r="4687" spans="1:5" ht="49.5">
      <c r="A4687" s="37">
        <v>4685</v>
      </c>
      <c r="B4687" s="209"/>
      <c r="C4687" s="37" t="s">
        <v>16529</v>
      </c>
      <c r="D4687" s="6" t="s">
        <v>4555</v>
      </c>
      <c r="E4687" s="3">
        <v>4</v>
      </c>
    </row>
    <row r="4688" spans="1:5" ht="49.5">
      <c r="A4688" s="37">
        <v>4686</v>
      </c>
      <c r="B4688" s="209"/>
      <c r="C4688" s="37" t="s">
        <v>16530</v>
      </c>
      <c r="D4688" s="6" t="s">
        <v>4556</v>
      </c>
      <c r="E4688" s="3">
        <v>4</v>
      </c>
    </row>
    <row r="4689" spans="1:5" ht="49.5">
      <c r="A4689" s="37">
        <v>4687</v>
      </c>
      <c r="B4689" s="209"/>
      <c r="C4689" s="37" t="s">
        <v>16531</v>
      </c>
      <c r="D4689" s="6" t="s">
        <v>4557</v>
      </c>
      <c r="E4689" s="3">
        <v>4</v>
      </c>
    </row>
    <row r="4690" spans="1:5" ht="49.5">
      <c r="A4690" s="37">
        <v>4688</v>
      </c>
      <c r="B4690" s="209"/>
      <c r="C4690" s="37" t="s">
        <v>16532</v>
      </c>
      <c r="D4690" s="6" t="s">
        <v>4558</v>
      </c>
      <c r="E4690" s="3">
        <v>4</v>
      </c>
    </row>
    <row r="4691" spans="1:5" ht="49.5">
      <c r="A4691" s="37">
        <v>4689</v>
      </c>
      <c r="B4691" s="209"/>
      <c r="C4691" s="37" t="s">
        <v>16533</v>
      </c>
      <c r="D4691" s="6" t="s">
        <v>4559</v>
      </c>
      <c r="E4691" s="3">
        <v>4</v>
      </c>
    </row>
    <row r="4692" spans="1:5" ht="49.5">
      <c r="A4692" s="37">
        <v>4690</v>
      </c>
      <c r="B4692" s="209"/>
      <c r="C4692" s="37" t="s">
        <v>16534</v>
      </c>
      <c r="D4692" s="6" t="s">
        <v>4560</v>
      </c>
      <c r="E4692" s="3">
        <v>4</v>
      </c>
    </row>
    <row r="4693" spans="1:5" ht="49.5">
      <c r="A4693" s="37">
        <v>4691</v>
      </c>
      <c r="B4693" s="209"/>
      <c r="C4693" s="37" t="s">
        <v>16535</v>
      </c>
      <c r="D4693" s="6" t="s">
        <v>4561</v>
      </c>
      <c r="E4693" s="3">
        <v>4</v>
      </c>
    </row>
    <row r="4694" spans="1:5" ht="49.5">
      <c r="A4694" s="37">
        <v>4692</v>
      </c>
      <c r="B4694" s="209"/>
      <c r="C4694" s="37" t="s">
        <v>16536</v>
      </c>
      <c r="D4694" s="6" t="s">
        <v>4562</v>
      </c>
      <c r="E4694" s="3">
        <v>4</v>
      </c>
    </row>
    <row r="4695" spans="1:5" ht="49.5">
      <c r="A4695" s="37">
        <v>4693</v>
      </c>
      <c r="B4695" s="209"/>
      <c r="C4695" s="37" t="s">
        <v>16537</v>
      </c>
      <c r="D4695" s="6" t="s">
        <v>4563</v>
      </c>
      <c r="E4695" s="3">
        <v>4</v>
      </c>
    </row>
    <row r="4696" spans="1:5" ht="66">
      <c r="A4696" s="37">
        <v>4694</v>
      </c>
      <c r="B4696" s="209"/>
      <c r="C4696" s="37" t="s">
        <v>16538</v>
      </c>
      <c r="D4696" s="6" t="s">
        <v>4564</v>
      </c>
      <c r="E4696" s="3">
        <v>4</v>
      </c>
    </row>
    <row r="4697" spans="1:5" ht="66">
      <c r="A4697" s="37">
        <v>4695</v>
      </c>
      <c r="B4697" s="209"/>
      <c r="C4697" s="37" t="s">
        <v>16539</v>
      </c>
      <c r="D4697" s="6" t="s">
        <v>4565</v>
      </c>
      <c r="E4697" s="3">
        <v>4</v>
      </c>
    </row>
    <row r="4698" spans="1:5" ht="49.5">
      <c r="A4698" s="37">
        <v>4696</v>
      </c>
      <c r="B4698" s="209"/>
      <c r="C4698" s="37" t="s">
        <v>16540</v>
      </c>
      <c r="D4698" s="6" t="s">
        <v>4566</v>
      </c>
      <c r="E4698" s="3">
        <v>4</v>
      </c>
    </row>
    <row r="4699" spans="1:5" ht="66">
      <c r="A4699" s="37">
        <v>4697</v>
      </c>
      <c r="B4699" s="209"/>
      <c r="C4699" s="37" t="s">
        <v>16541</v>
      </c>
      <c r="D4699" s="6" t="s">
        <v>4567</v>
      </c>
      <c r="E4699" s="3">
        <v>4</v>
      </c>
    </row>
    <row r="4700" spans="1:5" ht="49.5">
      <c r="A4700" s="37">
        <v>4698</v>
      </c>
      <c r="B4700" s="209"/>
      <c r="C4700" s="37" t="s">
        <v>16542</v>
      </c>
      <c r="D4700" s="6" t="s">
        <v>4568</v>
      </c>
      <c r="E4700" s="3">
        <v>4</v>
      </c>
    </row>
    <row r="4701" spans="1:5" ht="49.5">
      <c r="A4701" s="37">
        <v>4699</v>
      </c>
      <c r="B4701" s="209"/>
      <c r="C4701" s="37" t="s">
        <v>16543</v>
      </c>
      <c r="D4701" s="6" t="s">
        <v>4569</v>
      </c>
      <c r="E4701" s="3">
        <v>4</v>
      </c>
    </row>
    <row r="4702" spans="1:5" ht="49.5">
      <c r="A4702" s="37">
        <v>4700</v>
      </c>
      <c r="B4702" s="209"/>
      <c r="C4702" s="37" t="s">
        <v>16544</v>
      </c>
      <c r="D4702" s="6" t="s">
        <v>4570</v>
      </c>
      <c r="E4702" s="3">
        <v>4</v>
      </c>
    </row>
    <row r="4703" spans="1:5" ht="66">
      <c r="A4703" s="37">
        <v>4701</v>
      </c>
      <c r="B4703" s="209"/>
      <c r="C4703" s="37" t="s">
        <v>16545</v>
      </c>
      <c r="D4703" s="6" t="s">
        <v>4571</v>
      </c>
      <c r="E4703" s="3">
        <v>4</v>
      </c>
    </row>
    <row r="4704" spans="1:5" ht="49.5">
      <c r="A4704" s="37">
        <v>4702</v>
      </c>
      <c r="B4704" s="209"/>
      <c r="C4704" s="37" t="s">
        <v>16546</v>
      </c>
      <c r="D4704" s="6" t="s">
        <v>4572</v>
      </c>
      <c r="E4704" s="3">
        <v>4</v>
      </c>
    </row>
    <row r="4705" spans="1:5" ht="49.5">
      <c r="A4705" s="37">
        <v>4703</v>
      </c>
      <c r="B4705" s="209"/>
      <c r="C4705" s="37" t="s">
        <v>16547</v>
      </c>
      <c r="D4705" s="6" t="s">
        <v>4573</v>
      </c>
      <c r="E4705" s="3">
        <v>4</v>
      </c>
    </row>
    <row r="4706" spans="1:5" ht="66">
      <c r="A4706" s="37">
        <v>4704</v>
      </c>
      <c r="B4706" s="209"/>
      <c r="C4706" s="37" t="s">
        <v>16548</v>
      </c>
      <c r="D4706" s="6" t="s">
        <v>4574</v>
      </c>
      <c r="E4706" s="3">
        <v>4</v>
      </c>
    </row>
    <row r="4707" spans="1:5" ht="66">
      <c r="A4707" s="37">
        <v>4705</v>
      </c>
      <c r="B4707" s="209"/>
      <c r="C4707" s="37" t="s">
        <v>16549</v>
      </c>
      <c r="D4707" s="6" t="s">
        <v>4575</v>
      </c>
      <c r="E4707" s="3">
        <v>4</v>
      </c>
    </row>
    <row r="4708" spans="1:5" ht="49.5">
      <c r="A4708" s="37">
        <v>4706</v>
      </c>
      <c r="B4708" s="209"/>
      <c r="C4708" s="37" t="s">
        <v>16550</v>
      </c>
      <c r="D4708" s="6" t="s">
        <v>4576</v>
      </c>
      <c r="E4708" s="3">
        <v>4</v>
      </c>
    </row>
    <row r="4709" spans="1:5" ht="66">
      <c r="A4709" s="37">
        <v>4707</v>
      </c>
      <c r="B4709" s="209"/>
      <c r="C4709" s="37" t="s">
        <v>16551</v>
      </c>
      <c r="D4709" s="6" t="s">
        <v>4577</v>
      </c>
      <c r="E4709" s="3">
        <v>4</v>
      </c>
    </row>
    <row r="4710" spans="1:5" ht="49.5">
      <c r="A4710" s="37">
        <v>4708</v>
      </c>
      <c r="B4710" s="209"/>
      <c r="C4710" s="37" t="s">
        <v>16552</v>
      </c>
      <c r="D4710" s="6" t="s">
        <v>4578</v>
      </c>
      <c r="E4710" s="3">
        <v>4</v>
      </c>
    </row>
    <row r="4711" spans="1:5" ht="49.5">
      <c r="A4711" s="37">
        <v>4709</v>
      </c>
      <c r="B4711" s="209"/>
      <c r="C4711" s="37" t="s">
        <v>16553</v>
      </c>
      <c r="D4711" s="6" t="s">
        <v>4579</v>
      </c>
      <c r="E4711" s="3">
        <v>4</v>
      </c>
    </row>
    <row r="4712" spans="1:5" ht="49.5">
      <c r="A4712" s="37">
        <v>4710</v>
      </c>
      <c r="B4712" s="209"/>
      <c r="C4712" s="37" t="s">
        <v>16554</v>
      </c>
      <c r="D4712" s="6" t="s">
        <v>4580</v>
      </c>
      <c r="E4712" s="3">
        <v>4</v>
      </c>
    </row>
    <row r="4713" spans="1:5" ht="49.5">
      <c r="A4713" s="37">
        <v>4711</v>
      </c>
      <c r="B4713" s="209"/>
      <c r="C4713" s="37" t="s">
        <v>16555</v>
      </c>
      <c r="D4713" s="6" t="s">
        <v>4581</v>
      </c>
      <c r="E4713" s="3">
        <v>4</v>
      </c>
    </row>
    <row r="4714" spans="1:5" ht="18.75">
      <c r="A4714" s="37">
        <v>4712</v>
      </c>
      <c r="B4714" s="209"/>
      <c r="C4714" s="37" t="s">
        <v>16556</v>
      </c>
      <c r="D4714" s="6" t="s">
        <v>4582</v>
      </c>
      <c r="E4714" s="3">
        <v>4</v>
      </c>
    </row>
    <row r="4715" spans="1:5" ht="33">
      <c r="A4715" s="37">
        <v>4713</v>
      </c>
      <c r="B4715" s="209"/>
      <c r="C4715" s="37" t="s">
        <v>16557</v>
      </c>
      <c r="D4715" s="6" t="s">
        <v>4583</v>
      </c>
      <c r="E4715" s="3">
        <v>4</v>
      </c>
    </row>
    <row r="4716" spans="1:5" ht="18.75">
      <c r="A4716" s="37">
        <v>4714</v>
      </c>
      <c r="B4716" s="209"/>
      <c r="C4716" s="37" t="s">
        <v>16558</v>
      </c>
      <c r="D4716" s="6" t="s">
        <v>4584</v>
      </c>
      <c r="E4716" s="3">
        <v>4</v>
      </c>
    </row>
    <row r="4717" spans="1:5" ht="18.75">
      <c r="A4717" s="37">
        <v>4715</v>
      </c>
      <c r="B4717" s="209"/>
      <c r="C4717" s="37" t="s">
        <v>16559</v>
      </c>
      <c r="D4717" s="6" t="s">
        <v>4585</v>
      </c>
      <c r="E4717" s="3">
        <v>4</v>
      </c>
    </row>
    <row r="4718" spans="1:5" ht="18.75">
      <c r="A4718" s="37">
        <v>4716</v>
      </c>
      <c r="B4718" s="209"/>
      <c r="C4718" s="37" t="s">
        <v>16560</v>
      </c>
      <c r="D4718" s="6" t="s">
        <v>4586</v>
      </c>
      <c r="E4718" s="3">
        <v>4</v>
      </c>
    </row>
    <row r="4719" spans="1:5" ht="18.75">
      <c r="A4719" s="37">
        <v>4717</v>
      </c>
      <c r="B4719" s="209"/>
      <c r="C4719" s="37" t="s">
        <v>16561</v>
      </c>
      <c r="D4719" s="6" t="s">
        <v>4587</v>
      </c>
      <c r="E4719" s="3">
        <v>4</v>
      </c>
    </row>
    <row r="4720" spans="1:5" ht="33">
      <c r="A4720" s="37">
        <v>4718</v>
      </c>
      <c r="B4720" s="209"/>
      <c r="C4720" s="37" t="s">
        <v>16562</v>
      </c>
      <c r="D4720" s="6" t="s">
        <v>4588</v>
      </c>
      <c r="E4720" s="3">
        <v>4</v>
      </c>
    </row>
    <row r="4721" spans="1:5" ht="18.75">
      <c r="A4721" s="37">
        <v>4719</v>
      </c>
      <c r="B4721" s="209"/>
      <c r="C4721" s="37" t="s">
        <v>16563</v>
      </c>
      <c r="D4721" s="6" t="s">
        <v>4589</v>
      </c>
      <c r="E4721" s="3">
        <v>4</v>
      </c>
    </row>
    <row r="4722" spans="1:5" ht="18.75">
      <c r="A4722" s="37">
        <v>4720</v>
      </c>
      <c r="B4722" s="209"/>
      <c r="C4722" s="37" t="s">
        <v>16564</v>
      </c>
      <c r="D4722" s="6" t="s">
        <v>4590</v>
      </c>
      <c r="E4722" s="3">
        <v>4</v>
      </c>
    </row>
    <row r="4723" spans="1:5" ht="18.75">
      <c r="A4723" s="37">
        <v>4721</v>
      </c>
      <c r="B4723" s="209"/>
      <c r="C4723" s="37" t="s">
        <v>16565</v>
      </c>
      <c r="D4723" s="6" t="s">
        <v>4591</v>
      </c>
      <c r="E4723" s="3">
        <v>4</v>
      </c>
    </row>
    <row r="4724" spans="1:5" ht="18.75">
      <c r="A4724" s="37">
        <v>4722</v>
      </c>
      <c r="B4724" s="209"/>
      <c r="C4724" s="37" t="s">
        <v>16566</v>
      </c>
      <c r="D4724" s="6" t="s">
        <v>4592</v>
      </c>
      <c r="E4724" s="3">
        <v>4</v>
      </c>
    </row>
    <row r="4725" spans="1:5" ht="33">
      <c r="A4725" s="37">
        <v>4723</v>
      </c>
      <c r="B4725" s="209"/>
      <c r="C4725" s="37" t="s">
        <v>16567</v>
      </c>
      <c r="D4725" s="6" t="s">
        <v>4593</v>
      </c>
      <c r="E4725" s="3">
        <v>4</v>
      </c>
    </row>
    <row r="4726" spans="1:5" ht="18.75">
      <c r="A4726" s="37">
        <v>4724</v>
      </c>
      <c r="B4726" s="209"/>
      <c r="C4726" s="37" t="s">
        <v>16568</v>
      </c>
      <c r="D4726" s="6" t="s">
        <v>4594</v>
      </c>
      <c r="E4726" s="3">
        <v>4</v>
      </c>
    </row>
    <row r="4727" spans="1:5" ht="33">
      <c r="A4727" s="37">
        <v>4725</v>
      </c>
      <c r="B4727" s="209"/>
      <c r="C4727" s="37" t="s">
        <v>16569</v>
      </c>
      <c r="D4727" s="6" t="s">
        <v>4595</v>
      </c>
      <c r="E4727" s="3">
        <v>4</v>
      </c>
    </row>
    <row r="4728" spans="1:5" ht="18.75">
      <c r="A4728" s="37">
        <v>4726</v>
      </c>
      <c r="B4728" s="209"/>
      <c r="C4728" s="37" t="s">
        <v>16570</v>
      </c>
      <c r="D4728" s="6" t="s">
        <v>4596</v>
      </c>
      <c r="E4728" s="3">
        <v>4</v>
      </c>
    </row>
    <row r="4729" spans="1:5" ht="18.75">
      <c r="A4729" s="37">
        <v>4727</v>
      </c>
      <c r="B4729" s="209"/>
      <c r="C4729" s="37" t="s">
        <v>16571</v>
      </c>
      <c r="D4729" s="6" t="s">
        <v>4597</v>
      </c>
      <c r="E4729" s="3">
        <v>4</v>
      </c>
    </row>
    <row r="4730" spans="1:5" ht="18.75">
      <c r="A4730" s="37">
        <v>4728</v>
      </c>
      <c r="B4730" s="209"/>
      <c r="C4730" s="37" t="s">
        <v>16572</v>
      </c>
      <c r="D4730" s="6" t="s">
        <v>4598</v>
      </c>
      <c r="E4730" s="3">
        <v>4</v>
      </c>
    </row>
    <row r="4731" spans="1:5" ht="33">
      <c r="A4731" s="37">
        <v>4729</v>
      </c>
      <c r="B4731" s="209"/>
      <c r="C4731" s="37" t="s">
        <v>16573</v>
      </c>
      <c r="D4731" s="6" t="s">
        <v>4599</v>
      </c>
      <c r="E4731" s="3">
        <v>4</v>
      </c>
    </row>
    <row r="4732" spans="1:5" ht="33">
      <c r="A4732" s="37">
        <v>4730</v>
      </c>
      <c r="B4732" s="209"/>
      <c r="C4732" s="37" t="s">
        <v>16574</v>
      </c>
      <c r="D4732" s="6" t="s">
        <v>4600</v>
      </c>
      <c r="E4732" s="3">
        <v>4</v>
      </c>
    </row>
    <row r="4733" spans="1:5" ht="33">
      <c r="A4733" s="37">
        <v>4731</v>
      </c>
      <c r="B4733" s="209"/>
      <c r="C4733" s="37" t="s">
        <v>16575</v>
      </c>
      <c r="D4733" s="6" t="s">
        <v>4601</v>
      </c>
      <c r="E4733" s="3">
        <v>4</v>
      </c>
    </row>
    <row r="4734" spans="1:5" ht="49.5">
      <c r="A4734" s="37">
        <v>4732</v>
      </c>
      <c r="B4734" s="209"/>
      <c r="C4734" s="37" t="s">
        <v>16576</v>
      </c>
      <c r="D4734" s="6" t="s">
        <v>4602</v>
      </c>
      <c r="E4734" s="3">
        <v>4</v>
      </c>
    </row>
    <row r="4735" spans="1:5" ht="33">
      <c r="A4735" s="37">
        <v>4733</v>
      </c>
      <c r="B4735" s="209"/>
      <c r="C4735" s="37" t="s">
        <v>16577</v>
      </c>
      <c r="D4735" s="6" t="s">
        <v>4603</v>
      </c>
      <c r="E4735" s="3">
        <v>4</v>
      </c>
    </row>
    <row r="4736" spans="1:5" ht="33">
      <c r="A4736" s="37">
        <v>4734</v>
      </c>
      <c r="B4736" s="209"/>
      <c r="C4736" s="37" t="s">
        <v>16578</v>
      </c>
      <c r="D4736" s="6" t="s">
        <v>4604</v>
      </c>
      <c r="E4736" s="3">
        <v>4</v>
      </c>
    </row>
    <row r="4737" spans="1:5" ht="18.75">
      <c r="A4737" s="37">
        <v>4735</v>
      </c>
      <c r="B4737" s="209"/>
      <c r="C4737" s="37" t="s">
        <v>16579</v>
      </c>
      <c r="D4737" s="6" t="s">
        <v>4605</v>
      </c>
      <c r="E4737" s="3">
        <v>4</v>
      </c>
    </row>
    <row r="4738" spans="1:5" ht="18.75">
      <c r="A4738" s="37">
        <v>4736</v>
      </c>
      <c r="B4738" s="209"/>
      <c r="C4738" s="37" t="s">
        <v>16580</v>
      </c>
      <c r="D4738" s="6" t="s">
        <v>4606</v>
      </c>
      <c r="E4738" s="3">
        <v>4</v>
      </c>
    </row>
    <row r="4739" spans="1:5" ht="33">
      <c r="A4739" s="37">
        <v>4737</v>
      </c>
      <c r="B4739" s="209"/>
      <c r="C4739" s="37" t="s">
        <v>16581</v>
      </c>
      <c r="D4739" s="6" t="s">
        <v>4607</v>
      </c>
      <c r="E4739" s="3">
        <v>4</v>
      </c>
    </row>
    <row r="4740" spans="1:5" ht="18.75">
      <c r="A4740" s="37">
        <v>4738</v>
      </c>
      <c r="B4740" s="209"/>
      <c r="C4740" s="37" t="s">
        <v>16582</v>
      </c>
      <c r="D4740" s="6" t="s">
        <v>4608</v>
      </c>
      <c r="E4740" s="3">
        <v>4</v>
      </c>
    </row>
    <row r="4741" spans="1:5" ht="33">
      <c r="A4741" s="37">
        <v>4739</v>
      </c>
      <c r="B4741" s="209"/>
      <c r="C4741" s="37" t="s">
        <v>16583</v>
      </c>
      <c r="D4741" s="6" t="s">
        <v>4609</v>
      </c>
      <c r="E4741" s="3">
        <v>4</v>
      </c>
    </row>
    <row r="4742" spans="1:5" ht="33">
      <c r="A4742" s="37">
        <v>4740</v>
      </c>
      <c r="B4742" s="209"/>
      <c r="C4742" s="37" t="s">
        <v>16584</v>
      </c>
      <c r="D4742" s="6" t="s">
        <v>4610</v>
      </c>
      <c r="E4742" s="3">
        <v>4</v>
      </c>
    </row>
    <row r="4743" spans="1:5" ht="33">
      <c r="A4743" s="37">
        <v>4741</v>
      </c>
      <c r="B4743" s="209"/>
      <c r="C4743" s="37" t="s">
        <v>16585</v>
      </c>
      <c r="D4743" s="6" t="s">
        <v>4611</v>
      </c>
      <c r="E4743" s="3">
        <v>4</v>
      </c>
    </row>
    <row r="4744" spans="1:5" ht="18.75">
      <c r="A4744" s="37">
        <v>4742</v>
      </c>
      <c r="B4744" s="209"/>
      <c r="C4744" s="37" t="s">
        <v>16586</v>
      </c>
      <c r="D4744" s="6" t="s">
        <v>4612</v>
      </c>
      <c r="E4744" s="3">
        <v>4</v>
      </c>
    </row>
    <row r="4745" spans="1:5" ht="18.75">
      <c r="A4745" s="37">
        <v>4743</v>
      </c>
      <c r="B4745" s="209"/>
      <c r="C4745" s="37" t="s">
        <v>16587</v>
      </c>
      <c r="D4745" s="6" t="s">
        <v>4613</v>
      </c>
      <c r="E4745" s="3">
        <v>4</v>
      </c>
    </row>
    <row r="4746" spans="1:5" ht="33">
      <c r="A4746" s="37">
        <v>4744</v>
      </c>
      <c r="B4746" s="209"/>
      <c r="C4746" s="37" t="s">
        <v>16588</v>
      </c>
      <c r="D4746" s="6" t="s">
        <v>4614</v>
      </c>
      <c r="E4746" s="3">
        <v>4</v>
      </c>
    </row>
    <row r="4747" spans="1:5" ht="49.5">
      <c r="A4747" s="37">
        <v>4745</v>
      </c>
      <c r="B4747" s="209"/>
      <c r="C4747" s="37" t="s">
        <v>16589</v>
      </c>
      <c r="D4747" s="6" t="s">
        <v>4615</v>
      </c>
      <c r="E4747" s="3">
        <v>4</v>
      </c>
    </row>
    <row r="4748" spans="1:5" ht="33">
      <c r="A4748" s="37">
        <v>4746</v>
      </c>
      <c r="B4748" s="209"/>
      <c r="C4748" s="37" t="s">
        <v>16590</v>
      </c>
      <c r="D4748" s="6" t="s">
        <v>4616</v>
      </c>
      <c r="E4748" s="3">
        <v>4</v>
      </c>
    </row>
    <row r="4749" spans="1:5" ht="18.75">
      <c r="A4749" s="37">
        <v>4747</v>
      </c>
      <c r="B4749" s="209"/>
      <c r="C4749" s="37" t="s">
        <v>16591</v>
      </c>
      <c r="D4749" s="6" t="s">
        <v>4617</v>
      </c>
      <c r="E4749" s="3">
        <v>4</v>
      </c>
    </row>
    <row r="4750" spans="1:5" ht="18.75">
      <c r="A4750" s="37">
        <v>4748</v>
      </c>
      <c r="B4750" s="209"/>
      <c r="C4750" s="37" t="s">
        <v>16592</v>
      </c>
      <c r="D4750" s="6" t="s">
        <v>4618</v>
      </c>
      <c r="E4750" s="3">
        <v>4</v>
      </c>
    </row>
    <row r="4751" spans="1:5" ht="18.75">
      <c r="A4751" s="37">
        <v>4749</v>
      </c>
      <c r="B4751" s="209"/>
      <c r="C4751" s="37" t="s">
        <v>16593</v>
      </c>
      <c r="D4751" s="6" t="s">
        <v>4619</v>
      </c>
      <c r="E4751" s="3">
        <v>4</v>
      </c>
    </row>
    <row r="4752" spans="1:5" ht="18.75">
      <c r="A4752" s="37">
        <v>4750</v>
      </c>
      <c r="B4752" s="209"/>
      <c r="C4752" s="37" t="s">
        <v>16594</v>
      </c>
      <c r="D4752" s="6" t="s">
        <v>4620</v>
      </c>
      <c r="E4752" s="3">
        <v>4</v>
      </c>
    </row>
    <row r="4753" spans="1:5" ht="18.75">
      <c r="A4753" s="37">
        <v>4751</v>
      </c>
      <c r="B4753" s="209"/>
      <c r="C4753" s="37" t="s">
        <v>16595</v>
      </c>
      <c r="D4753" s="6" t="s">
        <v>4621</v>
      </c>
      <c r="E4753" s="3">
        <v>4</v>
      </c>
    </row>
    <row r="4754" spans="1:5" ht="18.75">
      <c r="A4754" s="37">
        <v>4752</v>
      </c>
      <c r="B4754" s="209"/>
      <c r="C4754" s="37" t="s">
        <v>16596</v>
      </c>
      <c r="D4754" s="6" t="s">
        <v>4622</v>
      </c>
      <c r="E4754" s="3">
        <v>4</v>
      </c>
    </row>
    <row r="4755" spans="1:5" ht="33">
      <c r="A4755" s="37">
        <v>4753</v>
      </c>
      <c r="B4755" s="209"/>
      <c r="C4755" s="37" t="s">
        <v>16597</v>
      </c>
      <c r="D4755" s="6" t="s">
        <v>4623</v>
      </c>
      <c r="E4755" s="3">
        <v>4</v>
      </c>
    </row>
    <row r="4756" spans="1:5" ht="18.75">
      <c r="A4756" s="37">
        <v>4754</v>
      </c>
      <c r="B4756" s="209"/>
      <c r="C4756" s="37" t="s">
        <v>16598</v>
      </c>
      <c r="D4756" s="6" t="s">
        <v>4624</v>
      </c>
      <c r="E4756" s="3">
        <v>4</v>
      </c>
    </row>
    <row r="4757" spans="1:5" ht="33">
      <c r="A4757" s="37">
        <v>4755</v>
      </c>
      <c r="B4757" s="209"/>
      <c r="C4757" s="37" t="s">
        <v>16599</v>
      </c>
      <c r="D4757" s="6" t="s">
        <v>4625</v>
      </c>
      <c r="E4757" s="3">
        <v>4</v>
      </c>
    </row>
    <row r="4758" spans="1:5" ht="18.75">
      <c r="A4758" s="37">
        <v>4756</v>
      </c>
      <c r="B4758" s="209"/>
      <c r="C4758" s="37" t="s">
        <v>16600</v>
      </c>
      <c r="D4758" s="6" t="s">
        <v>4626</v>
      </c>
      <c r="E4758" s="3">
        <v>4</v>
      </c>
    </row>
    <row r="4759" spans="1:5" ht="33">
      <c r="A4759" s="37">
        <v>4757</v>
      </c>
      <c r="B4759" s="209"/>
      <c r="C4759" s="37" t="s">
        <v>16601</v>
      </c>
      <c r="D4759" s="6" t="s">
        <v>4627</v>
      </c>
      <c r="E4759" s="3">
        <v>4</v>
      </c>
    </row>
    <row r="4760" spans="1:5" ht="33">
      <c r="A4760" s="37">
        <v>4758</v>
      </c>
      <c r="B4760" s="209"/>
      <c r="C4760" s="37" t="s">
        <v>16602</v>
      </c>
      <c r="D4760" s="6" t="s">
        <v>4628</v>
      </c>
      <c r="E4760" s="3">
        <v>4</v>
      </c>
    </row>
    <row r="4761" spans="1:5" ht="18.75">
      <c r="A4761" s="37">
        <v>4759</v>
      </c>
      <c r="B4761" s="209"/>
      <c r="C4761" s="37" t="s">
        <v>16603</v>
      </c>
      <c r="D4761" s="6" t="s">
        <v>4629</v>
      </c>
      <c r="E4761" s="3">
        <v>4</v>
      </c>
    </row>
    <row r="4762" spans="1:5" ht="33">
      <c r="A4762" s="37">
        <v>4760</v>
      </c>
      <c r="B4762" s="209"/>
      <c r="C4762" s="37" t="s">
        <v>16604</v>
      </c>
      <c r="D4762" s="6" t="s">
        <v>4630</v>
      </c>
      <c r="E4762" s="3">
        <v>4</v>
      </c>
    </row>
    <row r="4763" spans="1:5" ht="18.75">
      <c r="A4763" s="37">
        <v>4761</v>
      </c>
      <c r="B4763" s="209"/>
      <c r="C4763" s="37" t="s">
        <v>16605</v>
      </c>
      <c r="D4763" s="6" t="s">
        <v>4631</v>
      </c>
      <c r="E4763" s="3">
        <v>4</v>
      </c>
    </row>
    <row r="4764" spans="1:5" ht="33">
      <c r="A4764" s="37">
        <v>4762</v>
      </c>
      <c r="B4764" s="209"/>
      <c r="C4764" s="37" t="s">
        <v>16606</v>
      </c>
      <c r="D4764" s="6" t="s">
        <v>4632</v>
      </c>
      <c r="E4764" s="3">
        <v>4</v>
      </c>
    </row>
    <row r="4765" spans="1:5" ht="18.75">
      <c r="A4765" s="37">
        <v>4763</v>
      </c>
      <c r="B4765" s="209"/>
      <c r="C4765" s="37" t="s">
        <v>16607</v>
      </c>
      <c r="D4765" s="6" t="s">
        <v>4633</v>
      </c>
      <c r="E4765" s="3">
        <v>4</v>
      </c>
    </row>
    <row r="4766" spans="1:5" ht="18.75">
      <c r="A4766" s="37">
        <v>4764</v>
      </c>
      <c r="B4766" s="209"/>
      <c r="C4766" s="37" t="s">
        <v>16608</v>
      </c>
      <c r="D4766" s="6" t="s">
        <v>4634</v>
      </c>
      <c r="E4766" s="3">
        <v>4</v>
      </c>
    </row>
    <row r="4767" spans="1:5" ht="18.75">
      <c r="A4767" s="37">
        <v>4765</v>
      </c>
      <c r="B4767" s="209"/>
      <c r="C4767" s="37" t="s">
        <v>16609</v>
      </c>
      <c r="D4767" s="6" t="s">
        <v>4635</v>
      </c>
      <c r="E4767" s="3">
        <v>4</v>
      </c>
    </row>
    <row r="4768" spans="1:5" ht="18.75">
      <c r="A4768" s="37">
        <v>4766</v>
      </c>
      <c r="B4768" s="209"/>
      <c r="C4768" s="37" t="s">
        <v>16610</v>
      </c>
      <c r="D4768" s="6" t="s">
        <v>4636</v>
      </c>
      <c r="E4768" s="3">
        <v>4</v>
      </c>
    </row>
    <row r="4769" spans="1:5" ht="18.75">
      <c r="A4769" s="37">
        <v>4767</v>
      </c>
      <c r="B4769" s="209"/>
      <c r="C4769" s="37" t="s">
        <v>16611</v>
      </c>
      <c r="D4769" s="6" t="s">
        <v>4637</v>
      </c>
      <c r="E4769" s="3">
        <v>4</v>
      </c>
    </row>
    <row r="4770" spans="1:5" ht="18.75">
      <c r="A4770" s="37">
        <v>4768</v>
      </c>
      <c r="B4770" s="209"/>
      <c r="C4770" s="37" t="s">
        <v>16612</v>
      </c>
      <c r="D4770" s="6" t="s">
        <v>4638</v>
      </c>
      <c r="E4770" s="3">
        <v>4</v>
      </c>
    </row>
    <row r="4771" spans="1:5" ht="18.75">
      <c r="A4771" s="37">
        <v>4769</v>
      </c>
      <c r="B4771" s="209"/>
      <c r="C4771" s="37" t="s">
        <v>16613</v>
      </c>
      <c r="D4771" s="6" t="s">
        <v>4639</v>
      </c>
      <c r="E4771" s="3">
        <v>4</v>
      </c>
    </row>
    <row r="4772" spans="1:5" ht="18.75">
      <c r="A4772" s="37">
        <v>4770</v>
      </c>
      <c r="B4772" s="209"/>
      <c r="C4772" s="37" t="s">
        <v>16614</v>
      </c>
      <c r="D4772" s="6" t="s">
        <v>4640</v>
      </c>
      <c r="E4772" s="3">
        <v>4</v>
      </c>
    </row>
    <row r="4773" spans="1:5" ht="18.75">
      <c r="A4773" s="37">
        <v>4771</v>
      </c>
      <c r="B4773" s="209"/>
      <c r="C4773" s="37" t="s">
        <v>16615</v>
      </c>
      <c r="D4773" s="6" t="s">
        <v>4641</v>
      </c>
      <c r="E4773" s="3">
        <v>4</v>
      </c>
    </row>
    <row r="4774" spans="1:5" ht="18.75">
      <c r="A4774" s="37">
        <v>4772</v>
      </c>
      <c r="B4774" s="209"/>
      <c r="C4774" s="37" t="s">
        <v>16616</v>
      </c>
      <c r="D4774" s="6" t="s">
        <v>4642</v>
      </c>
      <c r="E4774" s="3">
        <v>4</v>
      </c>
    </row>
    <row r="4775" spans="1:5" ht="18.75">
      <c r="A4775" s="37">
        <v>4773</v>
      </c>
      <c r="B4775" s="209"/>
      <c r="C4775" s="37" t="s">
        <v>16617</v>
      </c>
      <c r="D4775" s="6" t="s">
        <v>4643</v>
      </c>
      <c r="E4775" s="3">
        <v>4</v>
      </c>
    </row>
    <row r="4776" spans="1:5" ht="33">
      <c r="A4776" s="37">
        <v>4774</v>
      </c>
      <c r="B4776" s="209"/>
      <c r="C4776" s="37" t="s">
        <v>16618</v>
      </c>
      <c r="D4776" s="6" t="s">
        <v>4644</v>
      </c>
      <c r="E4776" s="3">
        <v>4</v>
      </c>
    </row>
    <row r="4777" spans="1:5" ht="18.75">
      <c r="A4777" s="37">
        <v>4775</v>
      </c>
      <c r="B4777" s="209"/>
      <c r="C4777" s="37" t="s">
        <v>16619</v>
      </c>
      <c r="D4777" s="6" t="s">
        <v>4645</v>
      </c>
      <c r="E4777" s="3">
        <v>4</v>
      </c>
    </row>
    <row r="4778" spans="1:5" ht="33">
      <c r="A4778" s="37">
        <v>4776</v>
      </c>
      <c r="B4778" s="209"/>
      <c r="C4778" s="37" t="s">
        <v>16620</v>
      </c>
      <c r="D4778" s="6" t="s">
        <v>4646</v>
      </c>
      <c r="E4778" s="3">
        <v>4</v>
      </c>
    </row>
    <row r="4779" spans="1:5" ht="18.75">
      <c r="A4779" s="37">
        <v>4777</v>
      </c>
      <c r="B4779" s="209"/>
      <c r="C4779" s="37" t="s">
        <v>16621</v>
      </c>
      <c r="D4779" s="6" t="s">
        <v>4647</v>
      </c>
      <c r="E4779" s="3">
        <v>4</v>
      </c>
    </row>
    <row r="4780" spans="1:5" ht="18.75">
      <c r="A4780" s="37">
        <v>4778</v>
      </c>
      <c r="B4780" s="209"/>
      <c r="C4780" s="37" t="s">
        <v>16622</v>
      </c>
      <c r="D4780" s="6" t="s">
        <v>4648</v>
      </c>
      <c r="E4780" s="3">
        <v>4</v>
      </c>
    </row>
    <row r="4781" spans="1:5" ht="18.75">
      <c r="A4781" s="37">
        <v>4779</v>
      </c>
      <c r="B4781" s="209"/>
      <c r="C4781" s="37" t="s">
        <v>16623</v>
      </c>
      <c r="D4781" s="6" t="s">
        <v>4649</v>
      </c>
      <c r="E4781" s="3">
        <v>4</v>
      </c>
    </row>
    <row r="4782" spans="1:5" ht="18.75">
      <c r="A4782" s="37">
        <v>4780</v>
      </c>
      <c r="B4782" s="209"/>
      <c r="C4782" s="37" t="s">
        <v>16624</v>
      </c>
      <c r="D4782" s="6" t="s">
        <v>4650</v>
      </c>
      <c r="E4782" s="3">
        <v>4</v>
      </c>
    </row>
    <row r="4783" spans="1:5" ht="18.75">
      <c r="A4783" s="37">
        <v>4781</v>
      </c>
      <c r="B4783" s="209"/>
      <c r="C4783" s="37" t="s">
        <v>16625</v>
      </c>
      <c r="D4783" s="6" t="s">
        <v>4651</v>
      </c>
      <c r="E4783" s="3">
        <v>4</v>
      </c>
    </row>
    <row r="4784" spans="1:5" ht="18.75">
      <c r="A4784" s="37">
        <v>4782</v>
      </c>
      <c r="B4784" s="209"/>
      <c r="C4784" s="37" t="s">
        <v>16626</v>
      </c>
      <c r="D4784" s="6" t="s">
        <v>4652</v>
      </c>
      <c r="E4784" s="3">
        <v>4</v>
      </c>
    </row>
    <row r="4785" spans="1:5" ht="33">
      <c r="A4785" s="37">
        <v>4783</v>
      </c>
      <c r="B4785" s="209"/>
      <c r="C4785" s="37" t="s">
        <v>16627</v>
      </c>
      <c r="D4785" s="6" t="s">
        <v>4653</v>
      </c>
      <c r="E4785" s="3">
        <v>4</v>
      </c>
    </row>
    <row r="4786" spans="1:5" ht="33">
      <c r="A4786" s="37">
        <v>4784</v>
      </c>
      <c r="B4786" s="209"/>
      <c r="C4786" s="37" t="s">
        <v>16628</v>
      </c>
      <c r="D4786" s="6" t="s">
        <v>4654</v>
      </c>
      <c r="E4786" s="3">
        <v>4</v>
      </c>
    </row>
    <row r="4787" spans="1:5" ht="33">
      <c r="A4787" s="37">
        <v>4785</v>
      </c>
      <c r="B4787" s="209"/>
      <c r="C4787" s="37" t="s">
        <v>16629</v>
      </c>
      <c r="D4787" s="6" t="s">
        <v>4655</v>
      </c>
      <c r="E4787" s="3">
        <v>4</v>
      </c>
    </row>
    <row r="4788" spans="1:5" ht="33">
      <c r="A4788" s="37">
        <v>4786</v>
      </c>
      <c r="B4788" s="209"/>
      <c r="C4788" s="37" t="s">
        <v>16630</v>
      </c>
      <c r="D4788" s="6" t="s">
        <v>4656</v>
      </c>
      <c r="E4788" s="3">
        <v>4</v>
      </c>
    </row>
    <row r="4789" spans="1:5" ht="33">
      <c r="A4789" s="37">
        <v>4787</v>
      </c>
      <c r="B4789" s="209"/>
      <c r="C4789" s="37" t="s">
        <v>16631</v>
      </c>
      <c r="D4789" s="6" t="s">
        <v>4657</v>
      </c>
      <c r="E4789" s="3">
        <v>4</v>
      </c>
    </row>
    <row r="4790" spans="1:5" ht="18.75">
      <c r="A4790" s="37">
        <v>4788</v>
      </c>
      <c r="B4790" s="209"/>
      <c r="C4790" s="37" t="s">
        <v>16632</v>
      </c>
      <c r="D4790" s="6" t="s">
        <v>4658</v>
      </c>
      <c r="E4790" s="3">
        <v>4</v>
      </c>
    </row>
    <row r="4791" spans="1:5" ht="18.75">
      <c r="A4791" s="37">
        <v>4789</v>
      </c>
      <c r="B4791" s="209"/>
      <c r="C4791" s="37" t="s">
        <v>16633</v>
      </c>
      <c r="D4791" s="6" t="s">
        <v>4659</v>
      </c>
      <c r="E4791" s="3">
        <v>4</v>
      </c>
    </row>
    <row r="4792" spans="1:5" ht="18.75">
      <c r="A4792" s="37">
        <v>4790</v>
      </c>
      <c r="B4792" s="209"/>
      <c r="C4792" s="37" t="s">
        <v>16634</v>
      </c>
      <c r="D4792" s="6" t="s">
        <v>4660</v>
      </c>
      <c r="E4792" s="3">
        <v>4</v>
      </c>
    </row>
    <row r="4793" spans="1:5" ht="18.75">
      <c r="A4793" s="37">
        <v>4791</v>
      </c>
      <c r="B4793" s="209"/>
      <c r="C4793" s="37" t="s">
        <v>16635</v>
      </c>
      <c r="D4793" s="6" t="s">
        <v>4661</v>
      </c>
      <c r="E4793" s="3">
        <v>4</v>
      </c>
    </row>
    <row r="4794" spans="1:5" ht="18.75">
      <c r="A4794" s="37">
        <v>4792</v>
      </c>
      <c r="B4794" s="209"/>
      <c r="C4794" s="37" t="s">
        <v>16636</v>
      </c>
      <c r="D4794" s="6" t="s">
        <v>4662</v>
      </c>
      <c r="E4794" s="3">
        <v>4</v>
      </c>
    </row>
    <row r="4795" spans="1:5" ht="18.75">
      <c r="A4795" s="37">
        <v>4793</v>
      </c>
      <c r="B4795" s="209"/>
      <c r="C4795" s="37" t="s">
        <v>16637</v>
      </c>
      <c r="D4795" s="6" t="s">
        <v>4663</v>
      </c>
      <c r="E4795" s="3">
        <v>4</v>
      </c>
    </row>
    <row r="4796" spans="1:5" ht="18.75">
      <c r="A4796" s="37">
        <v>4794</v>
      </c>
      <c r="B4796" s="209"/>
      <c r="C4796" s="37" t="s">
        <v>16638</v>
      </c>
      <c r="D4796" s="6" t="s">
        <v>4664</v>
      </c>
      <c r="E4796" s="3">
        <v>4</v>
      </c>
    </row>
    <row r="4797" spans="1:5" ht="18.75">
      <c r="A4797" s="37">
        <v>4795</v>
      </c>
      <c r="B4797" s="209"/>
      <c r="C4797" s="37" t="s">
        <v>16639</v>
      </c>
      <c r="D4797" s="6" t="s">
        <v>4665</v>
      </c>
      <c r="E4797" s="3">
        <v>4</v>
      </c>
    </row>
    <row r="4798" spans="1:5" ht="18.75">
      <c r="A4798" s="37">
        <v>4796</v>
      </c>
      <c r="B4798" s="209"/>
      <c r="C4798" s="37" t="s">
        <v>16640</v>
      </c>
      <c r="D4798" s="6" t="s">
        <v>4666</v>
      </c>
      <c r="E4798" s="3">
        <v>4</v>
      </c>
    </row>
    <row r="4799" spans="1:5" ht="18.75">
      <c r="A4799" s="37">
        <v>4797</v>
      </c>
      <c r="B4799" s="209"/>
      <c r="C4799" s="37" t="s">
        <v>16641</v>
      </c>
      <c r="D4799" s="6" t="s">
        <v>4667</v>
      </c>
      <c r="E4799" s="3">
        <v>4</v>
      </c>
    </row>
    <row r="4800" spans="1:5" ht="33">
      <c r="A4800" s="37">
        <v>4798</v>
      </c>
      <c r="B4800" s="209"/>
      <c r="C4800" s="37" t="s">
        <v>16642</v>
      </c>
      <c r="D4800" s="6" t="s">
        <v>4668</v>
      </c>
      <c r="E4800" s="3">
        <v>4</v>
      </c>
    </row>
    <row r="4801" spans="1:5" ht="18.75">
      <c r="A4801" s="37">
        <v>4799</v>
      </c>
      <c r="B4801" s="209"/>
      <c r="C4801" s="37" t="s">
        <v>16643</v>
      </c>
      <c r="D4801" s="6" t="s">
        <v>4669</v>
      </c>
      <c r="E4801" s="3">
        <v>4</v>
      </c>
    </row>
    <row r="4802" spans="1:5" ht="18.75">
      <c r="A4802" s="37">
        <v>4800</v>
      </c>
      <c r="B4802" s="209"/>
      <c r="C4802" s="37" t="s">
        <v>16644</v>
      </c>
      <c r="D4802" s="6" t="s">
        <v>4670</v>
      </c>
      <c r="E4802" s="3">
        <v>4</v>
      </c>
    </row>
    <row r="4803" spans="1:5" ht="33">
      <c r="A4803" s="37">
        <v>4801</v>
      </c>
      <c r="B4803" s="209"/>
      <c r="C4803" s="37" t="s">
        <v>16645</v>
      </c>
      <c r="D4803" s="6" t="s">
        <v>4671</v>
      </c>
      <c r="E4803" s="3">
        <v>4</v>
      </c>
    </row>
    <row r="4804" spans="1:5" ht="18.75">
      <c r="A4804" s="37">
        <v>4802</v>
      </c>
      <c r="B4804" s="209"/>
      <c r="C4804" s="37" t="s">
        <v>16646</v>
      </c>
      <c r="D4804" s="6" t="s">
        <v>4672</v>
      </c>
      <c r="E4804" s="3">
        <v>4</v>
      </c>
    </row>
    <row r="4805" spans="1:5" ht="18.75">
      <c r="A4805" s="37">
        <v>4803</v>
      </c>
      <c r="B4805" s="209"/>
      <c r="C4805" s="37" t="s">
        <v>16647</v>
      </c>
      <c r="D4805" s="6" t="s">
        <v>4673</v>
      </c>
      <c r="E4805" s="3">
        <v>4</v>
      </c>
    </row>
    <row r="4806" spans="1:5" ht="33">
      <c r="A4806" s="37">
        <v>4804</v>
      </c>
      <c r="B4806" s="209"/>
      <c r="C4806" s="37" t="s">
        <v>16648</v>
      </c>
      <c r="D4806" s="6" t="s">
        <v>4674</v>
      </c>
      <c r="E4806" s="3">
        <v>4</v>
      </c>
    </row>
    <row r="4807" spans="1:5" ht="18.75">
      <c r="A4807" s="37">
        <v>4805</v>
      </c>
      <c r="B4807" s="209"/>
      <c r="C4807" s="37" t="s">
        <v>16649</v>
      </c>
      <c r="D4807" s="6" t="s">
        <v>4675</v>
      </c>
      <c r="E4807" s="3">
        <v>4</v>
      </c>
    </row>
    <row r="4808" spans="1:5" ht="33">
      <c r="A4808" s="37">
        <v>4806</v>
      </c>
      <c r="B4808" s="209"/>
      <c r="C4808" s="37" t="s">
        <v>16650</v>
      </c>
      <c r="D4808" s="6" t="s">
        <v>4676</v>
      </c>
      <c r="E4808" s="3">
        <v>4</v>
      </c>
    </row>
    <row r="4809" spans="1:5" ht="33">
      <c r="A4809" s="37">
        <v>4807</v>
      </c>
      <c r="B4809" s="209"/>
      <c r="C4809" s="37" t="s">
        <v>16651</v>
      </c>
      <c r="D4809" s="6" t="s">
        <v>4677</v>
      </c>
      <c r="E4809" s="3">
        <v>4</v>
      </c>
    </row>
    <row r="4810" spans="1:5" ht="33">
      <c r="A4810" s="37">
        <v>4808</v>
      </c>
      <c r="B4810" s="209"/>
      <c r="C4810" s="37" t="s">
        <v>16652</v>
      </c>
      <c r="D4810" s="6" t="s">
        <v>4678</v>
      </c>
      <c r="E4810" s="3">
        <v>4</v>
      </c>
    </row>
    <row r="4811" spans="1:5" ht="33">
      <c r="A4811" s="37">
        <v>4809</v>
      </c>
      <c r="B4811" s="209"/>
      <c r="C4811" s="37" t="s">
        <v>16653</v>
      </c>
      <c r="D4811" s="6" t="s">
        <v>4679</v>
      </c>
      <c r="E4811" s="3">
        <v>4</v>
      </c>
    </row>
    <row r="4812" spans="1:5" ht="18.75">
      <c r="A4812" s="37">
        <v>4810</v>
      </c>
      <c r="B4812" s="209"/>
      <c r="C4812" s="37" t="s">
        <v>16654</v>
      </c>
      <c r="D4812" s="6" t="s">
        <v>4680</v>
      </c>
      <c r="E4812" s="3">
        <v>4</v>
      </c>
    </row>
    <row r="4813" spans="1:5" ht="33">
      <c r="A4813" s="37">
        <v>4811</v>
      </c>
      <c r="B4813" s="209"/>
      <c r="C4813" s="37" t="s">
        <v>16655</v>
      </c>
      <c r="D4813" s="6" t="s">
        <v>4681</v>
      </c>
      <c r="E4813" s="3">
        <v>4</v>
      </c>
    </row>
    <row r="4814" spans="1:5" ht="18.75">
      <c r="A4814" s="37">
        <v>4812</v>
      </c>
      <c r="B4814" s="209"/>
      <c r="C4814" s="37" t="s">
        <v>16656</v>
      </c>
      <c r="D4814" s="6" t="s">
        <v>4682</v>
      </c>
      <c r="E4814" s="3">
        <v>4</v>
      </c>
    </row>
    <row r="4815" spans="1:5" ht="18.75">
      <c r="A4815" s="37">
        <v>4813</v>
      </c>
      <c r="B4815" s="209"/>
      <c r="C4815" s="37" t="s">
        <v>16657</v>
      </c>
      <c r="D4815" s="6" t="s">
        <v>4683</v>
      </c>
      <c r="E4815" s="3">
        <v>4</v>
      </c>
    </row>
    <row r="4816" spans="1:5" ht="18.75">
      <c r="A4816" s="37">
        <v>4814</v>
      </c>
      <c r="B4816" s="209"/>
      <c r="C4816" s="37" t="s">
        <v>16658</v>
      </c>
      <c r="D4816" s="6" t="s">
        <v>4684</v>
      </c>
      <c r="E4816" s="3">
        <v>4</v>
      </c>
    </row>
    <row r="4817" spans="1:5" ht="18.75">
      <c r="A4817" s="37">
        <v>4815</v>
      </c>
      <c r="B4817" s="209"/>
      <c r="C4817" s="37" t="s">
        <v>16659</v>
      </c>
      <c r="D4817" s="6" t="s">
        <v>4685</v>
      </c>
      <c r="E4817" s="3">
        <v>4</v>
      </c>
    </row>
    <row r="4818" spans="1:5" ht="33">
      <c r="A4818" s="37">
        <v>4816</v>
      </c>
      <c r="B4818" s="209"/>
      <c r="C4818" s="37" t="s">
        <v>16660</v>
      </c>
      <c r="D4818" s="6" t="s">
        <v>4686</v>
      </c>
      <c r="E4818" s="3">
        <v>4</v>
      </c>
    </row>
    <row r="4819" spans="1:5" ht="18.75">
      <c r="A4819" s="37">
        <v>4817</v>
      </c>
      <c r="B4819" s="209"/>
      <c r="C4819" s="37" t="s">
        <v>16661</v>
      </c>
      <c r="D4819" s="6" t="s">
        <v>4687</v>
      </c>
      <c r="E4819" s="3">
        <v>4</v>
      </c>
    </row>
    <row r="4820" spans="1:5" ht="18.75">
      <c r="A4820" s="37">
        <v>4818</v>
      </c>
      <c r="B4820" s="209"/>
      <c r="C4820" s="37" t="s">
        <v>16662</v>
      </c>
      <c r="D4820" s="6" t="s">
        <v>4688</v>
      </c>
      <c r="E4820" s="3">
        <v>4</v>
      </c>
    </row>
    <row r="4821" spans="1:5" ht="33">
      <c r="A4821" s="37">
        <v>4819</v>
      </c>
      <c r="B4821" s="209"/>
      <c r="C4821" s="37" t="s">
        <v>16663</v>
      </c>
      <c r="D4821" s="6" t="s">
        <v>4689</v>
      </c>
      <c r="E4821" s="3">
        <v>4</v>
      </c>
    </row>
    <row r="4822" spans="1:5" ht="18.75">
      <c r="A4822" s="37">
        <v>4820</v>
      </c>
      <c r="B4822" s="209"/>
      <c r="C4822" s="37" t="s">
        <v>16664</v>
      </c>
      <c r="D4822" s="6" t="s">
        <v>4690</v>
      </c>
      <c r="E4822" s="3">
        <v>4</v>
      </c>
    </row>
    <row r="4823" spans="1:5" ht="18.75">
      <c r="A4823" s="37">
        <v>4821</v>
      </c>
      <c r="B4823" s="209"/>
      <c r="C4823" s="37" t="s">
        <v>16665</v>
      </c>
      <c r="D4823" s="6" t="s">
        <v>4691</v>
      </c>
      <c r="E4823" s="3">
        <v>4</v>
      </c>
    </row>
    <row r="4824" spans="1:5" ht="33">
      <c r="A4824" s="37">
        <v>4822</v>
      </c>
      <c r="B4824" s="209"/>
      <c r="C4824" s="37" t="s">
        <v>16666</v>
      </c>
      <c r="D4824" s="6" t="s">
        <v>4692</v>
      </c>
      <c r="E4824" s="3">
        <v>4</v>
      </c>
    </row>
    <row r="4825" spans="1:5" ht="33">
      <c r="A4825" s="37">
        <v>4823</v>
      </c>
      <c r="B4825" s="209"/>
      <c r="C4825" s="37" t="s">
        <v>16667</v>
      </c>
      <c r="D4825" s="6" t="s">
        <v>4693</v>
      </c>
      <c r="E4825" s="3">
        <v>4</v>
      </c>
    </row>
    <row r="4826" spans="1:5" ht="18.75">
      <c r="A4826" s="37">
        <v>4824</v>
      </c>
      <c r="B4826" s="209"/>
      <c r="C4826" s="37" t="s">
        <v>16668</v>
      </c>
      <c r="D4826" s="6" t="s">
        <v>4694</v>
      </c>
      <c r="E4826" s="3">
        <v>4</v>
      </c>
    </row>
    <row r="4827" spans="1:5" ht="18.75">
      <c r="A4827" s="37">
        <v>4825</v>
      </c>
      <c r="B4827" s="209"/>
      <c r="C4827" s="37" t="s">
        <v>16669</v>
      </c>
      <c r="D4827" s="6" t="s">
        <v>4695</v>
      </c>
      <c r="E4827" s="3">
        <v>4</v>
      </c>
    </row>
    <row r="4828" spans="1:5" ht="18.75">
      <c r="A4828" s="37">
        <v>4826</v>
      </c>
      <c r="B4828" s="209"/>
      <c r="C4828" s="37" t="s">
        <v>16670</v>
      </c>
      <c r="D4828" s="6" t="s">
        <v>4696</v>
      </c>
      <c r="E4828" s="3">
        <v>4</v>
      </c>
    </row>
    <row r="4829" spans="1:5" ht="18.75">
      <c r="A4829" s="37">
        <v>4827</v>
      </c>
      <c r="B4829" s="209"/>
      <c r="C4829" s="37" t="s">
        <v>16671</v>
      </c>
      <c r="D4829" s="6" t="s">
        <v>4697</v>
      </c>
      <c r="E4829" s="3">
        <v>4</v>
      </c>
    </row>
    <row r="4830" spans="1:5" ht="33">
      <c r="A4830" s="37">
        <v>4828</v>
      </c>
      <c r="B4830" s="209"/>
      <c r="C4830" s="37" t="s">
        <v>16672</v>
      </c>
      <c r="D4830" s="6" t="s">
        <v>4698</v>
      </c>
      <c r="E4830" s="3">
        <v>4</v>
      </c>
    </row>
    <row r="4831" spans="1:5" ht="18.75">
      <c r="A4831" s="37">
        <v>4829</v>
      </c>
      <c r="B4831" s="209"/>
      <c r="C4831" s="37" t="s">
        <v>16673</v>
      </c>
      <c r="D4831" s="6" t="s">
        <v>4699</v>
      </c>
      <c r="E4831" s="3">
        <v>4</v>
      </c>
    </row>
    <row r="4832" spans="1:5" ht="18.75">
      <c r="A4832" s="37">
        <v>4830</v>
      </c>
      <c r="B4832" s="209"/>
      <c r="C4832" s="37" t="s">
        <v>16674</v>
      </c>
      <c r="D4832" s="6" t="s">
        <v>4700</v>
      </c>
      <c r="E4832" s="3">
        <v>4</v>
      </c>
    </row>
    <row r="4833" spans="1:5" ht="18.75">
      <c r="A4833" s="37">
        <v>4831</v>
      </c>
      <c r="B4833" s="209"/>
      <c r="C4833" s="37" t="s">
        <v>16675</v>
      </c>
      <c r="D4833" s="6" t="s">
        <v>4701</v>
      </c>
      <c r="E4833" s="3">
        <v>4</v>
      </c>
    </row>
    <row r="4834" spans="1:5" ht="33">
      <c r="A4834" s="37">
        <v>4832</v>
      </c>
      <c r="B4834" s="209"/>
      <c r="C4834" s="37" t="s">
        <v>16676</v>
      </c>
      <c r="D4834" s="6" t="s">
        <v>4702</v>
      </c>
      <c r="E4834" s="3">
        <v>4</v>
      </c>
    </row>
    <row r="4835" spans="1:5" ht="18.75">
      <c r="A4835" s="37">
        <v>4833</v>
      </c>
      <c r="B4835" s="209"/>
      <c r="C4835" s="37" t="s">
        <v>16677</v>
      </c>
      <c r="D4835" s="6" t="s">
        <v>4703</v>
      </c>
      <c r="E4835" s="3">
        <v>4</v>
      </c>
    </row>
    <row r="4836" spans="1:5" ht="33">
      <c r="A4836" s="37">
        <v>4834</v>
      </c>
      <c r="B4836" s="209"/>
      <c r="C4836" s="37" t="s">
        <v>16678</v>
      </c>
      <c r="D4836" s="6" t="s">
        <v>4704</v>
      </c>
      <c r="E4836" s="3">
        <v>4</v>
      </c>
    </row>
    <row r="4837" spans="1:5" ht="33">
      <c r="A4837" s="37">
        <v>4835</v>
      </c>
      <c r="B4837" s="209"/>
      <c r="C4837" s="37" t="s">
        <v>16679</v>
      </c>
      <c r="D4837" s="6" t="s">
        <v>4705</v>
      </c>
      <c r="E4837" s="3">
        <v>4</v>
      </c>
    </row>
    <row r="4838" spans="1:5" ht="33">
      <c r="A4838" s="37">
        <v>4836</v>
      </c>
      <c r="B4838" s="209"/>
      <c r="C4838" s="37" t="s">
        <v>16680</v>
      </c>
      <c r="D4838" s="6" t="s">
        <v>4706</v>
      </c>
      <c r="E4838" s="3">
        <v>4</v>
      </c>
    </row>
    <row r="4839" spans="1:5" ht="33">
      <c r="A4839" s="37">
        <v>4837</v>
      </c>
      <c r="B4839" s="209"/>
      <c r="C4839" s="37" t="s">
        <v>16681</v>
      </c>
      <c r="D4839" s="6" t="s">
        <v>4707</v>
      </c>
      <c r="E4839" s="3">
        <v>4</v>
      </c>
    </row>
    <row r="4840" spans="1:5" ht="18.75">
      <c r="A4840" s="37">
        <v>4838</v>
      </c>
      <c r="B4840" s="209"/>
      <c r="C4840" s="37" t="s">
        <v>16682</v>
      </c>
      <c r="D4840" s="6" t="s">
        <v>4708</v>
      </c>
      <c r="E4840" s="3">
        <v>4</v>
      </c>
    </row>
    <row r="4841" spans="1:5" ht="33">
      <c r="A4841" s="37">
        <v>4839</v>
      </c>
      <c r="B4841" s="209"/>
      <c r="C4841" s="37" t="s">
        <v>16683</v>
      </c>
      <c r="D4841" s="6" t="s">
        <v>4709</v>
      </c>
      <c r="E4841" s="3">
        <v>4</v>
      </c>
    </row>
    <row r="4842" spans="1:5" ht="33">
      <c r="A4842" s="37">
        <v>4840</v>
      </c>
      <c r="B4842" s="209"/>
      <c r="C4842" s="37" t="s">
        <v>16684</v>
      </c>
      <c r="D4842" s="6" t="s">
        <v>4710</v>
      </c>
      <c r="E4842" s="3">
        <v>4</v>
      </c>
    </row>
    <row r="4843" spans="1:5" ht="33">
      <c r="A4843" s="37">
        <v>4841</v>
      </c>
      <c r="B4843" s="209"/>
      <c r="C4843" s="37" t="s">
        <v>16685</v>
      </c>
      <c r="D4843" s="6" t="s">
        <v>4711</v>
      </c>
      <c r="E4843" s="3">
        <v>4</v>
      </c>
    </row>
    <row r="4844" spans="1:5" ht="33">
      <c r="A4844" s="37">
        <v>4842</v>
      </c>
      <c r="B4844" s="209"/>
      <c r="C4844" s="37" t="s">
        <v>16686</v>
      </c>
      <c r="D4844" s="6" t="s">
        <v>4712</v>
      </c>
      <c r="E4844" s="3">
        <v>4</v>
      </c>
    </row>
    <row r="4845" spans="1:5" ht="33">
      <c r="A4845" s="37">
        <v>4843</v>
      </c>
      <c r="B4845" s="209"/>
      <c r="C4845" s="37" t="s">
        <v>16687</v>
      </c>
      <c r="D4845" s="6" t="s">
        <v>4713</v>
      </c>
      <c r="E4845" s="3">
        <v>4</v>
      </c>
    </row>
    <row r="4846" spans="1:5" ht="33">
      <c r="A4846" s="37">
        <v>4844</v>
      </c>
      <c r="B4846" s="209"/>
      <c r="C4846" s="37" t="s">
        <v>16688</v>
      </c>
      <c r="D4846" s="6" t="s">
        <v>4714</v>
      </c>
      <c r="E4846" s="3">
        <v>4</v>
      </c>
    </row>
    <row r="4847" spans="1:5" ht="18.75">
      <c r="A4847" s="37">
        <v>4845</v>
      </c>
      <c r="B4847" s="209"/>
      <c r="C4847" s="37" t="s">
        <v>16689</v>
      </c>
      <c r="D4847" s="6" t="s">
        <v>4715</v>
      </c>
      <c r="E4847" s="3">
        <v>4</v>
      </c>
    </row>
    <row r="4848" spans="1:5" ht="18.75">
      <c r="A4848" s="37">
        <v>4846</v>
      </c>
      <c r="B4848" s="209"/>
      <c r="C4848" s="37" t="s">
        <v>16690</v>
      </c>
      <c r="D4848" s="6" t="s">
        <v>4716</v>
      </c>
      <c r="E4848" s="3">
        <v>4</v>
      </c>
    </row>
    <row r="4849" spans="1:5" ht="33">
      <c r="A4849" s="37">
        <v>4847</v>
      </c>
      <c r="B4849" s="209"/>
      <c r="C4849" s="37" t="s">
        <v>16691</v>
      </c>
      <c r="D4849" s="6" t="s">
        <v>4717</v>
      </c>
      <c r="E4849" s="3">
        <v>4</v>
      </c>
    </row>
    <row r="4850" spans="1:5" ht="33">
      <c r="A4850" s="37">
        <v>4848</v>
      </c>
      <c r="B4850" s="209"/>
      <c r="C4850" s="37" t="s">
        <v>16692</v>
      </c>
      <c r="D4850" s="6" t="s">
        <v>4718</v>
      </c>
      <c r="E4850" s="3">
        <v>4</v>
      </c>
    </row>
    <row r="4851" spans="1:5" ht="33">
      <c r="A4851" s="37">
        <v>4849</v>
      </c>
      <c r="B4851" s="209"/>
      <c r="C4851" s="37" t="s">
        <v>16693</v>
      </c>
      <c r="D4851" s="6" t="s">
        <v>4719</v>
      </c>
      <c r="E4851" s="3">
        <v>4</v>
      </c>
    </row>
    <row r="4852" spans="1:5" ht="33">
      <c r="A4852" s="37">
        <v>4850</v>
      </c>
      <c r="B4852" s="209"/>
      <c r="C4852" s="37" t="s">
        <v>16694</v>
      </c>
      <c r="D4852" s="6" t="s">
        <v>4720</v>
      </c>
      <c r="E4852" s="3">
        <v>4</v>
      </c>
    </row>
    <row r="4853" spans="1:5" ht="18.75">
      <c r="A4853" s="37">
        <v>4851</v>
      </c>
      <c r="B4853" s="209"/>
      <c r="C4853" s="37" t="s">
        <v>16695</v>
      </c>
      <c r="D4853" s="6" t="s">
        <v>4721</v>
      </c>
      <c r="E4853" s="3">
        <v>4</v>
      </c>
    </row>
    <row r="4854" spans="1:5" ht="33">
      <c r="A4854" s="37">
        <v>4852</v>
      </c>
      <c r="B4854" s="209"/>
      <c r="C4854" s="37" t="s">
        <v>16696</v>
      </c>
      <c r="D4854" s="6" t="s">
        <v>4722</v>
      </c>
      <c r="E4854" s="3">
        <v>4</v>
      </c>
    </row>
    <row r="4855" spans="1:5" ht="18.75">
      <c r="A4855" s="37">
        <v>4853</v>
      </c>
      <c r="B4855" s="209"/>
      <c r="C4855" s="37" t="s">
        <v>16697</v>
      </c>
      <c r="D4855" s="6" t="s">
        <v>4723</v>
      </c>
      <c r="E4855" s="3">
        <v>4</v>
      </c>
    </row>
    <row r="4856" spans="1:5" ht="18.75">
      <c r="A4856" s="37">
        <v>4854</v>
      </c>
      <c r="B4856" s="209"/>
      <c r="C4856" s="37" t="s">
        <v>16698</v>
      </c>
      <c r="D4856" s="6" t="s">
        <v>4724</v>
      </c>
      <c r="E4856" s="3">
        <v>4</v>
      </c>
    </row>
    <row r="4857" spans="1:5" ht="33">
      <c r="A4857" s="37">
        <v>4855</v>
      </c>
      <c r="B4857" s="209"/>
      <c r="C4857" s="37" t="s">
        <v>16699</v>
      </c>
      <c r="D4857" s="6" t="s">
        <v>4725</v>
      </c>
      <c r="E4857" s="3">
        <v>4</v>
      </c>
    </row>
    <row r="4858" spans="1:5" ht="33">
      <c r="A4858" s="37">
        <v>4856</v>
      </c>
      <c r="B4858" s="209"/>
      <c r="C4858" s="37" t="s">
        <v>16700</v>
      </c>
      <c r="D4858" s="6" t="s">
        <v>4726</v>
      </c>
      <c r="E4858" s="3">
        <v>4</v>
      </c>
    </row>
    <row r="4859" spans="1:5" ht="18.75">
      <c r="A4859" s="37">
        <v>4857</v>
      </c>
      <c r="B4859" s="209"/>
      <c r="C4859" s="37" t="s">
        <v>16701</v>
      </c>
      <c r="D4859" s="6" t="s">
        <v>4727</v>
      </c>
      <c r="E4859" s="3">
        <v>4</v>
      </c>
    </row>
    <row r="4860" spans="1:5" ht="33">
      <c r="A4860" s="37">
        <v>4858</v>
      </c>
      <c r="B4860" s="209"/>
      <c r="C4860" s="37" t="s">
        <v>16702</v>
      </c>
      <c r="D4860" s="6" t="s">
        <v>4728</v>
      </c>
      <c r="E4860" s="3">
        <v>4</v>
      </c>
    </row>
    <row r="4861" spans="1:5" ht="33">
      <c r="A4861" s="37">
        <v>4859</v>
      </c>
      <c r="B4861" s="209"/>
      <c r="C4861" s="37" t="s">
        <v>16703</v>
      </c>
      <c r="D4861" s="6" t="s">
        <v>4729</v>
      </c>
      <c r="E4861" s="3">
        <v>4</v>
      </c>
    </row>
    <row r="4862" spans="1:5" ht="33">
      <c r="A4862" s="37">
        <v>4860</v>
      </c>
      <c r="B4862" s="209"/>
      <c r="C4862" s="37" t="s">
        <v>16704</v>
      </c>
      <c r="D4862" s="6" t="s">
        <v>4730</v>
      </c>
      <c r="E4862" s="3">
        <v>4</v>
      </c>
    </row>
    <row r="4863" spans="1:5" ht="18.75">
      <c r="A4863" s="37">
        <v>4861</v>
      </c>
      <c r="B4863" s="209"/>
      <c r="C4863" s="37" t="s">
        <v>16705</v>
      </c>
      <c r="D4863" s="6" t="s">
        <v>4731</v>
      </c>
      <c r="E4863" s="3">
        <v>4</v>
      </c>
    </row>
    <row r="4864" spans="1:5" ht="33">
      <c r="A4864" s="37">
        <v>4862</v>
      </c>
      <c r="B4864" s="209"/>
      <c r="C4864" s="37" t="s">
        <v>16706</v>
      </c>
      <c r="D4864" s="6" t="s">
        <v>4732</v>
      </c>
      <c r="E4864" s="3">
        <v>4</v>
      </c>
    </row>
    <row r="4865" spans="1:5" ht="33">
      <c r="A4865" s="37">
        <v>4863</v>
      </c>
      <c r="B4865" s="209"/>
      <c r="C4865" s="37" t="s">
        <v>16707</v>
      </c>
      <c r="D4865" s="6" t="s">
        <v>4733</v>
      </c>
      <c r="E4865" s="3">
        <v>4</v>
      </c>
    </row>
    <row r="4866" spans="1:5" ht="18.75">
      <c r="A4866" s="37">
        <v>4864</v>
      </c>
      <c r="B4866" s="209"/>
      <c r="C4866" s="37" t="s">
        <v>16708</v>
      </c>
      <c r="D4866" s="6" t="s">
        <v>4734</v>
      </c>
      <c r="E4866" s="3">
        <v>4</v>
      </c>
    </row>
    <row r="4867" spans="1:5" ht="33">
      <c r="A4867" s="37">
        <v>4865</v>
      </c>
      <c r="B4867" s="209"/>
      <c r="C4867" s="37" t="s">
        <v>16709</v>
      </c>
      <c r="D4867" s="6" t="s">
        <v>4735</v>
      </c>
      <c r="E4867" s="3">
        <v>4</v>
      </c>
    </row>
    <row r="4868" spans="1:5" ht="33">
      <c r="A4868" s="37">
        <v>4866</v>
      </c>
      <c r="B4868" s="209"/>
      <c r="C4868" s="37" t="s">
        <v>16710</v>
      </c>
      <c r="D4868" s="6" t="s">
        <v>4736</v>
      </c>
      <c r="E4868" s="3">
        <v>4</v>
      </c>
    </row>
    <row r="4869" spans="1:5" ht="33">
      <c r="A4869" s="37">
        <v>4867</v>
      </c>
      <c r="B4869" s="209"/>
      <c r="C4869" s="37" t="s">
        <v>16711</v>
      </c>
      <c r="D4869" s="6" t="s">
        <v>4737</v>
      </c>
      <c r="E4869" s="3">
        <v>4</v>
      </c>
    </row>
    <row r="4870" spans="1:5" ht="33">
      <c r="A4870" s="37">
        <v>4868</v>
      </c>
      <c r="B4870" s="209"/>
      <c r="C4870" s="37" t="s">
        <v>16712</v>
      </c>
      <c r="D4870" s="6" t="s">
        <v>4738</v>
      </c>
      <c r="E4870" s="3">
        <v>4</v>
      </c>
    </row>
    <row r="4871" spans="1:5" ht="18.75">
      <c r="A4871" s="37">
        <v>4869</v>
      </c>
      <c r="B4871" s="209"/>
      <c r="C4871" s="37" t="s">
        <v>16713</v>
      </c>
      <c r="D4871" s="6" t="s">
        <v>4739</v>
      </c>
      <c r="E4871" s="3">
        <v>4</v>
      </c>
    </row>
    <row r="4872" spans="1:5" ht="33">
      <c r="A4872" s="37">
        <v>4870</v>
      </c>
      <c r="B4872" s="209"/>
      <c r="C4872" s="37" t="s">
        <v>16714</v>
      </c>
      <c r="D4872" s="6" t="s">
        <v>4730</v>
      </c>
      <c r="E4872" s="3">
        <v>4</v>
      </c>
    </row>
    <row r="4873" spans="1:5" ht="33">
      <c r="A4873" s="37">
        <v>4871</v>
      </c>
      <c r="B4873" s="209"/>
      <c r="C4873" s="37" t="s">
        <v>16715</v>
      </c>
      <c r="D4873" s="6" t="s">
        <v>4740</v>
      </c>
      <c r="E4873" s="3">
        <v>4</v>
      </c>
    </row>
    <row r="4874" spans="1:5" ht="33">
      <c r="A4874" s="37">
        <v>4872</v>
      </c>
      <c r="B4874" s="209"/>
      <c r="C4874" s="37" t="s">
        <v>16716</v>
      </c>
      <c r="D4874" s="6" t="s">
        <v>4741</v>
      </c>
      <c r="E4874" s="3">
        <v>4</v>
      </c>
    </row>
    <row r="4875" spans="1:5" ht="33">
      <c r="A4875" s="37">
        <v>4873</v>
      </c>
      <c r="B4875" s="209"/>
      <c r="C4875" s="37" t="s">
        <v>16717</v>
      </c>
      <c r="D4875" s="6" t="s">
        <v>4742</v>
      </c>
      <c r="E4875" s="3">
        <v>4</v>
      </c>
    </row>
    <row r="4876" spans="1:5" ht="33">
      <c r="A4876" s="37">
        <v>4874</v>
      </c>
      <c r="B4876" s="209"/>
      <c r="C4876" s="37" t="s">
        <v>16718</v>
      </c>
      <c r="D4876" s="6" t="s">
        <v>4743</v>
      </c>
      <c r="E4876" s="3">
        <v>4</v>
      </c>
    </row>
    <row r="4877" spans="1:5" ht="33">
      <c r="A4877" s="37">
        <v>4875</v>
      </c>
      <c r="B4877" s="209"/>
      <c r="C4877" s="37" t="s">
        <v>16719</v>
      </c>
      <c r="D4877" s="6" t="s">
        <v>4744</v>
      </c>
      <c r="E4877" s="3">
        <v>4</v>
      </c>
    </row>
    <row r="4878" spans="1:5" ht="33">
      <c r="A4878" s="37">
        <v>4876</v>
      </c>
      <c r="B4878" s="209"/>
      <c r="C4878" s="37" t="s">
        <v>16720</v>
      </c>
      <c r="D4878" s="6" t="s">
        <v>4745</v>
      </c>
      <c r="E4878" s="3">
        <v>4</v>
      </c>
    </row>
    <row r="4879" spans="1:5" ht="33">
      <c r="A4879" s="37">
        <v>4877</v>
      </c>
      <c r="B4879" s="209"/>
      <c r="C4879" s="37" t="s">
        <v>16721</v>
      </c>
      <c r="D4879" s="6" t="s">
        <v>4746</v>
      </c>
      <c r="E4879" s="3">
        <v>4</v>
      </c>
    </row>
    <row r="4880" spans="1:5" ht="18.75">
      <c r="A4880" s="37">
        <v>4878</v>
      </c>
      <c r="B4880" s="209"/>
      <c r="C4880" s="37" t="s">
        <v>16722</v>
      </c>
      <c r="D4880" s="6" t="s">
        <v>4747</v>
      </c>
      <c r="E4880" s="3">
        <v>4</v>
      </c>
    </row>
    <row r="4881" spans="1:5" ht="18.75">
      <c r="A4881" s="37">
        <v>4879</v>
      </c>
      <c r="B4881" s="209"/>
      <c r="C4881" s="37" t="s">
        <v>16723</v>
      </c>
      <c r="D4881" s="6" t="s">
        <v>4748</v>
      </c>
      <c r="E4881" s="3">
        <v>4</v>
      </c>
    </row>
    <row r="4882" spans="1:5" ht="33">
      <c r="A4882" s="37">
        <v>4880</v>
      </c>
      <c r="B4882" s="209"/>
      <c r="C4882" s="37" t="s">
        <v>16724</v>
      </c>
      <c r="D4882" s="6" t="s">
        <v>4749</v>
      </c>
      <c r="E4882" s="3">
        <v>4</v>
      </c>
    </row>
    <row r="4883" spans="1:5" ht="33">
      <c r="A4883" s="37">
        <v>4881</v>
      </c>
      <c r="B4883" s="209"/>
      <c r="C4883" s="37" t="s">
        <v>16725</v>
      </c>
      <c r="D4883" s="6" t="s">
        <v>4750</v>
      </c>
      <c r="E4883" s="3">
        <v>4</v>
      </c>
    </row>
    <row r="4884" spans="1:5" ht="33">
      <c r="A4884" s="37">
        <v>4882</v>
      </c>
      <c r="B4884" s="209"/>
      <c r="C4884" s="37" t="s">
        <v>16726</v>
      </c>
      <c r="D4884" s="6" t="s">
        <v>4751</v>
      </c>
      <c r="E4884" s="3">
        <v>4</v>
      </c>
    </row>
    <row r="4885" spans="1:5" ht="33">
      <c r="A4885" s="37">
        <v>4883</v>
      </c>
      <c r="B4885" s="209"/>
      <c r="C4885" s="37" t="s">
        <v>16727</v>
      </c>
      <c r="D4885" s="6" t="s">
        <v>4752</v>
      </c>
      <c r="E4885" s="3">
        <v>4</v>
      </c>
    </row>
    <row r="4886" spans="1:5" ht="18.75">
      <c r="A4886" s="37">
        <v>4884</v>
      </c>
      <c r="B4886" s="209"/>
      <c r="C4886" s="37" t="s">
        <v>16728</v>
      </c>
      <c r="D4886" s="6" t="s">
        <v>4753</v>
      </c>
      <c r="E4886" s="3">
        <v>4</v>
      </c>
    </row>
    <row r="4887" spans="1:5" ht="33">
      <c r="A4887" s="37">
        <v>4885</v>
      </c>
      <c r="B4887" s="209"/>
      <c r="C4887" s="37" t="s">
        <v>16729</v>
      </c>
      <c r="D4887" s="6" t="s">
        <v>4754</v>
      </c>
      <c r="E4887" s="3">
        <v>4</v>
      </c>
    </row>
    <row r="4888" spans="1:5" ht="33">
      <c r="A4888" s="37">
        <v>4886</v>
      </c>
      <c r="B4888" s="209"/>
      <c r="C4888" s="37" t="s">
        <v>16730</v>
      </c>
      <c r="D4888" s="6" t="s">
        <v>4755</v>
      </c>
      <c r="E4888" s="3">
        <v>4</v>
      </c>
    </row>
    <row r="4889" spans="1:5" ht="33">
      <c r="A4889" s="37">
        <v>4887</v>
      </c>
      <c r="B4889" s="209"/>
      <c r="C4889" s="37" t="s">
        <v>16731</v>
      </c>
      <c r="D4889" s="6" t="s">
        <v>4756</v>
      </c>
      <c r="E4889" s="3">
        <v>4</v>
      </c>
    </row>
    <row r="4890" spans="1:5" ht="33">
      <c r="A4890" s="37">
        <v>4888</v>
      </c>
      <c r="B4890" s="209"/>
      <c r="C4890" s="37" t="s">
        <v>16732</v>
      </c>
      <c r="D4890" s="6" t="s">
        <v>4757</v>
      </c>
      <c r="E4890" s="3">
        <v>4</v>
      </c>
    </row>
    <row r="4891" spans="1:5" ht="33">
      <c r="A4891" s="37">
        <v>4889</v>
      </c>
      <c r="B4891" s="209"/>
      <c r="C4891" s="37" t="s">
        <v>16733</v>
      </c>
      <c r="D4891" s="6" t="s">
        <v>4758</v>
      </c>
      <c r="E4891" s="3">
        <v>4</v>
      </c>
    </row>
    <row r="4892" spans="1:5" ht="18.75">
      <c r="A4892" s="37">
        <v>4890</v>
      </c>
      <c r="B4892" s="209"/>
      <c r="C4892" s="37" t="s">
        <v>16734</v>
      </c>
      <c r="D4892" s="6" t="s">
        <v>4759</v>
      </c>
      <c r="E4892" s="3">
        <v>4</v>
      </c>
    </row>
    <row r="4893" spans="1:5" ht="18.75">
      <c r="A4893" s="37">
        <v>4891</v>
      </c>
      <c r="B4893" s="209"/>
      <c r="C4893" s="37" t="s">
        <v>16735</v>
      </c>
      <c r="D4893" s="6" t="s">
        <v>4760</v>
      </c>
      <c r="E4893" s="3">
        <v>4</v>
      </c>
    </row>
    <row r="4894" spans="1:5" ht="33">
      <c r="A4894" s="37">
        <v>4892</v>
      </c>
      <c r="B4894" s="209"/>
      <c r="C4894" s="37" t="s">
        <v>16736</v>
      </c>
      <c r="D4894" s="6" t="s">
        <v>4761</v>
      </c>
      <c r="E4894" s="3">
        <v>4</v>
      </c>
    </row>
    <row r="4895" spans="1:5" ht="18.75">
      <c r="A4895" s="37">
        <v>4893</v>
      </c>
      <c r="B4895" s="209"/>
      <c r="C4895" s="37" t="s">
        <v>16737</v>
      </c>
      <c r="D4895" s="6" t="s">
        <v>4762</v>
      </c>
      <c r="E4895" s="3">
        <v>4</v>
      </c>
    </row>
    <row r="4896" spans="1:5" ht="18.75">
      <c r="A4896" s="37">
        <v>4894</v>
      </c>
      <c r="B4896" s="209"/>
      <c r="C4896" s="37" t="s">
        <v>16738</v>
      </c>
      <c r="D4896" s="6" t="s">
        <v>4763</v>
      </c>
      <c r="E4896" s="3">
        <v>4</v>
      </c>
    </row>
    <row r="4897" spans="1:5" ht="33">
      <c r="A4897" s="37">
        <v>4895</v>
      </c>
      <c r="B4897" s="209"/>
      <c r="C4897" s="37" t="s">
        <v>16739</v>
      </c>
      <c r="D4897" s="6" t="s">
        <v>4764</v>
      </c>
      <c r="E4897" s="3">
        <v>4</v>
      </c>
    </row>
    <row r="4898" spans="1:5" ht="33">
      <c r="A4898" s="37">
        <v>4896</v>
      </c>
      <c r="B4898" s="209"/>
      <c r="C4898" s="37" t="s">
        <v>16740</v>
      </c>
      <c r="D4898" s="6" t="s">
        <v>4765</v>
      </c>
      <c r="E4898" s="3">
        <v>4</v>
      </c>
    </row>
    <row r="4899" spans="1:5" ht="33">
      <c r="A4899" s="37">
        <v>4897</v>
      </c>
      <c r="B4899" s="209"/>
      <c r="C4899" s="37" t="s">
        <v>16741</v>
      </c>
      <c r="D4899" s="6" t="s">
        <v>4766</v>
      </c>
      <c r="E4899" s="3">
        <v>4</v>
      </c>
    </row>
    <row r="4900" spans="1:5" ht="33">
      <c r="A4900" s="37">
        <v>4898</v>
      </c>
      <c r="B4900" s="209"/>
      <c r="C4900" s="37" t="s">
        <v>16742</v>
      </c>
      <c r="D4900" s="6" t="s">
        <v>4767</v>
      </c>
      <c r="E4900" s="3">
        <v>4</v>
      </c>
    </row>
    <row r="4901" spans="1:5" ht="33">
      <c r="A4901" s="37">
        <v>4899</v>
      </c>
      <c r="B4901" s="209"/>
      <c r="C4901" s="37" t="s">
        <v>16743</v>
      </c>
      <c r="D4901" s="6" t="s">
        <v>4768</v>
      </c>
      <c r="E4901" s="3">
        <v>4</v>
      </c>
    </row>
    <row r="4902" spans="1:5" ht="33">
      <c r="A4902" s="37">
        <v>4900</v>
      </c>
      <c r="B4902" s="209"/>
      <c r="C4902" s="37" t="s">
        <v>16744</v>
      </c>
      <c r="D4902" s="6" t="s">
        <v>4769</v>
      </c>
      <c r="E4902" s="3">
        <v>4</v>
      </c>
    </row>
    <row r="4903" spans="1:5" ht="33">
      <c r="A4903" s="37">
        <v>4901</v>
      </c>
      <c r="B4903" s="209"/>
      <c r="C4903" s="37" t="s">
        <v>16745</v>
      </c>
      <c r="D4903" s="6" t="s">
        <v>4770</v>
      </c>
      <c r="E4903" s="3">
        <v>4</v>
      </c>
    </row>
    <row r="4904" spans="1:5" ht="33">
      <c r="A4904" s="37">
        <v>4902</v>
      </c>
      <c r="B4904" s="209"/>
      <c r="C4904" s="37" t="s">
        <v>16746</v>
      </c>
      <c r="D4904" s="6" t="s">
        <v>4771</v>
      </c>
      <c r="E4904" s="3">
        <v>4</v>
      </c>
    </row>
    <row r="4905" spans="1:5" ht="33">
      <c r="A4905" s="37">
        <v>4903</v>
      </c>
      <c r="B4905" s="209"/>
      <c r="C4905" s="37" t="s">
        <v>16747</v>
      </c>
      <c r="D4905" s="6" t="s">
        <v>4772</v>
      </c>
      <c r="E4905" s="3">
        <v>4</v>
      </c>
    </row>
    <row r="4906" spans="1:5" ht="33">
      <c r="A4906" s="37">
        <v>4904</v>
      </c>
      <c r="B4906" s="209"/>
      <c r="C4906" s="37" t="s">
        <v>16748</v>
      </c>
      <c r="D4906" s="6" t="s">
        <v>4773</v>
      </c>
      <c r="E4906" s="3">
        <v>4</v>
      </c>
    </row>
    <row r="4907" spans="1:5" ht="33">
      <c r="A4907" s="37">
        <v>4905</v>
      </c>
      <c r="B4907" s="209"/>
      <c r="C4907" s="37" t="s">
        <v>16749</v>
      </c>
      <c r="D4907" s="6" t="s">
        <v>4774</v>
      </c>
      <c r="E4907" s="3">
        <v>4</v>
      </c>
    </row>
    <row r="4908" spans="1:5" ht="33">
      <c r="A4908" s="37">
        <v>4906</v>
      </c>
      <c r="B4908" s="209"/>
      <c r="C4908" s="37" t="s">
        <v>16750</v>
      </c>
      <c r="D4908" s="6" t="s">
        <v>4775</v>
      </c>
      <c r="E4908" s="3">
        <v>4</v>
      </c>
    </row>
    <row r="4909" spans="1:5" ht="18.75">
      <c r="A4909" s="37">
        <v>4907</v>
      </c>
      <c r="B4909" s="209"/>
      <c r="C4909" s="37" t="s">
        <v>16751</v>
      </c>
      <c r="D4909" s="6" t="s">
        <v>4776</v>
      </c>
      <c r="E4909" s="3">
        <v>4</v>
      </c>
    </row>
    <row r="4910" spans="1:5" ht="33">
      <c r="A4910" s="37">
        <v>4908</v>
      </c>
      <c r="B4910" s="209"/>
      <c r="C4910" s="37" t="s">
        <v>16752</v>
      </c>
      <c r="D4910" s="6" t="s">
        <v>4777</v>
      </c>
      <c r="E4910" s="3">
        <v>4</v>
      </c>
    </row>
    <row r="4911" spans="1:5" ht="33">
      <c r="A4911" s="37">
        <v>4909</v>
      </c>
      <c r="B4911" s="209"/>
      <c r="C4911" s="37" t="s">
        <v>16753</v>
      </c>
      <c r="D4911" s="6" t="s">
        <v>4778</v>
      </c>
      <c r="E4911" s="3">
        <v>4</v>
      </c>
    </row>
    <row r="4912" spans="1:5" ht="33">
      <c r="A4912" s="37">
        <v>4910</v>
      </c>
      <c r="B4912" s="209"/>
      <c r="C4912" s="37" t="s">
        <v>16754</v>
      </c>
      <c r="D4912" s="6" t="s">
        <v>4779</v>
      </c>
      <c r="E4912" s="3">
        <v>4</v>
      </c>
    </row>
    <row r="4913" spans="1:5" ht="33">
      <c r="A4913" s="37">
        <v>4911</v>
      </c>
      <c r="B4913" s="209"/>
      <c r="C4913" s="37" t="s">
        <v>16755</v>
      </c>
      <c r="D4913" s="6" t="s">
        <v>4780</v>
      </c>
      <c r="E4913" s="3">
        <v>4</v>
      </c>
    </row>
    <row r="4914" spans="1:5" ht="33">
      <c r="A4914" s="37">
        <v>4912</v>
      </c>
      <c r="B4914" s="209"/>
      <c r="C4914" s="37" t="s">
        <v>16756</v>
      </c>
      <c r="D4914" s="6" t="s">
        <v>4781</v>
      </c>
      <c r="E4914" s="3">
        <v>4</v>
      </c>
    </row>
    <row r="4915" spans="1:5" ht="33">
      <c r="A4915" s="37">
        <v>4913</v>
      </c>
      <c r="B4915" s="209"/>
      <c r="C4915" s="37" t="s">
        <v>16757</v>
      </c>
      <c r="D4915" s="6" t="s">
        <v>4782</v>
      </c>
      <c r="E4915" s="3">
        <v>4</v>
      </c>
    </row>
    <row r="4916" spans="1:5" ht="33">
      <c r="A4916" s="37">
        <v>4914</v>
      </c>
      <c r="B4916" s="209"/>
      <c r="C4916" s="37" t="s">
        <v>16758</v>
      </c>
      <c r="D4916" s="6" t="s">
        <v>4783</v>
      </c>
      <c r="E4916" s="3">
        <v>4</v>
      </c>
    </row>
    <row r="4917" spans="1:5" ht="33">
      <c r="A4917" s="37">
        <v>4915</v>
      </c>
      <c r="B4917" s="209"/>
      <c r="C4917" s="37" t="s">
        <v>16759</v>
      </c>
      <c r="D4917" s="6" t="s">
        <v>4784</v>
      </c>
      <c r="E4917" s="3">
        <v>4</v>
      </c>
    </row>
    <row r="4918" spans="1:5" ht="33">
      <c r="A4918" s="37">
        <v>4916</v>
      </c>
      <c r="B4918" s="209"/>
      <c r="C4918" s="37" t="s">
        <v>16760</v>
      </c>
      <c r="D4918" s="6" t="s">
        <v>4785</v>
      </c>
      <c r="E4918" s="3">
        <v>4</v>
      </c>
    </row>
    <row r="4919" spans="1:5" ht="33">
      <c r="A4919" s="37">
        <v>4917</v>
      </c>
      <c r="B4919" s="209"/>
      <c r="C4919" s="37" t="s">
        <v>16761</v>
      </c>
      <c r="D4919" s="6" t="s">
        <v>4786</v>
      </c>
      <c r="E4919" s="3">
        <v>4</v>
      </c>
    </row>
    <row r="4920" spans="1:5" ht="33">
      <c r="A4920" s="37">
        <v>4918</v>
      </c>
      <c r="B4920" s="209"/>
      <c r="C4920" s="37" t="s">
        <v>16762</v>
      </c>
      <c r="D4920" s="6" t="s">
        <v>4787</v>
      </c>
      <c r="E4920" s="3">
        <v>4</v>
      </c>
    </row>
    <row r="4921" spans="1:5" ht="33">
      <c r="A4921" s="37">
        <v>4919</v>
      </c>
      <c r="B4921" s="209"/>
      <c r="C4921" s="37" t="s">
        <v>16763</v>
      </c>
      <c r="D4921" s="6" t="s">
        <v>4788</v>
      </c>
      <c r="E4921" s="3">
        <v>4</v>
      </c>
    </row>
    <row r="4922" spans="1:5" ht="33">
      <c r="A4922" s="37">
        <v>4920</v>
      </c>
      <c r="B4922" s="209"/>
      <c r="C4922" s="37" t="s">
        <v>16764</v>
      </c>
      <c r="D4922" s="6" t="s">
        <v>4789</v>
      </c>
      <c r="E4922" s="3">
        <v>4</v>
      </c>
    </row>
    <row r="4923" spans="1:5" ht="33">
      <c r="A4923" s="37">
        <v>4921</v>
      </c>
      <c r="B4923" s="209"/>
      <c r="C4923" s="37" t="s">
        <v>16765</v>
      </c>
      <c r="D4923" s="6" t="s">
        <v>4790</v>
      </c>
      <c r="E4923" s="3">
        <v>4</v>
      </c>
    </row>
    <row r="4924" spans="1:5" ht="33">
      <c r="A4924" s="37">
        <v>4922</v>
      </c>
      <c r="B4924" s="209"/>
      <c r="C4924" s="37" t="s">
        <v>16766</v>
      </c>
      <c r="D4924" s="6" t="s">
        <v>4791</v>
      </c>
      <c r="E4924" s="3">
        <v>4</v>
      </c>
    </row>
    <row r="4925" spans="1:5" ht="33">
      <c r="A4925" s="37">
        <v>4923</v>
      </c>
      <c r="B4925" s="209"/>
      <c r="C4925" s="37" t="s">
        <v>16767</v>
      </c>
      <c r="D4925" s="6" t="s">
        <v>4792</v>
      </c>
      <c r="E4925" s="3">
        <v>4</v>
      </c>
    </row>
    <row r="4926" spans="1:5" ht="33">
      <c r="A4926" s="37">
        <v>4924</v>
      </c>
      <c r="B4926" s="209"/>
      <c r="C4926" s="37" t="s">
        <v>16768</v>
      </c>
      <c r="D4926" s="6" t="s">
        <v>4793</v>
      </c>
      <c r="E4926" s="3">
        <v>4</v>
      </c>
    </row>
    <row r="4927" spans="1:5" ht="33">
      <c r="A4927" s="37">
        <v>4925</v>
      </c>
      <c r="B4927" s="209"/>
      <c r="C4927" s="37" t="s">
        <v>16769</v>
      </c>
      <c r="D4927" s="6" t="s">
        <v>4794</v>
      </c>
      <c r="E4927" s="3">
        <v>4</v>
      </c>
    </row>
    <row r="4928" spans="1:5" ht="33">
      <c r="A4928" s="37">
        <v>4926</v>
      </c>
      <c r="B4928" s="209"/>
      <c r="C4928" s="37" t="s">
        <v>16770</v>
      </c>
      <c r="D4928" s="6" t="s">
        <v>4795</v>
      </c>
      <c r="E4928" s="3">
        <v>4</v>
      </c>
    </row>
    <row r="4929" spans="1:5" ht="33">
      <c r="A4929" s="37">
        <v>4927</v>
      </c>
      <c r="B4929" s="209"/>
      <c r="C4929" s="37" t="s">
        <v>16771</v>
      </c>
      <c r="D4929" s="6" t="s">
        <v>4796</v>
      </c>
      <c r="E4929" s="3">
        <v>4</v>
      </c>
    </row>
    <row r="4930" spans="1:5" ht="33">
      <c r="A4930" s="37">
        <v>4928</v>
      </c>
      <c r="B4930" s="209"/>
      <c r="C4930" s="37" t="s">
        <v>16772</v>
      </c>
      <c r="D4930" s="6" t="s">
        <v>4797</v>
      </c>
      <c r="E4930" s="3">
        <v>4</v>
      </c>
    </row>
    <row r="4931" spans="1:5" ht="18.75">
      <c r="A4931" s="37">
        <v>4929</v>
      </c>
      <c r="B4931" s="209"/>
      <c r="C4931" s="37" t="s">
        <v>16773</v>
      </c>
      <c r="D4931" s="6" t="s">
        <v>4798</v>
      </c>
      <c r="E4931" s="3">
        <v>4</v>
      </c>
    </row>
    <row r="4932" spans="1:5" ht="33">
      <c r="A4932" s="37">
        <v>4930</v>
      </c>
      <c r="B4932" s="209"/>
      <c r="C4932" s="37" t="s">
        <v>16774</v>
      </c>
      <c r="D4932" s="6" t="s">
        <v>4799</v>
      </c>
      <c r="E4932" s="3">
        <v>4</v>
      </c>
    </row>
    <row r="4933" spans="1:5" ht="33">
      <c r="A4933" s="37">
        <v>4931</v>
      </c>
      <c r="B4933" s="209"/>
      <c r="C4933" s="37" t="s">
        <v>16775</v>
      </c>
      <c r="D4933" s="6" t="s">
        <v>4800</v>
      </c>
      <c r="E4933" s="3">
        <v>4</v>
      </c>
    </row>
    <row r="4934" spans="1:5" ht="33">
      <c r="A4934" s="37">
        <v>4932</v>
      </c>
      <c r="B4934" s="209"/>
      <c r="C4934" s="37" t="s">
        <v>16776</v>
      </c>
      <c r="D4934" s="6" t="s">
        <v>4801</v>
      </c>
      <c r="E4934" s="3">
        <v>4</v>
      </c>
    </row>
    <row r="4935" spans="1:5" ht="33">
      <c r="A4935" s="37">
        <v>4933</v>
      </c>
      <c r="B4935" s="209"/>
      <c r="C4935" s="37" t="s">
        <v>16777</v>
      </c>
      <c r="D4935" s="6" t="s">
        <v>4802</v>
      </c>
      <c r="E4935" s="3">
        <v>4</v>
      </c>
    </row>
    <row r="4936" spans="1:5" ht="33">
      <c r="A4936" s="37">
        <v>4934</v>
      </c>
      <c r="B4936" s="209"/>
      <c r="C4936" s="37" t="s">
        <v>16778</v>
      </c>
      <c r="D4936" s="6" t="s">
        <v>4803</v>
      </c>
      <c r="E4936" s="3">
        <v>4</v>
      </c>
    </row>
    <row r="4937" spans="1:5" ht="33">
      <c r="A4937" s="37">
        <v>4935</v>
      </c>
      <c r="B4937" s="209"/>
      <c r="C4937" s="37" t="s">
        <v>16779</v>
      </c>
      <c r="D4937" s="6" t="s">
        <v>4804</v>
      </c>
      <c r="E4937" s="3">
        <v>4</v>
      </c>
    </row>
    <row r="4938" spans="1:5" ht="33">
      <c r="A4938" s="37">
        <v>4936</v>
      </c>
      <c r="B4938" s="209"/>
      <c r="C4938" s="37" t="s">
        <v>16780</v>
      </c>
      <c r="D4938" s="6" t="s">
        <v>4805</v>
      </c>
      <c r="E4938" s="3">
        <v>4</v>
      </c>
    </row>
    <row r="4939" spans="1:5" ht="33">
      <c r="A4939" s="37">
        <v>4937</v>
      </c>
      <c r="B4939" s="209"/>
      <c r="C4939" s="37" t="s">
        <v>16781</v>
      </c>
      <c r="D4939" s="6" t="s">
        <v>4806</v>
      </c>
      <c r="E4939" s="3">
        <v>4</v>
      </c>
    </row>
    <row r="4940" spans="1:5" ht="33">
      <c r="A4940" s="37">
        <v>4938</v>
      </c>
      <c r="B4940" s="209"/>
      <c r="C4940" s="37" t="s">
        <v>16782</v>
      </c>
      <c r="D4940" s="6" t="s">
        <v>4807</v>
      </c>
      <c r="E4940" s="3">
        <v>4</v>
      </c>
    </row>
    <row r="4941" spans="1:5" ht="18.75">
      <c r="A4941" s="37">
        <v>4939</v>
      </c>
      <c r="B4941" s="209"/>
      <c r="C4941" s="37" t="s">
        <v>16783</v>
      </c>
      <c r="D4941" s="6" t="s">
        <v>4808</v>
      </c>
      <c r="E4941" s="3">
        <v>4</v>
      </c>
    </row>
    <row r="4942" spans="1:5" ht="33">
      <c r="A4942" s="37">
        <v>4940</v>
      </c>
      <c r="B4942" s="209"/>
      <c r="C4942" s="37" t="s">
        <v>16784</v>
      </c>
      <c r="D4942" s="6" t="s">
        <v>4809</v>
      </c>
      <c r="E4942" s="3">
        <v>4</v>
      </c>
    </row>
    <row r="4943" spans="1:5" ht="33">
      <c r="A4943" s="37">
        <v>4941</v>
      </c>
      <c r="B4943" s="209"/>
      <c r="C4943" s="37" t="s">
        <v>16785</v>
      </c>
      <c r="D4943" s="6" t="s">
        <v>4810</v>
      </c>
      <c r="E4943" s="3">
        <v>4</v>
      </c>
    </row>
    <row r="4944" spans="1:5" ht="33">
      <c r="A4944" s="37">
        <v>4942</v>
      </c>
      <c r="B4944" s="209"/>
      <c r="C4944" s="37" t="s">
        <v>16786</v>
      </c>
      <c r="D4944" s="6" t="s">
        <v>4811</v>
      </c>
      <c r="E4944" s="3">
        <v>4</v>
      </c>
    </row>
    <row r="4945" spans="1:5" ht="33">
      <c r="A4945" s="37">
        <v>4943</v>
      </c>
      <c r="B4945" s="209"/>
      <c r="C4945" s="37" t="s">
        <v>16787</v>
      </c>
      <c r="D4945" s="6" t="s">
        <v>4812</v>
      </c>
      <c r="E4945" s="3">
        <v>4</v>
      </c>
    </row>
    <row r="4946" spans="1:5" ht="33">
      <c r="A4946" s="37">
        <v>4944</v>
      </c>
      <c r="B4946" s="209"/>
      <c r="C4946" s="37" t="s">
        <v>16788</v>
      </c>
      <c r="D4946" s="6" t="s">
        <v>4813</v>
      </c>
      <c r="E4946" s="3">
        <v>4</v>
      </c>
    </row>
    <row r="4947" spans="1:5" ht="18.75">
      <c r="A4947" s="37">
        <v>4945</v>
      </c>
      <c r="B4947" s="209"/>
      <c r="C4947" s="37" t="s">
        <v>16789</v>
      </c>
      <c r="D4947" s="6" t="s">
        <v>4814</v>
      </c>
      <c r="E4947" s="3">
        <v>4</v>
      </c>
    </row>
    <row r="4948" spans="1:5" ht="33">
      <c r="A4948" s="37">
        <v>4946</v>
      </c>
      <c r="B4948" s="209"/>
      <c r="C4948" s="37" t="s">
        <v>16790</v>
      </c>
      <c r="D4948" s="6" t="s">
        <v>4815</v>
      </c>
      <c r="E4948" s="3">
        <v>4</v>
      </c>
    </row>
    <row r="4949" spans="1:5" ht="33">
      <c r="A4949" s="37">
        <v>4947</v>
      </c>
      <c r="B4949" s="209"/>
      <c r="C4949" s="37" t="s">
        <v>16791</v>
      </c>
      <c r="D4949" s="6" t="s">
        <v>4816</v>
      </c>
      <c r="E4949" s="3">
        <v>4</v>
      </c>
    </row>
    <row r="4950" spans="1:5" ht="33">
      <c r="A4950" s="37">
        <v>4948</v>
      </c>
      <c r="B4950" s="209"/>
      <c r="C4950" s="37" t="s">
        <v>16792</v>
      </c>
      <c r="D4950" s="6" t="s">
        <v>4817</v>
      </c>
      <c r="E4950" s="3">
        <v>4</v>
      </c>
    </row>
    <row r="4951" spans="1:5" ht="33">
      <c r="A4951" s="37">
        <v>4949</v>
      </c>
      <c r="B4951" s="209"/>
      <c r="C4951" s="37" t="s">
        <v>16793</v>
      </c>
      <c r="D4951" s="6" t="s">
        <v>4818</v>
      </c>
      <c r="E4951" s="3">
        <v>4</v>
      </c>
    </row>
    <row r="4952" spans="1:5" ht="33">
      <c r="A4952" s="37">
        <v>4950</v>
      </c>
      <c r="B4952" s="209"/>
      <c r="C4952" s="37" t="s">
        <v>16794</v>
      </c>
      <c r="D4952" s="6" t="s">
        <v>4819</v>
      </c>
      <c r="E4952" s="3">
        <v>4</v>
      </c>
    </row>
    <row r="4953" spans="1:5" ht="33">
      <c r="A4953" s="37">
        <v>4951</v>
      </c>
      <c r="B4953" s="209"/>
      <c r="C4953" s="37" t="s">
        <v>16795</v>
      </c>
      <c r="D4953" s="6" t="s">
        <v>4820</v>
      </c>
      <c r="E4953" s="3">
        <v>4</v>
      </c>
    </row>
    <row r="4954" spans="1:5" ht="33">
      <c r="A4954" s="37">
        <v>4952</v>
      </c>
      <c r="B4954" s="209"/>
      <c r="C4954" s="37" t="s">
        <v>16796</v>
      </c>
      <c r="D4954" s="6" t="s">
        <v>4821</v>
      </c>
      <c r="E4954" s="3">
        <v>4</v>
      </c>
    </row>
    <row r="4955" spans="1:5" ht="18.75">
      <c r="A4955" s="37">
        <v>4953</v>
      </c>
      <c r="B4955" s="209"/>
      <c r="C4955" s="37" t="s">
        <v>16797</v>
      </c>
      <c r="D4955" s="6" t="s">
        <v>4822</v>
      </c>
      <c r="E4955" s="3">
        <v>4</v>
      </c>
    </row>
    <row r="4956" spans="1:5" ht="33">
      <c r="A4956" s="37">
        <v>4954</v>
      </c>
      <c r="B4956" s="209"/>
      <c r="C4956" s="37" t="s">
        <v>16798</v>
      </c>
      <c r="D4956" s="6" t="s">
        <v>4823</v>
      </c>
      <c r="E4956" s="3">
        <v>4</v>
      </c>
    </row>
    <row r="4957" spans="1:5" ht="33">
      <c r="A4957" s="37">
        <v>4955</v>
      </c>
      <c r="B4957" s="209"/>
      <c r="C4957" s="37" t="s">
        <v>16799</v>
      </c>
      <c r="D4957" s="6" t="s">
        <v>4824</v>
      </c>
      <c r="E4957" s="3">
        <v>4</v>
      </c>
    </row>
    <row r="4958" spans="1:5" ht="33">
      <c r="A4958" s="37">
        <v>4956</v>
      </c>
      <c r="B4958" s="209"/>
      <c r="C4958" s="37" t="s">
        <v>16800</v>
      </c>
      <c r="D4958" s="6" t="s">
        <v>4825</v>
      </c>
      <c r="E4958" s="3">
        <v>4</v>
      </c>
    </row>
    <row r="4959" spans="1:5" ht="33">
      <c r="A4959" s="37">
        <v>4957</v>
      </c>
      <c r="B4959" s="209"/>
      <c r="C4959" s="37" t="s">
        <v>16801</v>
      </c>
      <c r="D4959" s="6" t="s">
        <v>4826</v>
      </c>
      <c r="E4959" s="3">
        <v>4</v>
      </c>
    </row>
    <row r="4960" spans="1:5" ht="33">
      <c r="A4960" s="37">
        <v>4958</v>
      </c>
      <c r="B4960" s="209"/>
      <c r="C4960" s="37" t="s">
        <v>16802</v>
      </c>
      <c r="D4960" s="6" t="s">
        <v>4827</v>
      </c>
      <c r="E4960" s="3">
        <v>4</v>
      </c>
    </row>
    <row r="4961" spans="1:5" ht="33">
      <c r="A4961" s="37">
        <v>4959</v>
      </c>
      <c r="B4961" s="209"/>
      <c r="C4961" s="37" t="s">
        <v>16803</v>
      </c>
      <c r="D4961" s="6" t="s">
        <v>4828</v>
      </c>
      <c r="E4961" s="3">
        <v>4</v>
      </c>
    </row>
    <row r="4962" spans="1:5" ht="33">
      <c r="A4962" s="37">
        <v>4960</v>
      </c>
      <c r="B4962" s="209"/>
      <c r="C4962" s="37" t="s">
        <v>16804</v>
      </c>
      <c r="D4962" s="6" t="s">
        <v>4829</v>
      </c>
      <c r="E4962" s="3">
        <v>4</v>
      </c>
    </row>
    <row r="4963" spans="1:5" ht="33">
      <c r="A4963" s="37">
        <v>4961</v>
      </c>
      <c r="B4963" s="209"/>
      <c r="C4963" s="37" t="s">
        <v>16805</v>
      </c>
      <c r="D4963" s="6" t="s">
        <v>4830</v>
      </c>
      <c r="E4963" s="3">
        <v>4</v>
      </c>
    </row>
    <row r="4964" spans="1:5" ht="18.75">
      <c r="A4964" s="37">
        <v>4962</v>
      </c>
      <c r="B4964" s="209"/>
      <c r="C4964" s="37" t="s">
        <v>16806</v>
      </c>
      <c r="D4964" s="6" t="s">
        <v>4831</v>
      </c>
      <c r="E4964" s="3">
        <v>4</v>
      </c>
    </row>
    <row r="4965" spans="1:5" ht="33">
      <c r="A4965" s="37">
        <v>4963</v>
      </c>
      <c r="B4965" s="209"/>
      <c r="C4965" s="37" t="s">
        <v>16807</v>
      </c>
      <c r="D4965" s="6" t="s">
        <v>4832</v>
      </c>
      <c r="E4965" s="3">
        <v>4</v>
      </c>
    </row>
    <row r="4966" spans="1:5" ht="18.75">
      <c r="A4966" s="37">
        <v>4964</v>
      </c>
      <c r="B4966" s="209"/>
      <c r="C4966" s="37" t="s">
        <v>16808</v>
      </c>
      <c r="D4966" s="6" t="s">
        <v>4833</v>
      </c>
      <c r="E4966" s="3">
        <v>4</v>
      </c>
    </row>
    <row r="4967" spans="1:5" ht="33">
      <c r="A4967" s="37">
        <v>4965</v>
      </c>
      <c r="B4967" s="209"/>
      <c r="C4967" s="37" t="s">
        <v>16809</v>
      </c>
      <c r="D4967" s="6" t="s">
        <v>4834</v>
      </c>
      <c r="E4967" s="3">
        <v>4</v>
      </c>
    </row>
    <row r="4968" spans="1:5" ht="18.75">
      <c r="A4968" s="37">
        <v>4966</v>
      </c>
      <c r="B4968" s="209"/>
      <c r="C4968" s="37" t="s">
        <v>16810</v>
      </c>
      <c r="D4968" s="6" t="s">
        <v>4835</v>
      </c>
      <c r="E4968" s="3">
        <v>4</v>
      </c>
    </row>
    <row r="4969" spans="1:5" ht="18.75">
      <c r="A4969" s="37">
        <v>4967</v>
      </c>
      <c r="B4969" s="209"/>
      <c r="C4969" s="37" t="s">
        <v>16811</v>
      </c>
      <c r="D4969" s="6" t="s">
        <v>4836</v>
      </c>
      <c r="E4969" s="3">
        <v>4</v>
      </c>
    </row>
    <row r="4970" spans="1:5" ht="33">
      <c r="A4970" s="37">
        <v>4968</v>
      </c>
      <c r="B4970" s="209"/>
      <c r="C4970" s="37" t="s">
        <v>16812</v>
      </c>
      <c r="D4970" s="6" t="s">
        <v>4837</v>
      </c>
      <c r="E4970" s="3">
        <v>4</v>
      </c>
    </row>
    <row r="4971" spans="1:5" ht="33">
      <c r="A4971" s="37">
        <v>4969</v>
      </c>
      <c r="B4971" s="209"/>
      <c r="C4971" s="37" t="s">
        <v>16813</v>
      </c>
      <c r="D4971" s="6" t="s">
        <v>4838</v>
      </c>
      <c r="E4971" s="3">
        <v>4</v>
      </c>
    </row>
    <row r="4972" spans="1:5" ht="49.5">
      <c r="A4972" s="37">
        <v>4970</v>
      </c>
      <c r="B4972" s="209"/>
      <c r="C4972" s="37" t="s">
        <v>16814</v>
      </c>
      <c r="D4972" s="6" t="s">
        <v>4839</v>
      </c>
      <c r="E4972" s="3">
        <v>2</v>
      </c>
    </row>
    <row r="4973" spans="1:5" ht="33">
      <c r="A4973" s="37">
        <v>4971</v>
      </c>
      <c r="B4973" s="209"/>
      <c r="C4973" s="37" t="s">
        <v>16815</v>
      </c>
      <c r="D4973" s="6" t="s">
        <v>4840</v>
      </c>
      <c r="E4973" s="3">
        <v>2</v>
      </c>
    </row>
    <row r="4974" spans="1:5" ht="18.75">
      <c r="A4974" s="37">
        <v>4972</v>
      </c>
      <c r="B4974" s="209"/>
      <c r="C4974" s="37" t="s">
        <v>16816</v>
      </c>
      <c r="D4974" s="6" t="s">
        <v>4841</v>
      </c>
      <c r="E4974" s="3">
        <v>2</v>
      </c>
    </row>
    <row r="4975" spans="1:5" ht="33">
      <c r="A4975" s="37">
        <v>4973</v>
      </c>
      <c r="B4975" s="209"/>
      <c r="C4975" s="37" t="s">
        <v>16817</v>
      </c>
      <c r="D4975" s="6" t="s">
        <v>4842</v>
      </c>
      <c r="E4975" s="3">
        <v>2</v>
      </c>
    </row>
    <row r="4976" spans="1:5" ht="33">
      <c r="A4976" s="37">
        <v>4974</v>
      </c>
      <c r="B4976" s="209"/>
      <c r="C4976" s="37" t="s">
        <v>16818</v>
      </c>
      <c r="D4976" s="6" t="s">
        <v>4843</v>
      </c>
      <c r="E4976" s="3">
        <v>2</v>
      </c>
    </row>
    <row r="4977" spans="1:5" ht="33">
      <c r="A4977" s="37">
        <v>4975</v>
      </c>
      <c r="B4977" s="209"/>
      <c r="C4977" s="37" t="s">
        <v>16819</v>
      </c>
      <c r="D4977" s="6" t="s">
        <v>4844</v>
      </c>
      <c r="E4977" s="3">
        <v>2</v>
      </c>
    </row>
    <row r="4978" spans="1:5" ht="33">
      <c r="A4978" s="37">
        <v>4976</v>
      </c>
      <c r="B4978" s="209"/>
      <c r="C4978" s="37" t="s">
        <v>16820</v>
      </c>
      <c r="D4978" s="6" t="s">
        <v>4845</v>
      </c>
      <c r="E4978" s="3">
        <v>2</v>
      </c>
    </row>
    <row r="4979" spans="1:5" ht="33">
      <c r="A4979" s="37">
        <v>4977</v>
      </c>
      <c r="B4979" s="209"/>
      <c r="C4979" s="37" t="s">
        <v>16821</v>
      </c>
      <c r="D4979" s="6" t="s">
        <v>4846</v>
      </c>
      <c r="E4979" s="3">
        <v>2</v>
      </c>
    </row>
    <row r="4980" spans="1:5" ht="33">
      <c r="A4980" s="37">
        <v>4978</v>
      </c>
      <c r="B4980" s="209"/>
      <c r="C4980" s="37" t="s">
        <v>16822</v>
      </c>
      <c r="D4980" s="6" t="s">
        <v>4847</v>
      </c>
      <c r="E4980" s="3">
        <v>2</v>
      </c>
    </row>
    <row r="4981" spans="1:5" ht="33">
      <c r="A4981" s="37">
        <v>4979</v>
      </c>
      <c r="B4981" s="209"/>
      <c r="C4981" s="37" t="s">
        <v>16823</v>
      </c>
      <c r="D4981" s="6" t="s">
        <v>4848</v>
      </c>
      <c r="E4981" s="3">
        <v>2</v>
      </c>
    </row>
    <row r="4982" spans="1:5" ht="33">
      <c r="A4982" s="37">
        <v>4980</v>
      </c>
      <c r="B4982" s="209"/>
      <c r="C4982" s="37" t="s">
        <v>16824</v>
      </c>
      <c r="D4982" s="6" t="s">
        <v>4849</v>
      </c>
      <c r="E4982" s="3">
        <v>2</v>
      </c>
    </row>
    <row r="4983" spans="1:5" ht="33">
      <c r="A4983" s="37">
        <v>4981</v>
      </c>
      <c r="B4983" s="209"/>
      <c r="C4983" s="37" t="s">
        <v>16825</v>
      </c>
      <c r="D4983" s="6" t="s">
        <v>4850</v>
      </c>
      <c r="E4983" s="3">
        <v>2</v>
      </c>
    </row>
    <row r="4984" spans="1:5" ht="33">
      <c r="A4984" s="37">
        <v>4982</v>
      </c>
      <c r="B4984" s="209"/>
      <c r="C4984" s="37" t="s">
        <v>16826</v>
      </c>
      <c r="D4984" s="6" t="s">
        <v>4851</v>
      </c>
      <c r="E4984" s="3">
        <v>2</v>
      </c>
    </row>
    <row r="4985" spans="1:5" ht="33">
      <c r="A4985" s="37">
        <v>4983</v>
      </c>
      <c r="B4985" s="209"/>
      <c r="C4985" s="37" t="s">
        <v>16827</v>
      </c>
      <c r="D4985" s="6" t="s">
        <v>4852</v>
      </c>
      <c r="E4985" s="3">
        <v>2</v>
      </c>
    </row>
    <row r="4986" spans="1:5" ht="33">
      <c r="A4986" s="37">
        <v>4984</v>
      </c>
      <c r="B4986" s="209"/>
      <c r="C4986" s="37" t="s">
        <v>16828</v>
      </c>
      <c r="D4986" s="6" t="s">
        <v>4853</v>
      </c>
      <c r="E4986" s="3">
        <v>2</v>
      </c>
    </row>
    <row r="4987" spans="1:5" ht="33">
      <c r="A4987" s="37">
        <v>4985</v>
      </c>
      <c r="B4987" s="209"/>
      <c r="C4987" s="37" t="s">
        <v>16829</v>
      </c>
      <c r="D4987" s="6" t="s">
        <v>4854</v>
      </c>
      <c r="E4987" s="3">
        <v>2</v>
      </c>
    </row>
    <row r="4988" spans="1:5" ht="33">
      <c r="A4988" s="37">
        <v>4986</v>
      </c>
      <c r="B4988" s="209"/>
      <c r="C4988" s="37" t="s">
        <v>16830</v>
      </c>
      <c r="D4988" s="6" t="s">
        <v>4855</v>
      </c>
      <c r="E4988" s="3">
        <v>2</v>
      </c>
    </row>
    <row r="4989" spans="1:5" ht="49.5">
      <c r="A4989" s="37">
        <v>4987</v>
      </c>
      <c r="B4989" s="209"/>
      <c r="C4989" s="37" t="s">
        <v>16831</v>
      </c>
      <c r="D4989" s="6" t="s">
        <v>4856</v>
      </c>
      <c r="E4989" s="3">
        <v>2</v>
      </c>
    </row>
    <row r="4990" spans="1:5" ht="33">
      <c r="A4990" s="37">
        <v>4988</v>
      </c>
      <c r="B4990" s="209"/>
      <c r="C4990" s="37" t="s">
        <v>16832</v>
      </c>
      <c r="D4990" s="6" t="s">
        <v>4857</v>
      </c>
      <c r="E4990" s="3">
        <v>2</v>
      </c>
    </row>
    <row r="4991" spans="1:5" ht="33">
      <c r="A4991" s="37">
        <v>4989</v>
      </c>
      <c r="B4991" s="209"/>
      <c r="C4991" s="37" t="s">
        <v>16833</v>
      </c>
      <c r="D4991" s="6" t="s">
        <v>4858</v>
      </c>
      <c r="E4991" s="3">
        <v>2</v>
      </c>
    </row>
    <row r="4992" spans="1:5" ht="49.5">
      <c r="A4992" s="37">
        <v>4990</v>
      </c>
      <c r="B4992" s="209"/>
      <c r="C4992" s="37" t="s">
        <v>16834</v>
      </c>
      <c r="D4992" s="6" t="s">
        <v>4859</v>
      </c>
      <c r="E4992" s="3">
        <v>2</v>
      </c>
    </row>
    <row r="4993" spans="1:5" ht="49.5">
      <c r="A4993" s="37">
        <v>4991</v>
      </c>
      <c r="B4993" s="209"/>
      <c r="C4993" s="37" t="s">
        <v>16835</v>
      </c>
      <c r="D4993" s="6" t="s">
        <v>4860</v>
      </c>
      <c r="E4993" s="3">
        <v>2</v>
      </c>
    </row>
    <row r="4994" spans="1:5" ht="49.5">
      <c r="A4994" s="37">
        <v>4992</v>
      </c>
      <c r="B4994" s="209"/>
      <c r="C4994" s="37" t="s">
        <v>16836</v>
      </c>
      <c r="D4994" s="6" t="s">
        <v>4861</v>
      </c>
      <c r="E4994" s="3">
        <v>2</v>
      </c>
    </row>
    <row r="4995" spans="1:5" ht="18.75">
      <c r="A4995" s="37">
        <v>4993</v>
      </c>
      <c r="B4995" s="209"/>
      <c r="C4995" s="37" t="s">
        <v>16837</v>
      </c>
      <c r="D4995" s="6" t="s">
        <v>4862</v>
      </c>
      <c r="E4995" s="3">
        <v>2</v>
      </c>
    </row>
    <row r="4996" spans="1:5" ht="49.5">
      <c r="A4996" s="37">
        <v>4994</v>
      </c>
      <c r="B4996" s="209"/>
      <c r="C4996" s="37" t="s">
        <v>16838</v>
      </c>
      <c r="D4996" s="6" t="s">
        <v>4863</v>
      </c>
      <c r="E4996" s="3">
        <v>2</v>
      </c>
    </row>
    <row r="4997" spans="1:5" ht="33">
      <c r="A4997" s="37">
        <v>4995</v>
      </c>
      <c r="B4997" s="209"/>
      <c r="C4997" s="37" t="s">
        <v>16839</v>
      </c>
      <c r="D4997" s="6" t="s">
        <v>4864</v>
      </c>
      <c r="E4997" s="3">
        <v>2</v>
      </c>
    </row>
    <row r="4998" spans="1:5" ht="33">
      <c r="A4998" s="37">
        <v>4996</v>
      </c>
      <c r="B4998" s="209"/>
      <c r="C4998" s="37" t="s">
        <v>16840</v>
      </c>
      <c r="D4998" s="6" t="s">
        <v>4865</v>
      </c>
      <c r="E4998" s="3">
        <v>2</v>
      </c>
    </row>
    <row r="4999" spans="1:5" ht="33">
      <c r="A4999" s="37">
        <v>4997</v>
      </c>
      <c r="B4999" s="209"/>
      <c r="C4999" s="37" t="s">
        <v>16841</v>
      </c>
      <c r="D4999" s="6" t="s">
        <v>4866</v>
      </c>
      <c r="E4999" s="3">
        <v>2</v>
      </c>
    </row>
    <row r="5000" spans="1:5" ht="33">
      <c r="A5000" s="37">
        <v>4998</v>
      </c>
      <c r="B5000" s="209"/>
      <c r="C5000" s="37" t="s">
        <v>16842</v>
      </c>
      <c r="D5000" s="6" t="s">
        <v>4867</v>
      </c>
      <c r="E5000" s="3">
        <v>2</v>
      </c>
    </row>
    <row r="5001" spans="1:5" ht="49.5">
      <c r="A5001" s="37">
        <v>4999</v>
      </c>
      <c r="B5001" s="209"/>
      <c r="C5001" s="37" t="s">
        <v>16843</v>
      </c>
      <c r="D5001" s="6" t="s">
        <v>4868</v>
      </c>
      <c r="E5001" s="3">
        <v>4</v>
      </c>
    </row>
    <row r="5002" spans="1:5" ht="33">
      <c r="A5002" s="37">
        <v>5000</v>
      </c>
      <c r="B5002" s="209"/>
      <c r="C5002" s="37" t="s">
        <v>16844</v>
      </c>
      <c r="D5002" s="6" t="s">
        <v>4869</v>
      </c>
      <c r="E5002" s="3">
        <v>4</v>
      </c>
    </row>
    <row r="5003" spans="1:5" ht="18.75">
      <c r="A5003" s="37">
        <v>5001</v>
      </c>
      <c r="B5003" s="209"/>
      <c r="C5003" s="37" t="s">
        <v>16845</v>
      </c>
      <c r="D5003" s="6" t="s">
        <v>4870</v>
      </c>
      <c r="E5003" s="3">
        <v>4</v>
      </c>
    </row>
    <row r="5004" spans="1:5" ht="18.75">
      <c r="A5004" s="37">
        <v>5002</v>
      </c>
      <c r="B5004" s="209"/>
      <c r="C5004" s="37" t="s">
        <v>16846</v>
      </c>
      <c r="D5004" s="6" t="s">
        <v>4871</v>
      </c>
      <c r="E5004" s="3">
        <v>4</v>
      </c>
    </row>
    <row r="5005" spans="1:5" ht="18.75">
      <c r="A5005" s="37">
        <v>5003</v>
      </c>
      <c r="B5005" s="209"/>
      <c r="C5005" s="37" t="s">
        <v>16847</v>
      </c>
      <c r="D5005" s="6" t="s">
        <v>4872</v>
      </c>
      <c r="E5005" s="3">
        <v>2</v>
      </c>
    </row>
    <row r="5006" spans="1:5" ht="18.75">
      <c r="A5006" s="37">
        <v>5004</v>
      </c>
      <c r="B5006" s="209"/>
      <c r="C5006" s="37" t="s">
        <v>16848</v>
      </c>
      <c r="D5006" s="6" t="s">
        <v>4873</v>
      </c>
      <c r="E5006" s="3">
        <v>2</v>
      </c>
    </row>
    <row r="5007" spans="1:5" ht="18.75">
      <c r="A5007" s="37">
        <v>5005</v>
      </c>
      <c r="B5007" s="209"/>
      <c r="C5007" s="37" t="s">
        <v>16849</v>
      </c>
      <c r="D5007" s="6" t="s">
        <v>4874</v>
      </c>
      <c r="E5007" s="3">
        <v>2</v>
      </c>
    </row>
    <row r="5008" spans="1:5" ht="18.75">
      <c r="A5008" s="37">
        <v>5006</v>
      </c>
      <c r="B5008" s="209"/>
      <c r="C5008" s="37" t="s">
        <v>16850</v>
      </c>
      <c r="D5008" s="6" t="s">
        <v>4875</v>
      </c>
      <c r="E5008" s="3">
        <v>2</v>
      </c>
    </row>
    <row r="5009" spans="1:5" ht="18.75">
      <c r="A5009" s="37">
        <v>5007</v>
      </c>
      <c r="B5009" s="209"/>
      <c r="C5009" s="37" t="s">
        <v>16851</v>
      </c>
      <c r="D5009" s="6" t="s">
        <v>4876</v>
      </c>
      <c r="E5009" s="3">
        <v>2</v>
      </c>
    </row>
    <row r="5010" spans="1:5" ht="18.75">
      <c r="A5010" s="37">
        <v>5008</v>
      </c>
      <c r="B5010" s="209"/>
      <c r="C5010" s="37" t="s">
        <v>16852</v>
      </c>
      <c r="D5010" s="6" t="s">
        <v>4877</v>
      </c>
      <c r="E5010" s="3">
        <v>2</v>
      </c>
    </row>
    <row r="5011" spans="1:5" ht="18.75">
      <c r="A5011" s="37">
        <v>5009</v>
      </c>
      <c r="B5011" s="209"/>
      <c r="C5011" s="37" t="s">
        <v>16853</v>
      </c>
      <c r="D5011" s="6" t="s">
        <v>4878</v>
      </c>
      <c r="E5011" s="3">
        <v>2</v>
      </c>
    </row>
    <row r="5012" spans="1:5" ht="18.75">
      <c r="A5012" s="37">
        <v>5010</v>
      </c>
      <c r="B5012" s="209"/>
      <c r="C5012" s="37" t="s">
        <v>16854</v>
      </c>
      <c r="D5012" s="6" t="s">
        <v>4879</v>
      </c>
      <c r="E5012" s="3">
        <v>2</v>
      </c>
    </row>
    <row r="5013" spans="1:5" ht="18.75">
      <c r="A5013" s="37">
        <v>5011</v>
      </c>
      <c r="B5013" s="209"/>
      <c r="C5013" s="37" t="s">
        <v>16855</v>
      </c>
      <c r="D5013" s="6" t="s">
        <v>4880</v>
      </c>
      <c r="E5013" s="3">
        <v>2</v>
      </c>
    </row>
    <row r="5014" spans="1:5" ht="18.75">
      <c r="A5014" s="37">
        <v>5012</v>
      </c>
      <c r="B5014" s="209"/>
      <c r="C5014" s="37" t="s">
        <v>16856</v>
      </c>
      <c r="D5014" s="6" t="s">
        <v>4881</v>
      </c>
      <c r="E5014" s="3">
        <v>2</v>
      </c>
    </row>
    <row r="5015" spans="1:5" ht="33">
      <c r="A5015" s="37">
        <v>5013</v>
      </c>
      <c r="B5015" s="209"/>
      <c r="C5015" s="37" t="s">
        <v>16857</v>
      </c>
      <c r="D5015" s="6" t="s">
        <v>4882</v>
      </c>
      <c r="E5015" s="3">
        <v>2</v>
      </c>
    </row>
    <row r="5016" spans="1:5" ht="33">
      <c r="A5016" s="37">
        <v>5014</v>
      </c>
      <c r="B5016" s="209"/>
      <c r="C5016" s="37" t="s">
        <v>16858</v>
      </c>
      <c r="D5016" s="6" t="s">
        <v>4883</v>
      </c>
      <c r="E5016" s="3">
        <v>2</v>
      </c>
    </row>
    <row r="5017" spans="1:5" ht="18.75">
      <c r="A5017" s="37">
        <v>5015</v>
      </c>
      <c r="B5017" s="209"/>
      <c r="C5017" s="37" t="s">
        <v>16859</v>
      </c>
      <c r="D5017" s="6" t="s">
        <v>4884</v>
      </c>
      <c r="E5017" s="3">
        <v>2</v>
      </c>
    </row>
    <row r="5018" spans="1:5" ht="18.75">
      <c r="A5018" s="37">
        <v>5016</v>
      </c>
      <c r="B5018" s="209"/>
      <c r="C5018" s="37" t="s">
        <v>16860</v>
      </c>
      <c r="D5018" s="6" t="s">
        <v>4885</v>
      </c>
      <c r="E5018" s="3">
        <v>2</v>
      </c>
    </row>
    <row r="5019" spans="1:5" ht="18.75">
      <c r="A5019" s="37">
        <v>5017</v>
      </c>
      <c r="B5019" s="209"/>
      <c r="C5019" s="37" t="s">
        <v>16861</v>
      </c>
      <c r="D5019" s="6" t="s">
        <v>4886</v>
      </c>
      <c r="E5019" s="3">
        <v>2</v>
      </c>
    </row>
    <row r="5020" spans="1:5" ht="18.75">
      <c r="A5020" s="37">
        <v>5018</v>
      </c>
      <c r="B5020" s="209"/>
      <c r="C5020" s="37" t="s">
        <v>16862</v>
      </c>
      <c r="D5020" s="6" t="s">
        <v>4887</v>
      </c>
      <c r="E5020" s="3">
        <v>2</v>
      </c>
    </row>
    <row r="5021" spans="1:5" ht="33">
      <c r="A5021" s="37">
        <v>5019</v>
      </c>
      <c r="B5021" s="209"/>
      <c r="C5021" s="37" t="s">
        <v>16863</v>
      </c>
      <c r="D5021" s="6" t="s">
        <v>4888</v>
      </c>
      <c r="E5021" s="3">
        <v>2</v>
      </c>
    </row>
    <row r="5022" spans="1:5" ht="18.75">
      <c r="A5022" s="37">
        <v>5020</v>
      </c>
      <c r="B5022" s="209"/>
      <c r="C5022" s="37" t="s">
        <v>16864</v>
      </c>
      <c r="D5022" s="6" t="s">
        <v>4889</v>
      </c>
      <c r="E5022" s="3">
        <v>2</v>
      </c>
    </row>
    <row r="5023" spans="1:5" ht="33">
      <c r="A5023" s="37">
        <v>5021</v>
      </c>
      <c r="B5023" s="209"/>
      <c r="C5023" s="37" t="s">
        <v>16865</v>
      </c>
      <c r="D5023" s="6" t="s">
        <v>4890</v>
      </c>
      <c r="E5023" s="3">
        <v>2</v>
      </c>
    </row>
    <row r="5024" spans="1:5" ht="33">
      <c r="A5024" s="37">
        <v>5022</v>
      </c>
      <c r="B5024" s="209"/>
      <c r="C5024" s="37" t="s">
        <v>16866</v>
      </c>
      <c r="D5024" s="6" t="s">
        <v>4891</v>
      </c>
      <c r="E5024" s="3">
        <v>2</v>
      </c>
    </row>
    <row r="5025" spans="1:5" ht="18.75">
      <c r="A5025" s="37">
        <v>5023</v>
      </c>
      <c r="B5025" s="209"/>
      <c r="C5025" s="37" t="s">
        <v>16867</v>
      </c>
      <c r="D5025" s="6" t="s">
        <v>4892</v>
      </c>
      <c r="E5025" s="3">
        <v>2</v>
      </c>
    </row>
    <row r="5026" spans="1:5" ht="18.75">
      <c r="A5026" s="37">
        <v>5024</v>
      </c>
      <c r="B5026" s="209"/>
      <c r="C5026" s="37" t="s">
        <v>16868</v>
      </c>
      <c r="D5026" s="6" t="s">
        <v>4893</v>
      </c>
      <c r="E5026" s="3">
        <v>2</v>
      </c>
    </row>
    <row r="5027" spans="1:5" ht="18.75">
      <c r="A5027" s="37">
        <v>5025</v>
      </c>
      <c r="B5027" s="209"/>
      <c r="C5027" s="37" t="s">
        <v>16869</v>
      </c>
      <c r="D5027" s="6" t="s">
        <v>4894</v>
      </c>
      <c r="E5027" s="3">
        <v>2</v>
      </c>
    </row>
    <row r="5028" spans="1:5" ht="18.75">
      <c r="A5028" s="37">
        <v>5026</v>
      </c>
      <c r="B5028" s="209"/>
      <c r="C5028" s="37" t="s">
        <v>16870</v>
      </c>
      <c r="D5028" s="6" t="s">
        <v>4895</v>
      </c>
      <c r="E5028" s="3">
        <v>2</v>
      </c>
    </row>
    <row r="5029" spans="1:5" ht="33">
      <c r="A5029" s="37">
        <v>5027</v>
      </c>
      <c r="B5029" s="209"/>
      <c r="C5029" s="37" t="s">
        <v>16871</v>
      </c>
      <c r="D5029" s="6" t="s">
        <v>4896</v>
      </c>
      <c r="E5029" s="3">
        <v>2</v>
      </c>
    </row>
    <row r="5030" spans="1:5" ht="33">
      <c r="A5030" s="37">
        <v>5028</v>
      </c>
      <c r="B5030" s="209"/>
      <c r="C5030" s="37" t="s">
        <v>16872</v>
      </c>
      <c r="D5030" s="6" t="s">
        <v>4897</v>
      </c>
      <c r="E5030" s="3">
        <v>2</v>
      </c>
    </row>
    <row r="5031" spans="1:5" ht="18.75">
      <c r="A5031" s="37">
        <v>5029</v>
      </c>
      <c r="B5031" s="209"/>
      <c r="C5031" s="37" t="s">
        <v>16873</v>
      </c>
      <c r="D5031" s="6" t="s">
        <v>4898</v>
      </c>
      <c r="E5031" s="3">
        <v>2</v>
      </c>
    </row>
    <row r="5032" spans="1:5" ht="33">
      <c r="A5032" s="37">
        <v>5030</v>
      </c>
      <c r="B5032" s="209"/>
      <c r="C5032" s="37" t="s">
        <v>16874</v>
      </c>
      <c r="D5032" s="6" t="s">
        <v>4899</v>
      </c>
      <c r="E5032" s="3">
        <v>2</v>
      </c>
    </row>
    <row r="5033" spans="1:5" ht="18.75">
      <c r="A5033" s="37">
        <v>5031</v>
      </c>
      <c r="B5033" s="209"/>
      <c r="C5033" s="37" t="s">
        <v>16875</v>
      </c>
      <c r="D5033" s="6" t="s">
        <v>4900</v>
      </c>
      <c r="E5033" s="3">
        <v>2</v>
      </c>
    </row>
    <row r="5034" spans="1:5" ht="18.75">
      <c r="A5034" s="37">
        <v>5032</v>
      </c>
      <c r="B5034" s="209"/>
      <c r="C5034" s="37" t="s">
        <v>16876</v>
      </c>
      <c r="D5034" s="6" t="s">
        <v>4901</v>
      </c>
      <c r="E5034" s="3">
        <v>2</v>
      </c>
    </row>
    <row r="5035" spans="1:5" ht="33">
      <c r="A5035" s="37">
        <v>5033</v>
      </c>
      <c r="B5035" s="209"/>
      <c r="C5035" s="37" t="s">
        <v>16877</v>
      </c>
      <c r="D5035" s="6" t="s">
        <v>4902</v>
      </c>
      <c r="E5035" s="3">
        <v>2</v>
      </c>
    </row>
    <row r="5036" spans="1:5" ht="33">
      <c r="A5036" s="37">
        <v>5034</v>
      </c>
      <c r="B5036" s="209"/>
      <c r="C5036" s="37" t="s">
        <v>16878</v>
      </c>
      <c r="D5036" s="6" t="s">
        <v>4903</v>
      </c>
      <c r="E5036" s="3">
        <v>2</v>
      </c>
    </row>
    <row r="5037" spans="1:5" ht="33">
      <c r="A5037" s="37">
        <v>5035</v>
      </c>
      <c r="B5037" s="209"/>
      <c r="C5037" s="37" t="s">
        <v>16879</v>
      </c>
      <c r="D5037" s="6" t="s">
        <v>4904</v>
      </c>
      <c r="E5037" s="3">
        <v>2</v>
      </c>
    </row>
    <row r="5038" spans="1:5" ht="18.75">
      <c r="A5038" s="37">
        <v>5036</v>
      </c>
      <c r="B5038" s="209"/>
      <c r="C5038" s="37" t="s">
        <v>16880</v>
      </c>
      <c r="D5038" s="6" t="s">
        <v>4905</v>
      </c>
      <c r="E5038" s="3">
        <v>2</v>
      </c>
    </row>
    <row r="5039" spans="1:5" ht="18.75">
      <c r="A5039" s="37">
        <v>5037</v>
      </c>
      <c r="B5039" s="209"/>
      <c r="C5039" s="37" t="s">
        <v>16881</v>
      </c>
      <c r="D5039" s="6" t="s">
        <v>4906</v>
      </c>
      <c r="E5039" s="3">
        <v>2</v>
      </c>
    </row>
    <row r="5040" spans="1:5" ht="18.75">
      <c r="A5040" s="37">
        <v>5038</v>
      </c>
      <c r="B5040" s="209"/>
      <c r="C5040" s="37" t="s">
        <v>16882</v>
      </c>
      <c r="D5040" s="6" t="s">
        <v>4907</v>
      </c>
      <c r="E5040" s="3">
        <v>2</v>
      </c>
    </row>
    <row r="5041" spans="1:5" ht="33">
      <c r="A5041" s="37">
        <v>5039</v>
      </c>
      <c r="B5041" s="209"/>
      <c r="C5041" s="37" t="s">
        <v>16883</v>
      </c>
      <c r="D5041" s="6" t="s">
        <v>4908</v>
      </c>
      <c r="E5041" s="3">
        <v>2</v>
      </c>
    </row>
    <row r="5042" spans="1:5" ht="33">
      <c r="A5042" s="37">
        <v>5040</v>
      </c>
      <c r="B5042" s="209"/>
      <c r="C5042" s="37" t="s">
        <v>16884</v>
      </c>
      <c r="D5042" s="6" t="s">
        <v>4909</v>
      </c>
      <c r="E5042" s="3">
        <v>2</v>
      </c>
    </row>
    <row r="5043" spans="1:5" ht="33">
      <c r="A5043" s="37">
        <v>5041</v>
      </c>
      <c r="B5043" s="209"/>
      <c r="C5043" s="37" t="s">
        <v>16885</v>
      </c>
      <c r="D5043" s="6" t="s">
        <v>4910</v>
      </c>
      <c r="E5043" s="3">
        <v>2</v>
      </c>
    </row>
    <row r="5044" spans="1:5" ht="18.75">
      <c r="A5044" s="37">
        <v>5042</v>
      </c>
      <c r="B5044" s="209"/>
      <c r="C5044" s="37" t="s">
        <v>16886</v>
      </c>
      <c r="D5044" s="6" t="s">
        <v>4911</v>
      </c>
      <c r="E5044" s="3">
        <v>2</v>
      </c>
    </row>
    <row r="5045" spans="1:5" ht="33">
      <c r="A5045" s="37">
        <v>5043</v>
      </c>
      <c r="B5045" s="209"/>
      <c r="C5045" s="37" t="s">
        <v>16887</v>
      </c>
      <c r="D5045" s="6" t="s">
        <v>4912</v>
      </c>
      <c r="E5045" s="3">
        <v>2</v>
      </c>
    </row>
    <row r="5046" spans="1:5" ht="33">
      <c r="A5046" s="37">
        <v>5044</v>
      </c>
      <c r="B5046" s="209"/>
      <c r="C5046" s="37" t="s">
        <v>16888</v>
      </c>
      <c r="D5046" s="6" t="s">
        <v>4913</v>
      </c>
      <c r="E5046" s="3">
        <v>2</v>
      </c>
    </row>
    <row r="5047" spans="1:5" ht="33">
      <c r="A5047" s="37">
        <v>5045</v>
      </c>
      <c r="B5047" s="209"/>
      <c r="C5047" s="37" t="s">
        <v>16889</v>
      </c>
      <c r="D5047" s="6" t="s">
        <v>4914</v>
      </c>
      <c r="E5047" s="3">
        <v>2</v>
      </c>
    </row>
    <row r="5048" spans="1:5" ht="33">
      <c r="A5048" s="37">
        <v>5046</v>
      </c>
      <c r="B5048" s="209"/>
      <c r="C5048" s="37" t="s">
        <v>16890</v>
      </c>
      <c r="D5048" s="6" t="s">
        <v>4915</v>
      </c>
      <c r="E5048" s="3">
        <v>2</v>
      </c>
    </row>
    <row r="5049" spans="1:5" ht="33">
      <c r="A5049" s="37">
        <v>5047</v>
      </c>
      <c r="B5049" s="209"/>
      <c r="C5049" s="37" t="s">
        <v>16891</v>
      </c>
      <c r="D5049" s="6" t="s">
        <v>4916</v>
      </c>
      <c r="E5049" s="3">
        <v>2</v>
      </c>
    </row>
    <row r="5050" spans="1:5" ht="33">
      <c r="A5050" s="37">
        <v>5048</v>
      </c>
      <c r="B5050" s="209"/>
      <c r="C5050" s="37" t="s">
        <v>16892</v>
      </c>
      <c r="D5050" s="6" t="s">
        <v>4917</v>
      </c>
      <c r="E5050" s="3">
        <v>2</v>
      </c>
    </row>
    <row r="5051" spans="1:5" ht="18.75">
      <c r="A5051" s="37">
        <v>5049</v>
      </c>
      <c r="B5051" s="209"/>
      <c r="C5051" s="37" t="s">
        <v>16893</v>
      </c>
      <c r="D5051" s="6" t="s">
        <v>4918</v>
      </c>
      <c r="E5051" s="3">
        <v>2</v>
      </c>
    </row>
    <row r="5052" spans="1:5" ht="33">
      <c r="A5052" s="37">
        <v>5050</v>
      </c>
      <c r="B5052" s="209"/>
      <c r="C5052" s="37" t="s">
        <v>16894</v>
      </c>
      <c r="D5052" s="6" t="s">
        <v>4919</v>
      </c>
      <c r="E5052" s="3">
        <v>2</v>
      </c>
    </row>
    <row r="5053" spans="1:5" ht="33">
      <c r="A5053" s="37">
        <v>5051</v>
      </c>
      <c r="B5053" s="209"/>
      <c r="C5053" s="37" t="s">
        <v>16895</v>
      </c>
      <c r="D5053" s="6" t="s">
        <v>4920</v>
      </c>
      <c r="E5053" s="3">
        <v>2</v>
      </c>
    </row>
    <row r="5054" spans="1:5" ht="33">
      <c r="A5054" s="37">
        <v>5052</v>
      </c>
      <c r="B5054" s="209"/>
      <c r="C5054" s="37" t="s">
        <v>16896</v>
      </c>
      <c r="D5054" s="6" t="s">
        <v>4921</v>
      </c>
      <c r="E5054" s="3">
        <v>2</v>
      </c>
    </row>
    <row r="5055" spans="1:5" ht="49.5">
      <c r="A5055" s="37">
        <v>5053</v>
      </c>
      <c r="B5055" s="209"/>
      <c r="C5055" s="37" t="s">
        <v>16897</v>
      </c>
      <c r="D5055" s="6" t="s">
        <v>4922</v>
      </c>
      <c r="E5055" s="3">
        <v>2</v>
      </c>
    </row>
    <row r="5056" spans="1:5" ht="49.5">
      <c r="A5056" s="37">
        <v>5054</v>
      </c>
      <c r="B5056" s="209"/>
      <c r="C5056" s="37" t="s">
        <v>16898</v>
      </c>
      <c r="D5056" s="6" t="s">
        <v>4923</v>
      </c>
      <c r="E5056" s="3">
        <v>2</v>
      </c>
    </row>
    <row r="5057" spans="1:5" ht="33">
      <c r="A5057" s="37">
        <v>5055</v>
      </c>
      <c r="B5057" s="209"/>
      <c r="C5057" s="37" t="s">
        <v>16899</v>
      </c>
      <c r="D5057" s="6" t="s">
        <v>4924</v>
      </c>
      <c r="E5057" s="3">
        <v>2</v>
      </c>
    </row>
    <row r="5058" spans="1:5" ht="49.5">
      <c r="A5058" s="37">
        <v>5056</v>
      </c>
      <c r="B5058" s="209"/>
      <c r="C5058" s="37" t="s">
        <v>16900</v>
      </c>
      <c r="D5058" s="6" t="s">
        <v>4925</v>
      </c>
      <c r="E5058" s="3">
        <v>2</v>
      </c>
    </row>
    <row r="5059" spans="1:5" ht="18.75">
      <c r="A5059" s="37">
        <v>5057</v>
      </c>
      <c r="B5059" s="209"/>
      <c r="C5059" s="37" t="s">
        <v>16901</v>
      </c>
      <c r="D5059" s="6" t="s">
        <v>4926</v>
      </c>
      <c r="E5059" s="3">
        <v>2</v>
      </c>
    </row>
    <row r="5060" spans="1:5" ht="33">
      <c r="A5060" s="37">
        <v>5058</v>
      </c>
      <c r="B5060" s="209"/>
      <c r="C5060" s="37" t="s">
        <v>16902</v>
      </c>
      <c r="D5060" s="6" t="s">
        <v>4927</v>
      </c>
      <c r="E5060" s="3">
        <v>2</v>
      </c>
    </row>
    <row r="5061" spans="1:5" ht="33">
      <c r="A5061" s="37">
        <v>5059</v>
      </c>
      <c r="B5061" s="209"/>
      <c r="C5061" s="37" t="s">
        <v>16903</v>
      </c>
      <c r="D5061" s="6" t="s">
        <v>4928</v>
      </c>
      <c r="E5061" s="3">
        <v>2</v>
      </c>
    </row>
    <row r="5062" spans="1:5" ht="49.5">
      <c r="A5062" s="37">
        <v>5060</v>
      </c>
      <c r="B5062" s="209"/>
      <c r="C5062" s="37" t="s">
        <v>16904</v>
      </c>
      <c r="D5062" s="6" t="s">
        <v>4929</v>
      </c>
      <c r="E5062" s="3">
        <v>2</v>
      </c>
    </row>
    <row r="5063" spans="1:5" ht="33">
      <c r="A5063" s="37">
        <v>5061</v>
      </c>
      <c r="B5063" s="209"/>
      <c r="C5063" s="37" t="s">
        <v>16905</v>
      </c>
      <c r="D5063" s="6" t="s">
        <v>4930</v>
      </c>
      <c r="E5063" s="3">
        <v>2</v>
      </c>
    </row>
    <row r="5064" spans="1:5" ht="49.5">
      <c r="A5064" s="37">
        <v>5062</v>
      </c>
      <c r="B5064" s="209"/>
      <c r="C5064" s="37" t="s">
        <v>16906</v>
      </c>
      <c r="D5064" s="6" t="s">
        <v>4931</v>
      </c>
      <c r="E5064" s="3">
        <v>2</v>
      </c>
    </row>
    <row r="5065" spans="1:5" ht="49.5">
      <c r="A5065" s="37">
        <v>5063</v>
      </c>
      <c r="B5065" s="209"/>
      <c r="C5065" s="37" t="s">
        <v>16907</v>
      </c>
      <c r="D5065" s="6" t="s">
        <v>4932</v>
      </c>
      <c r="E5065" s="3">
        <v>2</v>
      </c>
    </row>
    <row r="5066" spans="1:5" ht="49.5">
      <c r="A5066" s="37">
        <v>5064</v>
      </c>
      <c r="B5066" s="209"/>
      <c r="C5066" s="37" t="s">
        <v>16908</v>
      </c>
      <c r="D5066" s="6" t="s">
        <v>4933</v>
      </c>
      <c r="E5066" s="3">
        <v>2</v>
      </c>
    </row>
    <row r="5067" spans="1:5" ht="33">
      <c r="A5067" s="37">
        <v>5065</v>
      </c>
      <c r="B5067" s="209"/>
      <c r="C5067" s="37" t="s">
        <v>16909</v>
      </c>
      <c r="D5067" s="6" t="s">
        <v>4934</v>
      </c>
      <c r="E5067" s="3">
        <v>2</v>
      </c>
    </row>
    <row r="5068" spans="1:5" ht="33">
      <c r="A5068" s="37">
        <v>5066</v>
      </c>
      <c r="B5068" s="209"/>
      <c r="C5068" s="37" t="s">
        <v>16910</v>
      </c>
      <c r="D5068" s="6" t="s">
        <v>4935</v>
      </c>
      <c r="E5068" s="3">
        <v>2</v>
      </c>
    </row>
    <row r="5069" spans="1:5" ht="33">
      <c r="A5069" s="37">
        <v>5067</v>
      </c>
      <c r="B5069" s="209"/>
      <c r="C5069" s="37" t="s">
        <v>16911</v>
      </c>
      <c r="D5069" s="6" t="s">
        <v>4936</v>
      </c>
      <c r="E5069" s="3">
        <v>2</v>
      </c>
    </row>
    <row r="5070" spans="1:5" ht="33">
      <c r="A5070" s="37">
        <v>5068</v>
      </c>
      <c r="B5070" s="209"/>
      <c r="C5070" s="37" t="s">
        <v>16912</v>
      </c>
      <c r="D5070" s="6" t="s">
        <v>4937</v>
      </c>
      <c r="E5070" s="3">
        <v>2</v>
      </c>
    </row>
    <row r="5071" spans="1:5" ht="33">
      <c r="A5071" s="37">
        <v>5069</v>
      </c>
      <c r="B5071" s="209"/>
      <c r="C5071" s="37" t="s">
        <v>16913</v>
      </c>
      <c r="D5071" s="6" t="s">
        <v>4938</v>
      </c>
      <c r="E5071" s="3">
        <v>2</v>
      </c>
    </row>
    <row r="5072" spans="1:5" ht="49.5">
      <c r="A5072" s="37">
        <v>5070</v>
      </c>
      <c r="B5072" s="209"/>
      <c r="C5072" s="37" t="s">
        <v>16914</v>
      </c>
      <c r="D5072" s="6" t="s">
        <v>4939</v>
      </c>
      <c r="E5072" s="3">
        <v>2</v>
      </c>
    </row>
    <row r="5073" spans="1:5" ht="18.75">
      <c r="A5073" s="37">
        <v>5071</v>
      </c>
      <c r="B5073" s="209"/>
      <c r="C5073" s="37" t="s">
        <v>16915</v>
      </c>
      <c r="D5073" s="6" t="s">
        <v>4940</v>
      </c>
      <c r="E5073" s="3">
        <v>2</v>
      </c>
    </row>
    <row r="5074" spans="1:5" ht="33">
      <c r="A5074" s="37">
        <v>5072</v>
      </c>
      <c r="B5074" s="209"/>
      <c r="C5074" s="37" t="s">
        <v>16916</v>
      </c>
      <c r="D5074" s="6" t="s">
        <v>4941</v>
      </c>
      <c r="E5074" s="3">
        <v>2</v>
      </c>
    </row>
    <row r="5075" spans="1:5" ht="33">
      <c r="A5075" s="37">
        <v>5073</v>
      </c>
      <c r="B5075" s="209"/>
      <c r="C5075" s="37" t="s">
        <v>16917</v>
      </c>
      <c r="D5075" s="6" t="s">
        <v>4942</v>
      </c>
      <c r="E5075" s="3">
        <v>2</v>
      </c>
    </row>
    <row r="5076" spans="1:5" ht="49.5">
      <c r="A5076" s="37">
        <v>5074</v>
      </c>
      <c r="B5076" s="209"/>
      <c r="C5076" s="37" t="s">
        <v>16918</v>
      </c>
      <c r="D5076" s="6" t="s">
        <v>4943</v>
      </c>
      <c r="E5076" s="3">
        <v>2</v>
      </c>
    </row>
    <row r="5077" spans="1:5" ht="49.5">
      <c r="A5077" s="37">
        <v>5075</v>
      </c>
      <c r="B5077" s="209"/>
      <c r="C5077" s="37" t="s">
        <v>16919</v>
      </c>
      <c r="D5077" s="6" t="s">
        <v>4944</v>
      </c>
      <c r="E5077" s="3">
        <v>2</v>
      </c>
    </row>
    <row r="5078" spans="1:5" ht="33">
      <c r="A5078" s="37">
        <v>5076</v>
      </c>
      <c r="B5078" s="209"/>
      <c r="C5078" s="37" t="s">
        <v>16920</v>
      </c>
      <c r="D5078" s="6" t="s">
        <v>4945</v>
      </c>
      <c r="E5078" s="3">
        <v>2</v>
      </c>
    </row>
    <row r="5079" spans="1:5" ht="18.75">
      <c r="A5079" s="37">
        <v>5077</v>
      </c>
      <c r="B5079" s="209"/>
      <c r="C5079" s="37" t="s">
        <v>16921</v>
      </c>
      <c r="D5079" s="6" t="s">
        <v>4946</v>
      </c>
      <c r="E5079" s="3">
        <v>2</v>
      </c>
    </row>
    <row r="5080" spans="1:5" ht="18.75">
      <c r="A5080" s="37">
        <v>5078</v>
      </c>
      <c r="B5080" s="209"/>
      <c r="C5080" s="37" t="s">
        <v>16922</v>
      </c>
      <c r="D5080" s="6" t="s">
        <v>4947</v>
      </c>
      <c r="E5080" s="3">
        <v>2</v>
      </c>
    </row>
    <row r="5081" spans="1:5" ht="18.75">
      <c r="A5081" s="37">
        <v>5079</v>
      </c>
      <c r="B5081" s="209"/>
      <c r="C5081" s="37" t="s">
        <v>16923</v>
      </c>
      <c r="D5081" s="6" t="s">
        <v>4948</v>
      </c>
      <c r="E5081" s="3">
        <v>2</v>
      </c>
    </row>
    <row r="5082" spans="1:5" ht="18.75">
      <c r="A5082" s="37">
        <v>5080</v>
      </c>
      <c r="B5082" s="209"/>
      <c r="C5082" s="37" t="s">
        <v>16924</v>
      </c>
      <c r="D5082" s="6" t="s">
        <v>4949</v>
      </c>
      <c r="E5082" s="3">
        <v>2</v>
      </c>
    </row>
    <row r="5083" spans="1:5" ht="18.75">
      <c r="A5083" s="37">
        <v>5081</v>
      </c>
      <c r="B5083" s="209"/>
      <c r="C5083" s="37" t="s">
        <v>16925</v>
      </c>
      <c r="D5083" s="6" t="s">
        <v>4950</v>
      </c>
      <c r="E5083" s="3">
        <v>2</v>
      </c>
    </row>
    <row r="5084" spans="1:5" ht="18.75">
      <c r="A5084" s="37">
        <v>5082</v>
      </c>
      <c r="B5084" s="209"/>
      <c r="C5084" s="37" t="s">
        <v>4951</v>
      </c>
      <c r="D5084" s="6" t="s">
        <v>4951</v>
      </c>
      <c r="E5084" s="3">
        <v>2</v>
      </c>
    </row>
    <row r="5085" spans="1:5" ht="18.75">
      <c r="A5085" s="37">
        <v>5083</v>
      </c>
      <c r="B5085" s="209"/>
      <c r="C5085" s="37" t="s">
        <v>4952</v>
      </c>
      <c r="D5085" s="6" t="s">
        <v>4952</v>
      </c>
      <c r="E5085" s="3">
        <v>2</v>
      </c>
    </row>
    <row r="5086" spans="1:5" ht="18.75">
      <c r="A5086" s="37">
        <v>5084</v>
      </c>
      <c r="B5086" s="209"/>
      <c r="C5086" s="37" t="s">
        <v>16926</v>
      </c>
      <c r="D5086" s="6" t="s">
        <v>4953</v>
      </c>
      <c r="E5086" s="3">
        <v>2</v>
      </c>
    </row>
    <row r="5087" spans="1:5" ht="18.75">
      <c r="A5087" s="37">
        <v>5085</v>
      </c>
      <c r="B5087" s="209"/>
      <c r="C5087" s="37" t="s">
        <v>16927</v>
      </c>
      <c r="D5087" s="6" t="s">
        <v>4954</v>
      </c>
      <c r="E5087" s="3">
        <v>2</v>
      </c>
    </row>
    <row r="5088" spans="1:5" ht="18.75">
      <c r="A5088" s="37">
        <v>5086</v>
      </c>
      <c r="B5088" s="209"/>
      <c r="C5088" s="37" t="s">
        <v>16928</v>
      </c>
      <c r="D5088" s="6" t="s">
        <v>4955</v>
      </c>
      <c r="E5088" s="3">
        <v>2</v>
      </c>
    </row>
    <row r="5089" spans="1:5" ht="18.75">
      <c r="A5089" s="37">
        <v>5087</v>
      </c>
      <c r="B5089" s="209"/>
      <c r="C5089" s="37" t="s">
        <v>16929</v>
      </c>
      <c r="D5089" s="6" t="s">
        <v>4956</v>
      </c>
      <c r="E5089" s="3">
        <v>2</v>
      </c>
    </row>
    <row r="5090" spans="1:5" ht="33">
      <c r="A5090" s="37">
        <v>5088</v>
      </c>
      <c r="B5090" s="209"/>
      <c r="C5090" s="37" t="s">
        <v>16930</v>
      </c>
      <c r="D5090" s="6" t="s">
        <v>4957</v>
      </c>
      <c r="E5090" s="3">
        <v>2</v>
      </c>
    </row>
    <row r="5091" spans="1:5" ht="18.75">
      <c r="A5091" s="37">
        <v>5089</v>
      </c>
      <c r="B5091" s="209"/>
      <c r="C5091" s="37" t="s">
        <v>16931</v>
      </c>
      <c r="D5091" s="6" t="s">
        <v>4958</v>
      </c>
      <c r="E5091" s="3">
        <v>2</v>
      </c>
    </row>
    <row r="5092" spans="1:5" ht="18.75">
      <c r="A5092" s="37">
        <v>5090</v>
      </c>
      <c r="B5092" s="209"/>
      <c r="C5092" s="37" t="s">
        <v>16932</v>
      </c>
      <c r="D5092" s="6" t="s">
        <v>4959</v>
      </c>
      <c r="E5092" s="3">
        <v>2</v>
      </c>
    </row>
    <row r="5093" spans="1:5" ht="18.75">
      <c r="A5093" s="37">
        <v>5091</v>
      </c>
      <c r="B5093" s="209"/>
      <c r="C5093" s="37" t="s">
        <v>16933</v>
      </c>
      <c r="D5093" s="6" t="s">
        <v>4960</v>
      </c>
      <c r="E5093" s="3">
        <v>2</v>
      </c>
    </row>
    <row r="5094" spans="1:5" ht="18.75">
      <c r="A5094" s="37">
        <v>5092</v>
      </c>
      <c r="B5094" s="209"/>
      <c r="C5094" s="37" t="s">
        <v>16934</v>
      </c>
      <c r="D5094" s="6" t="s">
        <v>4961</v>
      </c>
      <c r="E5094" s="3">
        <v>2</v>
      </c>
    </row>
    <row r="5095" spans="1:5" ht="18.75">
      <c r="A5095" s="37">
        <v>5093</v>
      </c>
      <c r="B5095" s="209"/>
      <c r="C5095" s="37" t="s">
        <v>4962</v>
      </c>
      <c r="D5095" s="6" t="s">
        <v>4962</v>
      </c>
      <c r="E5095" s="3">
        <v>2</v>
      </c>
    </row>
    <row r="5096" spans="1:5" ht="18.75">
      <c r="A5096" s="37">
        <v>5094</v>
      </c>
      <c r="B5096" s="209"/>
      <c r="C5096" s="37" t="s">
        <v>16935</v>
      </c>
      <c r="D5096" s="6" t="s">
        <v>4963</v>
      </c>
      <c r="E5096" s="3">
        <v>2</v>
      </c>
    </row>
    <row r="5097" spans="1:5" ht="18.75">
      <c r="A5097" s="37">
        <v>5095</v>
      </c>
      <c r="B5097" s="209"/>
      <c r="C5097" s="37" t="s">
        <v>16936</v>
      </c>
      <c r="D5097" s="6" t="s">
        <v>4964</v>
      </c>
      <c r="E5097" s="3">
        <v>2</v>
      </c>
    </row>
    <row r="5098" spans="1:5" ht="18.75">
      <c r="A5098" s="37">
        <v>5096</v>
      </c>
      <c r="B5098" s="209"/>
      <c r="C5098" s="37" t="s">
        <v>16937</v>
      </c>
      <c r="D5098" s="6" t="s">
        <v>4965</v>
      </c>
      <c r="E5098" s="3">
        <v>2</v>
      </c>
    </row>
    <row r="5099" spans="1:5" ht="18.75">
      <c r="A5099" s="37">
        <v>5097</v>
      </c>
      <c r="B5099" s="209"/>
      <c r="C5099" s="37" t="s">
        <v>16938</v>
      </c>
      <c r="D5099" s="6" t="s">
        <v>4966</v>
      </c>
      <c r="E5099" s="3">
        <v>2</v>
      </c>
    </row>
    <row r="5100" spans="1:5" ht="33">
      <c r="A5100" s="37">
        <v>5098</v>
      </c>
      <c r="B5100" s="209"/>
      <c r="C5100" s="37" t="s">
        <v>16939</v>
      </c>
      <c r="D5100" s="6" t="s">
        <v>4967</v>
      </c>
      <c r="E5100" s="3">
        <v>2</v>
      </c>
    </row>
    <row r="5101" spans="1:5" ht="18.75">
      <c r="A5101" s="37">
        <v>5099</v>
      </c>
      <c r="B5101" s="209"/>
      <c r="C5101" s="37" t="s">
        <v>16940</v>
      </c>
      <c r="D5101" s="6" t="s">
        <v>4968</v>
      </c>
      <c r="E5101" s="3">
        <v>2</v>
      </c>
    </row>
    <row r="5102" spans="1:5" ht="18.75">
      <c r="A5102" s="37">
        <v>5100</v>
      </c>
      <c r="B5102" s="209"/>
      <c r="C5102" s="37" t="s">
        <v>16941</v>
      </c>
      <c r="D5102" s="6" t="s">
        <v>4969</v>
      </c>
      <c r="E5102" s="3">
        <v>2</v>
      </c>
    </row>
    <row r="5103" spans="1:5" ht="18.75">
      <c r="A5103" s="37">
        <v>5101</v>
      </c>
      <c r="B5103" s="209"/>
      <c r="C5103" s="37" t="s">
        <v>16942</v>
      </c>
      <c r="D5103" s="6" t="s">
        <v>4970</v>
      </c>
      <c r="E5103" s="3">
        <v>2</v>
      </c>
    </row>
    <row r="5104" spans="1:5" ht="18.75">
      <c r="A5104" s="37">
        <v>5102</v>
      </c>
      <c r="B5104" s="209"/>
      <c r="C5104" s="37" t="s">
        <v>16943</v>
      </c>
      <c r="D5104" s="6" t="s">
        <v>4971</v>
      </c>
      <c r="E5104" s="3">
        <v>2</v>
      </c>
    </row>
    <row r="5105" spans="1:5" ht="33">
      <c r="A5105" s="37">
        <v>5103</v>
      </c>
      <c r="B5105" s="209"/>
      <c r="C5105" s="37" t="s">
        <v>16944</v>
      </c>
      <c r="D5105" s="6" t="s">
        <v>4972</v>
      </c>
      <c r="E5105" s="3">
        <v>2</v>
      </c>
    </row>
    <row r="5106" spans="1:5" ht="33">
      <c r="A5106" s="37">
        <v>5104</v>
      </c>
      <c r="B5106" s="209"/>
      <c r="C5106" s="37" t="s">
        <v>16945</v>
      </c>
      <c r="D5106" s="6" t="s">
        <v>4973</v>
      </c>
      <c r="E5106" s="3">
        <v>2</v>
      </c>
    </row>
    <row r="5107" spans="1:5" ht="33">
      <c r="A5107" s="37">
        <v>5105</v>
      </c>
      <c r="B5107" s="209"/>
      <c r="C5107" s="37" t="s">
        <v>16946</v>
      </c>
      <c r="D5107" s="6" t="s">
        <v>4974</v>
      </c>
      <c r="E5107" s="3">
        <v>2</v>
      </c>
    </row>
    <row r="5108" spans="1:5" ht="33">
      <c r="A5108" s="37">
        <v>5106</v>
      </c>
      <c r="B5108" s="209"/>
      <c r="C5108" s="37" t="s">
        <v>16947</v>
      </c>
      <c r="D5108" s="6" t="s">
        <v>4975</v>
      </c>
      <c r="E5108" s="3">
        <v>2</v>
      </c>
    </row>
    <row r="5109" spans="1:5" ht="33">
      <c r="A5109" s="37">
        <v>5107</v>
      </c>
      <c r="B5109" s="209"/>
      <c r="C5109" s="37" t="s">
        <v>16948</v>
      </c>
      <c r="D5109" s="6" t="s">
        <v>4976</v>
      </c>
      <c r="E5109" s="3">
        <v>2</v>
      </c>
    </row>
    <row r="5110" spans="1:5" ht="33">
      <c r="A5110" s="37">
        <v>5108</v>
      </c>
      <c r="B5110" s="209"/>
      <c r="C5110" s="37" t="s">
        <v>16949</v>
      </c>
      <c r="D5110" s="6" t="s">
        <v>4977</v>
      </c>
      <c r="E5110" s="3">
        <v>2</v>
      </c>
    </row>
    <row r="5111" spans="1:5" ht="33">
      <c r="A5111" s="37">
        <v>5109</v>
      </c>
      <c r="B5111" s="209"/>
      <c r="C5111" s="37" t="s">
        <v>16950</v>
      </c>
      <c r="D5111" s="6" t="s">
        <v>4978</v>
      </c>
      <c r="E5111" s="3">
        <v>2</v>
      </c>
    </row>
    <row r="5112" spans="1:5" ht="33">
      <c r="A5112" s="37">
        <v>5110</v>
      </c>
      <c r="B5112" s="209"/>
      <c r="C5112" s="37" t="s">
        <v>16951</v>
      </c>
      <c r="D5112" s="6" t="s">
        <v>4979</v>
      </c>
      <c r="E5112" s="3">
        <v>2</v>
      </c>
    </row>
    <row r="5113" spans="1:5" ht="33">
      <c r="A5113" s="37">
        <v>5111</v>
      </c>
      <c r="B5113" s="209"/>
      <c r="C5113" s="37" t="s">
        <v>16952</v>
      </c>
      <c r="D5113" s="6" t="s">
        <v>4980</v>
      </c>
      <c r="E5113" s="3">
        <v>2</v>
      </c>
    </row>
    <row r="5114" spans="1:5" ht="18.75">
      <c r="A5114" s="37">
        <v>5112</v>
      </c>
      <c r="B5114" s="209"/>
      <c r="C5114" s="37" t="s">
        <v>16953</v>
      </c>
      <c r="D5114" s="6" t="s">
        <v>4981</v>
      </c>
      <c r="E5114" s="3">
        <v>0</v>
      </c>
    </row>
    <row r="5115" spans="1:5" ht="18.75">
      <c r="A5115" s="37">
        <v>5113</v>
      </c>
      <c r="B5115" s="209"/>
      <c r="C5115" s="37" t="s">
        <v>16954</v>
      </c>
      <c r="D5115" s="6" t="s">
        <v>4982</v>
      </c>
      <c r="E5115" s="3">
        <v>0</v>
      </c>
    </row>
    <row r="5116" spans="1:5" ht="18.75">
      <c r="A5116" s="37">
        <v>5114</v>
      </c>
      <c r="B5116" s="209"/>
      <c r="C5116" s="37" t="s">
        <v>16955</v>
      </c>
      <c r="D5116" s="6" t="s">
        <v>4983</v>
      </c>
      <c r="E5116" s="3">
        <v>0</v>
      </c>
    </row>
    <row r="5117" spans="1:5" ht="18.75">
      <c r="A5117" s="37">
        <v>5115</v>
      </c>
      <c r="B5117" s="209"/>
      <c r="C5117" s="37" t="s">
        <v>16956</v>
      </c>
      <c r="D5117" s="6" t="s">
        <v>4984</v>
      </c>
      <c r="E5117" s="3">
        <v>2</v>
      </c>
    </row>
    <row r="5118" spans="1:5" ht="18.75">
      <c r="A5118" s="37">
        <v>5116</v>
      </c>
      <c r="B5118" s="209"/>
      <c r="C5118" s="37" t="s">
        <v>16957</v>
      </c>
      <c r="D5118" s="6" t="s">
        <v>4985</v>
      </c>
      <c r="E5118" s="3">
        <v>2</v>
      </c>
    </row>
    <row r="5119" spans="1:5" ht="18.75">
      <c r="A5119" s="37">
        <v>5117</v>
      </c>
      <c r="B5119" s="209"/>
      <c r="C5119" s="37" t="s">
        <v>16958</v>
      </c>
      <c r="D5119" s="6" t="s">
        <v>4986</v>
      </c>
      <c r="E5119" s="3">
        <v>2</v>
      </c>
    </row>
    <row r="5120" spans="1:5" ht="18.75">
      <c r="A5120" s="37">
        <v>5118</v>
      </c>
      <c r="B5120" s="209"/>
      <c r="C5120" s="37" t="s">
        <v>16959</v>
      </c>
      <c r="D5120" s="6" t="s">
        <v>4987</v>
      </c>
      <c r="E5120" s="3">
        <v>2</v>
      </c>
    </row>
    <row r="5121" spans="1:5" ht="18.75">
      <c r="A5121" s="37">
        <v>5119</v>
      </c>
      <c r="B5121" s="209"/>
      <c r="C5121" s="37" t="s">
        <v>16960</v>
      </c>
      <c r="D5121" s="6" t="s">
        <v>4988</v>
      </c>
      <c r="E5121" s="3">
        <v>2</v>
      </c>
    </row>
    <row r="5122" spans="1:5" ht="18.75">
      <c r="A5122" s="37">
        <v>5120</v>
      </c>
      <c r="B5122" s="209"/>
      <c r="C5122" s="37" t="s">
        <v>16961</v>
      </c>
      <c r="D5122" s="6" t="s">
        <v>4989</v>
      </c>
      <c r="E5122" s="3">
        <v>2</v>
      </c>
    </row>
    <row r="5123" spans="1:5" ht="18.75">
      <c r="A5123" s="37">
        <v>5121</v>
      </c>
      <c r="B5123" s="209"/>
      <c r="C5123" s="37" t="s">
        <v>16962</v>
      </c>
      <c r="D5123" s="6" t="s">
        <v>4990</v>
      </c>
      <c r="E5123" s="3">
        <v>2</v>
      </c>
    </row>
    <row r="5124" spans="1:5" ht="18.75">
      <c r="A5124" s="37">
        <v>5122</v>
      </c>
      <c r="B5124" s="209"/>
      <c r="C5124" s="37" t="s">
        <v>16963</v>
      </c>
      <c r="D5124" s="6" t="s">
        <v>4991</v>
      </c>
      <c r="E5124" s="3">
        <v>2</v>
      </c>
    </row>
    <row r="5125" spans="1:5" ht="33">
      <c r="A5125" s="37">
        <v>5123</v>
      </c>
      <c r="B5125" s="209"/>
      <c r="C5125" s="37" t="s">
        <v>16964</v>
      </c>
      <c r="D5125" s="6" t="s">
        <v>4992</v>
      </c>
      <c r="E5125" s="3">
        <v>2</v>
      </c>
    </row>
    <row r="5126" spans="1:5" ht="18.75">
      <c r="A5126" s="37">
        <v>5124</v>
      </c>
      <c r="B5126" s="209"/>
      <c r="C5126" s="37" t="s">
        <v>16965</v>
      </c>
      <c r="D5126" s="6" t="s">
        <v>4993</v>
      </c>
      <c r="E5126" s="3">
        <v>2</v>
      </c>
    </row>
    <row r="5127" spans="1:5" ht="18.75">
      <c r="A5127" s="37">
        <v>5125</v>
      </c>
      <c r="B5127" s="209"/>
      <c r="C5127" s="37" t="s">
        <v>16966</v>
      </c>
      <c r="D5127" s="6" t="s">
        <v>4994</v>
      </c>
      <c r="E5127" s="3">
        <v>2</v>
      </c>
    </row>
    <row r="5128" spans="1:5" ht="18.75">
      <c r="A5128" s="37">
        <v>5126</v>
      </c>
      <c r="B5128" s="209"/>
      <c r="C5128" s="37" t="s">
        <v>16967</v>
      </c>
      <c r="D5128" s="6" t="s">
        <v>4995</v>
      </c>
      <c r="E5128" s="3">
        <v>2</v>
      </c>
    </row>
    <row r="5129" spans="1:5" ht="18.75">
      <c r="A5129" s="37">
        <v>5127</v>
      </c>
      <c r="B5129" s="209"/>
      <c r="C5129" s="37" t="s">
        <v>16968</v>
      </c>
      <c r="D5129" s="6" t="s">
        <v>4996</v>
      </c>
      <c r="E5129" s="3">
        <v>2</v>
      </c>
    </row>
    <row r="5130" spans="1:5" ht="18.75">
      <c r="A5130" s="37">
        <v>5128</v>
      </c>
      <c r="B5130" s="209"/>
      <c r="C5130" s="37" t="s">
        <v>16969</v>
      </c>
      <c r="D5130" s="6" t="s">
        <v>4997</v>
      </c>
      <c r="E5130" s="3">
        <v>2</v>
      </c>
    </row>
    <row r="5131" spans="1:5" ht="18.75">
      <c r="A5131" s="37">
        <v>5129</v>
      </c>
      <c r="B5131" s="209"/>
      <c r="C5131" s="37" t="s">
        <v>16970</v>
      </c>
      <c r="D5131" s="6" t="s">
        <v>4998</v>
      </c>
      <c r="E5131" s="3">
        <v>2</v>
      </c>
    </row>
    <row r="5132" spans="1:5" ht="18.75">
      <c r="A5132" s="37">
        <v>5130</v>
      </c>
      <c r="B5132" s="209"/>
      <c r="C5132" s="37" t="s">
        <v>16971</v>
      </c>
      <c r="D5132" s="6" t="s">
        <v>4999</v>
      </c>
      <c r="E5132" s="3">
        <v>2</v>
      </c>
    </row>
    <row r="5133" spans="1:5" ht="18.75">
      <c r="A5133" s="37">
        <v>5131</v>
      </c>
      <c r="B5133" s="209"/>
      <c r="C5133" s="37" t="s">
        <v>16972</v>
      </c>
      <c r="D5133" s="6" t="s">
        <v>5000</v>
      </c>
      <c r="E5133" s="3">
        <v>2</v>
      </c>
    </row>
    <row r="5134" spans="1:5" ht="18.75">
      <c r="A5134" s="37">
        <v>5132</v>
      </c>
      <c r="B5134" s="209"/>
      <c r="C5134" s="37" t="s">
        <v>16973</v>
      </c>
      <c r="D5134" s="6" t="s">
        <v>5001</v>
      </c>
      <c r="E5134" s="3">
        <v>2</v>
      </c>
    </row>
    <row r="5135" spans="1:5" ht="18.75">
      <c r="A5135" s="37">
        <v>5133</v>
      </c>
      <c r="B5135" s="209"/>
      <c r="C5135" s="37" t="s">
        <v>16974</v>
      </c>
      <c r="D5135" s="6" t="s">
        <v>5002</v>
      </c>
      <c r="E5135" s="3">
        <v>2</v>
      </c>
    </row>
    <row r="5136" spans="1:5" ht="18.75">
      <c r="A5136" s="37">
        <v>5134</v>
      </c>
      <c r="B5136" s="209"/>
      <c r="C5136" s="37" t="s">
        <v>16975</v>
      </c>
      <c r="D5136" s="6" t="s">
        <v>5003</v>
      </c>
      <c r="E5136" s="3">
        <v>2</v>
      </c>
    </row>
    <row r="5137" spans="1:5" ht="18.75">
      <c r="A5137" s="37">
        <v>5135</v>
      </c>
      <c r="B5137" s="209"/>
      <c r="C5137" s="37" t="s">
        <v>16976</v>
      </c>
      <c r="D5137" s="6" t="s">
        <v>5004</v>
      </c>
      <c r="E5137" s="3">
        <v>2</v>
      </c>
    </row>
    <row r="5138" spans="1:5" ht="18.75">
      <c r="A5138" s="37">
        <v>5136</v>
      </c>
      <c r="B5138" s="209"/>
      <c r="C5138" s="37" t="s">
        <v>16977</v>
      </c>
      <c r="D5138" s="6" t="s">
        <v>5005</v>
      </c>
      <c r="E5138" s="3">
        <v>2</v>
      </c>
    </row>
    <row r="5139" spans="1:5" ht="18.75">
      <c r="A5139" s="37">
        <v>5137</v>
      </c>
      <c r="B5139" s="209"/>
      <c r="C5139" s="37" t="s">
        <v>16978</v>
      </c>
      <c r="D5139" s="6" t="s">
        <v>5006</v>
      </c>
      <c r="E5139" s="3">
        <v>2</v>
      </c>
    </row>
    <row r="5140" spans="1:5" ht="18.75">
      <c r="A5140" s="37">
        <v>5138</v>
      </c>
      <c r="B5140" s="209"/>
      <c r="C5140" s="37" t="s">
        <v>16979</v>
      </c>
      <c r="D5140" s="6" t="s">
        <v>5007</v>
      </c>
      <c r="E5140" s="3">
        <v>2</v>
      </c>
    </row>
    <row r="5141" spans="1:5" ht="18.75">
      <c r="A5141" s="37">
        <v>5139</v>
      </c>
      <c r="B5141" s="209"/>
      <c r="C5141" s="37" t="s">
        <v>16980</v>
      </c>
      <c r="D5141" s="6" t="s">
        <v>5008</v>
      </c>
      <c r="E5141" s="3">
        <v>2</v>
      </c>
    </row>
    <row r="5142" spans="1:5" ht="18.75">
      <c r="A5142" s="37">
        <v>5140</v>
      </c>
      <c r="B5142" s="209"/>
      <c r="C5142" s="37" t="s">
        <v>16981</v>
      </c>
      <c r="D5142" s="6" t="s">
        <v>5009</v>
      </c>
      <c r="E5142" s="3">
        <v>2</v>
      </c>
    </row>
    <row r="5143" spans="1:5" ht="18.75">
      <c r="A5143" s="37">
        <v>5141</v>
      </c>
      <c r="B5143" s="209"/>
      <c r="C5143" s="37" t="s">
        <v>16982</v>
      </c>
      <c r="D5143" s="6" t="s">
        <v>5010</v>
      </c>
      <c r="E5143" s="3">
        <v>2</v>
      </c>
    </row>
    <row r="5144" spans="1:5" ht="18.75">
      <c r="A5144" s="37">
        <v>5142</v>
      </c>
      <c r="B5144" s="209"/>
      <c r="C5144" s="37" t="s">
        <v>16983</v>
      </c>
      <c r="D5144" s="6" t="s">
        <v>5011</v>
      </c>
      <c r="E5144" s="3">
        <v>2</v>
      </c>
    </row>
    <row r="5145" spans="1:5" ht="18.75">
      <c r="A5145" s="37">
        <v>5143</v>
      </c>
      <c r="B5145" s="209"/>
      <c r="C5145" s="37" t="s">
        <v>16984</v>
      </c>
      <c r="D5145" s="6" t="s">
        <v>5012</v>
      </c>
      <c r="E5145" s="3">
        <v>2</v>
      </c>
    </row>
    <row r="5146" spans="1:5" ht="18.75">
      <c r="A5146" s="37">
        <v>5144</v>
      </c>
      <c r="B5146" s="209"/>
      <c r="C5146" s="37" t="s">
        <v>16985</v>
      </c>
      <c r="D5146" s="6" t="s">
        <v>5013</v>
      </c>
      <c r="E5146" s="3">
        <v>2</v>
      </c>
    </row>
    <row r="5147" spans="1:5" ht="18.75">
      <c r="A5147" s="37">
        <v>5145</v>
      </c>
      <c r="B5147" s="209"/>
      <c r="C5147" s="37" t="s">
        <v>16986</v>
      </c>
      <c r="D5147" s="6" t="s">
        <v>5014</v>
      </c>
      <c r="E5147" s="3">
        <v>2</v>
      </c>
    </row>
    <row r="5148" spans="1:5" ht="18.75">
      <c r="A5148" s="37">
        <v>5146</v>
      </c>
      <c r="B5148" s="209"/>
      <c r="C5148" s="37" t="s">
        <v>16987</v>
      </c>
      <c r="D5148" s="6" t="s">
        <v>5015</v>
      </c>
      <c r="E5148" s="3">
        <v>2</v>
      </c>
    </row>
    <row r="5149" spans="1:5" ht="18.75">
      <c r="A5149" s="37">
        <v>5147</v>
      </c>
      <c r="B5149" s="209"/>
      <c r="C5149" s="37" t="s">
        <v>16988</v>
      </c>
      <c r="D5149" s="6" t="s">
        <v>5016</v>
      </c>
      <c r="E5149" s="3">
        <v>2</v>
      </c>
    </row>
    <row r="5150" spans="1:5" ht="18.75">
      <c r="A5150" s="37">
        <v>5148</v>
      </c>
      <c r="B5150" s="209"/>
      <c r="C5150" s="37" t="s">
        <v>16989</v>
      </c>
      <c r="D5150" s="6" t="s">
        <v>5017</v>
      </c>
      <c r="E5150" s="3">
        <v>2</v>
      </c>
    </row>
    <row r="5151" spans="1:5" ht="18.75">
      <c r="A5151" s="37">
        <v>5149</v>
      </c>
      <c r="B5151" s="209"/>
      <c r="C5151" s="37" t="s">
        <v>16990</v>
      </c>
      <c r="D5151" s="6" t="s">
        <v>5018</v>
      </c>
      <c r="E5151" s="3">
        <v>2</v>
      </c>
    </row>
    <row r="5152" spans="1:5" ht="18.75">
      <c r="A5152" s="37">
        <v>5150</v>
      </c>
      <c r="B5152" s="209"/>
      <c r="C5152" s="37" t="s">
        <v>16991</v>
      </c>
      <c r="D5152" s="6" t="s">
        <v>5019</v>
      </c>
      <c r="E5152" s="3">
        <v>2</v>
      </c>
    </row>
    <row r="5153" spans="1:5" ht="18.75">
      <c r="A5153" s="37">
        <v>5151</v>
      </c>
      <c r="B5153" s="209"/>
      <c r="C5153" s="37" t="s">
        <v>16992</v>
      </c>
      <c r="D5153" s="6" t="s">
        <v>5020</v>
      </c>
      <c r="E5153" s="3">
        <v>2</v>
      </c>
    </row>
    <row r="5154" spans="1:5" ht="18.75">
      <c r="A5154" s="37">
        <v>5152</v>
      </c>
      <c r="B5154" s="209"/>
      <c r="C5154" s="37" t="s">
        <v>16993</v>
      </c>
      <c r="D5154" s="6" t="s">
        <v>5021</v>
      </c>
      <c r="E5154" s="3">
        <v>2</v>
      </c>
    </row>
    <row r="5155" spans="1:5" ht="18.75">
      <c r="A5155" s="37">
        <v>5153</v>
      </c>
      <c r="B5155" s="209"/>
      <c r="C5155" s="37" t="s">
        <v>16994</v>
      </c>
      <c r="D5155" s="6" t="s">
        <v>5022</v>
      </c>
      <c r="E5155" s="3">
        <v>2</v>
      </c>
    </row>
    <row r="5156" spans="1:5" ht="18.75">
      <c r="A5156" s="37">
        <v>5154</v>
      </c>
      <c r="B5156" s="209"/>
      <c r="C5156" s="37" t="s">
        <v>16995</v>
      </c>
      <c r="D5156" s="6" t="s">
        <v>5023</v>
      </c>
      <c r="E5156" s="3">
        <v>2</v>
      </c>
    </row>
    <row r="5157" spans="1:5" ht="18.75">
      <c r="A5157" s="37">
        <v>5155</v>
      </c>
      <c r="B5157" s="209"/>
      <c r="C5157" s="37" t="s">
        <v>16996</v>
      </c>
      <c r="D5157" s="6" t="s">
        <v>5024</v>
      </c>
      <c r="E5157" s="3">
        <v>2</v>
      </c>
    </row>
    <row r="5158" spans="1:5" ht="18.75">
      <c r="A5158" s="37">
        <v>5156</v>
      </c>
      <c r="B5158" s="209"/>
      <c r="C5158" s="37" t="s">
        <v>16997</v>
      </c>
      <c r="D5158" s="6" t="s">
        <v>5025</v>
      </c>
      <c r="E5158" s="3">
        <v>2</v>
      </c>
    </row>
    <row r="5159" spans="1:5" ht="18.75">
      <c r="A5159" s="37">
        <v>5157</v>
      </c>
      <c r="B5159" s="209"/>
      <c r="C5159" s="37" t="s">
        <v>16998</v>
      </c>
      <c r="D5159" s="6" t="s">
        <v>5026</v>
      </c>
      <c r="E5159" s="3">
        <v>2</v>
      </c>
    </row>
    <row r="5160" spans="1:5" ht="18.75">
      <c r="A5160" s="37">
        <v>5158</v>
      </c>
      <c r="B5160" s="209"/>
      <c r="C5160" s="37" t="s">
        <v>16999</v>
      </c>
      <c r="D5160" s="6" t="s">
        <v>5027</v>
      </c>
      <c r="E5160" s="3">
        <v>2</v>
      </c>
    </row>
    <row r="5161" spans="1:5" ht="33">
      <c r="A5161" s="37">
        <v>5159</v>
      </c>
      <c r="B5161" s="209"/>
      <c r="C5161" s="37" t="s">
        <v>17000</v>
      </c>
      <c r="D5161" s="6" t="s">
        <v>5028</v>
      </c>
      <c r="E5161" s="3">
        <v>2</v>
      </c>
    </row>
    <row r="5162" spans="1:5" ht="33">
      <c r="A5162" s="37">
        <v>5160</v>
      </c>
      <c r="B5162" s="209"/>
      <c r="C5162" s="37" t="s">
        <v>17001</v>
      </c>
      <c r="D5162" s="6" t="s">
        <v>5029</v>
      </c>
      <c r="E5162" s="3">
        <v>2</v>
      </c>
    </row>
    <row r="5163" spans="1:5" ht="18.75">
      <c r="A5163" s="37">
        <v>5161</v>
      </c>
      <c r="B5163" s="209"/>
      <c r="C5163" s="37" t="s">
        <v>17002</v>
      </c>
      <c r="D5163" s="6" t="s">
        <v>5030</v>
      </c>
      <c r="E5163" s="3">
        <v>2</v>
      </c>
    </row>
    <row r="5164" spans="1:5" ht="18.75">
      <c r="A5164" s="37">
        <v>5162</v>
      </c>
      <c r="B5164" s="209"/>
      <c r="C5164" s="37" t="s">
        <v>17003</v>
      </c>
      <c r="D5164" s="6" t="s">
        <v>5031</v>
      </c>
      <c r="E5164" s="3">
        <v>2</v>
      </c>
    </row>
    <row r="5165" spans="1:5" ht="18.75">
      <c r="A5165" s="37">
        <v>5163</v>
      </c>
      <c r="B5165" s="209"/>
      <c r="C5165" s="37" t="s">
        <v>17004</v>
      </c>
      <c r="D5165" s="6" t="s">
        <v>5032</v>
      </c>
      <c r="E5165" s="3">
        <v>2</v>
      </c>
    </row>
    <row r="5166" spans="1:5" ht="18.75">
      <c r="A5166" s="37">
        <v>5164</v>
      </c>
      <c r="B5166" s="209"/>
      <c r="C5166" s="37" t="s">
        <v>17005</v>
      </c>
      <c r="D5166" s="6" t="s">
        <v>5033</v>
      </c>
      <c r="E5166" s="3">
        <v>2</v>
      </c>
    </row>
    <row r="5167" spans="1:5" ht="18.75">
      <c r="A5167" s="37">
        <v>5165</v>
      </c>
      <c r="B5167" s="209"/>
      <c r="C5167" s="37" t="s">
        <v>17006</v>
      </c>
      <c r="D5167" s="6" t="s">
        <v>5034</v>
      </c>
      <c r="E5167" s="3">
        <v>2</v>
      </c>
    </row>
    <row r="5168" spans="1:5" ht="18.75">
      <c r="A5168" s="37">
        <v>5166</v>
      </c>
      <c r="B5168" s="209"/>
      <c r="C5168" s="37" t="s">
        <v>17007</v>
      </c>
      <c r="D5168" s="6" t="s">
        <v>5035</v>
      </c>
      <c r="E5168" s="3">
        <v>2</v>
      </c>
    </row>
    <row r="5169" spans="1:5" ht="33">
      <c r="A5169" s="37">
        <v>5167</v>
      </c>
      <c r="B5169" s="209"/>
      <c r="C5169" s="37" t="s">
        <v>17008</v>
      </c>
      <c r="D5169" s="6" t="s">
        <v>5036</v>
      </c>
      <c r="E5169" s="3">
        <v>2</v>
      </c>
    </row>
    <row r="5170" spans="1:5" ht="18.75">
      <c r="A5170" s="37">
        <v>5168</v>
      </c>
      <c r="B5170" s="209"/>
      <c r="C5170" s="37" t="s">
        <v>17009</v>
      </c>
      <c r="D5170" s="6" t="s">
        <v>5037</v>
      </c>
      <c r="E5170" s="3">
        <v>4</v>
      </c>
    </row>
    <row r="5171" spans="1:5" ht="18.75">
      <c r="A5171" s="37">
        <v>5169</v>
      </c>
      <c r="B5171" s="209"/>
      <c r="C5171" s="37" t="s">
        <v>17010</v>
      </c>
      <c r="D5171" s="6" t="s">
        <v>5038</v>
      </c>
      <c r="E5171" s="3">
        <v>2</v>
      </c>
    </row>
    <row r="5172" spans="1:5" ht="18.75">
      <c r="A5172" s="37">
        <v>5170</v>
      </c>
      <c r="B5172" s="209"/>
      <c r="C5172" s="37" t="s">
        <v>17011</v>
      </c>
      <c r="D5172" s="6" t="s">
        <v>5039</v>
      </c>
      <c r="E5172" s="3">
        <v>2</v>
      </c>
    </row>
    <row r="5173" spans="1:5" ht="18.75">
      <c r="A5173" s="37">
        <v>5171</v>
      </c>
      <c r="B5173" s="209"/>
      <c r="C5173" s="37" t="s">
        <v>17012</v>
      </c>
      <c r="D5173" s="6" t="s">
        <v>5040</v>
      </c>
      <c r="E5173" s="3">
        <v>2</v>
      </c>
    </row>
    <row r="5174" spans="1:5" ht="18.75">
      <c r="A5174" s="37">
        <v>5172</v>
      </c>
      <c r="B5174" s="209"/>
      <c r="C5174" s="37" t="s">
        <v>17013</v>
      </c>
      <c r="D5174" s="6" t="s">
        <v>5041</v>
      </c>
      <c r="E5174" s="3">
        <v>4</v>
      </c>
    </row>
    <row r="5175" spans="1:5" ht="18.75">
      <c r="A5175" s="37">
        <v>5173</v>
      </c>
      <c r="B5175" s="209"/>
      <c r="C5175" s="37" t="s">
        <v>17014</v>
      </c>
      <c r="D5175" s="6" t="s">
        <v>5042</v>
      </c>
      <c r="E5175" s="3">
        <v>4</v>
      </c>
    </row>
    <row r="5176" spans="1:5" ht="18.75">
      <c r="A5176" s="37">
        <v>5174</v>
      </c>
      <c r="B5176" s="209"/>
      <c r="C5176" s="37" t="s">
        <v>17015</v>
      </c>
      <c r="D5176" s="6" t="s">
        <v>5043</v>
      </c>
      <c r="E5176" s="3">
        <v>4</v>
      </c>
    </row>
    <row r="5177" spans="1:5" ht="33">
      <c r="A5177" s="37">
        <v>5175</v>
      </c>
      <c r="B5177" s="209"/>
      <c r="C5177" s="37" t="s">
        <v>17016</v>
      </c>
      <c r="D5177" s="6" t="s">
        <v>5044</v>
      </c>
      <c r="E5177" s="3">
        <v>4</v>
      </c>
    </row>
    <row r="5178" spans="1:5" ht="18.75">
      <c r="A5178" s="37">
        <v>5176</v>
      </c>
      <c r="B5178" s="209"/>
      <c r="C5178" s="37" t="s">
        <v>17017</v>
      </c>
      <c r="D5178" s="6" t="s">
        <v>5045</v>
      </c>
      <c r="E5178" s="3">
        <v>4</v>
      </c>
    </row>
    <row r="5179" spans="1:5" ht="18.75">
      <c r="A5179" s="37">
        <v>5177</v>
      </c>
      <c r="B5179" s="209"/>
      <c r="C5179" s="37" t="s">
        <v>17018</v>
      </c>
      <c r="D5179" s="6" t="s">
        <v>5046</v>
      </c>
      <c r="E5179" s="3">
        <v>4</v>
      </c>
    </row>
    <row r="5180" spans="1:5" ht="18.75">
      <c r="A5180" s="37">
        <v>5178</v>
      </c>
      <c r="B5180" s="209"/>
      <c r="C5180" s="37" t="s">
        <v>17019</v>
      </c>
      <c r="D5180" s="6" t="s">
        <v>5047</v>
      </c>
      <c r="E5180" s="3">
        <v>4</v>
      </c>
    </row>
    <row r="5181" spans="1:5" ht="18.75">
      <c r="A5181" s="37">
        <v>5179</v>
      </c>
      <c r="B5181" s="209"/>
      <c r="C5181" s="37" t="s">
        <v>17020</v>
      </c>
      <c r="D5181" s="6" t="s">
        <v>5048</v>
      </c>
      <c r="E5181" s="3">
        <v>4</v>
      </c>
    </row>
    <row r="5182" spans="1:5" ht="18.75">
      <c r="A5182" s="37">
        <v>5180</v>
      </c>
      <c r="B5182" s="209"/>
      <c r="C5182" s="37" t="s">
        <v>17021</v>
      </c>
      <c r="D5182" s="6" t="s">
        <v>5049</v>
      </c>
      <c r="E5182" s="3">
        <v>4</v>
      </c>
    </row>
    <row r="5183" spans="1:5" ht="18.75">
      <c r="A5183" s="37">
        <v>5181</v>
      </c>
      <c r="B5183" s="209"/>
      <c r="C5183" s="37" t="s">
        <v>17022</v>
      </c>
      <c r="D5183" s="6" t="s">
        <v>5050</v>
      </c>
      <c r="E5183" s="3">
        <v>4</v>
      </c>
    </row>
    <row r="5184" spans="1:5" ht="18.75">
      <c r="A5184" s="37">
        <v>5182</v>
      </c>
      <c r="B5184" s="209"/>
      <c r="C5184" s="37" t="s">
        <v>17023</v>
      </c>
      <c r="D5184" s="6" t="s">
        <v>5051</v>
      </c>
      <c r="E5184" s="3">
        <v>2</v>
      </c>
    </row>
    <row r="5185" spans="1:5" ht="18.75">
      <c r="A5185" s="37">
        <v>5183</v>
      </c>
      <c r="B5185" s="209"/>
      <c r="C5185" s="37" t="s">
        <v>17024</v>
      </c>
      <c r="D5185" s="6" t="s">
        <v>5052</v>
      </c>
      <c r="E5185" s="3">
        <v>2</v>
      </c>
    </row>
    <row r="5186" spans="1:5" ht="18.75">
      <c r="A5186" s="37">
        <v>5184</v>
      </c>
      <c r="B5186" s="209"/>
      <c r="C5186" s="37" t="s">
        <v>17025</v>
      </c>
      <c r="D5186" s="6" t="s">
        <v>5053</v>
      </c>
      <c r="E5186" s="3">
        <v>2</v>
      </c>
    </row>
    <row r="5187" spans="1:5" ht="18.75">
      <c r="A5187" s="37">
        <v>5185</v>
      </c>
      <c r="B5187" s="209"/>
      <c r="C5187" s="37" t="s">
        <v>17026</v>
      </c>
      <c r="D5187" s="6" t="s">
        <v>5054</v>
      </c>
      <c r="E5187" s="3">
        <v>2</v>
      </c>
    </row>
    <row r="5188" spans="1:5" ht="18.75">
      <c r="A5188" s="37">
        <v>5186</v>
      </c>
      <c r="B5188" s="209"/>
      <c r="C5188" s="37" t="s">
        <v>17027</v>
      </c>
      <c r="D5188" s="6" t="s">
        <v>5055</v>
      </c>
      <c r="E5188" s="3">
        <v>2</v>
      </c>
    </row>
    <row r="5189" spans="1:5" ht="18.75">
      <c r="A5189" s="37">
        <v>5187</v>
      </c>
      <c r="B5189" s="209"/>
      <c r="C5189" s="37" t="s">
        <v>17028</v>
      </c>
      <c r="D5189" s="6" t="s">
        <v>5056</v>
      </c>
      <c r="E5189" s="3">
        <v>2</v>
      </c>
    </row>
    <row r="5190" spans="1:5" ht="18.75">
      <c r="A5190" s="37">
        <v>5188</v>
      </c>
      <c r="B5190" s="209"/>
      <c r="C5190" s="37" t="s">
        <v>17029</v>
      </c>
      <c r="D5190" s="6" t="s">
        <v>5057</v>
      </c>
      <c r="E5190" s="3">
        <v>4</v>
      </c>
    </row>
    <row r="5191" spans="1:5" ht="18.75">
      <c r="A5191" s="37">
        <v>5189</v>
      </c>
      <c r="B5191" s="209"/>
      <c r="C5191" s="37" t="s">
        <v>17030</v>
      </c>
      <c r="D5191" s="6" t="s">
        <v>5058</v>
      </c>
      <c r="E5191" s="3">
        <v>4</v>
      </c>
    </row>
    <row r="5192" spans="1:5" ht="18.75">
      <c r="A5192" s="37">
        <v>5190</v>
      </c>
      <c r="B5192" s="209"/>
      <c r="C5192" s="37" t="s">
        <v>17031</v>
      </c>
      <c r="D5192" s="6" t="s">
        <v>5059</v>
      </c>
      <c r="E5192" s="3">
        <v>4</v>
      </c>
    </row>
    <row r="5193" spans="1:5" ht="18.75">
      <c r="A5193" s="37">
        <v>5191</v>
      </c>
      <c r="B5193" s="209"/>
      <c r="C5193" s="37" t="s">
        <v>17032</v>
      </c>
      <c r="D5193" s="6" t="s">
        <v>5060</v>
      </c>
      <c r="E5193" s="3">
        <v>4</v>
      </c>
    </row>
    <row r="5194" spans="1:5" ht="18.75">
      <c r="A5194" s="37">
        <v>5192</v>
      </c>
      <c r="B5194" s="209"/>
      <c r="C5194" s="37" t="s">
        <v>17033</v>
      </c>
      <c r="D5194" s="6" t="s">
        <v>5061</v>
      </c>
      <c r="E5194" s="3">
        <v>4</v>
      </c>
    </row>
    <row r="5195" spans="1:5" ht="18.75">
      <c r="A5195" s="37">
        <v>5193</v>
      </c>
      <c r="B5195" s="209"/>
      <c r="C5195" s="37" t="s">
        <v>17034</v>
      </c>
      <c r="D5195" s="6" t="s">
        <v>5062</v>
      </c>
      <c r="E5195" s="3">
        <v>2</v>
      </c>
    </row>
    <row r="5196" spans="1:5" ht="18.75">
      <c r="A5196" s="37">
        <v>5194</v>
      </c>
      <c r="B5196" s="209"/>
      <c r="C5196" s="37" t="s">
        <v>17035</v>
      </c>
      <c r="D5196" s="6" t="s">
        <v>5063</v>
      </c>
      <c r="E5196" s="3">
        <v>2</v>
      </c>
    </row>
    <row r="5197" spans="1:5" ht="18.75">
      <c r="A5197" s="37">
        <v>5195</v>
      </c>
      <c r="B5197" s="209"/>
      <c r="C5197" s="37" t="s">
        <v>17036</v>
      </c>
      <c r="D5197" s="6" t="s">
        <v>5064</v>
      </c>
      <c r="E5197" s="3">
        <v>2</v>
      </c>
    </row>
    <row r="5198" spans="1:5" ht="18.75">
      <c r="A5198" s="37">
        <v>5196</v>
      </c>
      <c r="B5198" s="209"/>
      <c r="C5198" s="37" t="s">
        <v>17037</v>
      </c>
      <c r="D5198" s="6" t="s">
        <v>5065</v>
      </c>
      <c r="E5198" s="3">
        <v>4</v>
      </c>
    </row>
    <row r="5199" spans="1:5" ht="18.75">
      <c r="A5199" s="37">
        <v>5197</v>
      </c>
      <c r="B5199" s="209"/>
      <c r="C5199" s="37" t="s">
        <v>17038</v>
      </c>
      <c r="D5199" s="6" t="s">
        <v>5066</v>
      </c>
      <c r="E5199" s="3">
        <v>4</v>
      </c>
    </row>
    <row r="5200" spans="1:5" ht="18.75">
      <c r="A5200" s="37">
        <v>5198</v>
      </c>
      <c r="B5200" s="209"/>
      <c r="C5200" s="37" t="s">
        <v>17039</v>
      </c>
      <c r="D5200" s="6" t="s">
        <v>5067</v>
      </c>
      <c r="E5200" s="3">
        <v>4</v>
      </c>
    </row>
    <row r="5201" spans="1:5" ht="18.75">
      <c r="A5201" s="37">
        <v>5199</v>
      </c>
      <c r="B5201" s="209"/>
      <c r="C5201" s="37" t="s">
        <v>17040</v>
      </c>
      <c r="D5201" s="6" t="s">
        <v>5068</v>
      </c>
      <c r="E5201" s="3">
        <v>4</v>
      </c>
    </row>
    <row r="5202" spans="1:5" ht="18.75">
      <c r="A5202" s="37">
        <v>5200</v>
      </c>
      <c r="B5202" s="209"/>
      <c r="C5202" s="37" t="s">
        <v>17041</v>
      </c>
      <c r="D5202" s="6" t="s">
        <v>5069</v>
      </c>
      <c r="E5202" s="3">
        <v>2</v>
      </c>
    </row>
    <row r="5203" spans="1:5" ht="18.75">
      <c r="A5203" s="37">
        <v>5201</v>
      </c>
      <c r="B5203" s="209"/>
      <c r="C5203" s="37" t="s">
        <v>17042</v>
      </c>
      <c r="D5203" s="6" t="s">
        <v>5070</v>
      </c>
      <c r="E5203" s="3">
        <v>4</v>
      </c>
    </row>
    <row r="5204" spans="1:5" ht="18.75">
      <c r="A5204" s="37">
        <v>5202</v>
      </c>
      <c r="B5204" s="209"/>
      <c r="C5204" s="37" t="s">
        <v>17043</v>
      </c>
      <c r="D5204" s="6" t="s">
        <v>5071</v>
      </c>
      <c r="E5204" s="3">
        <v>4</v>
      </c>
    </row>
    <row r="5205" spans="1:5" ht="18.75">
      <c r="A5205" s="37">
        <v>5203</v>
      </c>
      <c r="B5205" s="209"/>
      <c r="C5205" s="37" t="s">
        <v>17044</v>
      </c>
      <c r="D5205" s="6" t="s">
        <v>5072</v>
      </c>
      <c r="E5205" s="3">
        <v>4</v>
      </c>
    </row>
    <row r="5206" spans="1:5" ht="18.75">
      <c r="A5206" s="37">
        <v>5204</v>
      </c>
      <c r="B5206" s="209"/>
      <c r="C5206" s="37" t="s">
        <v>17045</v>
      </c>
      <c r="D5206" s="6" t="s">
        <v>5073</v>
      </c>
      <c r="E5206" s="3">
        <v>4</v>
      </c>
    </row>
    <row r="5207" spans="1:5" ht="18.75">
      <c r="A5207" s="37">
        <v>5205</v>
      </c>
      <c r="B5207" s="209"/>
      <c r="C5207" s="37" t="s">
        <v>17046</v>
      </c>
      <c r="D5207" s="6" t="s">
        <v>5074</v>
      </c>
      <c r="E5207" s="3">
        <v>4</v>
      </c>
    </row>
    <row r="5208" spans="1:5" ht="18.75">
      <c r="A5208" s="37">
        <v>5206</v>
      </c>
      <c r="B5208" s="209"/>
      <c r="C5208" s="37" t="s">
        <v>17047</v>
      </c>
      <c r="D5208" s="6" t="s">
        <v>5075</v>
      </c>
      <c r="E5208" s="3">
        <v>4</v>
      </c>
    </row>
    <row r="5209" spans="1:5" ht="18.75">
      <c r="A5209" s="37">
        <v>5207</v>
      </c>
      <c r="B5209" s="209"/>
      <c r="C5209" s="37" t="s">
        <v>17048</v>
      </c>
      <c r="D5209" s="6" t="s">
        <v>5076</v>
      </c>
      <c r="E5209" s="3">
        <v>2</v>
      </c>
    </row>
    <row r="5210" spans="1:5" ht="18.75">
      <c r="A5210" s="37">
        <v>5208</v>
      </c>
      <c r="B5210" s="209"/>
      <c r="C5210" s="37" t="s">
        <v>17049</v>
      </c>
      <c r="D5210" s="6" t="s">
        <v>5077</v>
      </c>
      <c r="E5210" s="3">
        <v>2</v>
      </c>
    </row>
    <row r="5211" spans="1:5" ht="18.75">
      <c r="A5211" s="37">
        <v>5209</v>
      </c>
      <c r="B5211" s="209"/>
      <c r="C5211" s="37" t="s">
        <v>17050</v>
      </c>
      <c r="D5211" s="6" t="s">
        <v>5078</v>
      </c>
      <c r="E5211" s="3">
        <v>4</v>
      </c>
    </row>
    <row r="5212" spans="1:5" ht="18.75">
      <c r="A5212" s="37">
        <v>5210</v>
      </c>
      <c r="B5212" s="209"/>
      <c r="C5212" s="37" t="s">
        <v>17051</v>
      </c>
      <c r="D5212" s="6" t="s">
        <v>5079</v>
      </c>
      <c r="E5212" s="3">
        <v>4</v>
      </c>
    </row>
    <row r="5213" spans="1:5" ht="18.75">
      <c r="A5213" s="37">
        <v>5211</v>
      </c>
      <c r="B5213" s="209"/>
      <c r="C5213" s="37" t="s">
        <v>17052</v>
      </c>
      <c r="D5213" s="6" t="s">
        <v>5080</v>
      </c>
      <c r="E5213" s="3">
        <v>4</v>
      </c>
    </row>
    <row r="5214" spans="1:5" ht="18.75">
      <c r="A5214" s="37">
        <v>5212</v>
      </c>
      <c r="B5214" s="209"/>
      <c r="C5214" s="37" t="s">
        <v>17053</v>
      </c>
      <c r="D5214" s="6" t="s">
        <v>5081</v>
      </c>
      <c r="E5214" s="3">
        <v>4</v>
      </c>
    </row>
    <row r="5215" spans="1:5" ht="18.75">
      <c r="A5215" s="37">
        <v>5213</v>
      </c>
      <c r="B5215" s="209"/>
      <c r="C5215" s="37" t="s">
        <v>17054</v>
      </c>
      <c r="D5215" s="6" t="s">
        <v>5082</v>
      </c>
      <c r="E5215" s="3">
        <v>4</v>
      </c>
    </row>
    <row r="5216" spans="1:5" ht="18.75">
      <c r="A5216" s="37">
        <v>5214</v>
      </c>
      <c r="B5216" s="209"/>
      <c r="C5216" s="37" t="s">
        <v>17055</v>
      </c>
      <c r="D5216" s="6" t="s">
        <v>5083</v>
      </c>
      <c r="E5216" s="3">
        <v>2</v>
      </c>
    </row>
    <row r="5217" spans="1:5" ht="18.75">
      <c r="A5217" s="37">
        <v>5215</v>
      </c>
      <c r="B5217" s="209"/>
      <c r="C5217" s="37" t="s">
        <v>17056</v>
      </c>
      <c r="D5217" s="6" t="s">
        <v>5084</v>
      </c>
      <c r="E5217" s="3">
        <v>2</v>
      </c>
    </row>
    <row r="5218" spans="1:5" ht="18.75">
      <c r="A5218" s="37">
        <v>5216</v>
      </c>
      <c r="B5218" s="209"/>
      <c r="C5218" s="37" t="s">
        <v>17057</v>
      </c>
      <c r="D5218" s="6" t="s">
        <v>5085</v>
      </c>
      <c r="E5218" s="3">
        <v>2</v>
      </c>
    </row>
    <row r="5219" spans="1:5" ht="18.75">
      <c r="A5219" s="37">
        <v>5217</v>
      </c>
      <c r="B5219" s="209"/>
      <c r="C5219" s="37" t="s">
        <v>17058</v>
      </c>
      <c r="D5219" s="6" t="s">
        <v>5086</v>
      </c>
      <c r="E5219" s="3">
        <v>2</v>
      </c>
    </row>
    <row r="5220" spans="1:5" ht="18.75">
      <c r="A5220" s="37">
        <v>5218</v>
      </c>
      <c r="B5220" s="209"/>
      <c r="C5220" s="37" t="s">
        <v>17059</v>
      </c>
      <c r="D5220" s="6" t="s">
        <v>5087</v>
      </c>
      <c r="E5220" s="3">
        <v>4</v>
      </c>
    </row>
    <row r="5221" spans="1:5" ht="18.75">
      <c r="A5221" s="37">
        <v>5219</v>
      </c>
      <c r="B5221" s="209"/>
      <c r="C5221" s="37" t="s">
        <v>17060</v>
      </c>
      <c r="D5221" s="6" t="s">
        <v>5088</v>
      </c>
      <c r="E5221" s="3">
        <v>4</v>
      </c>
    </row>
    <row r="5222" spans="1:5" ht="18.75">
      <c r="A5222" s="37">
        <v>5220</v>
      </c>
      <c r="B5222" s="209"/>
      <c r="C5222" s="37" t="s">
        <v>17061</v>
      </c>
      <c r="D5222" s="6" t="s">
        <v>5089</v>
      </c>
      <c r="E5222" s="3">
        <v>4</v>
      </c>
    </row>
    <row r="5223" spans="1:5" ht="18.75">
      <c r="A5223" s="37">
        <v>5221</v>
      </c>
      <c r="B5223" s="209"/>
      <c r="C5223" s="37" t="s">
        <v>17062</v>
      </c>
      <c r="D5223" s="6" t="s">
        <v>5090</v>
      </c>
      <c r="E5223" s="3">
        <v>4</v>
      </c>
    </row>
    <row r="5224" spans="1:5" ht="18.75">
      <c r="A5224" s="37">
        <v>5222</v>
      </c>
      <c r="B5224" s="209"/>
      <c r="C5224" s="37" t="s">
        <v>17063</v>
      </c>
      <c r="D5224" s="6" t="s">
        <v>5091</v>
      </c>
      <c r="E5224" s="3">
        <v>2</v>
      </c>
    </row>
    <row r="5225" spans="1:5" ht="18.75">
      <c r="A5225" s="37">
        <v>5223</v>
      </c>
      <c r="B5225" s="209"/>
      <c r="C5225" s="37" t="s">
        <v>17064</v>
      </c>
      <c r="D5225" s="6" t="s">
        <v>5092</v>
      </c>
      <c r="E5225" s="3">
        <v>2</v>
      </c>
    </row>
    <row r="5226" spans="1:5" ht="18.75">
      <c r="A5226" s="37">
        <v>5224</v>
      </c>
      <c r="B5226" s="209"/>
      <c r="C5226" s="37" t="s">
        <v>17065</v>
      </c>
      <c r="D5226" s="6" t="s">
        <v>5093</v>
      </c>
      <c r="E5226" s="3">
        <v>2</v>
      </c>
    </row>
    <row r="5227" spans="1:5" ht="33">
      <c r="A5227" s="37">
        <v>5225</v>
      </c>
      <c r="B5227" s="209"/>
      <c r="C5227" s="37" t="s">
        <v>17066</v>
      </c>
      <c r="D5227" s="6" t="s">
        <v>5094</v>
      </c>
      <c r="E5227" s="3">
        <v>2</v>
      </c>
    </row>
    <row r="5228" spans="1:5" ht="18.75">
      <c r="A5228" s="37">
        <v>5226</v>
      </c>
      <c r="B5228" s="209"/>
      <c r="C5228" s="37" t="s">
        <v>17067</v>
      </c>
      <c r="D5228" s="6" t="s">
        <v>5095</v>
      </c>
      <c r="E5228" s="3">
        <v>2</v>
      </c>
    </row>
    <row r="5229" spans="1:5" ht="33">
      <c r="A5229" s="37">
        <v>5227</v>
      </c>
      <c r="B5229" s="209"/>
      <c r="C5229" s="37" t="s">
        <v>17068</v>
      </c>
      <c r="D5229" s="6" t="s">
        <v>5096</v>
      </c>
      <c r="E5229" s="3">
        <v>2</v>
      </c>
    </row>
    <row r="5230" spans="1:5" ht="18.75">
      <c r="A5230" s="37">
        <v>5228</v>
      </c>
      <c r="B5230" s="209"/>
      <c r="C5230" s="37" t="s">
        <v>17069</v>
      </c>
      <c r="D5230" s="6" t="s">
        <v>5097</v>
      </c>
      <c r="E5230" s="3">
        <v>2</v>
      </c>
    </row>
    <row r="5231" spans="1:5" ht="18.75">
      <c r="A5231" s="37">
        <v>5229</v>
      </c>
      <c r="B5231" s="209"/>
      <c r="C5231" s="37" t="s">
        <v>17070</v>
      </c>
      <c r="D5231" s="6" t="s">
        <v>5098</v>
      </c>
      <c r="E5231" s="3">
        <v>2</v>
      </c>
    </row>
    <row r="5232" spans="1:5" ht="18.75">
      <c r="A5232" s="37">
        <v>5230</v>
      </c>
      <c r="B5232" s="209"/>
      <c r="C5232" s="37" t="s">
        <v>17071</v>
      </c>
      <c r="D5232" s="6" t="s">
        <v>5099</v>
      </c>
      <c r="E5232" s="3">
        <v>2</v>
      </c>
    </row>
    <row r="5233" spans="1:5" ht="18.75">
      <c r="A5233" s="37">
        <v>5231</v>
      </c>
      <c r="B5233" s="209"/>
      <c r="C5233" s="37" t="s">
        <v>17072</v>
      </c>
      <c r="D5233" s="6" t="s">
        <v>5100</v>
      </c>
      <c r="E5233" s="3">
        <v>2</v>
      </c>
    </row>
    <row r="5234" spans="1:5" ht="18.75">
      <c r="A5234" s="37">
        <v>5232</v>
      </c>
      <c r="B5234" s="209"/>
      <c r="C5234" s="37" t="s">
        <v>17073</v>
      </c>
      <c r="D5234" s="6" t="s">
        <v>5101</v>
      </c>
      <c r="E5234" s="3">
        <v>2</v>
      </c>
    </row>
    <row r="5235" spans="1:5" ht="18.75">
      <c r="A5235" s="37">
        <v>5233</v>
      </c>
      <c r="B5235" s="209"/>
      <c r="C5235" s="37" t="s">
        <v>17074</v>
      </c>
      <c r="D5235" s="6" t="s">
        <v>5102</v>
      </c>
      <c r="E5235" s="3">
        <v>2</v>
      </c>
    </row>
    <row r="5236" spans="1:5" ht="18.75">
      <c r="A5236" s="37">
        <v>5234</v>
      </c>
      <c r="B5236" s="209"/>
      <c r="C5236" s="37" t="s">
        <v>17075</v>
      </c>
      <c r="D5236" s="6" t="s">
        <v>5103</v>
      </c>
      <c r="E5236" s="3">
        <v>2</v>
      </c>
    </row>
    <row r="5237" spans="1:5" ht="18.75">
      <c r="A5237" s="37">
        <v>5235</v>
      </c>
      <c r="B5237" s="209"/>
      <c r="C5237" s="37" t="s">
        <v>17076</v>
      </c>
      <c r="D5237" s="6" t="s">
        <v>5104</v>
      </c>
      <c r="E5237" s="3">
        <v>2</v>
      </c>
    </row>
    <row r="5238" spans="1:5" ht="18.75">
      <c r="A5238" s="37">
        <v>5236</v>
      </c>
      <c r="B5238" s="209"/>
      <c r="C5238" s="37" t="s">
        <v>17077</v>
      </c>
      <c r="D5238" s="6" t="s">
        <v>5105</v>
      </c>
      <c r="E5238" s="3">
        <v>2</v>
      </c>
    </row>
    <row r="5239" spans="1:5" ht="18.75">
      <c r="A5239" s="37">
        <v>5237</v>
      </c>
      <c r="B5239" s="209"/>
      <c r="C5239" s="37" t="s">
        <v>17078</v>
      </c>
      <c r="D5239" s="6" t="s">
        <v>5106</v>
      </c>
      <c r="E5239" s="3">
        <v>4</v>
      </c>
    </row>
    <row r="5240" spans="1:5" ht="18.75">
      <c r="A5240" s="37">
        <v>5238</v>
      </c>
      <c r="B5240" s="209"/>
      <c r="C5240" s="37" t="s">
        <v>17079</v>
      </c>
      <c r="D5240" s="6" t="s">
        <v>5107</v>
      </c>
      <c r="E5240" s="3">
        <v>4</v>
      </c>
    </row>
    <row r="5241" spans="1:5" ht="18.75">
      <c r="A5241" s="37">
        <v>5239</v>
      </c>
      <c r="B5241" s="209"/>
      <c r="C5241" s="37" t="s">
        <v>17080</v>
      </c>
      <c r="D5241" s="6" t="s">
        <v>5108</v>
      </c>
      <c r="E5241" s="3">
        <v>4</v>
      </c>
    </row>
    <row r="5242" spans="1:5" ht="18.75">
      <c r="A5242" s="37">
        <v>5240</v>
      </c>
      <c r="B5242" s="209"/>
      <c r="C5242" s="37" t="s">
        <v>17081</v>
      </c>
      <c r="D5242" s="6" t="s">
        <v>5109</v>
      </c>
      <c r="E5242" s="3">
        <v>2</v>
      </c>
    </row>
    <row r="5243" spans="1:5" ht="18.75">
      <c r="A5243" s="37">
        <v>5241</v>
      </c>
      <c r="B5243" s="209"/>
      <c r="C5243" s="37" t="s">
        <v>17082</v>
      </c>
      <c r="D5243" s="6" t="s">
        <v>5110</v>
      </c>
      <c r="E5243" s="3">
        <v>2</v>
      </c>
    </row>
    <row r="5244" spans="1:5" ht="18.75">
      <c r="A5244" s="37">
        <v>5242</v>
      </c>
      <c r="B5244" s="209"/>
      <c r="C5244" s="37" t="s">
        <v>17083</v>
      </c>
      <c r="D5244" s="6" t="s">
        <v>5111</v>
      </c>
      <c r="E5244" s="3">
        <v>2</v>
      </c>
    </row>
    <row r="5245" spans="1:5" ht="18.75">
      <c r="A5245" s="37">
        <v>5243</v>
      </c>
      <c r="B5245" s="209"/>
      <c r="C5245" s="37" t="s">
        <v>17084</v>
      </c>
      <c r="D5245" s="6" t="s">
        <v>5112</v>
      </c>
      <c r="E5245" s="3">
        <v>2</v>
      </c>
    </row>
    <row r="5246" spans="1:5" ht="18.75">
      <c r="A5246" s="37">
        <v>5244</v>
      </c>
      <c r="B5246" s="209"/>
      <c r="C5246" s="37" t="s">
        <v>17085</v>
      </c>
      <c r="D5246" s="6" t="s">
        <v>5113</v>
      </c>
      <c r="E5246" s="3">
        <v>4</v>
      </c>
    </row>
    <row r="5247" spans="1:5" ht="18.75">
      <c r="A5247" s="37">
        <v>5245</v>
      </c>
      <c r="B5247" s="209"/>
      <c r="C5247" s="37" t="s">
        <v>17086</v>
      </c>
      <c r="D5247" s="6" t="s">
        <v>5114</v>
      </c>
      <c r="E5247" s="3">
        <v>2</v>
      </c>
    </row>
    <row r="5248" spans="1:5" ht="18.75">
      <c r="A5248" s="37">
        <v>5246</v>
      </c>
      <c r="B5248" s="209"/>
      <c r="C5248" s="37" t="s">
        <v>17087</v>
      </c>
      <c r="D5248" s="6" t="s">
        <v>5115</v>
      </c>
      <c r="E5248" s="3">
        <v>2</v>
      </c>
    </row>
    <row r="5249" spans="1:5" ht="18.75">
      <c r="A5249" s="37">
        <v>5247</v>
      </c>
      <c r="B5249" s="209"/>
      <c r="C5249" s="37" t="s">
        <v>17088</v>
      </c>
      <c r="D5249" s="6" t="s">
        <v>5116</v>
      </c>
      <c r="E5249" s="3">
        <v>2</v>
      </c>
    </row>
    <row r="5250" spans="1:5" ht="18.75">
      <c r="A5250" s="37">
        <v>5248</v>
      </c>
      <c r="B5250" s="209"/>
      <c r="C5250" s="37" t="s">
        <v>17089</v>
      </c>
      <c r="D5250" s="6" t="s">
        <v>5117</v>
      </c>
      <c r="E5250" s="3">
        <v>2</v>
      </c>
    </row>
    <row r="5251" spans="1:5" ht="18.75">
      <c r="A5251" s="37">
        <v>5249</v>
      </c>
      <c r="B5251" s="209"/>
      <c r="C5251" s="37" t="s">
        <v>17090</v>
      </c>
      <c r="D5251" s="6" t="s">
        <v>5118</v>
      </c>
      <c r="E5251" s="3">
        <v>2</v>
      </c>
    </row>
    <row r="5252" spans="1:5" ht="49.5">
      <c r="A5252" s="37">
        <v>5250</v>
      </c>
      <c r="B5252" s="209"/>
      <c r="C5252" s="37" t="s">
        <v>17091</v>
      </c>
      <c r="D5252" s="6" t="s">
        <v>5119</v>
      </c>
      <c r="E5252" s="3">
        <v>4</v>
      </c>
    </row>
    <row r="5253" spans="1:5" ht="18.75">
      <c r="A5253" s="37">
        <v>5251</v>
      </c>
      <c r="B5253" s="209"/>
      <c r="C5253" s="37" t="s">
        <v>17092</v>
      </c>
      <c r="D5253" s="6" t="s">
        <v>5120</v>
      </c>
      <c r="E5253" s="3">
        <v>4</v>
      </c>
    </row>
    <row r="5254" spans="1:5" ht="33">
      <c r="A5254" s="37">
        <v>5252</v>
      </c>
      <c r="B5254" s="209"/>
      <c r="C5254" s="37" t="s">
        <v>17093</v>
      </c>
      <c r="D5254" s="6" t="s">
        <v>5121</v>
      </c>
      <c r="E5254" s="3">
        <v>4</v>
      </c>
    </row>
    <row r="5255" spans="1:5" ht="18.75">
      <c r="A5255" s="37">
        <v>5253</v>
      </c>
      <c r="B5255" s="209"/>
      <c r="C5255" s="37" t="s">
        <v>17094</v>
      </c>
      <c r="D5255" s="6" t="s">
        <v>5122</v>
      </c>
      <c r="E5255" s="3">
        <v>2</v>
      </c>
    </row>
    <row r="5256" spans="1:5" ht="18.75">
      <c r="A5256" s="37">
        <v>5254</v>
      </c>
      <c r="B5256" s="209"/>
      <c r="C5256" s="37" t="s">
        <v>17095</v>
      </c>
      <c r="D5256" s="6" t="s">
        <v>5123</v>
      </c>
      <c r="E5256" s="3">
        <v>4</v>
      </c>
    </row>
    <row r="5257" spans="1:5" ht="18.75">
      <c r="A5257" s="37">
        <v>5255</v>
      </c>
      <c r="B5257" s="209"/>
      <c r="C5257" s="37" t="s">
        <v>17096</v>
      </c>
      <c r="D5257" s="6" t="s">
        <v>5124</v>
      </c>
      <c r="E5257" s="3">
        <v>4</v>
      </c>
    </row>
    <row r="5258" spans="1:5" ht="18.75">
      <c r="A5258" s="37">
        <v>5256</v>
      </c>
      <c r="B5258" s="209"/>
      <c r="C5258" s="37" t="s">
        <v>17097</v>
      </c>
      <c r="D5258" s="6" t="s">
        <v>5125</v>
      </c>
      <c r="E5258" s="3">
        <v>4</v>
      </c>
    </row>
    <row r="5259" spans="1:5" ht="18.75">
      <c r="A5259" s="37">
        <v>5257</v>
      </c>
      <c r="B5259" s="209"/>
      <c r="C5259" s="37" t="s">
        <v>17098</v>
      </c>
      <c r="D5259" s="6" t="s">
        <v>5126</v>
      </c>
      <c r="E5259" s="3">
        <v>4</v>
      </c>
    </row>
    <row r="5260" spans="1:5" ht="18.75">
      <c r="A5260" s="37">
        <v>5258</v>
      </c>
      <c r="B5260" s="209"/>
      <c r="C5260" s="37" t="s">
        <v>17099</v>
      </c>
      <c r="D5260" s="6" t="s">
        <v>5127</v>
      </c>
      <c r="E5260" s="3">
        <v>4</v>
      </c>
    </row>
    <row r="5261" spans="1:5" ht="18.75">
      <c r="A5261" s="37">
        <v>5259</v>
      </c>
      <c r="B5261" s="209"/>
      <c r="C5261" s="37" t="s">
        <v>17100</v>
      </c>
      <c r="D5261" s="6" t="s">
        <v>5128</v>
      </c>
      <c r="E5261" s="3">
        <v>4</v>
      </c>
    </row>
    <row r="5262" spans="1:5" ht="18.75">
      <c r="A5262" s="37">
        <v>5260</v>
      </c>
      <c r="B5262" s="209"/>
      <c r="C5262" s="37" t="s">
        <v>17101</v>
      </c>
      <c r="D5262" s="6" t="s">
        <v>5129</v>
      </c>
      <c r="E5262" s="3">
        <v>4</v>
      </c>
    </row>
    <row r="5263" spans="1:5" ht="18.75">
      <c r="A5263" s="37">
        <v>5261</v>
      </c>
      <c r="B5263" s="209"/>
      <c r="C5263" s="37" t="s">
        <v>17102</v>
      </c>
      <c r="D5263" s="6" t="s">
        <v>5130</v>
      </c>
      <c r="E5263" s="3">
        <v>4</v>
      </c>
    </row>
    <row r="5264" spans="1:5" ht="18.75">
      <c r="A5264" s="37">
        <v>5262</v>
      </c>
      <c r="B5264" s="209"/>
      <c r="C5264" s="37" t="s">
        <v>17103</v>
      </c>
      <c r="D5264" s="6" t="s">
        <v>5131</v>
      </c>
      <c r="E5264" s="3">
        <v>4</v>
      </c>
    </row>
    <row r="5265" spans="1:5" ht="18.75">
      <c r="A5265" s="37">
        <v>5263</v>
      </c>
      <c r="B5265" s="209"/>
      <c r="C5265" s="37" t="s">
        <v>17104</v>
      </c>
      <c r="D5265" s="6" t="s">
        <v>5132</v>
      </c>
      <c r="E5265" s="3">
        <v>4</v>
      </c>
    </row>
    <row r="5266" spans="1:5" ht="18.75">
      <c r="A5266" s="37">
        <v>5264</v>
      </c>
      <c r="B5266" s="209"/>
      <c r="C5266" s="37" t="s">
        <v>17105</v>
      </c>
      <c r="D5266" s="6" t="s">
        <v>5133</v>
      </c>
      <c r="E5266" s="3">
        <v>4</v>
      </c>
    </row>
    <row r="5267" spans="1:5" ht="18.75">
      <c r="A5267" s="37">
        <v>5265</v>
      </c>
      <c r="B5267" s="209"/>
      <c r="C5267" s="37" t="s">
        <v>17106</v>
      </c>
      <c r="D5267" s="6" t="s">
        <v>5134</v>
      </c>
      <c r="E5267" s="3">
        <v>4</v>
      </c>
    </row>
    <row r="5268" spans="1:5" ht="18.75">
      <c r="A5268" s="37">
        <v>5266</v>
      </c>
      <c r="B5268" s="209"/>
      <c r="C5268" s="37" t="s">
        <v>17107</v>
      </c>
      <c r="D5268" s="6" t="s">
        <v>5135</v>
      </c>
      <c r="E5268" s="3">
        <v>4</v>
      </c>
    </row>
    <row r="5269" spans="1:5" ht="33">
      <c r="A5269" s="37">
        <v>5267</v>
      </c>
      <c r="B5269" s="209"/>
      <c r="C5269" s="37" t="s">
        <v>17108</v>
      </c>
      <c r="D5269" s="6" t="s">
        <v>5136</v>
      </c>
      <c r="E5269" s="3">
        <v>2</v>
      </c>
    </row>
    <row r="5270" spans="1:5" ht="33">
      <c r="A5270" s="37">
        <v>5268</v>
      </c>
      <c r="B5270" s="209"/>
      <c r="C5270" s="37" t="s">
        <v>17109</v>
      </c>
      <c r="D5270" s="6" t="s">
        <v>5137</v>
      </c>
      <c r="E5270" s="3">
        <v>2</v>
      </c>
    </row>
    <row r="5271" spans="1:5" ht="33">
      <c r="A5271" s="37">
        <v>5269</v>
      </c>
      <c r="B5271" s="209"/>
      <c r="C5271" s="37" t="s">
        <v>17110</v>
      </c>
      <c r="D5271" s="6" t="s">
        <v>5138</v>
      </c>
      <c r="E5271" s="3">
        <v>2</v>
      </c>
    </row>
    <row r="5272" spans="1:5" ht="33">
      <c r="A5272" s="37">
        <v>5270</v>
      </c>
      <c r="B5272" s="209"/>
      <c r="C5272" s="37" t="s">
        <v>17111</v>
      </c>
      <c r="D5272" s="6" t="s">
        <v>5139</v>
      </c>
      <c r="E5272" s="3">
        <v>2</v>
      </c>
    </row>
    <row r="5273" spans="1:5" ht="33">
      <c r="A5273" s="37">
        <v>5271</v>
      </c>
      <c r="B5273" s="209"/>
      <c r="C5273" s="37" t="s">
        <v>17112</v>
      </c>
      <c r="D5273" s="6" t="s">
        <v>5140</v>
      </c>
      <c r="E5273" s="3">
        <v>2</v>
      </c>
    </row>
    <row r="5274" spans="1:5" ht="33">
      <c r="A5274" s="37">
        <v>5272</v>
      </c>
      <c r="B5274" s="209"/>
      <c r="C5274" s="37" t="s">
        <v>17113</v>
      </c>
      <c r="D5274" s="6" t="s">
        <v>5141</v>
      </c>
      <c r="E5274" s="3">
        <v>2</v>
      </c>
    </row>
    <row r="5275" spans="1:5" ht="33">
      <c r="A5275" s="37">
        <v>5273</v>
      </c>
      <c r="B5275" s="209"/>
      <c r="C5275" s="37" t="s">
        <v>17114</v>
      </c>
      <c r="D5275" s="6" t="s">
        <v>5142</v>
      </c>
      <c r="E5275" s="3">
        <v>2</v>
      </c>
    </row>
    <row r="5276" spans="1:5" ht="33">
      <c r="A5276" s="37">
        <v>5274</v>
      </c>
      <c r="B5276" s="209"/>
      <c r="C5276" s="37" t="s">
        <v>17115</v>
      </c>
      <c r="D5276" s="6" t="s">
        <v>5143</v>
      </c>
      <c r="E5276" s="3">
        <v>2</v>
      </c>
    </row>
    <row r="5277" spans="1:5" ht="33">
      <c r="A5277" s="37">
        <v>5275</v>
      </c>
      <c r="B5277" s="209"/>
      <c r="C5277" s="37" t="s">
        <v>17116</v>
      </c>
      <c r="D5277" s="6" t="s">
        <v>5144</v>
      </c>
      <c r="E5277" s="3">
        <v>2</v>
      </c>
    </row>
    <row r="5278" spans="1:5" ht="33">
      <c r="A5278" s="37">
        <v>5276</v>
      </c>
      <c r="B5278" s="209"/>
      <c r="C5278" s="37" t="s">
        <v>17117</v>
      </c>
      <c r="D5278" s="6" t="s">
        <v>5145</v>
      </c>
      <c r="E5278" s="3">
        <v>2</v>
      </c>
    </row>
    <row r="5279" spans="1:5" ht="33">
      <c r="A5279" s="37">
        <v>5277</v>
      </c>
      <c r="B5279" s="209"/>
      <c r="C5279" s="37" t="s">
        <v>17118</v>
      </c>
      <c r="D5279" s="6" t="s">
        <v>5146</v>
      </c>
      <c r="E5279" s="3">
        <v>2</v>
      </c>
    </row>
    <row r="5280" spans="1:5" ht="33">
      <c r="A5280" s="37">
        <v>5278</v>
      </c>
      <c r="B5280" s="209"/>
      <c r="C5280" s="37" t="s">
        <v>17119</v>
      </c>
      <c r="D5280" s="6" t="s">
        <v>5147</v>
      </c>
      <c r="E5280" s="3">
        <v>2</v>
      </c>
    </row>
    <row r="5281" spans="1:5" ht="33">
      <c r="A5281" s="37">
        <v>5279</v>
      </c>
      <c r="B5281" s="209"/>
      <c r="C5281" s="37" t="s">
        <v>17120</v>
      </c>
      <c r="D5281" s="6" t="s">
        <v>5148</v>
      </c>
      <c r="E5281" s="3">
        <v>2</v>
      </c>
    </row>
    <row r="5282" spans="1:5" ht="33">
      <c r="A5282" s="37">
        <v>5280</v>
      </c>
      <c r="B5282" s="209"/>
      <c r="C5282" s="37" t="s">
        <v>17121</v>
      </c>
      <c r="D5282" s="6" t="s">
        <v>5149</v>
      </c>
      <c r="E5282" s="3">
        <v>2</v>
      </c>
    </row>
    <row r="5283" spans="1:5" ht="33">
      <c r="A5283" s="37">
        <v>5281</v>
      </c>
      <c r="B5283" s="209"/>
      <c r="C5283" s="37" t="s">
        <v>17122</v>
      </c>
      <c r="D5283" s="6" t="s">
        <v>5150</v>
      </c>
      <c r="E5283" s="3">
        <v>2</v>
      </c>
    </row>
    <row r="5284" spans="1:5" ht="33">
      <c r="A5284" s="37">
        <v>5282</v>
      </c>
      <c r="B5284" s="209"/>
      <c r="C5284" s="37" t="s">
        <v>17123</v>
      </c>
      <c r="D5284" s="6" t="s">
        <v>5151</v>
      </c>
      <c r="E5284" s="3">
        <v>2</v>
      </c>
    </row>
    <row r="5285" spans="1:5" ht="33">
      <c r="A5285" s="37">
        <v>5283</v>
      </c>
      <c r="B5285" s="209"/>
      <c r="C5285" s="37" t="s">
        <v>17124</v>
      </c>
      <c r="D5285" s="6" t="s">
        <v>5152</v>
      </c>
      <c r="E5285" s="3">
        <v>2</v>
      </c>
    </row>
    <row r="5286" spans="1:5" ht="33">
      <c r="A5286" s="37">
        <v>5284</v>
      </c>
      <c r="B5286" s="209"/>
      <c r="C5286" s="37" t="s">
        <v>17125</v>
      </c>
      <c r="D5286" s="6" t="s">
        <v>5153</v>
      </c>
      <c r="E5286" s="3">
        <v>2</v>
      </c>
    </row>
    <row r="5287" spans="1:5" ht="33">
      <c r="A5287" s="37">
        <v>5285</v>
      </c>
      <c r="B5287" s="209"/>
      <c r="C5287" s="37" t="s">
        <v>17126</v>
      </c>
      <c r="D5287" s="6" t="s">
        <v>5154</v>
      </c>
      <c r="E5287" s="3">
        <v>4</v>
      </c>
    </row>
    <row r="5288" spans="1:5" ht="33">
      <c r="A5288" s="37">
        <v>5286</v>
      </c>
      <c r="B5288" s="209"/>
      <c r="C5288" s="37" t="s">
        <v>17127</v>
      </c>
      <c r="D5288" s="6" t="s">
        <v>5155</v>
      </c>
      <c r="E5288" s="3">
        <v>4</v>
      </c>
    </row>
    <row r="5289" spans="1:5" ht="33">
      <c r="A5289" s="37">
        <v>5287</v>
      </c>
      <c r="B5289" s="209"/>
      <c r="C5289" s="37" t="s">
        <v>17128</v>
      </c>
      <c r="D5289" s="6" t="s">
        <v>5156</v>
      </c>
      <c r="E5289" s="3">
        <v>4</v>
      </c>
    </row>
    <row r="5290" spans="1:5" ht="18.75">
      <c r="A5290" s="37">
        <v>5288</v>
      </c>
      <c r="B5290" s="209"/>
      <c r="C5290" s="37" t="s">
        <v>17129</v>
      </c>
      <c r="D5290" s="6" t="s">
        <v>5157</v>
      </c>
      <c r="E5290" s="3">
        <v>4</v>
      </c>
    </row>
    <row r="5291" spans="1:5" ht="33">
      <c r="A5291" s="37">
        <v>5289</v>
      </c>
      <c r="B5291" s="209"/>
      <c r="C5291" s="37" t="s">
        <v>17130</v>
      </c>
      <c r="D5291" s="6" t="s">
        <v>5158</v>
      </c>
      <c r="E5291" s="3">
        <v>4</v>
      </c>
    </row>
    <row r="5292" spans="1:5" ht="33">
      <c r="A5292" s="37">
        <v>5290</v>
      </c>
      <c r="B5292" s="209"/>
      <c r="C5292" s="37" t="s">
        <v>17131</v>
      </c>
      <c r="D5292" s="6" t="s">
        <v>5159</v>
      </c>
      <c r="E5292" s="3">
        <v>4</v>
      </c>
    </row>
    <row r="5293" spans="1:5" ht="33">
      <c r="A5293" s="37">
        <v>5291</v>
      </c>
      <c r="B5293" s="209"/>
      <c r="C5293" s="37" t="s">
        <v>17132</v>
      </c>
      <c r="D5293" s="6" t="s">
        <v>5160</v>
      </c>
      <c r="E5293" s="3">
        <v>4</v>
      </c>
    </row>
    <row r="5294" spans="1:5" ht="18.75">
      <c r="A5294" s="37">
        <v>5292</v>
      </c>
      <c r="B5294" s="209"/>
      <c r="C5294" s="37" t="s">
        <v>17133</v>
      </c>
      <c r="D5294" s="6" t="s">
        <v>5161</v>
      </c>
      <c r="E5294" s="3">
        <v>4</v>
      </c>
    </row>
    <row r="5295" spans="1:5" ht="18.75">
      <c r="A5295" s="37">
        <v>5293</v>
      </c>
      <c r="B5295" s="209"/>
      <c r="C5295" s="37" t="s">
        <v>17134</v>
      </c>
      <c r="D5295" s="6" t="s">
        <v>5162</v>
      </c>
      <c r="E5295" s="3">
        <v>4</v>
      </c>
    </row>
    <row r="5296" spans="1:5" ht="18.75">
      <c r="A5296" s="37">
        <v>5294</v>
      </c>
      <c r="B5296" s="209"/>
      <c r="C5296" s="37" t="s">
        <v>17135</v>
      </c>
      <c r="D5296" s="6" t="s">
        <v>5163</v>
      </c>
      <c r="E5296" s="3">
        <v>4</v>
      </c>
    </row>
    <row r="5297" spans="1:5" ht="33">
      <c r="A5297" s="37">
        <v>5295</v>
      </c>
      <c r="B5297" s="209"/>
      <c r="C5297" s="37" t="s">
        <v>17136</v>
      </c>
      <c r="D5297" s="6" t="s">
        <v>5164</v>
      </c>
      <c r="E5297" s="3">
        <v>4</v>
      </c>
    </row>
    <row r="5298" spans="1:5" ht="18.75">
      <c r="A5298" s="37">
        <v>5296</v>
      </c>
      <c r="B5298" s="209"/>
      <c r="C5298" s="37" t="s">
        <v>17137</v>
      </c>
      <c r="D5298" s="6" t="s">
        <v>5165</v>
      </c>
      <c r="E5298" s="3">
        <v>4</v>
      </c>
    </row>
    <row r="5299" spans="1:5" ht="33">
      <c r="A5299" s="37">
        <v>5297</v>
      </c>
      <c r="B5299" s="209"/>
      <c r="C5299" s="37" t="s">
        <v>17138</v>
      </c>
      <c r="D5299" s="6" t="s">
        <v>5166</v>
      </c>
      <c r="E5299" s="3">
        <v>4</v>
      </c>
    </row>
    <row r="5300" spans="1:5" ht="49.5">
      <c r="A5300" s="37">
        <v>5298</v>
      </c>
      <c r="B5300" s="209"/>
      <c r="C5300" s="37" t="s">
        <v>17139</v>
      </c>
      <c r="D5300" s="6" t="s">
        <v>5167</v>
      </c>
      <c r="E5300" s="3">
        <v>4</v>
      </c>
    </row>
    <row r="5301" spans="1:5" ht="18.75">
      <c r="A5301" s="37">
        <v>5299</v>
      </c>
      <c r="B5301" s="209"/>
      <c r="C5301" s="37" t="s">
        <v>17140</v>
      </c>
      <c r="D5301" s="6" t="s">
        <v>5168</v>
      </c>
      <c r="E5301" s="3">
        <v>4</v>
      </c>
    </row>
    <row r="5302" spans="1:5" ht="18.75">
      <c r="A5302" s="37">
        <v>5300</v>
      </c>
      <c r="B5302" s="209"/>
      <c r="C5302" s="37" t="s">
        <v>17141</v>
      </c>
      <c r="D5302" s="6" t="s">
        <v>5169</v>
      </c>
      <c r="E5302" s="3">
        <v>8</v>
      </c>
    </row>
    <row r="5303" spans="1:5" ht="33">
      <c r="A5303" s="37">
        <v>5301</v>
      </c>
      <c r="B5303" s="209"/>
      <c r="C5303" s="37" t="s">
        <v>17142</v>
      </c>
      <c r="D5303" s="6" t="s">
        <v>5170</v>
      </c>
      <c r="E5303" s="3">
        <v>8</v>
      </c>
    </row>
    <row r="5304" spans="1:5" ht="33">
      <c r="A5304" s="37">
        <v>5302</v>
      </c>
      <c r="B5304" s="209"/>
      <c r="C5304" s="37" t="s">
        <v>17143</v>
      </c>
      <c r="D5304" s="6" t="s">
        <v>5171</v>
      </c>
      <c r="E5304" s="3">
        <v>6</v>
      </c>
    </row>
    <row r="5305" spans="1:5" ht="33">
      <c r="A5305" s="37">
        <v>5303</v>
      </c>
      <c r="B5305" s="209"/>
      <c r="C5305" s="37" t="s">
        <v>17144</v>
      </c>
      <c r="D5305" s="6" t="s">
        <v>5172</v>
      </c>
      <c r="E5305" s="3">
        <v>2</v>
      </c>
    </row>
    <row r="5306" spans="1:5" ht="33">
      <c r="A5306" s="37">
        <v>5304</v>
      </c>
      <c r="B5306" s="209"/>
      <c r="C5306" s="37" t="s">
        <v>17145</v>
      </c>
      <c r="D5306" s="6" t="s">
        <v>5173</v>
      </c>
      <c r="E5306" s="3">
        <v>6</v>
      </c>
    </row>
    <row r="5307" spans="1:5" ht="18.75">
      <c r="A5307" s="37">
        <v>5305</v>
      </c>
      <c r="B5307" s="209"/>
      <c r="C5307" s="37" t="s">
        <v>17146</v>
      </c>
      <c r="D5307" s="6" t="s">
        <v>5174</v>
      </c>
      <c r="E5307" s="3">
        <v>6</v>
      </c>
    </row>
    <row r="5308" spans="1:5" ht="49.5">
      <c r="A5308" s="37">
        <v>5306</v>
      </c>
      <c r="B5308" s="209"/>
      <c r="C5308" s="37" t="s">
        <v>17147</v>
      </c>
      <c r="D5308" s="6" t="s">
        <v>5175</v>
      </c>
      <c r="E5308" s="3">
        <v>2</v>
      </c>
    </row>
    <row r="5309" spans="1:5" ht="49.5">
      <c r="A5309" s="37">
        <v>5307</v>
      </c>
      <c r="B5309" s="209"/>
      <c r="C5309" s="37" t="s">
        <v>17148</v>
      </c>
      <c r="D5309" s="6" t="s">
        <v>5176</v>
      </c>
      <c r="E5309" s="3">
        <v>2</v>
      </c>
    </row>
    <row r="5310" spans="1:5" ht="33">
      <c r="A5310" s="37">
        <v>5308</v>
      </c>
      <c r="B5310" s="209"/>
      <c r="C5310" s="37" t="s">
        <v>17149</v>
      </c>
      <c r="D5310" s="6" t="s">
        <v>5177</v>
      </c>
      <c r="E5310" s="3">
        <v>2</v>
      </c>
    </row>
    <row r="5311" spans="1:5" ht="33">
      <c r="A5311" s="37">
        <v>5309</v>
      </c>
      <c r="B5311" s="209"/>
      <c r="C5311" s="37" t="s">
        <v>17150</v>
      </c>
      <c r="D5311" s="6" t="s">
        <v>5178</v>
      </c>
      <c r="E5311" s="3">
        <v>2</v>
      </c>
    </row>
    <row r="5312" spans="1:5" ht="33">
      <c r="A5312" s="37">
        <v>5310</v>
      </c>
      <c r="B5312" s="209"/>
      <c r="C5312" s="37" t="s">
        <v>17151</v>
      </c>
      <c r="D5312" s="6" t="s">
        <v>5179</v>
      </c>
      <c r="E5312" s="3">
        <v>2</v>
      </c>
    </row>
    <row r="5313" spans="1:5" ht="33">
      <c r="A5313" s="37">
        <v>5311</v>
      </c>
      <c r="B5313" s="209"/>
      <c r="C5313" s="37" t="s">
        <v>17152</v>
      </c>
      <c r="D5313" s="6" t="s">
        <v>5180</v>
      </c>
      <c r="E5313" s="3">
        <v>2</v>
      </c>
    </row>
    <row r="5314" spans="1:5" ht="33">
      <c r="A5314" s="37">
        <v>5312</v>
      </c>
      <c r="B5314" s="209"/>
      <c r="C5314" s="37" t="s">
        <v>17153</v>
      </c>
      <c r="D5314" s="6" t="s">
        <v>5181</v>
      </c>
      <c r="E5314" s="3">
        <v>2</v>
      </c>
    </row>
    <row r="5315" spans="1:5" ht="33">
      <c r="A5315" s="37">
        <v>5313</v>
      </c>
      <c r="B5315" s="209"/>
      <c r="C5315" s="37" t="s">
        <v>17154</v>
      </c>
      <c r="D5315" s="6" t="s">
        <v>5182</v>
      </c>
      <c r="E5315" s="3">
        <v>2</v>
      </c>
    </row>
    <row r="5316" spans="1:5" ht="33">
      <c r="A5316" s="37">
        <v>5314</v>
      </c>
      <c r="B5316" s="209"/>
      <c r="C5316" s="37" t="s">
        <v>17155</v>
      </c>
      <c r="D5316" s="6" t="s">
        <v>5183</v>
      </c>
      <c r="E5316" s="3">
        <v>2</v>
      </c>
    </row>
    <row r="5317" spans="1:5" ht="33">
      <c r="A5317" s="37">
        <v>5315</v>
      </c>
      <c r="B5317" s="209"/>
      <c r="C5317" s="37" t="s">
        <v>17156</v>
      </c>
      <c r="D5317" s="6" t="s">
        <v>5184</v>
      </c>
      <c r="E5317" s="3">
        <v>2</v>
      </c>
    </row>
    <row r="5318" spans="1:5" ht="33">
      <c r="A5318" s="37">
        <v>5316</v>
      </c>
      <c r="B5318" s="209"/>
      <c r="C5318" s="37" t="s">
        <v>17157</v>
      </c>
      <c r="D5318" s="6" t="s">
        <v>5185</v>
      </c>
      <c r="E5318" s="3">
        <v>2</v>
      </c>
    </row>
    <row r="5319" spans="1:5" ht="33">
      <c r="A5319" s="37">
        <v>5317</v>
      </c>
      <c r="B5319" s="209"/>
      <c r="C5319" s="37" t="s">
        <v>17158</v>
      </c>
      <c r="D5319" s="6" t="s">
        <v>5186</v>
      </c>
      <c r="E5319" s="3">
        <v>2</v>
      </c>
    </row>
    <row r="5320" spans="1:5" ht="33">
      <c r="A5320" s="37">
        <v>5318</v>
      </c>
      <c r="B5320" s="209"/>
      <c r="C5320" s="37" t="s">
        <v>17159</v>
      </c>
      <c r="D5320" s="6" t="s">
        <v>5187</v>
      </c>
      <c r="E5320" s="3">
        <v>2</v>
      </c>
    </row>
    <row r="5321" spans="1:5" ht="33">
      <c r="A5321" s="37">
        <v>5319</v>
      </c>
      <c r="B5321" s="209"/>
      <c r="C5321" s="37" t="s">
        <v>17160</v>
      </c>
      <c r="D5321" s="6" t="s">
        <v>5188</v>
      </c>
      <c r="E5321" s="3">
        <v>2</v>
      </c>
    </row>
    <row r="5322" spans="1:5" ht="18.75">
      <c r="A5322" s="37">
        <v>5320</v>
      </c>
      <c r="B5322" s="209"/>
      <c r="C5322" s="37" t="s">
        <v>17161</v>
      </c>
      <c r="D5322" s="6" t="s">
        <v>5189</v>
      </c>
      <c r="E5322" s="3">
        <v>2</v>
      </c>
    </row>
    <row r="5323" spans="1:5" ht="33">
      <c r="A5323" s="37">
        <v>5321</v>
      </c>
      <c r="B5323" s="209"/>
      <c r="C5323" s="37" t="s">
        <v>17162</v>
      </c>
      <c r="D5323" s="6" t="s">
        <v>5190</v>
      </c>
      <c r="E5323" s="3">
        <v>2</v>
      </c>
    </row>
    <row r="5324" spans="1:5" ht="33">
      <c r="A5324" s="37">
        <v>5322</v>
      </c>
      <c r="B5324" s="209"/>
      <c r="C5324" s="37" t="s">
        <v>17163</v>
      </c>
      <c r="D5324" s="6" t="s">
        <v>5191</v>
      </c>
      <c r="E5324" s="3">
        <v>2</v>
      </c>
    </row>
    <row r="5325" spans="1:5" ht="33">
      <c r="A5325" s="37">
        <v>5323</v>
      </c>
      <c r="B5325" s="209"/>
      <c r="C5325" s="37" t="s">
        <v>17164</v>
      </c>
      <c r="D5325" s="6" t="s">
        <v>5192</v>
      </c>
      <c r="E5325" s="3">
        <v>4</v>
      </c>
    </row>
    <row r="5326" spans="1:5" ht="33">
      <c r="A5326" s="37">
        <v>5324</v>
      </c>
      <c r="B5326" s="209"/>
      <c r="C5326" s="37" t="s">
        <v>17165</v>
      </c>
      <c r="D5326" s="6" t="s">
        <v>5193</v>
      </c>
      <c r="E5326" s="3">
        <v>4</v>
      </c>
    </row>
    <row r="5327" spans="1:5" ht="33">
      <c r="A5327" s="37">
        <v>5325</v>
      </c>
      <c r="B5327" s="209"/>
      <c r="C5327" s="37" t="s">
        <v>17166</v>
      </c>
      <c r="D5327" s="6" t="s">
        <v>5194</v>
      </c>
      <c r="E5327" s="3">
        <v>4</v>
      </c>
    </row>
    <row r="5328" spans="1:5" ht="18.75">
      <c r="A5328" s="37">
        <v>5326</v>
      </c>
      <c r="B5328" s="209"/>
      <c r="C5328" s="37" t="s">
        <v>17167</v>
      </c>
      <c r="D5328" s="6" t="s">
        <v>5195</v>
      </c>
      <c r="E5328" s="3">
        <v>4</v>
      </c>
    </row>
    <row r="5329" spans="1:5" ht="33">
      <c r="A5329" s="37">
        <v>5327</v>
      </c>
      <c r="B5329" s="209"/>
      <c r="C5329" s="37" t="s">
        <v>17168</v>
      </c>
      <c r="D5329" s="6" t="s">
        <v>5196</v>
      </c>
      <c r="E5329" s="3">
        <v>4</v>
      </c>
    </row>
    <row r="5330" spans="1:5" ht="49.5">
      <c r="A5330" s="37">
        <v>5328</v>
      </c>
      <c r="B5330" s="209"/>
      <c r="C5330" s="37" t="s">
        <v>17169</v>
      </c>
      <c r="D5330" s="6" t="s">
        <v>5197</v>
      </c>
      <c r="E5330" s="3">
        <v>4</v>
      </c>
    </row>
    <row r="5331" spans="1:5" ht="49.5">
      <c r="A5331" s="37">
        <v>5329</v>
      </c>
      <c r="B5331" s="209"/>
      <c r="C5331" s="37" t="s">
        <v>17170</v>
      </c>
      <c r="D5331" s="6" t="s">
        <v>5198</v>
      </c>
      <c r="E5331" s="3">
        <v>4</v>
      </c>
    </row>
    <row r="5332" spans="1:5" ht="33">
      <c r="A5332" s="37">
        <v>5330</v>
      </c>
      <c r="B5332" s="209"/>
      <c r="C5332" s="37" t="s">
        <v>17171</v>
      </c>
      <c r="D5332" s="6" t="s">
        <v>5199</v>
      </c>
      <c r="E5332" s="3">
        <v>4</v>
      </c>
    </row>
    <row r="5333" spans="1:5" ht="33">
      <c r="A5333" s="37">
        <v>5331</v>
      </c>
      <c r="B5333" s="209"/>
      <c r="C5333" s="37" t="s">
        <v>17172</v>
      </c>
      <c r="D5333" s="6" t="s">
        <v>5200</v>
      </c>
      <c r="E5333" s="3">
        <v>4</v>
      </c>
    </row>
    <row r="5334" spans="1:5" ht="33">
      <c r="A5334" s="37">
        <v>5332</v>
      </c>
      <c r="B5334" s="209"/>
      <c r="C5334" s="37" t="s">
        <v>17173</v>
      </c>
      <c r="D5334" s="6" t="s">
        <v>5201</v>
      </c>
      <c r="E5334" s="3">
        <v>4</v>
      </c>
    </row>
    <row r="5335" spans="1:5" ht="33">
      <c r="A5335" s="37">
        <v>5333</v>
      </c>
      <c r="B5335" s="209"/>
      <c r="C5335" s="37" t="s">
        <v>17174</v>
      </c>
      <c r="D5335" s="6" t="s">
        <v>5202</v>
      </c>
      <c r="E5335" s="3">
        <v>4</v>
      </c>
    </row>
    <row r="5336" spans="1:5" ht="33">
      <c r="A5336" s="37">
        <v>5334</v>
      </c>
      <c r="B5336" s="209"/>
      <c r="C5336" s="37" t="s">
        <v>17175</v>
      </c>
      <c r="D5336" s="6" t="s">
        <v>5203</v>
      </c>
      <c r="E5336" s="3">
        <v>4</v>
      </c>
    </row>
    <row r="5337" spans="1:5" ht="49.5">
      <c r="A5337" s="37">
        <v>5335</v>
      </c>
      <c r="B5337" s="209"/>
      <c r="C5337" s="37" t="s">
        <v>17176</v>
      </c>
      <c r="D5337" s="6" t="s">
        <v>5204</v>
      </c>
      <c r="E5337" s="3">
        <v>4</v>
      </c>
    </row>
    <row r="5338" spans="1:5" ht="33">
      <c r="A5338" s="37">
        <v>5336</v>
      </c>
      <c r="B5338" s="209"/>
      <c r="C5338" s="37" t="s">
        <v>17177</v>
      </c>
      <c r="D5338" s="6" t="s">
        <v>5205</v>
      </c>
      <c r="E5338" s="3">
        <v>4</v>
      </c>
    </row>
    <row r="5339" spans="1:5" ht="33">
      <c r="A5339" s="37">
        <v>5337</v>
      </c>
      <c r="B5339" s="209"/>
      <c r="C5339" s="37" t="s">
        <v>17178</v>
      </c>
      <c r="D5339" s="6" t="s">
        <v>5206</v>
      </c>
      <c r="E5339" s="3">
        <v>4</v>
      </c>
    </row>
    <row r="5340" spans="1:5" ht="33">
      <c r="A5340" s="37">
        <v>5338</v>
      </c>
      <c r="B5340" s="209"/>
      <c r="C5340" s="37" t="s">
        <v>17179</v>
      </c>
      <c r="D5340" s="6" t="s">
        <v>5207</v>
      </c>
      <c r="E5340" s="3">
        <v>4</v>
      </c>
    </row>
    <row r="5341" spans="1:5" ht="49.5">
      <c r="A5341" s="37">
        <v>5339</v>
      </c>
      <c r="B5341" s="209"/>
      <c r="C5341" s="37" t="s">
        <v>17180</v>
      </c>
      <c r="D5341" s="6" t="s">
        <v>5208</v>
      </c>
      <c r="E5341" s="3">
        <v>4</v>
      </c>
    </row>
    <row r="5342" spans="1:5" ht="49.5">
      <c r="A5342" s="37">
        <v>5340</v>
      </c>
      <c r="B5342" s="209"/>
      <c r="C5342" s="37" t="s">
        <v>17181</v>
      </c>
      <c r="D5342" s="6" t="s">
        <v>5209</v>
      </c>
      <c r="E5342" s="3">
        <v>4</v>
      </c>
    </row>
    <row r="5343" spans="1:5" ht="33">
      <c r="A5343" s="37">
        <v>5341</v>
      </c>
      <c r="B5343" s="209"/>
      <c r="C5343" s="37" t="s">
        <v>17182</v>
      </c>
      <c r="D5343" s="6" t="s">
        <v>5210</v>
      </c>
      <c r="E5343" s="3">
        <v>4</v>
      </c>
    </row>
    <row r="5344" spans="1:5" ht="33">
      <c r="A5344" s="37">
        <v>5342</v>
      </c>
      <c r="B5344" s="209"/>
      <c r="C5344" s="37" t="s">
        <v>17183</v>
      </c>
      <c r="D5344" s="6" t="s">
        <v>5211</v>
      </c>
      <c r="E5344" s="3">
        <v>4</v>
      </c>
    </row>
    <row r="5345" spans="1:5" ht="33">
      <c r="A5345" s="37">
        <v>5343</v>
      </c>
      <c r="B5345" s="209"/>
      <c r="C5345" s="37" t="s">
        <v>17184</v>
      </c>
      <c r="D5345" s="6" t="s">
        <v>5212</v>
      </c>
      <c r="E5345" s="3">
        <v>4</v>
      </c>
    </row>
    <row r="5346" spans="1:5" ht="33">
      <c r="A5346" s="37">
        <v>5344</v>
      </c>
      <c r="B5346" s="209"/>
      <c r="C5346" s="37" t="s">
        <v>17185</v>
      </c>
      <c r="D5346" s="6" t="s">
        <v>5213</v>
      </c>
      <c r="E5346" s="3">
        <v>4</v>
      </c>
    </row>
    <row r="5347" spans="1:5" ht="33">
      <c r="A5347" s="37">
        <v>5345</v>
      </c>
      <c r="B5347" s="209"/>
      <c r="C5347" s="37" t="s">
        <v>17186</v>
      </c>
      <c r="D5347" s="6" t="s">
        <v>5214</v>
      </c>
      <c r="E5347" s="3">
        <v>4</v>
      </c>
    </row>
    <row r="5348" spans="1:5" ht="33">
      <c r="A5348" s="37">
        <v>5346</v>
      </c>
      <c r="B5348" s="209"/>
      <c r="C5348" s="37" t="s">
        <v>17187</v>
      </c>
      <c r="D5348" s="6" t="s">
        <v>5215</v>
      </c>
      <c r="E5348" s="3">
        <v>4</v>
      </c>
    </row>
    <row r="5349" spans="1:5" ht="33">
      <c r="A5349" s="37">
        <v>5347</v>
      </c>
      <c r="B5349" s="209"/>
      <c r="C5349" s="37" t="s">
        <v>17188</v>
      </c>
      <c r="D5349" s="6" t="s">
        <v>5216</v>
      </c>
      <c r="E5349" s="3">
        <v>4</v>
      </c>
    </row>
    <row r="5350" spans="1:5" ht="33">
      <c r="A5350" s="37">
        <v>5348</v>
      </c>
      <c r="B5350" s="209"/>
      <c r="C5350" s="37" t="s">
        <v>17189</v>
      </c>
      <c r="D5350" s="6" t="s">
        <v>5217</v>
      </c>
      <c r="E5350" s="3">
        <v>4</v>
      </c>
    </row>
    <row r="5351" spans="1:5" ht="33">
      <c r="A5351" s="37">
        <v>5349</v>
      </c>
      <c r="B5351" s="209"/>
      <c r="C5351" s="37" t="s">
        <v>17190</v>
      </c>
      <c r="D5351" s="6" t="s">
        <v>5218</v>
      </c>
      <c r="E5351" s="3">
        <v>4</v>
      </c>
    </row>
    <row r="5352" spans="1:5" ht="49.5">
      <c r="A5352" s="37">
        <v>5350</v>
      </c>
      <c r="B5352" s="209"/>
      <c r="C5352" s="37" t="s">
        <v>17191</v>
      </c>
      <c r="D5352" s="6" t="s">
        <v>5219</v>
      </c>
      <c r="E5352" s="3">
        <v>4</v>
      </c>
    </row>
    <row r="5353" spans="1:5" ht="33">
      <c r="A5353" s="37">
        <v>5351</v>
      </c>
      <c r="B5353" s="209"/>
      <c r="C5353" s="37" t="s">
        <v>17192</v>
      </c>
      <c r="D5353" s="6" t="s">
        <v>5220</v>
      </c>
      <c r="E5353" s="3">
        <v>4</v>
      </c>
    </row>
    <row r="5354" spans="1:5" ht="33">
      <c r="A5354" s="37">
        <v>5352</v>
      </c>
      <c r="B5354" s="209"/>
      <c r="C5354" s="37" t="s">
        <v>17193</v>
      </c>
      <c r="D5354" s="6" t="s">
        <v>5221</v>
      </c>
      <c r="E5354" s="3">
        <v>4</v>
      </c>
    </row>
    <row r="5355" spans="1:5" ht="33">
      <c r="A5355" s="37">
        <v>5353</v>
      </c>
      <c r="B5355" s="209"/>
      <c r="C5355" s="37" t="s">
        <v>17194</v>
      </c>
      <c r="D5355" s="6" t="s">
        <v>5222</v>
      </c>
      <c r="E5355" s="3">
        <v>2</v>
      </c>
    </row>
    <row r="5356" spans="1:5" ht="33">
      <c r="A5356" s="37">
        <v>5354</v>
      </c>
      <c r="B5356" s="209"/>
      <c r="C5356" s="37" t="s">
        <v>17195</v>
      </c>
      <c r="D5356" s="6" t="s">
        <v>5223</v>
      </c>
      <c r="E5356" s="3">
        <v>2</v>
      </c>
    </row>
    <row r="5357" spans="1:5" ht="33">
      <c r="A5357" s="37">
        <v>5355</v>
      </c>
      <c r="B5357" s="209"/>
      <c r="C5357" s="37" t="s">
        <v>17196</v>
      </c>
      <c r="D5357" s="6" t="s">
        <v>5224</v>
      </c>
      <c r="E5357" s="3">
        <v>2</v>
      </c>
    </row>
    <row r="5358" spans="1:5" ht="33">
      <c r="A5358" s="37">
        <v>5356</v>
      </c>
      <c r="B5358" s="209"/>
      <c r="C5358" s="37" t="s">
        <v>17197</v>
      </c>
      <c r="D5358" s="6" t="s">
        <v>5225</v>
      </c>
      <c r="E5358" s="3">
        <v>2</v>
      </c>
    </row>
    <row r="5359" spans="1:5" ht="33">
      <c r="A5359" s="37">
        <v>5357</v>
      </c>
      <c r="B5359" s="209"/>
      <c r="C5359" s="37" t="s">
        <v>17198</v>
      </c>
      <c r="D5359" s="6" t="s">
        <v>5226</v>
      </c>
      <c r="E5359" s="3">
        <v>2</v>
      </c>
    </row>
    <row r="5360" spans="1:5" ht="33">
      <c r="A5360" s="37">
        <v>5358</v>
      </c>
      <c r="B5360" s="209"/>
      <c r="C5360" s="37" t="s">
        <v>17199</v>
      </c>
      <c r="D5360" s="6" t="s">
        <v>5227</v>
      </c>
      <c r="E5360" s="3">
        <v>2</v>
      </c>
    </row>
    <row r="5361" spans="1:5" ht="33">
      <c r="A5361" s="37">
        <v>5359</v>
      </c>
      <c r="B5361" s="209"/>
      <c r="C5361" s="37" t="s">
        <v>17200</v>
      </c>
      <c r="D5361" s="6" t="s">
        <v>5228</v>
      </c>
      <c r="E5361" s="3">
        <v>2</v>
      </c>
    </row>
    <row r="5362" spans="1:5" ht="33">
      <c r="A5362" s="37">
        <v>5360</v>
      </c>
      <c r="B5362" s="209"/>
      <c r="C5362" s="37" t="s">
        <v>17201</v>
      </c>
      <c r="D5362" s="6" t="s">
        <v>5229</v>
      </c>
      <c r="E5362" s="3">
        <v>2</v>
      </c>
    </row>
    <row r="5363" spans="1:5" ht="33">
      <c r="A5363" s="37">
        <v>5361</v>
      </c>
      <c r="B5363" s="209"/>
      <c r="C5363" s="37" t="s">
        <v>17202</v>
      </c>
      <c r="D5363" s="6" t="s">
        <v>5230</v>
      </c>
      <c r="E5363" s="3">
        <v>2</v>
      </c>
    </row>
    <row r="5364" spans="1:5" ht="33">
      <c r="A5364" s="37">
        <v>5362</v>
      </c>
      <c r="B5364" s="209"/>
      <c r="C5364" s="37" t="s">
        <v>17203</v>
      </c>
      <c r="D5364" s="6" t="s">
        <v>5231</v>
      </c>
      <c r="E5364" s="3">
        <v>2</v>
      </c>
    </row>
    <row r="5365" spans="1:5" ht="33">
      <c r="A5365" s="37">
        <v>5363</v>
      </c>
      <c r="B5365" s="209"/>
      <c r="C5365" s="37" t="s">
        <v>17204</v>
      </c>
      <c r="D5365" s="6" t="s">
        <v>5232</v>
      </c>
      <c r="E5365" s="3">
        <v>2</v>
      </c>
    </row>
    <row r="5366" spans="1:5" ht="33">
      <c r="A5366" s="37">
        <v>5364</v>
      </c>
      <c r="B5366" s="209"/>
      <c r="C5366" s="37" t="s">
        <v>17205</v>
      </c>
      <c r="D5366" s="6" t="s">
        <v>5233</v>
      </c>
      <c r="E5366" s="3">
        <v>2</v>
      </c>
    </row>
    <row r="5367" spans="1:5" ht="33">
      <c r="A5367" s="37">
        <v>5365</v>
      </c>
      <c r="B5367" s="209"/>
      <c r="C5367" s="37" t="s">
        <v>17206</v>
      </c>
      <c r="D5367" s="6" t="s">
        <v>5234</v>
      </c>
      <c r="E5367" s="3">
        <v>2</v>
      </c>
    </row>
    <row r="5368" spans="1:5" ht="33">
      <c r="A5368" s="37">
        <v>5366</v>
      </c>
      <c r="B5368" s="209"/>
      <c r="C5368" s="37" t="s">
        <v>17207</v>
      </c>
      <c r="D5368" s="6" t="s">
        <v>5235</v>
      </c>
      <c r="E5368" s="3">
        <v>4</v>
      </c>
    </row>
    <row r="5369" spans="1:5" ht="33">
      <c r="A5369" s="37">
        <v>5367</v>
      </c>
      <c r="B5369" s="209"/>
      <c r="C5369" s="37" t="s">
        <v>17208</v>
      </c>
      <c r="D5369" s="6" t="s">
        <v>5236</v>
      </c>
      <c r="E5369" s="3">
        <v>4</v>
      </c>
    </row>
    <row r="5370" spans="1:5" ht="18.75">
      <c r="A5370" s="37">
        <v>5368</v>
      </c>
      <c r="B5370" s="209"/>
      <c r="C5370" s="37" t="s">
        <v>17209</v>
      </c>
      <c r="D5370" s="6" t="s">
        <v>5237</v>
      </c>
      <c r="E5370" s="3">
        <v>4</v>
      </c>
    </row>
    <row r="5371" spans="1:5" ht="18.75">
      <c r="A5371" s="37">
        <v>5369</v>
      </c>
      <c r="B5371" s="209"/>
      <c r="C5371" s="37" t="s">
        <v>17210</v>
      </c>
      <c r="D5371" s="6" t="s">
        <v>5238</v>
      </c>
      <c r="E5371" s="3">
        <v>4</v>
      </c>
    </row>
    <row r="5372" spans="1:5" ht="18.75">
      <c r="A5372" s="37">
        <v>5370</v>
      </c>
      <c r="B5372" s="209"/>
      <c r="C5372" s="37" t="s">
        <v>17211</v>
      </c>
      <c r="D5372" s="6" t="s">
        <v>5239</v>
      </c>
      <c r="E5372" s="3">
        <v>4</v>
      </c>
    </row>
    <row r="5373" spans="1:5" ht="33">
      <c r="A5373" s="37">
        <v>5371</v>
      </c>
      <c r="B5373" s="209"/>
      <c r="C5373" s="37" t="s">
        <v>17212</v>
      </c>
      <c r="D5373" s="6" t="s">
        <v>5240</v>
      </c>
      <c r="E5373" s="3">
        <v>4</v>
      </c>
    </row>
    <row r="5374" spans="1:5" ht="18.75">
      <c r="A5374" s="37">
        <v>5372</v>
      </c>
      <c r="B5374" s="209"/>
      <c r="C5374" s="37" t="s">
        <v>17213</v>
      </c>
      <c r="D5374" s="6" t="s">
        <v>5241</v>
      </c>
      <c r="E5374" s="3">
        <v>4</v>
      </c>
    </row>
    <row r="5375" spans="1:5" ht="18.75">
      <c r="A5375" s="37">
        <v>5373</v>
      </c>
      <c r="B5375" s="209"/>
      <c r="C5375" s="37" t="s">
        <v>17214</v>
      </c>
      <c r="D5375" s="6" t="s">
        <v>5242</v>
      </c>
      <c r="E5375" s="3">
        <v>4</v>
      </c>
    </row>
    <row r="5376" spans="1:5" ht="18.75">
      <c r="A5376" s="37">
        <v>5374</v>
      </c>
      <c r="B5376" s="209"/>
      <c r="C5376" s="37" t="s">
        <v>17215</v>
      </c>
      <c r="D5376" s="6" t="s">
        <v>5243</v>
      </c>
      <c r="E5376" s="3">
        <v>4</v>
      </c>
    </row>
    <row r="5377" spans="1:5" ht="18.75">
      <c r="A5377" s="37">
        <v>5375</v>
      </c>
      <c r="B5377" s="209"/>
      <c r="C5377" s="37" t="s">
        <v>17216</v>
      </c>
      <c r="D5377" s="6" t="s">
        <v>5244</v>
      </c>
      <c r="E5377" s="3">
        <v>4</v>
      </c>
    </row>
    <row r="5378" spans="1:5" ht="18.75">
      <c r="A5378" s="37">
        <v>5376</v>
      </c>
      <c r="B5378" s="209"/>
      <c r="C5378" s="37" t="s">
        <v>17217</v>
      </c>
      <c r="D5378" s="6" t="s">
        <v>5245</v>
      </c>
      <c r="E5378" s="3">
        <v>4</v>
      </c>
    </row>
    <row r="5379" spans="1:5" ht="18.75">
      <c r="A5379" s="37">
        <v>5377</v>
      </c>
      <c r="B5379" s="209"/>
      <c r="C5379" s="37" t="s">
        <v>17218</v>
      </c>
      <c r="D5379" s="6" t="s">
        <v>5246</v>
      </c>
      <c r="E5379" s="3">
        <v>4</v>
      </c>
    </row>
    <row r="5380" spans="1:5" ht="18.75">
      <c r="A5380" s="37">
        <v>5378</v>
      </c>
      <c r="B5380" s="209"/>
      <c r="C5380" s="37" t="s">
        <v>17219</v>
      </c>
      <c r="D5380" s="6" t="s">
        <v>5247</v>
      </c>
      <c r="E5380" s="3">
        <v>4</v>
      </c>
    </row>
    <row r="5381" spans="1:5" ht="18.75">
      <c r="A5381" s="37">
        <v>5379</v>
      </c>
      <c r="B5381" s="209"/>
      <c r="C5381" s="37" t="s">
        <v>17220</v>
      </c>
      <c r="D5381" s="6" t="s">
        <v>5248</v>
      </c>
      <c r="E5381" s="3">
        <v>4</v>
      </c>
    </row>
    <row r="5382" spans="1:5" ht="18.75">
      <c r="A5382" s="37">
        <v>5380</v>
      </c>
      <c r="B5382" s="209"/>
      <c r="C5382" s="37" t="s">
        <v>17221</v>
      </c>
      <c r="D5382" s="6" t="s">
        <v>5249</v>
      </c>
      <c r="E5382" s="3">
        <v>4</v>
      </c>
    </row>
    <row r="5383" spans="1:5" ht="18.75">
      <c r="A5383" s="37">
        <v>5381</v>
      </c>
      <c r="B5383" s="209"/>
      <c r="C5383" s="37" t="s">
        <v>17222</v>
      </c>
      <c r="D5383" s="6" t="s">
        <v>5250</v>
      </c>
      <c r="E5383" s="3">
        <v>4</v>
      </c>
    </row>
    <row r="5384" spans="1:5" ht="18.75">
      <c r="A5384" s="37">
        <v>5382</v>
      </c>
      <c r="B5384" s="209"/>
      <c r="C5384" s="37" t="s">
        <v>17223</v>
      </c>
      <c r="D5384" s="6" t="s">
        <v>5251</v>
      </c>
      <c r="E5384" s="3">
        <v>4</v>
      </c>
    </row>
    <row r="5385" spans="1:5" ht="18.75">
      <c r="A5385" s="37">
        <v>5383</v>
      </c>
      <c r="B5385" s="209"/>
      <c r="C5385" s="37" t="s">
        <v>17224</v>
      </c>
      <c r="D5385" s="6" t="s">
        <v>5252</v>
      </c>
      <c r="E5385" s="3">
        <v>4</v>
      </c>
    </row>
    <row r="5386" spans="1:5" ht="33">
      <c r="A5386" s="37">
        <v>5384</v>
      </c>
      <c r="B5386" s="209"/>
      <c r="C5386" s="37" t="s">
        <v>17225</v>
      </c>
      <c r="D5386" s="6" t="s">
        <v>5253</v>
      </c>
      <c r="E5386" s="3">
        <v>4</v>
      </c>
    </row>
    <row r="5387" spans="1:5" ht="18.75">
      <c r="A5387" s="37">
        <v>5385</v>
      </c>
      <c r="B5387" s="209"/>
      <c r="C5387" s="37" t="s">
        <v>17226</v>
      </c>
      <c r="D5387" s="6" t="s">
        <v>5254</v>
      </c>
      <c r="E5387" s="3">
        <v>4</v>
      </c>
    </row>
    <row r="5388" spans="1:5" ht="18.75">
      <c r="A5388" s="37">
        <v>5386</v>
      </c>
      <c r="B5388" s="209"/>
      <c r="C5388" s="37" t="s">
        <v>17227</v>
      </c>
      <c r="D5388" s="6" t="s">
        <v>5255</v>
      </c>
      <c r="E5388" s="3">
        <v>4</v>
      </c>
    </row>
    <row r="5389" spans="1:5" ht="18.75">
      <c r="A5389" s="37">
        <v>5387</v>
      </c>
      <c r="B5389" s="209"/>
      <c r="C5389" s="37" t="s">
        <v>17228</v>
      </c>
      <c r="D5389" s="6" t="s">
        <v>5256</v>
      </c>
      <c r="E5389" s="3">
        <v>4</v>
      </c>
    </row>
    <row r="5390" spans="1:5" ht="18.75">
      <c r="A5390" s="37">
        <v>5388</v>
      </c>
      <c r="B5390" s="209"/>
      <c r="C5390" s="37" t="s">
        <v>17229</v>
      </c>
      <c r="D5390" s="6" t="s">
        <v>5257</v>
      </c>
      <c r="E5390" s="3">
        <v>4</v>
      </c>
    </row>
    <row r="5391" spans="1:5" ht="18.75">
      <c r="A5391" s="37">
        <v>5389</v>
      </c>
      <c r="B5391" s="209"/>
      <c r="C5391" s="37" t="s">
        <v>17230</v>
      </c>
      <c r="D5391" s="6" t="s">
        <v>5258</v>
      </c>
      <c r="E5391" s="3">
        <v>4</v>
      </c>
    </row>
    <row r="5392" spans="1:5" ht="33">
      <c r="A5392" s="37">
        <v>5390</v>
      </c>
      <c r="B5392" s="209"/>
      <c r="C5392" s="37" t="s">
        <v>17231</v>
      </c>
      <c r="D5392" s="6" t="s">
        <v>5259</v>
      </c>
      <c r="E5392" s="3">
        <v>4</v>
      </c>
    </row>
    <row r="5393" spans="1:5" ht="18.75">
      <c r="A5393" s="37">
        <v>5391</v>
      </c>
      <c r="B5393" s="209"/>
      <c r="C5393" s="37" t="s">
        <v>17232</v>
      </c>
      <c r="D5393" s="6" t="s">
        <v>5260</v>
      </c>
      <c r="E5393" s="3">
        <v>4</v>
      </c>
    </row>
    <row r="5394" spans="1:5" ht="18.75">
      <c r="A5394" s="37">
        <v>5392</v>
      </c>
      <c r="B5394" s="209"/>
      <c r="C5394" s="37" t="s">
        <v>17233</v>
      </c>
      <c r="D5394" s="6" t="s">
        <v>5261</v>
      </c>
      <c r="E5394" s="3">
        <v>4</v>
      </c>
    </row>
    <row r="5395" spans="1:5" ht="18.75">
      <c r="A5395" s="37">
        <v>5393</v>
      </c>
      <c r="B5395" s="209"/>
      <c r="C5395" s="37" t="s">
        <v>17234</v>
      </c>
      <c r="D5395" s="6" t="s">
        <v>5262</v>
      </c>
      <c r="E5395" s="3">
        <v>4</v>
      </c>
    </row>
    <row r="5396" spans="1:5" ht="18.75">
      <c r="A5396" s="37">
        <v>5394</v>
      </c>
      <c r="B5396" s="209"/>
      <c r="C5396" s="37" t="s">
        <v>17235</v>
      </c>
      <c r="D5396" s="6" t="s">
        <v>5263</v>
      </c>
      <c r="E5396" s="3">
        <v>4</v>
      </c>
    </row>
    <row r="5397" spans="1:5" ht="18.75">
      <c r="A5397" s="37">
        <v>5395</v>
      </c>
      <c r="B5397" s="209"/>
      <c r="C5397" s="37" t="s">
        <v>17236</v>
      </c>
      <c r="D5397" s="6" t="s">
        <v>5264</v>
      </c>
      <c r="E5397" s="3">
        <v>4</v>
      </c>
    </row>
    <row r="5398" spans="1:5" ht="18.75">
      <c r="A5398" s="37">
        <v>5396</v>
      </c>
      <c r="B5398" s="209"/>
      <c r="C5398" s="37" t="s">
        <v>17237</v>
      </c>
      <c r="D5398" s="6" t="s">
        <v>5265</v>
      </c>
      <c r="E5398" s="3">
        <v>4</v>
      </c>
    </row>
    <row r="5399" spans="1:5" ht="18.75">
      <c r="A5399" s="37">
        <v>5397</v>
      </c>
      <c r="B5399" s="209"/>
      <c r="C5399" s="37" t="s">
        <v>17238</v>
      </c>
      <c r="D5399" s="6" t="s">
        <v>5266</v>
      </c>
      <c r="E5399" s="3">
        <v>4</v>
      </c>
    </row>
    <row r="5400" spans="1:5" ht="18.75">
      <c r="A5400" s="37">
        <v>5398</v>
      </c>
      <c r="B5400" s="209"/>
      <c r="C5400" s="37" t="s">
        <v>17239</v>
      </c>
      <c r="D5400" s="6" t="s">
        <v>5267</v>
      </c>
      <c r="E5400" s="3">
        <v>4</v>
      </c>
    </row>
    <row r="5401" spans="1:5" ht="18.75">
      <c r="A5401" s="37">
        <v>5399</v>
      </c>
      <c r="B5401" s="209"/>
      <c r="C5401" s="37" t="s">
        <v>17240</v>
      </c>
      <c r="D5401" s="6" t="s">
        <v>5268</v>
      </c>
      <c r="E5401" s="3">
        <v>4</v>
      </c>
    </row>
    <row r="5402" spans="1:5" ht="18.75">
      <c r="A5402" s="37">
        <v>5400</v>
      </c>
      <c r="B5402" s="209"/>
      <c r="C5402" s="37" t="s">
        <v>17241</v>
      </c>
      <c r="D5402" s="6" t="s">
        <v>5269</v>
      </c>
      <c r="E5402" s="3">
        <v>4</v>
      </c>
    </row>
    <row r="5403" spans="1:5" ht="18.75">
      <c r="A5403" s="37">
        <v>5401</v>
      </c>
      <c r="B5403" s="209"/>
      <c r="C5403" s="37" t="s">
        <v>17242</v>
      </c>
      <c r="D5403" s="6" t="s">
        <v>5270</v>
      </c>
      <c r="E5403" s="3">
        <v>4</v>
      </c>
    </row>
    <row r="5404" spans="1:5" ht="18.75">
      <c r="A5404" s="37">
        <v>5402</v>
      </c>
      <c r="B5404" s="209"/>
      <c r="C5404" s="37" t="s">
        <v>17243</v>
      </c>
      <c r="D5404" s="6" t="s">
        <v>5271</v>
      </c>
      <c r="E5404" s="3">
        <v>4</v>
      </c>
    </row>
    <row r="5405" spans="1:5" ht="18.75">
      <c r="A5405" s="37">
        <v>5403</v>
      </c>
      <c r="B5405" s="209"/>
      <c r="C5405" s="37" t="s">
        <v>17244</v>
      </c>
      <c r="D5405" s="6" t="s">
        <v>5272</v>
      </c>
      <c r="E5405" s="3">
        <v>4</v>
      </c>
    </row>
    <row r="5406" spans="1:5" ht="18.75">
      <c r="A5406" s="37">
        <v>5404</v>
      </c>
      <c r="B5406" s="209"/>
      <c r="C5406" s="37" t="s">
        <v>17245</v>
      </c>
      <c r="D5406" s="6" t="s">
        <v>5273</v>
      </c>
      <c r="E5406" s="3">
        <v>4</v>
      </c>
    </row>
    <row r="5407" spans="1:5" ht="18.75">
      <c r="A5407" s="37">
        <v>5405</v>
      </c>
      <c r="B5407" s="209"/>
      <c r="C5407" s="37" t="s">
        <v>17246</v>
      </c>
      <c r="D5407" s="6" t="s">
        <v>5274</v>
      </c>
      <c r="E5407" s="3">
        <v>4</v>
      </c>
    </row>
    <row r="5408" spans="1:5" ht="18.75">
      <c r="A5408" s="37">
        <v>5406</v>
      </c>
      <c r="B5408" s="209"/>
      <c r="C5408" s="37" t="s">
        <v>17247</v>
      </c>
      <c r="D5408" s="6" t="s">
        <v>5275</v>
      </c>
      <c r="E5408" s="3">
        <v>4</v>
      </c>
    </row>
    <row r="5409" spans="1:5" ht="18.75">
      <c r="A5409" s="37">
        <v>5407</v>
      </c>
      <c r="B5409" s="209"/>
      <c r="C5409" s="37" t="s">
        <v>17248</v>
      </c>
      <c r="D5409" s="6" t="s">
        <v>5276</v>
      </c>
      <c r="E5409" s="3">
        <v>4</v>
      </c>
    </row>
    <row r="5410" spans="1:5" ht="18.75">
      <c r="A5410" s="37">
        <v>5408</v>
      </c>
      <c r="B5410" s="209"/>
      <c r="C5410" s="37" t="s">
        <v>17249</v>
      </c>
      <c r="D5410" s="6" t="s">
        <v>5277</v>
      </c>
      <c r="E5410" s="3">
        <v>4</v>
      </c>
    </row>
    <row r="5411" spans="1:5" ht="18.75">
      <c r="A5411" s="37">
        <v>5409</v>
      </c>
      <c r="B5411" s="209"/>
      <c r="C5411" s="37" t="s">
        <v>17250</v>
      </c>
      <c r="D5411" s="6" t="s">
        <v>5278</v>
      </c>
      <c r="E5411" s="3">
        <v>4</v>
      </c>
    </row>
    <row r="5412" spans="1:5" ht="18.75">
      <c r="A5412" s="37">
        <v>5410</v>
      </c>
      <c r="B5412" s="209"/>
      <c r="C5412" s="37" t="s">
        <v>17251</v>
      </c>
      <c r="D5412" s="6" t="s">
        <v>5279</v>
      </c>
      <c r="E5412" s="3">
        <v>4</v>
      </c>
    </row>
    <row r="5413" spans="1:5" ht="18.75">
      <c r="A5413" s="37">
        <v>5411</v>
      </c>
      <c r="B5413" s="209"/>
      <c r="C5413" s="37" t="s">
        <v>17252</v>
      </c>
      <c r="D5413" s="6" t="s">
        <v>5280</v>
      </c>
      <c r="E5413" s="3">
        <v>4</v>
      </c>
    </row>
    <row r="5414" spans="1:5" ht="18.75">
      <c r="A5414" s="37">
        <v>5412</v>
      </c>
      <c r="B5414" s="209"/>
      <c r="C5414" s="37" t="s">
        <v>17253</v>
      </c>
      <c r="D5414" s="6" t="s">
        <v>5281</v>
      </c>
      <c r="E5414" s="3">
        <v>4</v>
      </c>
    </row>
    <row r="5415" spans="1:5" ht="18.75">
      <c r="A5415" s="37">
        <v>5413</v>
      </c>
      <c r="B5415" s="209"/>
      <c r="C5415" s="37" t="s">
        <v>17254</v>
      </c>
      <c r="D5415" s="6" t="s">
        <v>5282</v>
      </c>
      <c r="E5415" s="3">
        <v>4</v>
      </c>
    </row>
    <row r="5416" spans="1:5" ht="18.75">
      <c r="A5416" s="37">
        <v>5414</v>
      </c>
      <c r="B5416" s="209"/>
      <c r="C5416" s="37" t="s">
        <v>17255</v>
      </c>
      <c r="D5416" s="6" t="s">
        <v>5283</v>
      </c>
      <c r="E5416" s="3">
        <v>4</v>
      </c>
    </row>
    <row r="5417" spans="1:5" ht="18.75">
      <c r="A5417" s="37">
        <v>5415</v>
      </c>
      <c r="B5417" s="209"/>
      <c r="C5417" s="37" t="s">
        <v>17256</v>
      </c>
      <c r="D5417" s="6" t="s">
        <v>5284</v>
      </c>
      <c r="E5417" s="3">
        <v>4</v>
      </c>
    </row>
    <row r="5418" spans="1:5" ht="18.75">
      <c r="A5418" s="37">
        <v>5416</v>
      </c>
      <c r="B5418" s="209"/>
      <c r="C5418" s="37" t="s">
        <v>17257</v>
      </c>
      <c r="D5418" s="6" t="s">
        <v>5285</v>
      </c>
      <c r="E5418" s="3">
        <v>4</v>
      </c>
    </row>
    <row r="5419" spans="1:5" ht="18.75">
      <c r="A5419" s="37">
        <v>5417</v>
      </c>
      <c r="B5419" s="209"/>
      <c r="C5419" s="37" t="s">
        <v>17258</v>
      </c>
      <c r="D5419" s="6" t="s">
        <v>5286</v>
      </c>
      <c r="E5419" s="3">
        <v>4</v>
      </c>
    </row>
    <row r="5420" spans="1:5" ht="18.75">
      <c r="A5420" s="37">
        <v>5418</v>
      </c>
      <c r="B5420" s="209"/>
      <c r="C5420" s="37" t="s">
        <v>17259</v>
      </c>
      <c r="D5420" s="6" t="s">
        <v>5287</v>
      </c>
      <c r="E5420" s="3">
        <v>4</v>
      </c>
    </row>
    <row r="5421" spans="1:5" ht="18.75">
      <c r="A5421" s="37">
        <v>5419</v>
      </c>
      <c r="B5421" s="209"/>
      <c r="C5421" s="37" t="s">
        <v>17260</v>
      </c>
      <c r="D5421" s="6" t="s">
        <v>5288</v>
      </c>
      <c r="E5421" s="3">
        <v>4</v>
      </c>
    </row>
    <row r="5422" spans="1:5" ht="18.75">
      <c r="A5422" s="37">
        <v>5420</v>
      </c>
      <c r="B5422" s="209"/>
      <c r="C5422" s="37" t="s">
        <v>17261</v>
      </c>
      <c r="D5422" s="6" t="s">
        <v>5289</v>
      </c>
      <c r="E5422" s="3">
        <v>4</v>
      </c>
    </row>
    <row r="5423" spans="1:5" ht="18.75">
      <c r="A5423" s="37">
        <v>5421</v>
      </c>
      <c r="B5423" s="209"/>
      <c r="C5423" s="37" t="s">
        <v>17262</v>
      </c>
      <c r="D5423" s="6" t="s">
        <v>5290</v>
      </c>
      <c r="E5423" s="3">
        <v>4</v>
      </c>
    </row>
    <row r="5424" spans="1:5" ht="18.75">
      <c r="A5424" s="37">
        <v>5422</v>
      </c>
      <c r="B5424" s="209"/>
      <c r="C5424" s="37" t="s">
        <v>17263</v>
      </c>
      <c r="D5424" s="6" t="s">
        <v>5291</v>
      </c>
      <c r="E5424" s="3">
        <v>4</v>
      </c>
    </row>
    <row r="5425" spans="1:5" ht="18.75">
      <c r="A5425" s="37">
        <v>5423</v>
      </c>
      <c r="B5425" s="209"/>
      <c r="C5425" s="37" t="s">
        <v>17264</v>
      </c>
      <c r="D5425" s="6" t="s">
        <v>5292</v>
      </c>
      <c r="E5425" s="3">
        <v>4</v>
      </c>
    </row>
    <row r="5426" spans="1:5" ht="33">
      <c r="A5426" s="37">
        <v>5424</v>
      </c>
      <c r="B5426" s="209"/>
      <c r="C5426" s="37" t="s">
        <v>17265</v>
      </c>
      <c r="D5426" s="6" t="s">
        <v>5293</v>
      </c>
      <c r="E5426" s="3">
        <v>4</v>
      </c>
    </row>
    <row r="5427" spans="1:5" ht="49.5">
      <c r="A5427" s="37">
        <v>5425</v>
      </c>
      <c r="B5427" s="209"/>
      <c r="C5427" s="37" t="s">
        <v>17266</v>
      </c>
      <c r="D5427" s="6" t="s">
        <v>5294</v>
      </c>
      <c r="E5427" s="3">
        <v>4</v>
      </c>
    </row>
    <row r="5428" spans="1:5" ht="33">
      <c r="A5428" s="37">
        <v>5426</v>
      </c>
      <c r="B5428" s="209"/>
      <c r="C5428" s="37" t="s">
        <v>17267</v>
      </c>
      <c r="D5428" s="6" t="s">
        <v>5295</v>
      </c>
      <c r="E5428" s="3">
        <v>4</v>
      </c>
    </row>
    <row r="5429" spans="1:5" ht="18.75">
      <c r="A5429" s="37">
        <v>5427</v>
      </c>
      <c r="B5429" s="209"/>
      <c r="C5429" s="37" t="s">
        <v>17268</v>
      </c>
      <c r="D5429" s="6" t="s">
        <v>5296</v>
      </c>
      <c r="E5429" s="3">
        <v>4</v>
      </c>
    </row>
    <row r="5430" spans="1:5" ht="18.75">
      <c r="A5430" s="37">
        <v>5428</v>
      </c>
      <c r="B5430" s="209"/>
      <c r="C5430" s="37" t="s">
        <v>17269</v>
      </c>
      <c r="D5430" s="6" t="s">
        <v>5297</v>
      </c>
      <c r="E5430" s="3">
        <v>4</v>
      </c>
    </row>
    <row r="5431" spans="1:5" ht="18.75">
      <c r="A5431" s="37">
        <v>5429</v>
      </c>
      <c r="B5431" s="209"/>
      <c r="C5431" s="37" t="s">
        <v>17270</v>
      </c>
      <c r="D5431" s="6" t="s">
        <v>5298</v>
      </c>
      <c r="E5431" s="3">
        <v>4</v>
      </c>
    </row>
    <row r="5432" spans="1:5" ht="18.75">
      <c r="A5432" s="37">
        <v>5430</v>
      </c>
      <c r="B5432" s="209"/>
      <c r="C5432" s="37" t="s">
        <v>17271</v>
      </c>
      <c r="D5432" s="6" t="s">
        <v>5299</v>
      </c>
      <c r="E5432" s="3">
        <v>4</v>
      </c>
    </row>
    <row r="5433" spans="1:5" ht="18.75">
      <c r="A5433" s="37">
        <v>5431</v>
      </c>
      <c r="B5433" s="209"/>
      <c r="C5433" s="37" t="s">
        <v>17272</v>
      </c>
      <c r="D5433" s="6" t="s">
        <v>5300</v>
      </c>
      <c r="E5433" s="3">
        <v>4</v>
      </c>
    </row>
    <row r="5434" spans="1:5" ht="18.75">
      <c r="A5434" s="37">
        <v>5432</v>
      </c>
      <c r="B5434" s="209"/>
      <c r="C5434" s="37" t="s">
        <v>17273</v>
      </c>
      <c r="D5434" s="6" t="s">
        <v>5301</v>
      </c>
      <c r="E5434" s="3">
        <v>4</v>
      </c>
    </row>
    <row r="5435" spans="1:5" ht="18.75">
      <c r="A5435" s="37">
        <v>5433</v>
      </c>
      <c r="B5435" s="209"/>
      <c r="C5435" s="37" t="s">
        <v>17274</v>
      </c>
      <c r="D5435" s="6" t="s">
        <v>5302</v>
      </c>
      <c r="E5435" s="3">
        <v>4</v>
      </c>
    </row>
    <row r="5436" spans="1:5" ht="18.75">
      <c r="A5436" s="37">
        <v>5434</v>
      </c>
      <c r="B5436" s="209"/>
      <c r="C5436" s="37" t="s">
        <v>17275</v>
      </c>
      <c r="D5436" s="6" t="s">
        <v>5303</v>
      </c>
      <c r="E5436" s="3">
        <v>4</v>
      </c>
    </row>
    <row r="5437" spans="1:5" ht="18.75">
      <c r="A5437" s="37">
        <v>5435</v>
      </c>
      <c r="B5437" s="209"/>
      <c r="C5437" s="37" t="s">
        <v>17276</v>
      </c>
      <c r="D5437" s="6" t="s">
        <v>5304</v>
      </c>
      <c r="E5437" s="3">
        <v>4</v>
      </c>
    </row>
    <row r="5438" spans="1:5" ht="18.75">
      <c r="A5438" s="37">
        <v>5436</v>
      </c>
      <c r="B5438" s="209"/>
      <c r="C5438" s="37" t="s">
        <v>17277</v>
      </c>
      <c r="D5438" s="6" t="s">
        <v>5305</v>
      </c>
      <c r="E5438" s="3">
        <v>4</v>
      </c>
    </row>
    <row r="5439" spans="1:5" ht="18.75">
      <c r="A5439" s="37">
        <v>5437</v>
      </c>
      <c r="B5439" s="209"/>
      <c r="C5439" s="37" t="s">
        <v>17278</v>
      </c>
      <c r="D5439" s="6" t="s">
        <v>5306</v>
      </c>
      <c r="E5439" s="3">
        <v>4</v>
      </c>
    </row>
    <row r="5440" spans="1:5" ht="18.75">
      <c r="A5440" s="37">
        <v>5438</v>
      </c>
      <c r="B5440" s="209"/>
      <c r="C5440" s="37" t="s">
        <v>17279</v>
      </c>
      <c r="D5440" s="6" t="s">
        <v>5307</v>
      </c>
      <c r="E5440" s="3">
        <v>4</v>
      </c>
    </row>
    <row r="5441" spans="1:5" ht="18.75">
      <c r="A5441" s="37">
        <v>5439</v>
      </c>
      <c r="B5441" s="209"/>
      <c r="C5441" s="37" t="s">
        <v>17280</v>
      </c>
      <c r="D5441" s="6" t="s">
        <v>5308</v>
      </c>
      <c r="E5441" s="3">
        <v>4</v>
      </c>
    </row>
    <row r="5442" spans="1:5" ht="18.75">
      <c r="A5442" s="37">
        <v>5440</v>
      </c>
      <c r="B5442" s="209"/>
      <c r="C5442" s="37" t="s">
        <v>17281</v>
      </c>
      <c r="D5442" s="6" t="s">
        <v>5309</v>
      </c>
      <c r="E5442" s="3">
        <v>4</v>
      </c>
    </row>
    <row r="5443" spans="1:5" ht="18.75">
      <c r="A5443" s="37">
        <v>5441</v>
      </c>
      <c r="B5443" s="209"/>
      <c r="C5443" s="37" t="s">
        <v>17282</v>
      </c>
      <c r="D5443" s="6" t="s">
        <v>5310</v>
      </c>
      <c r="E5443" s="3">
        <v>4</v>
      </c>
    </row>
    <row r="5444" spans="1:5" ht="18.75">
      <c r="A5444" s="37">
        <v>5442</v>
      </c>
      <c r="B5444" s="209"/>
      <c r="C5444" s="37" t="s">
        <v>17283</v>
      </c>
      <c r="D5444" s="6" t="s">
        <v>5311</v>
      </c>
      <c r="E5444" s="3">
        <v>4</v>
      </c>
    </row>
    <row r="5445" spans="1:5" ht="18.75">
      <c r="A5445" s="37">
        <v>5443</v>
      </c>
      <c r="B5445" s="209"/>
      <c r="C5445" s="37" t="s">
        <v>17284</v>
      </c>
      <c r="D5445" s="6" t="s">
        <v>5312</v>
      </c>
      <c r="E5445" s="3">
        <v>4</v>
      </c>
    </row>
    <row r="5446" spans="1:5" ht="18.75">
      <c r="A5446" s="37">
        <v>5444</v>
      </c>
      <c r="B5446" s="209"/>
      <c r="C5446" s="37" t="s">
        <v>17285</v>
      </c>
      <c r="D5446" s="6" t="s">
        <v>5313</v>
      </c>
      <c r="E5446" s="3">
        <v>4</v>
      </c>
    </row>
    <row r="5447" spans="1:5" ht="18.75">
      <c r="A5447" s="37">
        <v>5445</v>
      </c>
      <c r="B5447" s="209"/>
      <c r="C5447" s="37" t="s">
        <v>17286</v>
      </c>
      <c r="D5447" s="6" t="s">
        <v>5314</v>
      </c>
      <c r="E5447" s="3">
        <v>4</v>
      </c>
    </row>
    <row r="5448" spans="1:5" ht="18.75">
      <c r="A5448" s="37">
        <v>5446</v>
      </c>
      <c r="B5448" s="209"/>
      <c r="C5448" s="37" t="s">
        <v>17287</v>
      </c>
      <c r="D5448" s="6" t="s">
        <v>5315</v>
      </c>
      <c r="E5448" s="3">
        <v>4</v>
      </c>
    </row>
    <row r="5449" spans="1:5" ht="33">
      <c r="A5449" s="37">
        <v>5447</v>
      </c>
      <c r="B5449" s="209"/>
      <c r="C5449" s="37" t="s">
        <v>17288</v>
      </c>
      <c r="D5449" s="6" t="s">
        <v>5316</v>
      </c>
      <c r="E5449" s="3">
        <v>4</v>
      </c>
    </row>
    <row r="5450" spans="1:5" ht="33">
      <c r="A5450" s="37">
        <v>5448</v>
      </c>
      <c r="B5450" s="209"/>
      <c r="C5450" s="37" t="s">
        <v>17289</v>
      </c>
      <c r="D5450" s="6" t="s">
        <v>5317</v>
      </c>
      <c r="E5450" s="3">
        <v>4</v>
      </c>
    </row>
    <row r="5451" spans="1:5" ht="33">
      <c r="A5451" s="37">
        <v>5449</v>
      </c>
      <c r="B5451" s="209"/>
      <c r="C5451" s="37" t="s">
        <v>17290</v>
      </c>
      <c r="D5451" s="6" t="s">
        <v>5318</v>
      </c>
      <c r="E5451" s="3">
        <v>2</v>
      </c>
    </row>
    <row r="5452" spans="1:5" ht="18.75">
      <c r="A5452" s="37">
        <v>5450</v>
      </c>
      <c r="B5452" s="209"/>
      <c r="C5452" s="37" t="s">
        <v>17291</v>
      </c>
      <c r="D5452" s="6" t="s">
        <v>5319</v>
      </c>
      <c r="E5452" s="3">
        <v>10</v>
      </c>
    </row>
    <row r="5453" spans="1:5" ht="18.75">
      <c r="A5453" s="37">
        <v>5451</v>
      </c>
      <c r="B5453" s="209"/>
      <c r="C5453" s="37" t="s">
        <v>17292</v>
      </c>
      <c r="D5453" s="6" t="s">
        <v>5320</v>
      </c>
      <c r="E5453" s="3">
        <v>10</v>
      </c>
    </row>
    <row r="5454" spans="1:5" ht="33">
      <c r="A5454" s="37">
        <v>5452</v>
      </c>
      <c r="B5454" s="209"/>
      <c r="C5454" s="37" t="s">
        <v>17293</v>
      </c>
      <c r="D5454" s="6" t="s">
        <v>5321</v>
      </c>
      <c r="E5454" s="3">
        <v>10</v>
      </c>
    </row>
    <row r="5455" spans="1:5" ht="18.75">
      <c r="A5455" s="37">
        <v>5453</v>
      </c>
      <c r="B5455" s="209"/>
      <c r="C5455" s="37" t="s">
        <v>17294</v>
      </c>
      <c r="D5455" s="6" t="s">
        <v>5322</v>
      </c>
      <c r="E5455" s="3">
        <v>10</v>
      </c>
    </row>
    <row r="5456" spans="1:5" ht="18.75">
      <c r="A5456" s="37">
        <v>5454</v>
      </c>
      <c r="B5456" s="209"/>
      <c r="C5456" s="37" t="s">
        <v>17295</v>
      </c>
      <c r="D5456" s="6" t="s">
        <v>5323</v>
      </c>
      <c r="E5456" s="3">
        <v>10</v>
      </c>
    </row>
    <row r="5457" spans="1:5" ht="49.5">
      <c r="A5457" s="37">
        <v>5455</v>
      </c>
      <c r="B5457" s="209"/>
      <c r="C5457" s="37" t="s">
        <v>17296</v>
      </c>
      <c r="D5457" s="6" t="s">
        <v>5324</v>
      </c>
      <c r="E5457" s="3">
        <v>10</v>
      </c>
    </row>
    <row r="5458" spans="1:5" ht="18.75">
      <c r="A5458" s="37">
        <v>5456</v>
      </c>
      <c r="B5458" s="209"/>
      <c r="C5458" s="37" t="s">
        <v>17297</v>
      </c>
      <c r="D5458" s="6" t="s">
        <v>5325</v>
      </c>
      <c r="E5458" s="3">
        <v>10</v>
      </c>
    </row>
    <row r="5459" spans="1:5" ht="49.5">
      <c r="A5459" s="37">
        <v>5457</v>
      </c>
      <c r="B5459" s="209"/>
      <c r="C5459" s="37" t="s">
        <v>17298</v>
      </c>
      <c r="D5459" s="6" t="s">
        <v>5326</v>
      </c>
      <c r="E5459" s="3">
        <v>10</v>
      </c>
    </row>
    <row r="5460" spans="1:5" ht="33">
      <c r="A5460" s="37">
        <v>5458</v>
      </c>
      <c r="B5460" s="209"/>
      <c r="C5460" s="37" t="s">
        <v>17299</v>
      </c>
      <c r="D5460" s="6" t="s">
        <v>5327</v>
      </c>
      <c r="E5460" s="3">
        <v>10</v>
      </c>
    </row>
    <row r="5461" spans="1:5" ht="18.75">
      <c r="A5461" s="37">
        <v>5459</v>
      </c>
      <c r="B5461" s="209"/>
      <c r="C5461" s="37" t="s">
        <v>17300</v>
      </c>
      <c r="D5461" s="6" t="s">
        <v>5328</v>
      </c>
      <c r="E5461" s="3">
        <v>10</v>
      </c>
    </row>
    <row r="5462" spans="1:5" ht="33">
      <c r="A5462" s="37">
        <v>5460</v>
      </c>
      <c r="B5462" s="209"/>
      <c r="C5462" s="37" t="s">
        <v>17301</v>
      </c>
      <c r="D5462" s="6" t="s">
        <v>5329</v>
      </c>
      <c r="E5462" s="3">
        <v>10</v>
      </c>
    </row>
    <row r="5463" spans="1:5" ht="18.75">
      <c r="A5463" s="37">
        <v>5461</v>
      </c>
      <c r="B5463" s="209"/>
      <c r="C5463" s="37" t="s">
        <v>17302</v>
      </c>
      <c r="D5463" s="6" t="s">
        <v>5330</v>
      </c>
      <c r="E5463" s="3">
        <v>10</v>
      </c>
    </row>
    <row r="5464" spans="1:5" ht="18.75">
      <c r="A5464" s="37">
        <v>5462</v>
      </c>
      <c r="B5464" s="209"/>
      <c r="C5464" s="37" t="s">
        <v>17303</v>
      </c>
      <c r="D5464" s="6" t="s">
        <v>5331</v>
      </c>
      <c r="E5464" s="3">
        <v>10</v>
      </c>
    </row>
    <row r="5465" spans="1:5" ht="49.5">
      <c r="A5465" s="37">
        <v>5463</v>
      </c>
      <c r="B5465" s="209"/>
      <c r="C5465" s="37" t="s">
        <v>17304</v>
      </c>
      <c r="D5465" s="6" t="s">
        <v>5332</v>
      </c>
      <c r="E5465" s="3">
        <v>10</v>
      </c>
    </row>
    <row r="5466" spans="1:5" ht="18.75">
      <c r="A5466" s="37">
        <v>5464</v>
      </c>
      <c r="B5466" s="209"/>
      <c r="C5466" s="37" t="s">
        <v>17305</v>
      </c>
      <c r="D5466" s="6" t="s">
        <v>5333</v>
      </c>
      <c r="E5466" s="3">
        <v>10</v>
      </c>
    </row>
    <row r="5467" spans="1:5" ht="18.75">
      <c r="A5467" s="37">
        <v>5465</v>
      </c>
      <c r="B5467" s="209"/>
      <c r="C5467" s="37" t="s">
        <v>17306</v>
      </c>
      <c r="D5467" s="6" t="s">
        <v>5334</v>
      </c>
      <c r="E5467" s="3">
        <v>10</v>
      </c>
    </row>
    <row r="5468" spans="1:5" ht="18.75">
      <c r="A5468" s="37">
        <v>5466</v>
      </c>
      <c r="B5468" s="209"/>
      <c r="C5468" s="37" t="s">
        <v>17307</v>
      </c>
      <c r="D5468" s="6" t="s">
        <v>5335</v>
      </c>
      <c r="E5468" s="3">
        <v>10</v>
      </c>
    </row>
    <row r="5469" spans="1:5" ht="33">
      <c r="A5469" s="37">
        <v>5467</v>
      </c>
      <c r="B5469" s="209"/>
      <c r="C5469" s="37" t="s">
        <v>17308</v>
      </c>
      <c r="D5469" s="6" t="s">
        <v>5336</v>
      </c>
      <c r="E5469" s="3">
        <v>10</v>
      </c>
    </row>
    <row r="5470" spans="1:5" ht="18.75">
      <c r="A5470" s="37">
        <v>5468</v>
      </c>
      <c r="B5470" s="209"/>
      <c r="C5470" s="37" t="s">
        <v>17309</v>
      </c>
      <c r="D5470" s="6" t="s">
        <v>5337</v>
      </c>
      <c r="E5470" s="3">
        <v>10</v>
      </c>
    </row>
    <row r="5471" spans="1:5" ht="33">
      <c r="A5471" s="37">
        <v>5469</v>
      </c>
      <c r="B5471" s="209"/>
      <c r="C5471" s="37" t="s">
        <v>17310</v>
      </c>
      <c r="D5471" s="6" t="s">
        <v>5338</v>
      </c>
      <c r="E5471" s="3">
        <v>10</v>
      </c>
    </row>
    <row r="5472" spans="1:5" ht="18.75">
      <c r="A5472" s="37">
        <v>5470</v>
      </c>
      <c r="B5472" s="209"/>
      <c r="C5472" s="37" t="s">
        <v>17311</v>
      </c>
      <c r="D5472" s="6" t="s">
        <v>5339</v>
      </c>
      <c r="E5472" s="3">
        <v>10</v>
      </c>
    </row>
    <row r="5473" spans="1:5" ht="18.75">
      <c r="A5473" s="37">
        <v>5471</v>
      </c>
      <c r="B5473" s="209"/>
      <c r="C5473" s="37" t="s">
        <v>17312</v>
      </c>
      <c r="D5473" s="6" t="s">
        <v>5340</v>
      </c>
      <c r="E5473" s="3">
        <v>10</v>
      </c>
    </row>
    <row r="5474" spans="1:5" ht="18.75">
      <c r="A5474" s="37">
        <v>5472</v>
      </c>
      <c r="B5474" s="209"/>
      <c r="C5474" s="37" t="s">
        <v>17313</v>
      </c>
      <c r="D5474" s="6" t="s">
        <v>5341</v>
      </c>
      <c r="E5474" s="3">
        <v>10</v>
      </c>
    </row>
    <row r="5475" spans="1:5" ht="18.75">
      <c r="A5475" s="37">
        <v>5473</v>
      </c>
      <c r="B5475" s="209"/>
      <c r="C5475" s="37" t="s">
        <v>17314</v>
      </c>
      <c r="D5475" s="6" t="s">
        <v>5342</v>
      </c>
      <c r="E5475" s="3">
        <v>10</v>
      </c>
    </row>
    <row r="5476" spans="1:5" ht="18.75">
      <c r="A5476" s="37">
        <v>5474</v>
      </c>
      <c r="B5476" s="209"/>
      <c r="C5476" s="37" t="s">
        <v>17315</v>
      </c>
      <c r="D5476" s="6" t="s">
        <v>5343</v>
      </c>
      <c r="E5476" s="3">
        <v>10</v>
      </c>
    </row>
    <row r="5477" spans="1:5" ht="49.5">
      <c r="A5477" s="37">
        <v>5475</v>
      </c>
      <c r="B5477" s="209"/>
      <c r="C5477" s="37" t="s">
        <v>17316</v>
      </c>
      <c r="D5477" s="6" t="s">
        <v>5344</v>
      </c>
      <c r="E5477" s="3">
        <v>10</v>
      </c>
    </row>
    <row r="5478" spans="1:5" ht="49.5">
      <c r="A5478" s="37">
        <v>5476</v>
      </c>
      <c r="B5478" s="209"/>
      <c r="C5478" s="37" t="s">
        <v>17317</v>
      </c>
      <c r="D5478" s="6" t="s">
        <v>5345</v>
      </c>
      <c r="E5478" s="3">
        <v>10</v>
      </c>
    </row>
    <row r="5479" spans="1:5" ht="18.75">
      <c r="A5479" s="37">
        <v>5477</v>
      </c>
      <c r="B5479" s="209"/>
      <c r="C5479" s="37" t="s">
        <v>17318</v>
      </c>
      <c r="D5479" s="6" t="s">
        <v>5346</v>
      </c>
      <c r="E5479" s="3">
        <v>10</v>
      </c>
    </row>
    <row r="5480" spans="1:5" ht="18.75">
      <c r="A5480" s="37">
        <v>5478</v>
      </c>
      <c r="B5480" s="209"/>
      <c r="C5480" s="37" t="s">
        <v>17319</v>
      </c>
      <c r="D5480" s="6" t="s">
        <v>5347</v>
      </c>
      <c r="E5480" s="3">
        <v>10</v>
      </c>
    </row>
    <row r="5481" spans="1:5" ht="18.75">
      <c r="A5481" s="37">
        <v>5479</v>
      </c>
      <c r="B5481" s="209"/>
      <c r="C5481" s="37" t="s">
        <v>17320</v>
      </c>
      <c r="D5481" s="6" t="s">
        <v>5348</v>
      </c>
      <c r="E5481" s="3">
        <v>10</v>
      </c>
    </row>
    <row r="5482" spans="1:5" ht="33">
      <c r="A5482" s="37">
        <v>5480</v>
      </c>
      <c r="B5482" s="209"/>
      <c r="C5482" s="37" t="s">
        <v>17321</v>
      </c>
      <c r="D5482" s="6" t="s">
        <v>5349</v>
      </c>
      <c r="E5482" s="3">
        <v>10</v>
      </c>
    </row>
    <row r="5483" spans="1:5" ht="18.75">
      <c r="A5483" s="37">
        <v>5481</v>
      </c>
      <c r="B5483" s="209"/>
      <c r="C5483" s="37" t="s">
        <v>17322</v>
      </c>
      <c r="D5483" s="6" t="s">
        <v>5350</v>
      </c>
      <c r="E5483" s="3">
        <v>10</v>
      </c>
    </row>
    <row r="5484" spans="1:5" ht="18.75">
      <c r="A5484" s="37">
        <v>5482</v>
      </c>
      <c r="B5484" s="209"/>
      <c r="C5484" s="37" t="s">
        <v>17323</v>
      </c>
      <c r="D5484" s="6" t="s">
        <v>5351</v>
      </c>
      <c r="E5484" s="3">
        <v>10</v>
      </c>
    </row>
    <row r="5485" spans="1:5" ht="18.75">
      <c r="A5485" s="37">
        <v>5483</v>
      </c>
      <c r="B5485" s="209"/>
      <c r="C5485" s="37" t="s">
        <v>17324</v>
      </c>
      <c r="D5485" s="6" t="s">
        <v>5352</v>
      </c>
      <c r="E5485" s="3">
        <v>10</v>
      </c>
    </row>
    <row r="5486" spans="1:5" ht="18.75">
      <c r="A5486" s="37">
        <v>5484</v>
      </c>
      <c r="B5486" s="209"/>
      <c r="C5486" s="37" t="s">
        <v>17325</v>
      </c>
      <c r="D5486" s="6" t="s">
        <v>5353</v>
      </c>
      <c r="E5486" s="3">
        <v>10</v>
      </c>
    </row>
    <row r="5487" spans="1:5" ht="33">
      <c r="A5487" s="37">
        <v>5485</v>
      </c>
      <c r="B5487" s="209"/>
      <c r="C5487" s="37" t="s">
        <v>17326</v>
      </c>
      <c r="D5487" s="6" t="s">
        <v>5354</v>
      </c>
      <c r="E5487" s="3">
        <v>10</v>
      </c>
    </row>
    <row r="5488" spans="1:5" ht="33">
      <c r="A5488" s="37">
        <v>5486</v>
      </c>
      <c r="B5488" s="209"/>
      <c r="C5488" s="37" t="s">
        <v>17327</v>
      </c>
      <c r="D5488" s="6" t="s">
        <v>5355</v>
      </c>
      <c r="E5488" s="3">
        <v>10</v>
      </c>
    </row>
    <row r="5489" spans="1:5" ht="33">
      <c r="A5489" s="37">
        <v>5487</v>
      </c>
      <c r="B5489" s="209"/>
      <c r="C5489" s="37" t="s">
        <v>17328</v>
      </c>
      <c r="D5489" s="6" t="s">
        <v>5356</v>
      </c>
      <c r="E5489" s="3">
        <v>10</v>
      </c>
    </row>
    <row r="5490" spans="1:5" ht="18.75">
      <c r="A5490" s="37">
        <v>5488</v>
      </c>
      <c r="B5490" s="209"/>
      <c r="C5490" s="37" t="s">
        <v>17329</v>
      </c>
      <c r="D5490" s="6" t="s">
        <v>5357</v>
      </c>
      <c r="E5490" s="3">
        <v>10</v>
      </c>
    </row>
    <row r="5491" spans="1:5" ht="18.75">
      <c r="A5491" s="37">
        <v>5489</v>
      </c>
      <c r="B5491" s="209"/>
      <c r="C5491" s="37" t="s">
        <v>17330</v>
      </c>
      <c r="D5491" s="6" t="s">
        <v>5358</v>
      </c>
      <c r="E5491" s="3">
        <v>10</v>
      </c>
    </row>
    <row r="5492" spans="1:5" ht="18.75">
      <c r="A5492" s="37">
        <v>5490</v>
      </c>
      <c r="B5492" s="209"/>
      <c r="C5492" s="37" t="s">
        <v>17331</v>
      </c>
      <c r="D5492" s="6" t="s">
        <v>5359</v>
      </c>
      <c r="E5492" s="3">
        <v>10</v>
      </c>
    </row>
    <row r="5493" spans="1:5" ht="18.75">
      <c r="A5493" s="37">
        <v>5491</v>
      </c>
      <c r="B5493" s="209"/>
      <c r="C5493" s="37" t="s">
        <v>17332</v>
      </c>
      <c r="D5493" s="6" t="s">
        <v>5360</v>
      </c>
      <c r="E5493" s="3">
        <v>10</v>
      </c>
    </row>
    <row r="5494" spans="1:5" ht="18.75">
      <c r="A5494" s="37">
        <v>5492</v>
      </c>
      <c r="B5494" s="209"/>
      <c r="C5494" s="37" t="s">
        <v>17333</v>
      </c>
      <c r="D5494" s="6" t="s">
        <v>5361</v>
      </c>
      <c r="E5494" s="3">
        <v>10</v>
      </c>
    </row>
    <row r="5495" spans="1:5" ht="33">
      <c r="A5495" s="37">
        <v>5493</v>
      </c>
      <c r="B5495" s="209"/>
      <c r="C5495" s="37" t="s">
        <v>17334</v>
      </c>
      <c r="D5495" s="6" t="s">
        <v>5362</v>
      </c>
      <c r="E5495" s="3">
        <v>10</v>
      </c>
    </row>
    <row r="5496" spans="1:5" ht="18.75">
      <c r="A5496" s="37">
        <v>5494</v>
      </c>
      <c r="B5496" s="209"/>
      <c r="C5496" s="37" t="s">
        <v>17335</v>
      </c>
      <c r="D5496" s="6" t="s">
        <v>5363</v>
      </c>
      <c r="E5496" s="3">
        <v>10</v>
      </c>
    </row>
    <row r="5497" spans="1:5" ht="18.75">
      <c r="A5497" s="37">
        <v>5495</v>
      </c>
      <c r="B5497" s="209"/>
      <c r="C5497" s="37" t="s">
        <v>17336</v>
      </c>
      <c r="D5497" s="6" t="s">
        <v>5364</v>
      </c>
      <c r="E5497" s="3">
        <v>10</v>
      </c>
    </row>
    <row r="5498" spans="1:5" ht="18.75">
      <c r="A5498" s="37">
        <v>5496</v>
      </c>
      <c r="B5498" s="209"/>
      <c r="C5498" s="37" t="s">
        <v>17337</v>
      </c>
      <c r="D5498" s="6" t="s">
        <v>5365</v>
      </c>
      <c r="E5498" s="3">
        <v>10</v>
      </c>
    </row>
    <row r="5499" spans="1:5" ht="33">
      <c r="A5499" s="37">
        <v>5497</v>
      </c>
      <c r="B5499" s="209"/>
      <c r="C5499" s="37" t="s">
        <v>17338</v>
      </c>
      <c r="D5499" s="6" t="s">
        <v>5366</v>
      </c>
      <c r="E5499" s="3">
        <v>10</v>
      </c>
    </row>
    <row r="5500" spans="1:5" ht="18.75">
      <c r="A5500" s="37">
        <v>5498</v>
      </c>
      <c r="B5500" s="209"/>
      <c r="C5500" s="37" t="s">
        <v>17339</v>
      </c>
      <c r="D5500" s="6" t="s">
        <v>5367</v>
      </c>
      <c r="E5500" s="3">
        <v>10</v>
      </c>
    </row>
    <row r="5501" spans="1:5" ht="18.75">
      <c r="A5501" s="37">
        <v>5499</v>
      </c>
      <c r="B5501" s="209"/>
      <c r="C5501" s="37" t="s">
        <v>17340</v>
      </c>
      <c r="D5501" s="6" t="s">
        <v>5368</v>
      </c>
      <c r="E5501" s="3">
        <v>10</v>
      </c>
    </row>
    <row r="5502" spans="1:5" ht="33">
      <c r="A5502" s="37">
        <v>5500</v>
      </c>
      <c r="B5502" s="209"/>
      <c r="C5502" s="37" t="s">
        <v>17341</v>
      </c>
      <c r="D5502" s="6" t="s">
        <v>5369</v>
      </c>
      <c r="E5502" s="3">
        <v>10</v>
      </c>
    </row>
    <row r="5503" spans="1:5" ht="18.75">
      <c r="A5503" s="37">
        <v>5501</v>
      </c>
      <c r="B5503" s="209"/>
      <c r="C5503" s="37" t="s">
        <v>17342</v>
      </c>
      <c r="D5503" s="6" t="s">
        <v>5370</v>
      </c>
      <c r="E5503" s="3">
        <v>10</v>
      </c>
    </row>
    <row r="5504" spans="1:5" ht="18.75">
      <c r="A5504" s="37">
        <v>5502</v>
      </c>
      <c r="B5504" s="209"/>
      <c r="C5504" s="37" t="s">
        <v>17343</v>
      </c>
      <c r="D5504" s="6" t="s">
        <v>5371</v>
      </c>
      <c r="E5504" s="3">
        <v>10</v>
      </c>
    </row>
    <row r="5505" spans="1:5" ht="33">
      <c r="A5505" s="37">
        <v>5503</v>
      </c>
      <c r="B5505" s="209"/>
      <c r="C5505" s="37" t="s">
        <v>17344</v>
      </c>
      <c r="D5505" s="6" t="s">
        <v>5372</v>
      </c>
      <c r="E5505" s="3">
        <v>10</v>
      </c>
    </row>
    <row r="5506" spans="1:5" ht="18.75">
      <c r="A5506" s="37">
        <v>5504</v>
      </c>
      <c r="B5506" s="209"/>
      <c r="C5506" s="37" t="s">
        <v>17345</v>
      </c>
      <c r="D5506" s="6" t="s">
        <v>5373</v>
      </c>
      <c r="E5506" s="3">
        <v>10</v>
      </c>
    </row>
    <row r="5507" spans="1:5" ht="18.75">
      <c r="A5507" s="37">
        <v>5505</v>
      </c>
      <c r="B5507" s="209"/>
      <c r="C5507" s="37" t="s">
        <v>17346</v>
      </c>
      <c r="D5507" s="6" t="s">
        <v>5374</v>
      </c>
      <c r="E5507" s="3">
        <v>10</v>
      </c>
    </row>
    <row r="5508" spans="1:5" ht="49.5">
      <c r="A5508" s="37">
        <v>5506</v>
      </c>
      <c r="B5508" s="209"/>
      <c r="C5508" s="37" t="s">
        <v>17347</v>
      </c>
      <c r="D5508" s="6" t="s">
        <v>5375</v>
      </c>
      <c r="E5508" s="3">
        <v>10</v>
      </c>
    </row>
    <row r="5509" spans="1:5" ht="18.75">
      <c r="A5509" s="37">
        <v>5507</v>
      </c>
      <c r="B5509" s="209"/>
      <c r="C5509" s="37" t="s">
        <v>17348</v>
      </c>
      <c r="D5509" s="6" t="s">
        <v>5376</v>
      </c>
      <c r="E5509" s="3">
        <v>10</v>
      </c>
    </row>
    <row r="5510" spans="1:5" ht="18.75">
      <c r="A5510" s="37">
        <v>5508</v>
      </c>
      <c r="B5510" s="209"/>
      <c r="C5510" s="37" t="s">
        <v>17349</v>
      </c>
      <c r="D5510" s="6" t="s">
        <v>5377</v>
      </c>
      <c r="E5510" s="3">
        <v>10</v>
      </c>
    </row>
    <row r="5511" spans="1:5" ht="18.75">
      <c r="A5511" s="37">
        <v>5509</v>
      </c>
      <c r="B5511" s="209"/>
      <c r="C5511" s="37" t="s">
        <v>17350</v>
      </c>
      <c r="D5511" s="6" t="s">
        <v>5378</v>
      </c>
      <c r="E5511" s="3">
        <v>10</v>
      </c>
    </row>
    <row r="5512" spans="1:5" ht="18.75">
      <c r="A5512" s="37">
        <v>5510</v>
      </c>
      <c r="B5512" s="209"/>
      <c r="C5512" s="37" t="s">
        <v>17351</v>
      </c>
      <c r="D5512" s="6" t="s">
        <v>5379</v>
      </c>
      <c r="E5512" s="3">
        <v>10</v>
      </c>
    </row>
    <row r="5513" spans="1:5" ht="18.75">
      <c r="A5513" s="37">
        <v>5511</v>
      </c>
      <c r="B5513" s="209"/>
      <c r="C5513" s="37" t="s">
        <v>17352</v>
      </c>
      <c r="D5513" s="6" t="s">
        <v>5380</v>
      </c>
      <c r="E5513" s="3">
        <v>10</v>
      </c>
    </row>
    <row r="5514" spans="1:5" ht="18.75">
      <c r="A5514" s="37">
        <v>5512</v>
      </c>
      <c r="B5514" s="209"/>
      <c r="C5514" s="37" t="s">
        <v>17353</v>
      </c>
      <c r="D5514" s="6" t="s">
        <v>5381</v>
      </c>
      <c r="E5514" s="3">
        <v>10</v>
      </c>
    </row>
    <row r="5515" spans="1:5" ht="33">
      <c r="A5515" s="37">
        <v>5513</v>
      </c>
      <c r="B5515" s="209"/>
      <c r="C5515" s="37" t="s">
        <v>17354</v>
      </c>
      <c r="D5515" s="6" t="s">
        <v>5382</v>
      </c>
      <c r="E5515" s="3">
        <v>10</v>
      </c>
    </row>
    <row r="5516" spans="1:5" ht="18.75">
      <c r="A5516" s="37">
        <v>5514</v>
      </c>
      <c r="B5516" s="209"/>
      <c r="C5516" s="37" t="s">
        <v>17355</v>
      </c>
      <c r="D5516" s="6" t="s">
        <v>5383</v>
      </c>
      <c r="E5516" s="3">
        <v>10</v>
      </c>
    </row>
    <row r="5517" spans="1:5" ht="18.75">
      <c r="A5517" s="37">
        <v>5515</v>
      </c>
      <c r="B5517" s="209"/>
      <c r="C5517" s="37" t="s">
        <v>17356</v>
      </c>
      <c r="D5517" s="6" t="s">
        <v>5384</v>
      </c>
      <c r="E5517" s="3">
        <v>10</v>
      </c>
    </row>
    <row r="5518" spans="1:5" ht="18.75">
      <c r="A5518" s="37">
        <v>5516</v>
      </c>
      <c r="B5518" s="209"/>
      <c r="C5518" s="37" t="s">
        <v>17357</v>
      </c>
      <c r="D5518" s="6" t="s">
        <v>5385</v>
      </c>
      <c r="E5518" s="3">
        <v>10</v>
      </c>
    </row>
    <row r="5519" spans="1:5" ht="18.75">
      <c r="A5519" s="37">
        <v>5517</v>
      </c>
      <c r="B5519" s="209"/>
      <c r="C5519" s="37" t="s">
        <v>17358</v>
      </c>
      <c r="D5519" s="6" t="s">
        <v>5386</v>
      </c>
      <c r="E5519" s="3">
        <v>10</v>
      </c>
    </row>
    <row r="5520" spans="1:5" ht="18.75">
      <c r="A5520" s="37">
        <v>5518</v>
      </c>
      <c r="B5520" s="209"/>
      <c r="C5520" s="37" t="s">
        <v>17359</v>
      </c>
      <c r="D5520" s="6" t="s">
        <v>5387</v>
      </c>
      <c r="E5520" s="3">
        <v>10</v>
      </c>
    </row>
    <row r="5521" spans="1:5" ht="33">
      <c r="A5521" s="37">
        <v>5519</v>
      </c>
      <c r="B5521" s="209"/>
      <c r="C5521" s="37" t="s">
        <v>17360</v>
      </c>
      <c r="D5521" s="6" t="s">
        <v>5388</v>
      </c>
      <c r="E5521" s="3">
        <v>10</v>
      </c>
    </row>
    <row r="5522" spans="1:5" ht="33">
      <c r="A5522" s="37">
        <v>5520</v>
      </c>
      <c r="B5522" s="209"/>
      <c r="C5522" s="37" t="s">
        <v>17361</v>
      </c>
      <c r="D5522" s="6" t="s">
        <v>5389</v>
      </c>
      <c r="E5522" s="3">
        <v>10</v>
      </c>
    </row>
    <row r="5523" spans="1:5" ht="18.75">
      <c r="A5523" s="37">
        <v>5521</v>
      </c>
      <c r="B5523" s="209"/>
      <c r="C5523" s="37" t="s">
        <v>17362</v>
      </c>
      <c r="D5523" s="6" t="s">
        <v>5390</v>
      </c>
      <c r="E5523" s="3">
        <v>10</v>
      </c>
    </row>
    <row r="5524" spans="1:5" ht="18.75">
      <c r="A5524" s="37">
        <v>5522</v>
      </c>
      <c r="B5524" s="209"/>
      <c r="C5524" s="37" t="s">
        <v>17363</v>
      </c>
      <c r="D5524" s="6" t="s">
        <v>5391</v>
      </c>
      <c r="E5524" s="3">
        <v>10</v>
      </c>
    </row>
    <row r="5525" spans="1:5" ht="33">
      <c r="A5525" s="37">
        <v>5523</v>
      </c>
      <c r="B5525" s="209"/>
      <c r="C5525" s="37" t="s">
        <v>17364</v>
      </c>
      <c r="D5525" s="6" t="s">
        <v>5392</v>
      </c>
      <c r="E5525" s="3">
        <v>10</v>
      </c>
    </row>
    <row r="5526" spans="1:5" ht="18.75">
      <c r="A5526" s="37">
        <v>5524</v>
      </c>
      <c r="B5526" s="209"/>
      <c r="C5526" s="37" t="s">
        <v>17365</v>
      </c>
      <c r="D5526" s="6" t="s">
        <v>5393</v>
      </c>
      <c r="E5526" s="3">
        <v>10</v>
      </c>
    </row>
    <row r="5527" spans="1:5" ht="18.75">
      <c r="A5527" s="37">
        <v>5525</v>
      </c>
      <c r="B5527" s="209"/>
      <c r="C5527" s="37" t="s">
        <v>17366</v>
      </c>
      <c r="D5527" s="6" t="s">
        <v>5394</v>
      </c>
      <c r="E5527" s="3">
        <v>10</v>
      </c>
    </row>
    <row r="5528" spans="1:5" ht="18.75">
      <c r="A5528" s="37">
        <v>5526</v>
      </c>
      <c r="B5528" s="209"/>
      <c r="C5528" s="37" t="s">
        <v>17367</v>
      </c>
      <c r="D5528" s="6" t="s">
        <v>5395</v>
      </c>
      <c r="E5528" s="3">
        <v>10</v>
      </c>
    </row>
    <row r="5529" spans="1:5" ht="18.75">
      <c r="A5529" s="37">
        <v>5527</v>
      </c>
      <c r="B5529" s="209"/>
      <c r="C5529" s="37" t="s">
        <v>17368</v>
      </c>
      <c r="D5529" s="6" t="s">
        <v>5396</v>
      </c>
      <c r="E5529" s="3">
        <v>10</v>
      </c>
    </row>
    <row r="5530" spans="1:5" ht="33">
      <c r="A5530" s="37">
        <v>5528</v>
      </c>
      <c r="B5530" s="209"/>
      <c r="C5530" s="37" t="s">
        <v>17369</v>
      </c>
      <c r="D5530" s="6" t="s">
        <v>5397</v>
      </c>
      <c r="E5530" s="3">
        <v>10</v>
      </c>
    </row>
    <row r="5531" spans="1:5" ht="18.75">
      <c r="A5531" s="37">
        <v>5529</v>
      </c>
      <c r="B5531" s="209"/>
      <c r="C5531" s="37" t="s">
        <v>17370</v>
      </c>
      <c r="D5531" s="6" t="s">
        <v>5398</v>
      </c>
      <c r="E5531" s="3">
        <v>10</v>
      </c>
    </row>
    <row r="5532" spans="1:5" ht="18.75">
      <c r="A5532" s="37">
        <v>5530</v>
      </c>
      <c r="B5532" s="209"/>
      <c r="C5532" s="37" t="s">
        <v>17371</v>
      </c>
      <c r="D5532" s="6" t="s">
        <v>5399</v>
      </c>
      <c r="E5532" s="3">
        <v>10</v>
      </c>
    </row>
    <row r="5533" spans="1:5" ht="18.75">
      <c r="A5533" s="37">
        <v>5531</v>
      </c>
      <c r="B5533" s="209"/>
      <c r="C5533" s="37" t="s">
        <v>17372</v>
      </c>
      <c r="D5533" s="6" t="s">
        <v>5400</v>
      </c>
      <c r="E5533" s="3">
        <v>10</v>
      </c>
    </row>
    <row r="5534" spans="1:5" ht="18.75">
      <c r="A5534" s="37">
        <v>5532</v>
      </c>
      <c r="B5534" s="209"/>
      <c r="C5534" s="37" t="s">
        <v>17373</v>
      </c>
      <c r="D5534" s="6" t="s">
        <v>5401</v>
      </c>
      <c r="E5534" s="3">
        <v>10</v>
      </c>
    </row>
    <row r="5535" spans="1:5" ht="18.75">
      <c r="A5535" s="37">
        <v>5533</v>
      </c>
      <c r="B5535" s="209"/>
      <c r="C5535" s="37" t="s">
        <v>17374</v>
      </c>
      <c r="D5535" s="6" t="s">
        <v>5402</v>
      </c>
      <c r="E5535" s="3">
        <v>10</v>
      </c>
    </row>
    <row r="5536" spans="1:5" ht="18.75">
      <c r="A5536" s="37">
        <v>5534</v>
      </c>
      <c r="B5536" s="209"/>
      <c r="C5536" s="37" t="s">
        <v>17375</v>
      </c>
      <c r="D5536" s="6" t="s">
        <v>5403</v>
      </c>
      <c r="E5536" s="3">
        <v>10</v>
      </c>
    </row>
    <row r="5537" spans="1:5" ht="18.75">
      <c r="A5537" s="37">
        <v>5535</v>
      </c>
      <c r="B5537" s="209"/>
      <c r="C5537" s="37" t="s">
        <v>17376</v>
      </c>
      <c r="D5537" s="6" t="s">
        <v>5404</v>
      </c>
      <c r="E5537" s="3">
        <v>10</v>
      </c>
    </row>
    <row r="5538" spans="1:5" ht="33">
      <c r="A5538" s="37">
        <v>5536</v>
      </c>
      <c r="B5538" s="209"/>
      <c r="C5538" s="37" t="s">
        <v>17377</v>
      </c>
      <c r="D5538" s="6" t="s">
        <v>5405</v>
      </c>
      <c r="E5538" s="3">
        <v>10</v>
      </c>
    </row>
    <row r="5539" spans="1:5" ht="18.75">
      <c r="A5539" s="37">
        <v>5537</v>
      </c>
      <c r="B5539" s="209"/>
      <c r="C5539" s="37" t="s">
        <v>17378</v>
      </c>
      <c r="D5539" s="6" t="s">
        <v>5406</v>
      </c>
      <c r="E5539" s="3">
        <v>10</v>
      </c>
    </row>
    <row r="5540" spans="1:5" ht="33">
      <c r="A5540" s="37">
        <v>5538</v>
      </c>
      <c r="B5540" s="209"/>
      <c r="C5540" s="37" t="s">
        <v>17379</v>
      </c>
      <c r="D5540" s="6" t="s">
        <v>5407</v>
      </c>
      <c r="E5540" s="3">
        <v>10</v>
      </c>
    </row>
    <row r="5541" spans="1:5" ht="18.75">
      <c r="A5541" s="37">
        <v>5539</v>
      </c>
      <c r="B5541" s="209"/>
      <c r="C5541" s="37" t="s">
        <v>17380</v>
      </c>
      <c r="D5541" s="6" t="s">
        <v>5408</v>
      </c>
      <c r="E5541" s="3">
        <v>10</v>
      </c>
    </row>
    <row r="5542" spans="1:5" ht="18.75">
      <c r="A5542" s="37">
        <v>5540</v>
      </c>
      <c r="B5542" s="209"/>
      <c r="C5542" s="37" t="s">
        <v>17381</v>
      </c>
      <c r="D5542" s="6" t="s">
        <v>5409</v>
      </c>
      <c r="E5542" s="3">
        <v>10</v>
      </c>
    </row>
    <row r="5543" spans="1:5" ht="18.75">
      <c r="A5543" s="37">
        <v>5541</v>
      </c>
      <c r="B5543" s="209"/>
      <c r="C5543" s="37" t="s">
        <v>17382</v>
      </c>
      <c r="D5543" s="6" t="s">
        <v>5410</v>
      </c>
      <c r="E5543" s="3">
        <v>10</v>
      </c>
    </row>
    <row r="5544" spans="1:5" ht="49.5">
      <c r="A5544" s="37">
        <v>5542</v>
      </c>
      <c r="B5544" s="209"/>
      <c r="C5544" s="37" t="s">
        <v>17383</v>
      </c>
      <c r="D5544" s="6" t="s">
        <v>5411</v>
      </c>
      <c r="E5544" s="3">
        <v>10</v>
      </c>
    </row>
    <row r="5545" spans="1:5" ht="33">
      <c r="A5545" s="37">
        <v>5543</v>
      </c>
      <c r="B5545" s="209"/>
      <c r="C5545" s="37" t="s">
        <v>17384</v>
      </c>
      <c r="D5545" s="6" t="s">
        <v>5412</v>
      </c>
      <c r="E5545" s="3">
        <v>10</v>
      </c>
    </row>
    <row r="5546" spans="1:5" ht="18.75">
      <c r="A5546" s="37">
        <v>5544</v>
      </c>
      <c r="B5546" s="209"/>
      <c r="C5546" s="37" t="s">
        <v>17385</v>
      </c>
      <c r="D5546" s="6" t="s">
        <v>5413</v>
      </c>
      <c r="E5546" s="3">
        <v>10</v>
      </c>
    </row>
    <row r="5547" spans="1:5" ht="18.75">
      <c r="A5547" s="37">
        <v>5545</v>
      </c>
      <c r="B5547" s="209"/>
      <c r="C5547" s="37" t="s">
        <v>17386</v>
      </c>
      <c r="D5547" s="6" t="s">
        <v>5414</v>
      </c>
      <c r="E5547" s="3">
        <v>10</v>
      </c>
    </row>
    <row r="5548" spans="1:5" ht="49.5">
      <c r="A5548" s="37">
        <v>5546</v>
      </c>
      <c r="B5548" s="209"/>
      <c r="C5548" s="37" t="s">
        <v>17387</v>
      </c>
      <c r="D5548" s="6" t="s">
        <v>5415</v>
      </c>
      <c r="E5548" s="3">
        <v>10</v>
      </c>
    </row>
    <row r="5549" spans="1:5" ht="33">
      <c r="A5549" s="37">
        <v>5547</v>
      </c>
      <c r="B5549" s="209"/>
      <c r="C5549" s="37" t="s">
        <v>17388</v>
      </c>
      <c r="D5549" s="6" t="s">
        <v>5416</v>
      </c>
      <c r="E5549" s="3">
        <v>10</v>
      </c>
    </row>
    <row r="5550" spans="1:5" ht="49.5">
      <c r="A5550" s="37">
        <v>5548</v>
      </c>
      <c r="B5550" s="209"/>
      <c r="C5550" s="37" t="s">
        <v>17389</v>
      </c>
      <c r="D5550" s="6" t="s">
        <v>5417</v>
      </c>
      <c r="E5550" s="3">
        <v>10</v>
      </c>
    </row>
    <row r="5551" spans="1:5" ht="49.5">
      <c r="A5551" s="37">
        <v>5549</v>
      </c>
      <c r="B5551" s="209"/>
      <c r="C5551" s="37" t="s">
        <v>17390</v>
      </c>
      <c r="D5551" s="6" t="s">
        <v>5418</v>
      </c>
      <c r="E5551" s="3">
        <v>10</v>
      </c>
    </row>
    <row r="5552" spans="1:5" ht="33">
      <c r="A5552" s="37">
        <v>5550</v>
      </c>
      <c r="B5552" s="209"/>
      <c r="C5552" s="37" t="s">
        <v>17391</v>
      </c>
      <c r="D5552" s="6" t="s">
        <v>5419</v>
      </c>
      <c r="E5552" s="3">
        <v>10</v>
      </c>
    </row>
    <row r="5553" spans="1:5" ht="33">
      <c r="A5553" s="37">
        <v>5551</v>
      </c>
      <c r="B5553" s="209"/>
      <c r="C5553" s="37" t="s">
        <v>17392</v>
      </c>
      <c r="D5553" s="6" t="s">
        <v>5420</v>
      </c>
      <c r="E5553" s="3">
        <v>10</v>
      </c>
    </row>
    <row r="5554" spans="1:5" ht="18.75">
      <c r="A5554" s="37">
        <v>5552</v>
      </c>
      <c r="B5554" s="209"/>
      <c r="C5554" s="37" t="s">
        <v>17393</v>
      </c>
      <c r="D5554" s="6" t="s">
        <v>5421</v>
      </c>
      <c r="E5554" s="3">
        <v>10</v>
      </c>
    </row>
    <row r="5555" spans="1:5" ht="18.75">
      <c r="A5555" s="37">
        <v>5553</v>
      </c>
      <c r="B5555" s="209"/>
      <c r="C5555" s="37" t="s">
        <v>17394</v>
      </c>
      <c r="D5555" s="6" t="s">
        <v>5422</v>
      </c>
      <c r="E5555" s="3">
        <v>10</v>
      </c>
    </row>
    <row r="5556" spans="1:5" ht="18.75">
      <c r="A5556" s="37">
        <v>5554</v>
      </c>
      <c r="B5556" s="209"/>
      <c r="C5556" s="37" t="s">
        <v>17395</v>
      </c>
      <c r="D5556" s="6" t="s">
        <v>5423</v>
      </c>
      <c r="E5556" s="3">
        <v>10</v>
      </c>
    </row>
    <row r="5557" spans="1:5" ht="18.75">
      <c r="A5557" s="37">
        <v>5555</v>
      </c>
      <c r="B5557" s="209"/>
      <c r="C5557" s="37" t="s">
        <v>17396</v>
      </c>
      <c r="D5557" s="6" t="s">
        <v>5424</v>
      </c>
      <c r="E5557" s="3">
        <v>10</v>
      </c>
    </row>
    <row r="5558" spans="1:5" ht="18.75">
      <c r="A5558" s="37">
        <v>5556</v>
      </c>
      <c r="B5558" s="209"/>
      <c r="C5558" s="37" t="s">
        <v>17397</v>
      </c>
      <c r="D5558" s="6" t="s">
        <v>5425</v>
      </c>
      <c r="E5558" s="3">
        <v>10</v>
      </c>
    </row>
    <row r="5559" spans="1:5" ht="18.75">
      <c r="A5559" s="37">
        <v>5557</v>
      </c>
      <c r="B5559" s="209"/>
      <c r="C5559" s="37" t="s">
        <v>17398</v>
      </c>
      <c r="D5559" s="6" t="s">
        <v>5426</v>
      </c>
      <c r="E5559" s="3">
        <v>10</v>
      </c>
    </row>
    <row r="5560" spans="1:5" ht="18.75">
      <c r="A5560" s="37">
        <v>5558</v>
      </c>
      <c r="B5560" s="209"/>
      <c r="C5560" s="37" t="s">
        <v>17399</v>
      </c>
      <c r="D5560" s="6" t="s">
        <v>5427</v>
      </c>
      <c r="E5560" s="3">
        <v>10</v>
      </c>
    </row>
    <row r="5561" spans="1:5" ht="33">
      <c r="A5561" s="37">
        <v>5559</v>
      </c>
      <c r="B5561" s="209"/>
      <c r="C5561" s="37" t="s">
        <v>17400</v>
      </c>
      <c r="D5561" s="6" t="s">
        <v>5428</v>
      </c>
      <c r="E5561" s="3">
        <v>10</v>
      </c>
    </row>
    <row r="5562" spans="1:5" ht="18.75">
      <c r="A5562" s="37">
        <v>5560</v>
      </c>
      <c r="B5562" s="209"/>
      <c r="C5562" s="37" t="s">
        <v>17401</v>
      </c>
      <c r="D5562" s="6" t="s">
        <v>5429</v>
      </c>
      <c r="E5562" s="3">
        <v>10</v>
      </c>
    </row>
    <row r="5563" spans="1:5" ht="18.75">
      <c r="A5563" s="37">
        <v>5561</v>
      </c>
      <c r="B5563" s="209"/>
      <c r="C5563" s="37" t="s">
        <v>17402</v>
      </c>
      <c r="D5563" s="6" t="s">
        <v>5430</v>
      </c>
      <c r="E5563" s="3">
        <v>10</v>
      </c>
    </row>
    <row r="5564" spans="1:5" ht="18.75">
      <c r="A5564" s="37">
        <v>5562</v>
      </c>
      <c r="B5564" s="209"/>
      <c r="C5564" s="37" t="s">
        <v>17403</v>
      </c>
      <c r="D5564" s="6" t="s">
        <v>5431</v>
      </c>
      <c r="E5564" s="3">
        <v>10</v>
      </c>
    </row>
    <row r="5565" spans="1:5" ht="18.75">
      <c r="A5565" s="37">
        <v>5563</v>
      </c>
      <c r="B5565" s="209"/>
      <c r="C5565" s="37" t="s">
        <v>17404</v>
      </c>
      <c r="D5565" s="6" t="s">
        <v>5432</v>
      </c>
      <c r="E5565" s="3">
        <v>10</v>
      </c>
    </row>
    <row r="5566" spans="1:5" ht="18.75">
      <c r="A5566" s="37">
        <v>5564</v>
      </c>
      <c r="B5566" s="209"/>
      <c r="C5566" s="37" t="s">
        <v>17405</v>
      </c>
      <c r="D5566" s="6" t="s">
        <v>5433</v>
      </c>
      <c r="E5566" s="3">
        <v>10</v>
      </c>
    </row>
    <row r="5567" spans="1:5" ht="18.75">
      <c r="A5567" s="37">
        <v>5565</v>
      </c>
      <c r="B5567" s="209"/>
      <c r="C5567" s="37" t="s">
        <v>17406</v>
      </c>
      <c r="D5567" s="6" t="s">
        <v>5434</v>
      </c>
      <c r="E5567" s="3">
        <v>10</v>
      </c>
    </row>
    <row r="5568" spans="1:5" ht="18.75">
      <c r="A5568" s="37">
        <v>5566</v>
      </c>
      <c r="B5568" s="209"/>
      <c r="C5568" s="37" t="s">
        <v>17407</v>
      </c>
      <c r="D5568" s="6" t="s">
        <v>5435</v>
      </c>
      <c r="E5568" s="3">
        <v>10</v>
      </c>
    </row>
    <row r="5569" spans="1:5" ht="33">
      <c r="A5569" s="37">
        <v>5567</v>
      </c>
      <c r="B5569" s="209"/>
      <c r="C5569" s="37" t="s">
        <v>17408</v>
      </c>
      <c r="D5569" s="6" t="s">
        <v>5436</v>
      </c>
      <c r="E5569" s="3">
        <v>10</v>
      </c>
    </row>
    <row r="5570" spans="1:5" ht="18.75">
      <c r="A5570" s="37">
        <v>5568</v>
      </c>
      <c r="B5570" s="209"/>
      <c r="C5570" s="37" t="s">
        <v>17409</v>
      </c>
      <c r="D5570" s="6" t="s">
        <v>5437</v>
      </c>
      <c r="E5570" s="3">
        <v>10</v>
      </c>
    </row>
    <row r="5571" spans="1:5" ht="49.5">
      <c r="A5571" s="37">
        <v>5569</v>
      </c>
      <c r="B5571" s="209"/>
      <c r="C5571" s="37" t="s">
        <v>17410</v>
      </c>
      <c r="D5571" s="6" t="s">
        <v>5438</v>
      </c>
      <c r="E5571" s="3">
        <v>10</v>
      </c>
    </row>
    <row r="5572" spans="1:5" ht="18.75">
      <c r="A5572" s="37">
        <v>5570</v>
      </c>
      <c r="B5572" s="209"/>
      <c r="C5572" s="37" t="s">
        <v>17411</v>
      </c>
      <c r="D5572" s="6" t="s">
        <v>5439</v>
      </c>
      <c r="E5572" s="3">
        <v>10</v>
      </c>
    </row>
    <row r="5573" spans="1:5" ht="49.5">
      <c r="A5573" s="37">
        <v>5571</v>
      </c>
      <c r="B5573" s="209"/>
      <c r="C5573" s="37" t="s">
        <v>17412</v>
      </c>
      <c r="D5573" s="6" t="s">
        <v>5440</v>
      </c>
      <c r="E5573" s="3">
        <v>10</v>
      </c>
    </row>
    <row r="5574" spans="1:5" ht="18.75">
      <c r="A5574" s="37">
        <v>5572</v>
      </c>
      <c r="B5574" s="209"/>
      <c r="C5574" s="37" t="s">
        <v>17413</v>
      </c>
      <c r="D5574" s="6" t="s">
        <v>5441</v>
      </c>
      <c r="E5574" s="3">
        <v>10</v>
      </c>
    </row>
    <row r="5575" spans="1:5" ht="18.75">
      <c r="A5575" s="37">
        <v>5573</v>
      </c>
      <c r="B5575" s="209"/>
      <c r="C5575" s="37" t="s">
        <v>17414</v>
      </c>
      <c r="D5575" s="6" t="s">
        <v>5442</v>
      </c>
      <c r="E5575" s="3">
        <v>10</v>
      </c>
    </row>
    <row r="5576" spans="1:5" ht="18.75">
      <c r="A5576" s="37">
        <v>5574</v>
      </c>
      <c r="B5576" s="209"/>
      <c r="C5576" s="37" t="s">
        <v>17415</v>
      </c>
      <c r="D5576" s="6" t="s">
        <v>5443</v>
      </c>
      <c r="E5576" s="3">
        <v>10</v>
      </c>
    </row>
    <row r="5577" spans="1:5" ht="18.75">
      <c r="A5577" s="37">
        <v>5575</v>
      </c>
      <c r="B5577" s="209"/>
      <c r="C5577" s="37" t="s">
        <v>17416</v>
      </c>
      <c r="D5577" s="6" t="s">
        <v>5444</v>
      </c>
      <c r="E5577" s="3">
        <v>10</v>
      </c>
    </row>
    <row r="5578" spans="1:5" ht="33">
      <c r="A5578" s="37">
        <v>5576</v>
      </c>
      <c r="B5578" s="209"/>
      <c r="C5578" s="37" t="s">
        <v>17417</v>
      </c>
      <c r="D5578" s="6" t="s">
        <v>5445</v>
      </c>
      <c r="E5578" s="3">
        <v>10</v>
      </c>
    </row>
    <row r="5579" spans="1:5" ht="18.75">
      <c r="A5579" s="37">
        <v>5577</v>
      </c>
      <c r="B5579" s="209"/>
      <c r="C5579" s="37" t="s">
        <v>17418</v>
      </c>
      <c r="D5579" s="6" t="s">
        <v>5446</v>
      </c>
      <c r="E5579" s="3">
        <v>10</v>
      </c>
    </row>
    <row r="5580" spans="1:5" ht="18.75">
      <c r="A5580" s="37">
        <v>5578</v>
      </c>
      <c r="B5580" s="209"/>
      <c r="C5580" s="37" t="s">
        <v>17419</v>
      </c>
      <c r="D5580" s="6" t="s">
        <v>5447</v>
      </c>
      <c r="E5580" s="3">
        <v>10</v>
      </c>
    </row>
    <row r="5581" spans="1:5" ht="18.75">
      <c r="A5581" s="37">
        <v>5579</v>
      </c>
      <c r="B5581" s="209"/>
      <c r="C5581" s="37" t="s">
        <v>17420</v>
      </c>
      <c r="D5581" s="6" t="s">
        <v>5448</v>
      </c>
      <c r="E5581" s="3">
        <v>10</v>
      </c>
    </row>
    <row r="5582" spans="1:5" ht="18.75">
      <c r="A5582" s="37">
        <v>5580</v>
      </c>
      <c r="B5582" s="209"/>
      <c r="C5582" s="37" t="s">
        <v>17421</v>
      </c>
      <c r="D5582" s="6" t="s">
        <v>5449</v>
      </c>
      <c r="E5582" s="3">
        <v>10</v>
      </c>
    </row>
    <row r="5583" spans="1:5" ht="18.75">
      <c r="A5583" s="37">
        <v>5581</v>
      </c>
      <c r="B5583" s="209"/>
      <c r="C5583" s="37" t="s">
        <v>17422</v>
      </c>
      <c r="D5583" s="6" t="s">
        <v>5450</v>
      </c>
      <c r="E5583" s="3">
        <v>10</v>
      </c>
    </row>
    <row r="5584" spans="1:5" ht="33">
      <c r="A5584" s="37">
        <v>5582</v>
      </c>
      <c r="B5584" s="209"/>
      <c r="C5584" s="37" t="s">
        <v>17423</v>
      </c>
      <c r="D5584" s="6" t="s">
        <v>5451</v>
      </c>
      <c r="E5584" s="3">
        <v>10</v>
      </c>
    </row>
    <row r="5585" spans="1:5" ht="49.5">
      <c r="A5585" s="37">
        <v>5583</v>
      </c>
      <c r="B5585" s="209"/>
      <c r="C5585" s="37" t="s">
        <v>17424</v>
      </c>
      <c r="D5585" s="6" t="s">
        <v>5452</v>
      </c>
      <c r="E5585" s="3">
        <v>10</v>
      </c>
    </row>
    <row r="5586" spans="1:5" ht="33">
      <c r="A5586" s="37">
        <v>5584</v>
      </c>
      <c r="B5586" s="209"/>
      <c r="C5586" s="37" t="s">
        <v>17425</v>
      </c>
      <c r="D5586" s="6" t="s">
        <v>5453</v>
      </c>
      <c r="E5586" s="3">
        <v>10</v>
      </c>
    </row>
    <row r="5587" spans="1:5" ht="18.75">
      <c r="A5587" s="37">
        <v>5585</v>
      </c>
      <c r="B5587" s="209"/>
      <c r="C5587" s="37" t="s">
        <v>17426</v>
      </c>
      <c r="D5587" s="6" t="s">
        <v>5454</v>
      </c>
      <c r="E5587" s="3">
        <v>10</v>
      </c>
    </row>
    <row r="5588" spans="1:5" ht="18.75">
      <c r="A5588" s="37">
        <v>5586</v>
      </c>
      <c r="B5588" s="209"/>
      <c r="C5588" s="37" t="s">
        <v>17427</v>
      </c>
      <c r="D5588" s="6" t="s">
        <v>5455</v>
      </c>
      <c r="E5588" s="3">
        <v>10</v>
      </c>
    </row>
    <row r="5589" spans="1:5" ht="18.75">
      <c r="A5589" s="37">
        <v>5587</v>
      </c>
      <c r="B5589" s="209"/>
      <c r="C5589" s="37" t="s">
        <v>23772</v>
      </c>
      <c r="D5589" s="6" t="s">
        <v>5456</v>
      </c>
      <c r="E5589" s="3">
        <v>10</v>
      </c>
    </row>
    <row r="5590" spans="1:5" ht="18.75">
      <c r="A5590" s="37">
        <v>5588</v>
      </c>
      <c r="B5590" s="209"/>
      <c r="C5590" s="37" t="s">
        <v>17428</v>
      </c>
      <c r="D5590" s="6" t="s">
        <v>5457</v>
      </c>
      <c r="E5590" s="3">
        <v>10</v>
      </c>
    </row>
    <row r="5591" spans="1:5" ht="18.75">
      <c r="A5591" s="37">
        <v>5589</v>
      </c>
      <c r="B5591" s="209"/>
      <c r="C5591" s="37" t="s">
        <v>17429</v>
      </c>
      <c r="D5591" s="6" t="s">
        <v>5458</v>
      </c>
      <c r="E5591" s="3">
        <v>10</v>
      </c>
    </row>
    <row r="5592" spans="1:5" ht="18.75">
      <c r="A5592" s="37">
        <v>5590</v>
      </c>
      <c r="B5592" s="209"/>
      <c r="C5592" s="37" t="s">
        <v>17430</v>
      </c>
      <c r="D5592" s="6" t="s">
        <v>5459</v>
      </c>
      <c r="E5592" s="3">
        <v>10</v>
      </c>
    </row>
    <row r="5593" spans="1:5" ht="18.75">
      <c r="A5593" s="37">
        <v>5591</v>
      </c>
      <c r="B5593" s="209"/>
      <c r="C5593" s="37" t="s">
        <v>17431</v>
      </c>
      <c r="D5593" s="6" t="s">
        <v>5460</v>
      </c>
      <c r="E5593" s="3">
        <v>10</v>
      </c>
    </row>
    <row r="5594" spans="1:5" ht="18.75">
      <c r="A5594" s="37">
        <v>5592</v>
      </c>
      <c r="B5594" s="209"/>
      <c r="C5594" s="37" t="s">
        <v>17432</v>
      </c>
      <c r="D5594" s="6" t="s">
        <v>5461</v>
      </c>
      <c r="E5594" s="3">
        <v>10</v>
      </c>
    </row>
    <row r="5595" spans="1:5" ht="18.75">
      <c r="A5595" s="37">
        <v>5593</v>
      </c>
      <c r="B5595" s="209"/>
      <c r="C5595" s="37" t="s">
        <v>17433</v>
      </c>
      <c r="D5595" s="6" t="s">
        <v>5462</v>
      </c>
      <c r="E5595" s="3">
        <v>10</v>
      </c>
    </row>
    <row r="5596" spans="1:5" ht="18.75">
      <c r="A5596" s="37">
        <v>5594</v>
      </c>
      <c r="B5596" s="209"/>
      <c r="C5596" s="37" t="s">
        <v>17434</v>
      </c>
      <c r="D5596" s="6" t="s">
        <v>5463</v>
      </c>
      <c r="E5596" s="3">
        <v>10</v>
      </c>
    </row>
    <row r="5597" spans="1:5" ht="18.75">
      <c r="A5597" s="37">
        <v>5595</v>
      </c>
      <c r="B5597" s="209"/>
      <c r="C5597" s="37" t="s">
        <v>17435</v>
      </c>
      <c r="D5597" s="6" t="s">
        <v>5464</v>
      </c>
      <c r="E5597" s="3">
        <v>10</v>
      </c>
    </row>
    <row r="5598" spans="1:5" ht="18.75">
      <c r="A5598" s="37">
        <v>5596</v>
      </c>
      <c r="B5598" s="209"/>
      <c r="C5598" s="37" t="s">
        <v>17436</v>
      </c>
      <c r="D5598" s="6" t="s">
        <v>5465</v>
      </c>
      <c r="E5598" s="3">
        <v>10</v>
      </c>
    </row>
    <row r="5599" spans="1:5" ht="18.75">
      <c r="A5599" s="37">
        <v>5597</v>
      </c>
      <c r="B5599" s="209"/>
      <c r="C5599" s="37" t="s">
        <v>17437</v>
      </c>
      <c r="D5599" s="6" t="s">
        <v>5466</v>
      </c>
      <c r="E5599" s="3">
        <v>10</v>
      </c>
    </row>
    <row r="5600" spans="1:5" ht="33">
      <c r="A5600" s="37">
        <v>5598</v>
      </c>
      <c r="B5600" s="209"/>
      <c r="C5600" s="37" t="s">
        <v>17438</v>
      </c>
      <c r="D5600" s="6" t="s">
        <v>5467</v>
      </c>
      <c r="E5600" s="3">
        <v>10</v>
      </c>
    </row>
    <row r="5601" spans="1:5" ht="18.75">
      <c r="A5601" s="37">
        <v>5599</v>
      </c>
      <c r="B5601" s="209"/>
      <c r="C5601" s="37" t="s">
        <v>17439</v>
      </c>
      <c r="D5601" s="6" t="s">
        <v>5468</v>
      </c>
      <c r="E5601" s="3">
        <v>10</v>
      </c>
    </row>
    <row r="5602" spans="1:5" ht="18.75">
      <c r="A5602" s="37">
        <v>5600</v>
      </c>
      <c r="B5602" s="209"/>
      <c r="C5602" s="37" t="s">
        <v>17440</v>
      </c>
      <c r="D5602" s="6" t="s">
        <v>5469</v>
      </c>
      <c r="E5602" s="3">
        <v>10</v>
      </c>
    </row>
    <row r="5603" spans="1:5" ht="18.75">
      <c r="A5603" s="37">
        <v>5601</v>
      </c>
      <c r="B5603" s="209"/>
      <c r="C5603" s="37" t="s">
        <v>17441</v>
      </c>
      <c r="D5603" s="6" t="s">
        <v>5470</v>
      </c>
      <c r="E5603" s="3">
        <v>10</v>
      </c>
    </row>
    <row r="5604" spans="1:5" ht="18.75">
      <c r="A5604" s="37">
        <v>5602</v>
      </c>
      <c r="B5604" s="209"/>
      <c r="C5604" s="37" t="s">
        <v>17442</v>
      </c>
      <c r="D5604" s="6" t="s">
        <v>5471</v>
      </c>
      <c r="E5604" s="3">
        <v>10</v>
      </c>
    </row>
    <row r="5605" spans="1:5" ht="33">
      <c r="A5605" s="37">
        <v>5603</v>
      </c>
      <c r="B5605" s="209"/>
      <c r="C5605" s="37" t="s">
        <v>17443</v>
      </c>
      <c r="D5605" s="6" t="s">
        <v>5472</v>
      </c>
      <c r="E5605" s="3">
        <v>10</v>
      </c>
    </row>
    <row r="5606" spans="1:5" ht="18.75">
      <c r="A5606" s="37">
        <v>5604</v>
      </c>
      <c r="B5606" s="209"/>
      <c r="C5606" s="37" t="s">
        <v>17444</v>
      </c>
      <c r="D5606" s="6" t="s">
        <v>5473</v>
      </c>
      <c r="E5606" s="3">
        <v>10</v>
      </c>
    </row>
    <row r="5607" spans="1:5" ht="33">
      <c r="A5607" s="37">
        <v>5605</v>
      </c>
      <c r="B5607" s="209"/>
      <c r="C5607" s="37" t="s">
        <v>17445</v>
      </c>
      <c r="D5607" s="6" t="s">
        <v>5474</v>
      </c>
      <c r="E5607" s="3">
        <v>10</v>
      </c>
    </row>
    <row r="5608" spans="1:5" ht="49.5">
      <c r="A5608" s="37">
        <v>5606</v>
      </c>
      <c r="B5608" s="209"/>
      <c r="C5608" s="37" t="s">
        <v>17446</v>
      </c>
      <c r="D5608" s="6" t="s">
        <v>5475</v>
      </c>
      <c r="E5608" s="3">
        <v>10</v>
      </c>
    </row>
    <row r="5609" spans="1:5" ht="33">
      <c r="A5609" s="37">
        <v>5607</v>
      </c>
      <c r="B5609" s="209"/>
      <c r="C5609" s="37" t="s">
        <v>17447</v>
      </c>
      <c r="D5609" s="6" t="s">
        <v>5476</v>
      </c>
      <c r="E5609" s="3">
        <v>10</v>
      </c>
    </row>
    <row r="5610" spans="1:5" ht="18.75">
      <c r="A5610" s="37">
        <v>5608</v>
      </c>
      <c r="B5610" s="209"/>
      <c r="C5610" s="37" t="s">
        <v>17448</v>
      </c>
      <c r="D5610" s="6" t="s">
        <v>5477</v>
      </c>
      <c r="E5610" s="3">
        <v>10</v>
      </c>
    </row>
    <row r="5611" spans="1:5" ht="18.75">
      <c r="A5611" s="37">
        <v>5609</v>
      </c>
      <c r="B5611" s="209"/>
      <c r="C5611" s="37" t="s">
        <v>17449</v>
      </c>
      <c r="D5611" s="6" t="s">
        <v>5478</v>
      </c>
      <c r="E5611" s="3">
        <v>10</v>
      </c>
    </row>
    <row r="5612" spans="1:5" ht="18.75">
      <c r="A5612" s="37">
        <v>5610</v>
      </c>
      <c r="B5612" s="209"/>
      <c r="C5612" s="37" t="s">
        <v>17450</v>
      </c>
      <c r="D5612" s="6" t="s">
        <v>5479</v>
      </c>
      <c r="E5612" s="3">
        <v>10</v>
      </c>
    </row>
    <row r="5613" spans="1:5" ht="18.75">
      <c r="A5613" s="37">
        <v>5611</v>
      </c>
      <c r="B5613" s="209"/>
      <c r="C5613" s="37" t="s">
        <v>17451</v>
      </c>
      <c r="D5613" s="6" t="s">
        <v>5480</v>
      </c>
      <c r="E5613" s="3">
        <v>10</v>
      </c>
    </row>
    <row r="5614" spans="1:5" ht="18.75">
      <c r="A5614" s="37">
        <v>5612</v>
      </c>
      <c r="B5614" s="209"/>
      <c r="C5614" s="37" t="s">
        <v>17452</v>
      </c>
      <c r="D5614" s="6" t="s">
        <v>5481</v>
      </c>
      <c r="E5614" s="3">
        <v>10</v>
      </c>
    </row>
    <row r="5615" spans="1:5" ht="18.75">
      <c r="A5615" s="37">
        <v>5613</v>
      </c>
      <c r="B5615" s="209"/>
      <c r="C5615" s="37" t="s">
        <v>17453</v>
      </c>
      <c r="D5615" s="6" t="s">
        <v>5482</v>
      </c>
      <c r="E5615" s="3">
        <v>10</v>
      </c>
    </row>
    <row r="5616" spans="1:5" ht="33">
      <c r="A5616" s="37">
        <v>5614</v>
      </c>
      <c r="B5616" s="209"/>
      <c r="C5616" s="37" t="s">
        <v>17454</v>
      </c>
      <c r="D5616" s="6" t="s">
        <v>5483</v>
      </c>
      <c r="E5616" s="3">
        <v>10</v>
      </c>
    </row>
    <row r="5617" spans="1:5" ht="18.75">
      <c r="A5617" s="37">
        <v>5615</v>
      </c>
      <c r="B5617" s="209"/>
      <c r="C5617" s="37" t="s">
        <v>17455</v>
      </c>
      <c r="D5617" s="6" t="s">
        <v>5484</v>
      </c>
      <c r="E5617" s="3">
        <v>10</v>
      </c>
    </row>
    <row r="5618" spans="1:5" ht="33">
      <c r="A5618" s="37">
        <v>5616</v>
      </c>
      <c r="B5618" s="209"/>
      <c r="C5618" s="37" t="s">
        <v>17456</v>
      </c>
      <c r="D5618" s="6" t="s">
        <v>5485</v>
      </c>
      <c r="E5618" s="3">
        <v>10</v>
      </c>
    </row>
    <row r="5619" spans="1:5" ht="33">
      <c r="A5619" s="37">
        <v>5617</v>
      </c>
      <c r="B5619" s="209"/>
      <c r="C5619" s="37" t="s">
        <v>23569</v>
      </c>
      <c r="D5619" s="6" t="s">
        <v>5486</v>
      </c>
      <c r="E5619" s="3">
        <v>10</v>
      </c>
    </row>
    <row r="5620" spans="1:5" ht="49.5">
      <c r="A5620" s="37">
        <v>5618</v>
      </c>
      <c r="B5620" s="209"/>
      <c r="C5620" s="37" t="s">
        <v>17457</v>
      </c>
      <c r="D5620" s="6" t="s">
        <v>5487</v>
      </c>
      <c r="E5620" s="3">
        <v>10</v>
      </c>
    </row>
    <row r="5621" spans="1:5" ht="33">
      <c r="A5621" s="37">
        <v>5619</v>
      </c>
      <c r="B5621" s="209"/>
      <c r="C5621" s="37" t="s">
        <v>17458</v>
      </c>
      <c r="D5621" s="6" t="s">
        <v>5488</v>
      </c>
      <c r="E5621" s="3">
        <v>10</v>
      </c>
    </row>
    <row r="5622" spans="1:5" ht="18.75">
      <c r="A5622" s="37">
        <v>5620</v>
      </c>
      <c r="B5622" s="209"/>
      <c r="C5622" s="37" t="s">
        <v>17459</v>
      </c>
      <c r="D5622" s="6" t="s">
        <v>23570</v>
      </c>
      <c r="E5622" s="3">
        <v>10</v>
      </c>
    </row>
    <row r="5623" spans="1:5" ht="33">
      <c r="A5623" s="37">
        <v>5621</v>
      </c>
      <c r="B5623" s="209"/>
      <c r="C5623" s="37" t="s">
        <v>17460</v>
      </c>
      <c r="D5623" s="6" t="s">
        <v>5489</v>
      </c>
      <c r="E5623" s="3">
        <v>10</v>
      </c>
    </row>
    <row r="5624" spans="1:5" ht="18.75">
      <c r="A5624" s="37">
        <v>5622</v>
      </c>
      <c r="B5624" s="209"/>
      <c r="C5624" s="37" t="s">
        <v>17461</v>
      </c>
      <c r="D5624" s="6" t="s">
        <v>5490</v>
      </c>
      <c r="E5624" s="3">
        <v>10</v>
      </c>
    </row>
    <row r="5625" spans="1:5" ht="33">
      <c r="A5625" s="37">
        <v>5623</v>
      </c>
      <c r="B5625" s="209"/>
      <c r="C5625" s="37" t="s">
        <v>23568</v>
      </c>
      <c r="D5625" s="6" t="s">
        <v>23567</v>
      </c>
      <c r="E5625" s="3">
        <v>10</v>
      </c>
    </row>
    <row r="5626" spans="1:5" ht="18.75">
      <c r="A5626" s="37">
        <v>5624</v>
      </c>
      <c r="B5626" s="209"/>
      <c r="C5626" s="37" t="s">
        <v>17462</v>
      </c>
      <c r="D5626" s="6" t="s">
        <v>5491</v>
      </c>
      <c r="E5626" s="3">
        <v>10</v>
      </c>
    </row>
    <row r="5627" spans="1:5" ht="18.75">
      <c r="A5627" s="37">
        <v>5625</v>
      </c>
      <c r="B5627" s="209"/>
      <c r="C5627" s="37" t="s">
        <v>17463</v>
      </c>
      <c r="D5627" s="6" t="s">
        <v>5492</v>
      </c>
      <c r="E5627" s="3">
        <v>10</v>
      </c>
    </row>
    <row r="5628" spans="1:5" ht="18.75">
      <c r="A5628" s="37">
        <v>5626</v>
      </c>
      <c r="B5628" s="209"/>
      <c r="C5628" s="37" t="s">
        <v>17464</v>
      </c>
      <c r="D5628" s="6" t="s">
        <v>5493</v>
      </c>
      <c r="E5628" s="3">
        <v>10</v>
      </c>
    </row>
    <row r="5629" spans="1:5" ht="18.75">
      <c r="A5629" s="37">
        <v>5627</v>
      </c>
      <c r="B5629" s="209"/>
      <c r="C5629" s="37" t="s">
        <v>17465</v>
      </c>
      <c r="D5629" s="6" t="s">
        <v>5494</v>
      </c>
      <c r="E5629" s="3">
        <v>10</v>
      </c>
    </row>
    <row r="5630" spans="1:5" ht="18.75">
      <c r="A5630" s="37">
        <v>5628</v>
      </c>
      <c r="B5630" s="209"/>
      <c r="C5630" s="37" t="s">
        <v>17466</v>
      </c>
      <c r="D5630" s="6" t="s">
        <v>5495</v>
      </c>
      <c r="E5630" s="3">
        <v>10</v>
      </c>
    </row>
    <row r="5631" spans="1:5" ht="18.75">
      <c r="A5631" s="37">
        <v>5629</v>
      </c>
      <c r="B5631" s="209"/>
      <c r="C5631" s="37" t="s">
        <v>17467</v>
      </c>
      <c r="D5631" s="6" t="s">
        <v>5496</v>
      </c>
      <c r="E5631" s="3">
        <v>10</v>
      </c>
    </row>
    <row r="5632" spans="1:5" ht="18.75">
      <c r="A5632" s="37">
        <v>5630</v>
      </c>
      <c r="B5632" s="209"/>
      <c r="C5632" s="37" t="s">
        <v>17468</v>
      </c>
      <c r="D5632" s="6" t="s">
        <v>5497</v>
      </c>
      <c r="E5632" s="3">
        <v>10</v>
      </c>
    </row>
    <row r="5633" spans="1:5" ht="18.75">
      <c r="A5633" s="37">
        <v>5631</v>
      </c>
      <c r="B5633" s="209"/>
      <c r="C5633" s="37" t="s">
        <v>17469</v>
      </c>
      <c r="D5633" s="6" t="s">
        <v>5498</v>
      </c>
      <c r="E5633" s="3">
        <v>10</v>
      </c>
    </row>
    <row r="5634" spans="1:5" ht="18.75">
      <c r="A5634" s="37">
        <v>5632</v>
      </c>
      <c r="B5634" s="209"/>
      <c r="C5634" s="37" t="s">
        <v>17470</v>
      </c>
      <c r="D5634" s="6" t="s">
        <v>5499</v>
      </c>
      <c r="E5634" s="3">
        <v>10</v>
      </c>
    </row>
    <row r="5635" spans="1:5" ht="18.75">
      <c r="A5635" s="37">
        <v>5633</v>
      </c>
      <c r="B5635" s="209"/>
      <c r="C5635" s="37" t="s">
        <v>17471</v>
      </c>
      <c r="D5635" s="6" t="s">
        <v>5500</v>
      </c>
      <c r="E5635" s="3">
        <v>10</v>
      </c>
    </row>
    <row r="5636" spans="1:5" ht="18.75">
      <c r="A5636" s="37">
        <v>5634</v>
      </c>
      <c r="B5636" s="209"/>
      <c r="C5636" s="37" t="s">
        <v>17472</v>
      </c>
      <c r="D5636" s="6" t="s">
        <v>5501</v>
      </c>
      <c r="E5636" s="3">
        <v>10</v>
      </c>
    </row>
    <row r="5637" spans="1:5" ht="18.75">
      <c r="A5637" s="37">
        <v>5635</v>
      </c>
      <c r="B5637" s="209"/>
      <c r="C5637" s="37" t="s">
        <v>17473</v>
      </c>
      <c r="D5637" s="6" t="s">
        <v>5502</v>
      </c>
      <c r="E5637" s="3">
        <v>10</v>
      </c>
    </row>
    <row r="5638" spans="1:5" ht="18.75">
      <c r="A5638" s="37">
        <v>5636</v>
      </c>
      <c r="B5638" s="209"/>
      <c r="C5638" s="37" t="s">
        <v>17474</v>
      </c>
      <c r="D5638" s="6" t="s">
        <v>5503</v>
      </c>
      <c r="E5638" s="3">
        <v>10</v>
      </c>
    </row>
    <row r="5639" spans="1:5" ht="18.75">
      <c r="A5639" s="37">
        <v>5637</v>
      </c>
      <c r="B5639" s="209"/>
      <c r="C5639" s="37" t="s">
        <v>17475</v>
      </c>
      <c r="D5639" s="6" t="s">
        <v>5504</v>
      </c>
      <c r="E5639" s="3">
        <v>10</v>
      </c>
    </row>
    <row r="5640" spans="1:5" ht="18.75">
      <c r="A5640" s="37">
        <v>5638</v>
      </c>
      <c r="B5640" s="209"/>
      <c r="C5640" s="37" t="s">
        <v>17476</v>
      </c>
      <c r="D5640" s="6" t="s">
        <v>5505</v>
      </c>
      <c r="E5640" s="3">
        <v>10</v>
      </c>
    </row>
    <row r="5641" spans="1:5" ht="18.75">
      <c r="A5641" s="37">
        <v>5639</v>
      </c>
      <c r="B5641" s="209"/>
      <c r="C5641" s="37" t="s">
        <v>17477</v>
      </c>
      <c r="D5641" s="6" t="s">
        <v>5506</v>
      </c>
      <c r="E5641" s="3">
        <v>10</v>
      </c>
    </row>
    <row r="5642" spans="1:5" ht="33">
      <c r="A5642" s="37">
        <v>5640</v>
      </c>
      <c r="B5642" s="209"/>
      <c r="C5642" s="37" t="s">
        <v>17478</v>
      </c>
      <c r="D5642" s="6" t="s">
        <v>5507</v>
      </c>
      <c r="E5642" s="3">
        <v>10</v>
      </c>
    </row>
    <row r="5643" spans="1:5" ht="33">
      <c r="A5643" s="37">
        <v>5641</v>
      </c>
      <c r="B5643" s="209"/>
      <c r="C5643" s="37" t="s">
        <v>17479</v>
      </c>
      <c r="D5643" s="6" t="s">
        <v>5508</v>
      </c>
      <c r="E5643" s="3">
        <v>10</v>
      </c>
    </row>
    <row r="5644" spans="1:5" ht="18.75">
      <c r="A5644" s="37">
        <v>5642</v>
      </c>
      <c r="B5644" s="209"/>
      <c r="C5644" s="37" t="s">
        <v>17480</v>
      </c>
      <c r="D5644" s="6" t="s">
        <v>5509</v>
      </c>
      <c r="E5644" s="3">
        <v>10</v>
      </c>
    </row>
    <row r="5645" spans="1:5" ht="18.75">
      <c r="A5645" s="37">
        <v>5643</v>
      </c>
      <c r="B5645" s="209"/>
      <c r="C5645" s="37" t="s">
        <v>17481</v>
      </c>
      <c r="D5645" s="6" t="s">
        <v>5510</v>
      </c>
      <c r="E5645" s="3">
        <v>10</v>
      </c>
    </row>
    <row r="5646" spans="1:5" ht="18.75">
      <c r="A5646" s="37">
        <v>5644</v>
      </c>
      <c r="B5646" s="209"/>
      <c r="C5646" s="37" t="s">
        <v>17482</v>
      </c>
      <c r="D5646" s="6" t="s">
        <v>5511</v>
      </c>
      <c r="E5646" s="3">
        <v>10</v>
      </c>
    </row>
    <row r="5647" spans="1:5" ht="18.75">
      <c r="A5647" s="37">
        <v>5645</v>
      </c>
      <c r="B5647" s="209"/>
      <c r="C5647" s="37" t="s">
        <v>17483</v>
      </c>
      <c r="D5647" s="6" t="s">
        <v>5512</v>
      </c>
      <c r="E5647" s="3">
        <v>10</v>
      </c>
    </row>
    <row r="5648" spans="1:5" ht="18.75">
      <c r="A5648" s="37">
        <v>5646</v>
      </c>
      <c r="B5648" s="209"/>
      <c r="C5648" s="37" t="s">
        <v>17484</v>
      </c>
      <c r="D5648" s="6" t="s">
        <v>5513</v>
      </c>
      <c r="E5648" s="3">
        <v>10</v>
      </c>
    </row>
    <row r="5649" spans="1:5" ht="18.75">
      <c r="A5649" s="37">
        <v>5647</v>
      </c>
      <c r="B5649" s="209"/>
      <c r="C5649" s="37" t="s">
        <v>17485</v>
      </c>
      <c r="D5649" s="6" t="s">
        <v>5514</v>
      </c>
      <c r="E5649" s="3">
        <v>10</v>
      </c>
    </row>
    <row r="5650" spans="1:5" ht="49.5">
      <c r="A5650" s="37">
        <v>5648</v>
      </c>
      <c r="B5650" s="209"/>
      <c r="C5650" s="37" t="s">
        <v>17486</v>
      </c>
      <c r="D5650" s="6" t="s">
        <v>5515</v>
      </c>
      <c r="E5650" s="3">
        <v>10</v>
      </c>
    </row>
    <row r="5651" spans="1:5" ht="18.75">
      <c r="A5651" s="37">
        <v>5649</v>
      </c>
      <c r="B5651" s="209"/>
      <c r="C5651" s="37" t="s">
        <v>17487</v>
      </c>
      <c r="D5651" s="6" t="s">
        <v>5516</v>
      </c>
      <c r="E5651" s="3">
        <v>10</v>
      </c>
    </row>
    <row r="5652" spans="1:5" ht="18.75">
      <c r="A5652" s="37">
        <v>5650</v>
      </c>
      <c r="B5652" s="209"/>
      <c r="C5652" s="37" t="s">
        <v>17488</v>
      </c>
      <c r="D5652" s="6" t="s">
        <v>5517</v>
      </c>
      <c r="E5652" s="3">
        <v>10</v>
      </c>
    </row>
    <row r="5653" spans="1:5" ht="18.75">
      <c r="A5653" s="37">
        <v>5651</v>
      </c>
      <c r="B5653" s="209"/>
      <c r="C5653" s="37" t="s">
        <v>17489</v>
      </c>
      <c r="D5653" s="6" t="s">
        <v>5518</v>
      </c>
      <c r="E5653" s="3">
        <v>10</v>
      </c>
    </row>
    <row r="5654" spans="1:5" ht="18.75">
      <c r="A5654" s="37">
        <v>5652</v>
      </c>
      <c r="B5654" s="209"/>
      <c r="C5654" s="37" t="s">
        <v>17490</v>
      </c>
      <c r="D5654" s="6" t="s">
        <v>5519</v>
      </c>
      <c r="E5654" s="3">
        <v>10</v>
      </c>
    </row>
    <row r="5655" spans="1:5" ht="18.75">
      <c r="A5655" s="37">
        <v>5653</v>
      </c>
      <c r="B5655" s="209"/>
      <c r="C5655" s="37" t="s">
        <v>17491</v>
      </c>
      <c r="D5655" s="6" t="s">
        <v>5520</v>
      </c>
      <c r="E5655" s="3">
        <v>10</v>
      </c>
    </row>
    <row r="5656" spans="1:5" ht="18.75">
      <c r="A5656" s="37">
        <v>5654</v>
      </c>
      <c r="B5656" s="209"/>
      <c r="C5656" s="37" t="s">
        <v>17492</v>
      </c>
      <c r="D5656" s="6" t="s">
        <v>5521</v>
      </c>
      <c r="E5656" s="3">
        <v>10</v>
      </c>
    </row>
    <row r="5657" spans="1:5" ht="18.75">
      <c r="A5657" s="37">
        <v>5655</v>
      </c>
      <c r="B5657" s="209"/>
      <c r="C5657" s="37" t="s">
        <v>17493</v>
      </c>
      <c r="D5657" s="6" t="s">
        <v>5522</v>
      </c>
      <c r="E5657" s="3">
        <v>10</v>
      </c>
    </row>
    <row r="5658" spans="1:5" ht="18.75">
      <c r="A5658" s="37">
        <v>5656</v>
      </c>
      <c r="B5658" s="209"/>
      <c r="C5658" s="37" t="s">
        <v>17494</v>
      </c>
      <c r="D5658" s="6" t="s">
        <v>5523</v>
      </c>
      <c r="E5658" s="3">
        <v>10</v>
      </c>
    </row>
    <row r="5659" spans="1:5" ht="18.75">
      <c r="A5659" s="37">
        <v>5657</v>
      </c>
      <c r="B5659" s="209"/>
      <c r="C5659" s="37" t="s">
        <v>17495</v>
      </c>
      <c r="D5659" s="6" t="s">
        <v>5524</v>
      </c>
      <c r="E5659" s="3">
        <v>10</v>
      </c>
    </row>
    <row r="5660" spans="1:5" ht="33">
      <c r="A5660" s="37">
        <v>5658</v>
      </c>
      <c r="B5660" s="209"/>
      <c r="C5660" s="37" t="s">
        <v>17496</v>
      </c>
      <c r="D5660" s="6" t="s">
        <v>5525</v>
      </c>
      <c r="E5660" s="3">
        <v>10</v>
      </c>
    </row>
    <row r="5661" spans="1:5" ht="18.75">
      <c r="A5661" s="37">
        <v>5659</v>
      </c>
      <c r="B5661" s="209"/>
      <c r="C5661" s="37" t="s">
        <v>17497</v>
      </c>
      <c r="D5661" s="6" t="s">
        <v>5526</v>
      </c>
      <c r="E5661" s="3">
        <v>10</v>
      </c>
    </row>
    <row r="5662" spans="1:5" ht="18.75">
      <c r="A5662" s="37">
        <v>5660</v>
      </c>
      <c r="B5662" s="209"/>
      <c r="C5662" s="37" t="s">
        <v>17498</v>
      </c>
      <c r="D5662" s="6" t="s">
        <v>5527</v>
      </c>
      <c r="E5662" s="3">
        <v>10</v>
      </c>
    </row>
    <row r="5663" spans="1:5" ht="18.75">
      <c r="A5663" s="37">
        <v>5661</v>
      </c>
      <c r="B5663" s="209"/>
      <c r="C5663" s="37" t="s">
        <v>17499</v>
      </c>
      <c r="D5663" s="6" t="s">
        <v>5528</v>
      </c>
      <c r="E5663" s="3">
        <v>10</v>
      </c>
    </row>
    <row r="5664" spans="1:5" ht="18.75">
      <c r="A5664" s="37">
        <v>5662</v>
      </c>
      <c r="B5664" s="209"/>
      <c r="C5664" s="37" t="s">
        <v>17500</v>
      </c>
      <c r="D5664" s="6" t="s">
        <v>5529</v>
      </c>
      <c r="E5664" s="3">
        <v>10</v>
      </c>
    </row>
    <row r="5665" spans="1:5" ht="18.75">
      <c r="A5665" s="37">
        <v>5663</v>
      </c>
      <c r="B5665" s="209"/>
      <c r="C5665" s="37" t="s">
        <v>17501</v>
      </c>
      <c r="D5665" s="6" t="s">
        <v>5530</v>
      </c>
      <c r="E5665" s="3">
        <v>10</v>
      </c>
    </row>
    <row r="5666" spans="1:5" ht="18.75">
      <c r="A5666" s="37">
        <v>5664</v>
      </c>
      <c r="B5666" s="209"/>
      <c r="C5666" s="37" t="s">
        <v>17502</v>
      </c>
      <c r="D5666" s="6" t="s">
        <v>5531</v>
      </c>
      <c r="E5666" s="3">
        <v>10</v>
      </c>
    </row>
    <row r="5667" spans="1:5" ht="18.75">
      <c r="A5667" s="37">
        <v>5665</v>
      </c>
      <c r="B5667" s="209"/>
      <c r="C5667" s="37" t="s">
        <v>17503</v>
      </c>
      <c r="D5667" s="6" t="s">
        <v>5532</v>
      </c>
      <c r="E5667" s="3">
        <v>10</v>
      </c>
    </row>
    <row r="5668" spans="1:5" ht="33">
      <c r="A5668" s="37">
        <v>5666</v>
      </c>
      <c r="B5668" s="209"/>
      <c r="C5668" s="37" t="s">
        <v>17504</v>
      </c>
      <c r="D5668" s="6" t="s">
        <v>5533</v>
      </c>
      <c r="E5668" s="3">
        <v>10</v>
      </c>
    </row>
    <row r="5669" spans="1:5" ht="18.75">
      <c r="A5669" s="37">
        <v>5667</v>
      </c>
      <c r="B5669" s="209"/>
      <c r="C5669" s="37" t="s">
        <v>17505</v>
      </c>
      <c r="D5669" s="6" t="s">
        <v>5534</v>
      </c>
      <c r="E5669" s="3">
        <v>10</v>
      </c>
    </row>
    <row r="5670" spans="1:5" ht="33">
      <c r="A5670" s="37">
        <v>5668</v>
      </c>
      <c r="B5670" s="209"/>
      <c r="C5670" s="37" t="s">
        <v>17506</v>
      </c>
      <c r="D5670" s="6" t="s">
        <v>5535</v>
      </c>
      <c r="E5670" s="3">
        <v>10</v>
      </c>
    </row>
    <row r="5671" spans="1:5" ht="18.75">
      <c r="A5671" s="37">
        <v>5669</v>
      </c>
      <c r="B5671" s="209"/>
      <c r="C5671" s="37" t="s">
        <v>17507</v>
      </c>
      <c r="D5671" s="6" t="s">
        <v>5536</v>
      </c>
      <c r="E5671" s="3">
        <v>10</v>
      </c>
    </row>
    <row r="5672" spans="1:5" ht="18.75">
      <c r="A5672" s="37">
        <v>5670</v>
      </c>
      <c r="B5672" s="209"/>
      <c r="C5672" s="37" t="s">
        <v>17508</v>
      </c>
      <c r="D5672" s="6" t="s">
        <v>5537</v>
      </c>
      <c r="E5672" s="3">
        <v>10</v>
      </c>
    </row>
    <row r="5673" spans="1:5" ht="18.75">
      <c r="A5673" s="37">
        <v>5671</v>
      </c>
      <c r="B5673" s="209"/>
      <c r="C5673" s="37" t="s">
        <v>17509</v>
      </c>
      <c r="D5673" s="6" t="s">
        <v>5538</v>
      </c>
      <c r="E5673" s="3">
        <v>10</v>
      </c>
    </row>
    <row r="5674" spans="1:5" ht="33">
      <c r="A5674" s="37">
        <v>5672</v>
      </c>
      <c r="B5674" s="209"/>
      <c r="C5674" s="37" t="s">
        <v>17510</v>
      </c>
      <c r="D5674" s="6" t="s">
        <v>5539</v>
      </c>
      <c r="E5674" s="3">
        <v>10</v>
      </c>
    </row>
    <row r="5675" spans="1:5" ht="18.75">
      <c r="A5675" s="37">
        <v>5673</v>
      </c>
      <c r="B5675" s="209"/>
      <c r="C5675" s="37" t="s">
        <v>17511</v>
      </c>
      <c r="D5675" s="6" t="s">
        <v>5540</v>
      </c>
      <c r="E5675" s="3">
        <v>10</v>
      </c>
    </row>
    <row r="5676" spans="1:5" ht="18.75">
      <c r="A5676" s="37">
        <v>5674</v>
      </c>
      <c r="B5676" s="209"/>
      <c r="C5676" s="37" t="s">
        <v>17512</v>
      </c>
      <c r="D5676" s="6" t="s">
        <v>5541</v>
      </c>
      <c r="E5676" s="3">
        <v>10</v>
      </c>
    </row>
    <row r="5677" spans="1:5" ht="18.75">
      <c r="A5677" s="37">
        <v>5675</v>
      </c>
      <c r="B5677" s="209"/>
      <c r="C5677" s="37" t="s">
        <v>17513</v>
      </c>
      <c r="D5677" s="6" t="s">
        <v>5542</v>
      </c>
      <c r="E5677" s="3">
        <v>10</v>
      </c>
    </row>
    <row r="5678" spans="1:5" ht="18.75">
      <c r="A5678" s="37">
        <v>5676</v>
      </c>
      <c r="B5678" s="209"/>
      <c r="C5678" s="37" t="s">
        <v>17514</v>
      </c>
      <c r="D5678" s="6" t="s">
        <v>5543</v>
      </c>
      <c r="E5678" s="3">
        <v>10</v>
      </c>
    </row>
    <row r="5679" spans="1:5" ht="18.75">
      <c r="A5679" s="37">
        <v>5677</v>
      </c>
      <c r="B5679" s="209"/>
      <c r="C5679" s="37" t="s">
        <v>17515</v>
      </c>
      <c r="D5679" s="6" t="s">
        <v>5544</v>
      </c>
      <c r="E5679" s="3">
        <v>10</v>
      </c>
    </row>
    <row r="5680" spans="1:5" ht="18.75">
      <c r="A5680" s="37">
        <v>5678</v>
      </c>
      <c r="B5680" s="209"/>
      <c r="C5680" s="37" t="s">
        <v>17516</v>
      </c>
      <c r="D5680" s="6" t="s">
        <v>5545</v>
      </c>
      <c r="E5680" s="3">
        <v>10</v>
      </c>
    </row>
    <row r="5681" spans="1:5" ht="18.75">
      <c r="A5681" s="37">
        <v>5679</v>
      </c>
      <c r="B5681" s="209"/>
      <c r="C5681" s="37" t="s">
        <v>17517</v>
      </c>
      <c r="D5681" s="6" t="s">
        <v>5546</v>
      </c>
      <c r="E5681" s="3">
        <v>10</v>
      </c>
    </row>
    <row r="5682" spans="1:5" ht="18.75">
      <c r="A5682" s="37">
        <v>5680</v>
      </c>
      <c r="B5682" s="209"/>
      <c r="C5682" s="37" t="s">
        <v>17518</v>
      </c>
      <c r="D5682" s="6" t="s">
        <v>5547</v>
      </c>
      <c r="E5682" s="3">
        <v>10</v>
      </c>
    </row>
    <row r="5683" spans="1:5" ht="18.75">
      <c r="A5683" s="37">
        <v>5681</v>
      </c>
      <c r="B5683" s="209"/>
      <c r="C5683" s="37" t="s">
        <v>17519</v>
      </c>
      <c r="D5683" s="6" t="s">
        <v>5548</v>
      </c>
      <c r="E5683" s="3">
        <v>10</v>
      </c>
    </row>
    <row r="5684" spans="1:5" ht="18.75">
      <c r="A5684" s="37">
        <v>5682</v>
      </c>
      <c r="B5684" s="209"/>
      <c r="C5684" s="37" t="s">
        <v>17520</v>
      </c>
      <c r="D5684" s="6" t="s">
        <v>5549</v>
      </c>
      <c r="E5684" s="3">
        <v>10</v>
      </c>
    </row>
    <row r="5685" spans="1:5" ht="18.75">
      <c r="A5685" s="37">
        <v>5683</v>
      </c>
      <c r="B5685" s="209"/>
      <c r="C5685" s="37" t="s">
        <v>17521</v>
      </c>
      <c r="D5685" s="6" t="s">
        <v>5550</v>
      </c>
      <c r="E5685" s="3">
        <v>10</v>
      </c>
    </row>
    <row r="5686" spans="1:5" ht="33">
      <c r="A5686" s="37">
        <v>5684</v>
      </c>
      <c r="B5686" s="209"/>
      <c r="C5686" s="37" t="s">
        <v>17522</v>
      </c>
      <c r="D5686" s="6" t="s">
        <v>5551</v>
      </c>
      <c r="E5686" s="3">
        <v>10</v>
      </c>
    </row>
    <row r="5687" spans="1:5" ht="18.75">
      <c r="A5687" s="37">
        <v>5685</v>
      </c>
      <c r="B5687" s="209"/>
      <c r="C5687" s="37" t="s">
        <v>17523</v>
      </c>
      <c r="D5687" s="6" t="s">
        <v>5552</v>
      </c>
      <c r="E5687" s="3">
        <v>10</v>
      </c>
    </row>
    <row r="5688" spans="1:5" ht="18.75">
      <c r="A5688" s="37">
        <v>5686</v>
      </c>
      <c r="B5688" s="209"/>
      <c r="C5688" s="37" t="s">
        <v>17524</v>
      </c>
      <c r="D5688" s="6" t="s">
        <v>5553</v>
      </c>
      <c r="E5688" s="3">
        <v>10</v>
      </c>
    </row>
    <row r="5689" spans="1:5" ht="18.75">
      <c r="A5689" s="37">
        <v>5687</v>
      </c>
      <c r="B5689" s="209"/>
      <c r="C5689" s="37" t="s">
        <v>17525</v>
      </c>
      <c r="D5689" s="6" t="s">
        <v>5554</v>
      </c>
      <c r="E5689" s="3">
        <v>10</v>
      </c>
    </row>
    <row r="5690" spans="1:5" ht="18.75">
      <c r="A5690" s="37">
        <v>5688</v>
      </c>
      <c r="B5690" s="209"/>
      <c r="C5690" s="37" t="s">
        <v>17526</v>
      </c>
      <c r="D5690" s="6" t="s">
        <v>5555</v>
      </c>
      <c r="E5690" s="3">
        <v>10</v>
      </c>
    </row>
    <row r="5691" spans="1:5" ht="18.75">
      <c r="A5691" s="37">
        <v>5689</v>
      </c>
      <c r="B5691" s="209"/>
      <c r="C5691" s="37" t="s">
        <v>17527</v>
      </c>
      <c r="D5691" s="6" t="s">
        <v>5556</v>
      </c>
      <c r="E5691" s="3">
        <v>10</v>
      </c>
    </row>
    <row r="5692" spans="1:5" ht="18.75">
      <c r="A5692" s="37">
        <v>5690</v>
      </c>
      <c r="B5692" s="209"/>
      <c r="C5692" s="37" t="s">
        <v>17528</v>
      </c>
      <c r="D5692" s="6" t="s">
        <v>5557</v>
      </c>
      <c r="E5692" s="3">
        <v>10</v>
      </c>
    </row>
    <row r="5693" spans="1:5" ht="18.75">
      <c r="A5693" s="37">
        <v>5691</v>
      </c>
      <c r="B5693" s="209"/>
      <c r="C5693" s="37" t="s">
        <v>17529</v>
      </c>
      <c r="D5693" s="6" t="s">
        <v>5558</v>
      </c>
      <c r="E5693" s="3">
        <v>10</v>
      </c>
    </row>
    <row r="5694" spans="1:5" ht="18.75">
      <c r="A5694" s="37">
        <v>5692</v>
      </c>
      <c r="B5694" s="209"/>
      <c r="C5694" s="37" t="s">
        <v>17530</v>
      </c>
      <c r="D5694" s="6" t="s">
        <v>5559</v>
      </c>
      <c r="E5694" s="3">
        <v>10</v>
      </c>
    </row>
    <row r="5695" spans="1:5" ht="33">
      <c r="A5695" s="37">
        <v>5693</v>
      </c>
      <c r="B5695" s="209"/>
      <c r="C5695" s="37" t="s">
        <v>17531</v>
      </c>
      <c r="D5695" s="6" t="s">
        <v>5560</v>
      </c>
      <c r="E5695" s="3">
        <v>10</v>
      </c>
    </row>
    <row r="5696" spans="1:5" ht="18.75">
      <c r="A5696" s="37">
        <v>5694</v>
      </c>
      <c r="B5696" s="209"/>
      <c r="C5696" s="37" t="s">
        <v>17532</v>
      </c>
      <c r="D5696" s="6" t="s">
        <v>5561</v>
      </c>
      <c r="E5696" s="3">
        <v>10</v>
      </c>
    </row>
    <row r="5697" spans="1:5" ht="18.75">
      <c r="A5697" s="37">
        <v>5695</v>
      </c>
      <c r="B5697" s="209"/>
      <c r="C5697" s="37" t="s">
        <v>17533</v>
      </c>
      <c r="D5697" s="6" t="s">
        <v>5562</v>
      </c>
      <c r="E5697" s="3">
        <v>10</v>
      </c>
    </row>
    <row r="5698" spans="1:5" ht="49.5">
      <c r="A5698" s="37">
        <v>5696</v>
      </c>
      <c r="B5698" s="209"/>
      <c r="C5698" s="37" t="s">
        <v>17534</v>
      </c>
      <c r="D5698" s="6" t="s">
        <v>5563</v>
      </c>
      <c r="E5698" s="3">
        <v>10</v>
      </c>
    </row>
    <row r="5699" spans="1:5" ht="33">
      <c r="A5699" s="37">
        <v>5697</v>
      </c>
      <c r="B5699" s="209"/>
      <c r="C5699" s="37" t="s">
        <v>17535</v>
      </c>
      <c r="D5699" s="6" t="s">
        <v>5564</v>
      </c>
      <c r="E5699" s="3">
        <v>10</v>
      </c>
    </row>
    <row r="5700" spans="1:5" ht="33">
      <c r="A5700" s="37">
        <v>5698</v>
      </c>
      <c r="B5700" s="209"/>
      <c r="C5700" s="37" t="s">
        <v>17536</v>
      </c>
      <c r="D5700" s="6" t="s">
        <v>5565</v>
      </c>
      <c r="E5700" s="3">
        <v>10</v>
      </c>
    </row>
    <row r="5701" spans="1:5" ht="33">
      <c r="A5701" s="37">
        <v>5699</v>
      </c>
      <c r="B5701" s="209"/>
      <c r="C5701" s="37" t="s">
        <v>17537</v>
      </c>
      <c r="D5701" s="6" t="s">
        <v>5566</v>
      </c>
      <c r="E5701" s="3">
        <v>10</v>
      </c>
    </row>
    <row r="5702" spans="1:5" ht="18.75">
      <c r="A5702" s="37">
        <v>5700</v>
      </c>
      <c r="B5702" s="209"/>
      <c r="C5702" s="37" t="s">
        <v>17538</v>
      </c>
      <c r="D5702" s="6" t="s">
        <v>5567</v>
      </c>
      <c r="E5702" s="3">
        <v>10</v>
      </c>
    </row>
    <row r="5703" spans="1:5" ht="18.75">
      <c r="A5703" s="37">
        <v>5701</v>
      </c>
      <c r="B5703" s="209"/>
      <c r="C5703" s="37" t="s">
        <v>17539</v>
      </c>
      <c r="D5703" s="6" t="s">
        <v>5568</v>
      </c>
      <c r="E5703" s="3">
        <v>10</v>
      </c>
    </row>
    <row r="5704" spans="1:5" ht="18.75">
      <c r="A5704" s="37">
        <v>5702</v>
      </c>
      <c r="B5704" s="209"/>
      <c r="C5704" s="37" t="s">
        <v>17540</v>
      </c>
      <c r="D5704" s="6" t="s">
        <v>5569</v>
      </c>
      <c r="E5704" s="3">
        <v>10</v>
      </c>
    </row>
    <row r="5705" spans="1:5" ht="49.5">
      <c r="A5705" s="37">
        <v>5703</v>
      </c>
      <c r="B5705" s="209"/>
      <c r="C5705" s="37" t="s">
        <v>17541</v>
      </c>
      <c r="D5705" s="6" t="s">
        <v>5570</v>
      </c>
      <c r="E5705" s="3">
        <v>10</v>
      </c>
    </row>
    <row r="5706" spans="1:5" ht="18.75">
      <c r="A5706" s="37">
        <v>5704</v>
      </c>
      <c r="B5706" s="209"/>
      <c r="C5706" s="37" t="s">
        <v>17542</v>
      </c>
      <c r="D5706" s="6" t="s">
        <v>5571</v>
      </c>
      <c r="E5706" s="3">
        <v>10</v>
      </c>
    </row>
    <row r="5707" spans="1:5" ht="49.5">
      <c r="A5707" s="37">
        <v>5705</v>
      </c>
      <c r="B5707" s="209"/>
      <c r="C5707" s="37" t="s">
        <v>17543</v>
      </c>
      <c r="D5707" s="6" t="s">
        <v>5572</v>
      </c>
      <c r="E5707" s="3">
        <v>10</v>
      </c>
    </row>
    <row r="5708" spans="1:5" ht="33">
      <c r="A5708" s="37">
        <v>5706</v>
      </c>
      <c r="B5708" s="209"/>
      <c r="C5708" s="37" t="s">
        <v>17544</v>
      </c>
      <c r="D5708" s="6" t="s">
        <v>5573</v>
      </c>
      <c r="E5708" s="3">
        <v>10</v>
      </c>
    </row>
    <row r="5709" spans="1:5" ht="18.75">
      <c r="A5709" s="37">
        <v>5707</v>
      </c>
      <c r="B5709" s="209"/>
      <c r="C5709" s="37" t="s">
        <v>17545</v>
      </c>
      <c r="D5709" s="6" t="s">
        <v>5574</v>
      </c>
      <c r="E5709" s="3">
        <v>10</v>
      </c>
    </row>
    <row r="5710" spans="1:5" ht="18.75">
      <c r="A5710" s="37">
        <v>5708</v>
      </c>
      <c r="B5710" s="209"/>
      <c r="C5710" s="37" t="s">
        <v>17546</v>
      </c>
      <c r="D5710" s="6" t="s">
        <v>5575</v>
      </c>
      <c r="E5710" s="3">
        <v>10</v>
      </c>
    </row>
    <row r="5711" spans="1:5" ht="18.75">
      <c r="A5711" s="37">
        <v>5709</v>
      </c>
      <c r="B5711" s="209"/>
      <c r="C5711" s="37" t="s">
        <v>17547</v>
      </c>
      <c r="D5711" s="6" t="s">
        <v>5576</v>
      </c>
      <c r="E5711" s="3">
        <v>10</v>
      </c>
    </row>
    <row r="5712" spans="1:5" ht="18.75">
      <c r="A5712" s="37">
        <v>5710</v>
      </c>
      <c r="B5712" s="209"/>
      <c r="C5712" s="37" t="s">
        <v>17548</v>
      </c>
      <c r="D5712" s="6" t="s">
        <v>5577</v>
      </c>
      <c r="E5712" s="3">
        <v>10</v>
      </c>
    </row>
    <row r="5713" spans="1:5" ht="18.75">
      <c r="A5713" s="37">
        <v>5711</v>
      </c>
      <c r="B5713" s="209"/>
      <c r="C5713" s="37" t="s">
        <v>17549</v>
      </c>
      <c r="D5713" s="6" t="s">
        <v>5578</v>
      </c>
      <c r="E5713" s="3">
        <v>10</v>
      </c>
    </row>
    <row r="5714" spans="1:5" ht="18.75">
      <c r="A5714" s="37">
        <v>5712</v>
      </c>
      <c r="B5714" s="209"/>
      <c r="C5714" s="37" t="s">
        <v>17550</v>
      </c>
      <c r="D5714" s="6" t="s">
        <v>5579</v>
      </c>
      <c r="E5714" s="3">
        <v>10</v>
      </c>
    </row>
    <row r="5715" spans="1:5" ht="18.75">
      <c r="A5715" s="37">
        <v>5713</v>
      </c>
      <c r="B5715" s="209"/>
      <c r="C5715" s="37" t="s">
        <v>17551</v>
      </c>
      <c r="D5715" s="6" t="s">
        <v>5580</v>
      </c>
      <c r="E5715" s="3">
        <v>10</v>
      </c>
    </row>
    <row r="5716" spans="1:5" ht="33">
      <c r="A5716" s="37">
        <v>5714</v>
      </c>
      <c r="B5716" s="209"/>
      <c r="C5716" s="37" t="s">
        <v>17552</v>
      </c>
      <c r="D5716" s="6" t="s">
        <v>5581</v>
      </c>
      <c r="E5716" s="3">
        <v>10</v>
      </c>
    </row>
    <row r="5717" spans="1:5" ht="18.75">
      <c r="A5717" s="37">
        <v>5715</v>
      </c>
      <c r="B5717" s="209"/>
      <c r="C5717" s="37" t="s">
        <v>17553</v>
      </c>
      <c r="D5717" s="6" t="s">
        <v>5582</v>
      </c>
      <c r="E5717" s="3">
        <v>10</v>
      </c>
    </row>
    <row r="5718" spans="1:5" ht="18.75">
      <c r="A5718" s="37">
        <v>5716</v>
      </c>
      <c r="B5718" s="209"/>
      <c r="C5718" s="37" t="s">
        <v>17554</v>
      </c>
      <c r="D5718" s="6" t="s">
        <v>5583</v>
      </c>
      <c r="E5718" s="3">
        <v>10</v>
      </c>
    </row>
    <row r="5719" spans="1:5" ht="33">
      <c r="A5719" s="37">
        <v>5717</v>
      </c>
      <c r="B5719" s="209"/>
      <c r="C5719" s="37" t="s">
        <v>17555</v>
      </c>
      <c r="D5719" s="6" t="s">
        <v>5584</v>
      </c>
      <c r="E5719" s="3">
        <v>10</v>
      </c>
    </row>
    <row r="5720" spans="1:5" ht="18.75">
      <c r="A5720" s="37">
        <v>5718</v>
      </c>
      <c r="B5720" s="209"/>
      <c r="C5720" s="37" t="s">
        <v>17556</v>
      </c>
      <c r="D5720" s="6" t="s">
        <v>5585</v>
      </c>
      <c r="E5720" s="3">
        <v>10</v>
      </c>
    </row>
    <row r="5721" spans="1:5" ht="18.75">
      <c r="A5721" s="37">
        <v>5719</v>
      </c>
      <c r="B5721" s="209"/>
      <c r="C5721" s="37" t="s">
        <v>17557</v>
      </c>
      <c r="D5721" s="6" t="s">
        <v>5586</v>
      </c>
      <c r="E5721" s="3">
        <v>10</v>
      </c>
    </row>
    <row r="5722" spans="1:5" ht="33">
      <c r="A5722" s="37">
        <v>5720</v>
      </c>
      <c r="B5722" s="209"/>
      <c r="C5722" s="37" t="s">
        <v>17558</v>
      </c>
      <c r="D5722" s="6" t="s">
        <v>5587</v>
      </c>
      <c r="E5722" s="3">
        <v>10</v>
      </c>
    </row>
    <row r="5723" spans="1:5" ht="49.5">
      <c r="A5723" s="37">
        <v>5721</v>
      </c>
      <c r="B5723" s="209"/>
      <c r="C5723" s="37" t="s">
        <v>17559</v>
      </c>
      <c r="D5723" s="6" t="s">
        <v>5588</v>
      </c>
      <c r="E5723" s="3">
        <v>10</v>
      </c>
    </row>
    <row r="5724" spans="1:5" ht="18.75">
      <c r="A5724" s="37">
        <v>5722</v>
      </c>
      <c r="B5724" s="209"/>
      <c r="C5724" s="37" t="s">
        <v>17560</v>
      </c>
      <c r="D5724" s="6" t="s">
        <v>5589</v>
      </c>
      <c r="E5724" s="3">
        <v>10</v>
      </c>
    </row>
    <row r="5725" spans="1:5" ht="18.75">
      <c r="A5725" s="37">
        <v>5723</v>
      </c>
      <c r="B5725" s="209"/>
      <c r="C5725" s="37" t="s">
        <v>17561</v>
      </c>
      <c r="D5725" s="6" t="s">
        <v>5590</v>
      </c>
      <c r="E5725" s="3">
        <v>10</v>
      </c>
    </row>
    <row r="5726" spans="1:5" ht="18.75">
      <c r="A5726" s="37">
        <v>5724</v>
      </c>
      <c r="B5726" s="209"/>
      <c r="C5726" s="37" t="s">
        <v>17562</v>
      </c>
      <c r="D5726" s="6" t="s">
        <v>5591</v>
      </c>
      <c r="E5726" s="3">
        <v>10</v>
      </c>
    </row>
    <row r="5727" spans="1:5" ht="18.75">
      <c r="A5727" s="37">
        <v>5725</v>
      </c>
      <c r="B5727" s="209"/>
      <c r="C5727" s="37" t="s">
        <v>17563</v>
      </c>
      <c r="D5727" s="6" t="s">
        <v>5592</v>
      </c>
      <c r="E5727" s="3">
        <v>10</v>
      </c>
    </row>
    <row r="5728" spans="1:5" ht="18.75">
      <c r="A5728" s="37">
        <v>5726</v>
      </c>
      <c r="B5728" s="209"/>
      <c r="C5728" s="37" t="s">
        <v>17564</v>
      </c>
      <c r="D5728" s="6" t="s">
        <v>5593</v>
      </c>
      <c r="E5728" s="3">
        <v>10</v>
      </c>
    </row>
    <row r="5729" spans="1:5" ht="18.75">
      <c r="A5729" s="37">
        <v>5727</v>
      </c>
      <c r="B5729" s="209"/>
      <c r="C5729" s="37" t="s">
        <v>17565</v>
      </c>
      <c r="D5729" s="6" t="s">
        <v>5594</v>
      </c>
      <c r="E5729" s="3">
        <v>10</v>
      </c>
    </row>
    <row r="5730" spans="1:5" ht="18.75">
      <c r="A5730" s="37">
        <v>5728</v>
      </c>
      <c r="B5730" s="209"/>
      <c r="C5730" s="37" t="s">
        <v>17566</v>
      </c>
      <c r="D5730" s="6" t="s">
        <v>5595</v>
      </c>
      <c r="E5730" s="3">
        <v>10</v>
      </c>
    </row>
    <row r="5731" spans="1:5" ht="18.75">
      <c r="A5731" s="37">
        <v>5729</v>
      </c>
      <c r="B5731" s="209"/>
      <c r="C5731" s="37" t="s">
        <v>17567</v>
      </c>
      <c r="D5731" s="6" t="s">
        <v>5596</v>
      </c>
      <c r="E5731" s="3">
        <v>10</v>
      </c>
    </row>
    <row r="5732" spans="1:5" ht="18.75">
      <c r="A5732" s="37">
        <v>5730</v>
      </c>
      <c r="B5732" s="209"/>
      <c r="C5732" s="37" t="s">
        <v>17568</v>
      </c>
      <c r="D5732" s="6" t="s">
        <v>5597</v>
      </c>
      <c r="E5732" s="3">
        <v>10</v>
      </c>
    </row>
    <row r="5733" spans="1:5" ht="18.75">
      <c r="A5733" s="37">
        <v>5731</v>
      </c>
      <c r="B5733" s="209"/>
      <c r="C5733" s="37" t="s">
        <v>17569</v>
      </c>
      <c r="D5733" s="6" t="s">
        <v>5598</v>
      </c>
      <c r="E5733" s="3">
        <v>10</v>
      </c>
    </row>
    <row r="5734" spans="1:5" ht="18.75">
      <c r="A5734" s="37">
        <v>5732</v>
      </c>
      <c r="B5734" s="209"/>
      <c r="C5734" s="37" t="s">
        <v>17570</v>
      </c>
      <c r="D5734" s="6" t="s">
        <v>5599</v>
      </c>
      <c r="E5734" s="3">
        <v>10</v>
      </c>
    </row>
    <row r="5735" spans="1:5" ht="33">
      <c r="A5735" s="37">
        <v>5733</v>
      </c>
      <c r="B5735" s="209"/>
      <c r="C5735" s="37" t="s">
        <v>17571</v>
      </c>
      <c r="D5735" s="6" t="s">
        <v>5600</v>
      </c>
      <c r="E5735" s="3">
        <v>10</v>
      </c>
    </row>
    <row r="5736" spans="1:5" ht="18.75">
      <c r="A5736" s="37">
        <v>5734</v>
      </c>
      <c r="B5736" s="209"/>
      <c r="C5736" s="37" t="s">
        <v>17572</v>
      </c>
      <c r="D5736" s="6" t="s">
        <v>5601</v>
      </c>
      <c r="E5736" s="3">
        <v>10</v>
      </c>
    </row>
    <row r="5737" spans="1:5" ht="18.75">
      <c r="A5737" s="37">
        <v>5735</v>
      </c>
      <c r="B5737" s="209"/>
      <c r="C5737" s="37" t="s">
        <v>17573</v>
      </c>
      <c r="D5737" s="6" t="s">
        <v>5602</v>
      </c>
      <c r="E5737" s="3">
        <v>10</v>
      </c>
    </row>
    <row r="5738" spans="1:5" ht="18.75">
      <c r="A5738" s="37">
        <v>5736</v>
      </c>
      <c r="B5738" s="209"/>
      <c r="C5738" s="37" t="s">
        <v>17574</v>
      </c>
      <c r="D5738" s="6" t="s">
        <v>5603</v>
      </c>
      <c r="E5738" s="3">
        <v>10</v>
      </c>
    </row>
    <row r="5739" spans="1:5" ht="18.75">
      <c r="A5739" s="37">
        <v>5737</v>
      </c>
      <c r="B5739" s="209"/>
      <c r="C5739" s="37" t="s">
        <v>17575</v>
      </c>
      <c r="D5739" s="6" t="s">
        <v>5604</v>
      </c>
      <c r="E5739" s="3">
        <v>10</v>
      </c>
    </row>
    <row r="5740" spans="1:5" ht="18.75">
      <c r="A5740" s="37">
        <v>5738</v>
      </c>
      <c r="B5740" s="209"/>
      <c r="C5740" s="37" t="s">
        <v>17576</v>
      </c>
      <c r="D5740" s="6" t="s">
        <v>5605</v>
      </c>
      <c r="E5740" s="3">
        <v>10</v>
      </c>
    </row>
    <row r="5741" spans="1:5" ht="18.75">
      <c r="A5741" s="37">
        <v>5739</v>
      </c>
      <c r="B5741" s="209"/>
      <c r="C5741" s="37" t="s">
        <v>17577</v>
      </c>
      <c r="D5741" s="6" t="s">
        <v>5606</v>
      </c>
      <c r="E5741" s="3">
        <v>10</v>
      </c>
    </row>
    <row r="5742" spans="1:5" ht="18.75">
      <c r="A5742" s="37">
        <v>5740</v>
      </c>
      <c r="B5742" s="209"/>
      <c r="C5742" s="37" t="s">
        <v>17578</v>
      </c>
      <c r="D5742" s="6" t="s">
        <v>5607</v>
      </c>
      <c r="E5742" s="3">
        <v>10</v>
      </c>
    </row>
    <row r="5743" spans="1:5" ht="18.75">
      <c r="A5743" s="37">
        <v>5741</v>
      </c>
      <c r="B5743" s="209"/>
      <c r="C5743" s="37" t="s">
        <v>17579</v>
      </c>
      <c r="D5743" s="6" t="s">
        <v>5608</v>
      </c>
      <c r="E5743" s="3">
        <v>10</v>
      </c>
    </row>
    <row r="5744" spans="1:5" ht="18.75">
      <c r="A5744" s="37">
        <v>5742</v>
      </c>
      <c r="B5744" s="209"/>
      <c r="C5744" s="37" t="s">
        <v>17580</v>
      </c>
      <c r="D5744" s="6" t="s">
        <v>5609</v>
      </c>
      <c r="E5744" s="3">
        <v>10</v>
      </c>
    </row>
    <row r="5745" spans="1:5" ht="18.75">
      <c r="A5745" s="37">
        <v>5743</v>
      </c>
      <c r="B5745" s="209"/>
      <c r="C5745" s="37" t="s">
        <v>17581</v>
      </c>
      <c r="D5745" s="6" t="s">
        <v>5610</v>
      </c>
      <c r="E5745" s="3">
        <v>10</v>
      </c>
    </row>
    <row r="5746" spans="1:5" ht="18.75">
      <c r="A5746" s="37">
        <v>5744</v>
      </c>
      <c r="B5746" s="209"/>
      <c r="C5746" s="37" t="s">
        <v>17582</v>
      </c>
      <c r="D5746" s="6" t="s">
        <v>5611</v>
      </c>
      <c r="E5746" s="3">
        <v>10</v>
      </c>
    </row>
    <row r="5747" spans="1:5" ht="49.5">
      <c r="A5747" s="37">
        <v>5745</v>
      </c>
      <c r="B5747" s="209"/>
      <c r="C5747" s="37" t="s">
        <v>17583</v>
      </c>
      <c r="D5747" s="6" t="s">
        <v>5612</v>
      </c>
      <c r="E5747" s="3">
        <v>10</v>
      </c>
    </row>
    <row r="5748" spans="1:5" ht="18.75">
      <c r="A5748" s="37">
        <v>5746</v>
      </c>
      <c r="B5748" s="209"/>
      <c r="C5748" s="37" t="s">
        <v>17584</v>
      </c>
      <c r="D5748" s="6" t="s">
        <v>5613</v>
      </c>
      <c r="E5748" s="3">
        <v>10</v>
      </c>
    </row>
    <row r="5749" spans="1:5" ht="18.75">
      <c r="A5749" s="37">
        <v>5747</v>
      </c>
      <c r="B5749" s="209"/>
      <c r="C5749" s="37" t="s">
        <v>17585</v>
      </c>
      <c r="D5749" s="6" t="s">
        <v>5614</v>
      </c>
      <c r="E5749" s="3">
        <v>10</v>
      </c>
    </row>
    <row r="5750" spans="1:5" ht="18.75">
      <c r="A5750" s="37">
        <v>5748</v>
      </c>
      <c r="B5750" s="209"/>
      <c r="C5750" s="37" t="s">
        <v>17586</v>
      </c>
      <c r="D5750" s="6" t="s">
        <v>5615</v>
      </c>
      <c r="E5750" s="3">
        <v>10</v>
      </c>
    </row>
    <row r="5751" spans="1:5" ht="18.75">
      <c r="A5751" s="37">
        <v>5749</v>
      </c>
      <c r="B5751" s="209"/>
      <c r="C5751" s="37" t="s">
        <v>17587</v>
      </c>
      <c r="D5751" s="6" t="s">
        <v>5616</v>
      </c>
      <c r="E5751" s="3">
        <v>10</v>
      </c>
    </row>
    <row r="5752" spans="1:5" ht="33">
      <c r="A5752" s="37">
        <v>5750</v>
      </c>
      <c r="B5752" s="209"/>
      <c r="C5752" s="37" t="s">
        <v>17588</v>
      </c>
      <c r="D5752" s="6" t="s">
        <v>5617</v>
      </c>
      <c r="E5752" s="3">
        <v>10</v>
      </c>
    </row>
    <row r="5753" spans="1:5" ht="18.75">
      <c r="A5753" s="37">
        <v>5751</v>
      </c>
      <c r="B5753" s="209"/>
      <c r="C5753" s="37" t="s">
        <v>17589</v>
      </c>
      <c r="D5753" s="6" t="s">
        <v>5618</v>
      </c>
      <c r="E5753" s="3">
        <v>10</v>
      </c>
    </row>
    <row r="5754" spans="1:5" ht="49.5">
      <c r="A5754" s="37">
        <v>5752</v>
      </c>
      <c r="B5754" s="209"/>
      <c r="C5754" s="37" t="s">
        <v>17590</v>
      </c>
      <c r="D5754" s="6" t="s">
        <v>5619</v>
      </c>
      <c r="E5754" s="3">
        <v>10</v>
      </c>
    </row>
    <row r="5755" spans="1:5" ht="18.75">
      <c r="A5755" s="37">
        <v>5753</v>
      </c>
      <c r="B5755" s="209"/>
      <c r="C5755" s="37" t="s">
        <v>17591</v>
      </c>
      <c r="D5755" s="6" t="s">
        <v>5620</v>
      </c>
      <c r="E5755" s="3">
        <v>10</v>
      </c>
    </row>
    <row r="5756" spans="1:5" ht="18.75">
      <c r="A5756" s="37">
        <v>5754</v>
      </c>
      <c r="B5756" s="209"/>
      <c r="C5756" s="37" t="s">
        <v>17592</v>
      </c>
      <c r="D5756" s="6" t="s">
        <v>5621</v>
      </c>
      <c r="E5756" s="3">
        <v>10</v>
      </c>
    </row>
    <row r="5757" spans="1:5" ht="18.75">
      <c r="A5757" s="37">
        <v>5755</v>
      </c>
      <c r="B5757" s="209"/>
      <c r="C5757" s="37" t="s">
        <v>17593</v>
      </c>
      <c r="D5757" s="6" t="s">
        <v>5622</v>
      </c>
      <c r="E5757" s="3">
        <v>10</v>
      </c>
    </row>
    <row r="5758" spans="1:5" ht="49.5">
      <c r="A5758" s="37">
        <v>5756</v>
      </c>
      <c r="B5758" s="209"/>
      <c r="C5758" s="37" t="s">
        <v>17594</v>
      </c>
      <c r="D5758" s="6" t="s">
        <v>5623</v>
      </c>
      <c r="E5758" s="3">
        <v>10</v>
      </c>
    </row>
    <row r="5759" spans="1:5" ht="33">
      <c r="A5759" s="37">
        <v>5757</v>
      </c>
      <c r="B5759" s="209"/>
      <c r="C5759" s="37" t="s">
        <v>17595</v>
      </c>
      <c r="D5759" s="6" t="s">
        <v>5624</v>
      </c>
      <c r="E5759" s="3">
        <v>10</v>
      </c>
    </row>
    <row r="5760" spans="1:5" ht="18.75">
      <c r="A5760" s="37">
        <v>5758</v>
      </c>
      <c r="B5760" s="209"/>
      <c r="C5760" s="37" t="s">
        <v>17596</v>
      </c>
      <c r="D5760" s="6" t="s">
        <v>5625</v>
      </c>
      <c r="E5760" s="3">
        <v>10</v>
      </c>
    </row>
    <row r="5761" spans="1:5" ht="18.75">
      <c r="A5761" s="37">
        <v>5759</v>
      </c>
      <c r="B5761" s="209"/>
      <c r="C5761" s="37" t="s">
        <v>17597</v>
      </c>
      <c r="D5761" s="6" t="s">
        <v>5626</v>
      </c>
      <c r="E5761" s="3">
        <v>10</v>
      </c>
    </row>
    <row r="5762" spans="1:5" ht="18.75">
      <c r="A5762" s="37">
        <v>5760</v>
      </c>
      <c r="B5762" s="209"/>
      <c r="C5762" s="37" t="s">
        <v>17598</v>
      </c>
      <c r="D5762" s="6" t="s">
        <v>5627</v>
      </c>
      <c r="E5762" s="3">
        <v>10</v>
      </c>
    </row>
    <row r="5763" spans="1:5" ht="18.75">
      <c r="A5763" s="37">
        <v>5761</v>
      </c>
      <c r="B5763" s="209"/>
      <c r="C5763" s="37" t="s">
        <v>17599</v>
      </c>
      <c r="D5763" s="6" t="s">
        <v>5628</v>
      </c>
      <c r="E5763" s="3">
        <v>10</v>
      </c>
    </row>
    <row r="5764" spans="1:5" ht="18.75">
      <c r="A5764" s="37">
        <v>5762</v>
      </c>
      <c r="B5764" s="209"/>
      <c r="C5764" s="37" t="s">
        <v>17600</v>
      </c>
      <c r="D5764" s="6" t="s">
        <v>5629</v>
      </c>
      <c r="E5764" s="3">
        <v>10</v>
      </c>
    </row>
    <row r="5765" spans="1:5" ht="18.75">
      <c r="A5765" s="37">
        <v>5763</v>
      </c>
      <c r="B5765" s="209"/>
      <c r="C5765" s="37" t="s">
        <v>17601</v>
      </c>
      <c r="D5765" s="6" t="s">
        <v>5630</v>
      </c>
      <c r="E5765" s="3">
        <v>10</v>
      </c>
    </row>
    <row r="5766" spans="1:5" ht="18.75">
      <c r="A5766" s="37">
        <v>5764</v>
      </c>
      <c r="B5766" s="209"/>
      <c r="C5766" s="37" t="s">
        <v>17602</v>
      </c>
      <c r="D5766" s="6" t="s">
        <v>5631</v>
      </c>
      <c r="E5766" s="3">
        <v>10</v>
      </c>
    </row>
    <row r="5767" spans="1:5" ht="18.75">
      <c r="A5767" s="37">
        <v>5765</v>
      </c>
      <c r="B5767" s="209"/>
      <c r="C5767" s="37" t="s">
        <v>17603</v>
      </c>
      <c r="D5767" s="6" t="s">
        <v>5632</v>
      </c>
      <c r="E5767" s="3">
        <v>10</v>
      </c>
    </row>
    <row r="5768" spans="1:5" ht="18.75">
      <c r="A5768" s="37">
        <v>5766</v>
      </c>
      <c r="B5768" s="209"/>
      <c r="C5768" s="37" t="s">
        <v>17604</v>
      </c>
      <c r="D5768" s="6" t="s">
        <v>5633</v>
      </c>
      <c r="E5768" s="3">
        <v>10</v>
      </c>
    </row>
    <row r="5769" spans="1:5" ht="33">
      <c r="A5769" s="37">
        <v>5767</v>
      </c>
      <c r="B5769" s="209"/>
      <c r="C5769" s="37" t="s">
        <v>17605</v>
      </c>
      <c r="D5769" s="6" t="s">
        <v>5634</v>
      </c>
      <c r="E5769" s="3">
        <v>10</v>
      </c>
    </row>
    <row r="5770" spans="1:5" ht="18.75">
      <c r="A5770" s="37">
        <v>5768</v>
      </c>
      <c r="B5770" s="209"/>
      <c r="C5770" s="37" t="s">
        <v>17606</v>
      </c>
      <c r="D5770" s="6" t="s">
        <v>5635</v>
      </c>
      <c r="E5770" s="3">
        <v>10</v>
      </c>
    </row>
    <row r="5771" spans="1:5" ht="18.75">
      <c r="A5771" s="37">
        <v>5769</v>
      </c>
      <c r="B5771" s="209"/>
      <c r="C5771" s="37" t="s">
        <v>17607</v>
      </c>
      <c r="D5771" s="6" t="s">
        <v>5636</v>
      </c>
      <c r="E5771" s="3">
        <v>10</v>
      </c>
    </row>
    <row r="5772" spans="1:5" ht="33">
      <c r="A5772" s="37">
        <v>5770</v>
      </c>
      <c r="B5772" s="209"/>
      <c r="C5772" s="37" t="s">
        <v>17608</v>
      </c>
      <c r="D5772" s="6" t="s">
        <v>5637</v>
      </c>
      <c r="E5772" s="3">
        <v>10</v>
      </c>
    </row>
    <row r="5773" spans="1:5" ht="18.75">
      <c r="A5773" s="37">
        <v>5771</v>
      </c>
      <c r="B5773" s="209"/>
      <c r="C5773" s="37" t="s">
        <v>17609</v>
      </c>
      <c r="D5773" s="6" t="s">
        <v>5638</v>
      </c>
      <c r="E5773" s="3">
        <v>10</v>
      </c>
    </row>
    <row r="5774" spans="1:5" ht="18.75">
      <c r="A5774" s="37">
        <v>5772</v>
      </c>
      <c r="B5774" s="209"/>
      <c r="C5774" s="37" t="s">
        <v>17610</v>
      </c>
      <c r="D5774" s="6" t="s">
        <v>5639</v>
      </c>
      <c r="E5774" s="3">
        <v>10</v>
      </c>
    </row>
    <row r="5775" spans="1:5" ht="18.75">
      <c r="A5775" s="37">
        <v>5773</v>
      </c>
      <c r="B5775" s="209"/>
      <c r="C5775" s="37" t="s">
        <v>17611</v>
      </c>
      <c r="D5775" s="6" t="s">
        <v>5640</v>
      </c>
      <c r="E5775" s="3">
        <v>10</v>
      </c>
    </row>
    <row r="5776" spans="1:5" ht="18.75">
      <c r="A5776" s="37">
        <v>5774</v>
      </c>
      <c r="B5776" s="209"/>
      <c r="C5776" s="37" t="s">
        <v>17612</v>
      </c>
      <c r="D5776" s="6" t="s">
        <v>5641</v>
      </c>
      <c r="E5776" s="3">
        <v>10</v>
      </c>
    </row>
    <row r="5777" spans="1:5" ht="18.75">
      <c r="A5777" s="37">
        <v>5775</v>
      </c>
      <c r="B5777" s="209"/>
      <c r="C5777" s="37" t="s">
        <v>17613</v>
      </c>
      <c r="D5777" s="6" t="s">
        <v>5642</v>
      </c>
      <c r="E5777" s="3">
        <v>10</v>
      </c>
    </row>
    <row r="5778" spans="1:5" ht="18.75">
      <c r="A5778" s="37">
        <v>5776</v>
      </c>
      <c r="B5778" s="209"/>
      <c r="C5778" s="37" t="s">
        <v>17614</v>
      </c>
      <c r="D5778" s="6" t="s">
        <v>5643</v>
      </c>
      <c r="E5778" s="3">
        <v>10</v>
      </c>
    </row>
    <row r="5779" spans="1:5" ht="18.75">
      <c r="A5779" s="37">
        <v>5777</v>
      </c>
      <c r="B5779" s="209"/>
      <c r="C5779" s="37" t="s">
        <v>17615</v>
      </c>
      <c r="D5779" s="6" t="s">
        <v>5644</v>
      </c>
      <c r="E5779" s="3">
        <v>10</v>
      </c>
    </row>
    <row r="5780" spans="1:5" ht="18.75">
      <c r="A5780" s="37">
        <v>5778</v>
      </c>
      <c r="B5780" s="209"/>
      <c r="C5780" s="37" t="s">
        <v>17616</v>
      </c>
      <c r="D5780" s="6" t="s">
        <v>5645</v>
      </c>
      <c r="E5780" s="3">
        <v>10</v>
      </c>
    </row>
    <row r="5781" spans="1:5" ht="18.75">
      <c r="A5781" s="37">
        <v>5779</v>
      </c>
      <c r="B5781" s="209"/>
      <c r="C5781" s="37" t="s">
        <v>17617</v>
      </c>
      <c r="D5781" s="6" t="s">
        <v>5646</v>
      </c>
      <c r="E5781" s="3">
        <v>10</v>
      </c>
    </row>
    <row r="5782" spans="1:5" ht="18.75">
      <c r="A5782" s="37">
        <v>5780</v>
      </c>
      <c r="B5782" s="209"/>
      <c r="C5782" s="37" t="s">
        <v>17618</v>
      </c>
      <c r="D5782" s="6" t="s">
        <v>5647</v>
      </c>
      <c r="E5782" s="3">
        <v>10</v>
      </c>
    </row>
    <row r="5783" spans="1:5" ht="18.75">
      <c r="A5783" s="37">
        <v>5781</v>
      </c>
      <c r="B5783" s="209"/>
      <c r="C5783" s="37" t="s">
        <v>17619</v>
      </c>
      <c r="D5783" s="6" t="s">
        <v>5648</v>
      </c>
      <c r="E5783" s="3">
        <v>10</v>
      </c>
    </row>
    <row r="5784" spans="1:5" ht="18.75">
      <c r="A5784" s="37">
        <v>5782</v>
      </c>
      <c r="B5784" s="209"/>
      <c r="C5784" s="37" t="s">
        <v>17620</v>
      </c>
      <c r="D5784" s="6" t="s">
        <v>5649</v>
      </c>
      <c r="E5784" s="3">
        <v>10</v>
      </c>
    </row>
    <row r="5785" spans="1:5" ht="18.75">
      <c r="A5785" s="37">
        <v>5783</v>
      </c>
      <c r="B5785" s="209"/>
      <c r="C5785" s="37" t="s">
        <v>17621</v>
      </c>
      <c r="D5785" s="6" t="s">
        <v>5650</v>
      </c>
      <c r="E5785" s="3">
        <v>10</v>
      </c>
    </row>
    <row r="5786" spans="1:5" ht="18.75">
      <c r="A5786" s="37">
        <v>5784</v>
      </c>
      <c r="B5786" s="209"/>
      <c r="C5786" s="37" t="s">
        <v>17622</v>
      </c>
      <c r="D5786" s="6" t="s">
        <v>5651</v>
      </c>
      <c r="E5786" s="3">
        <v>10</v>
      </c>
    </row>
    <row r="5787" spans="1:5" ht="18.75">
      <c r="A5787" s="37">
        <v>5785</v>
      </c>
      <c r="B5787" s="209"/>
      <c r="C5787" s="37" t="s">
        <v>17623</v>
      </c>
      <c r="D5787" s="6" t="s">
        <v>5652</v>
      </c>
      <c r="E5787" s="3">
        <v>10</v>
      </c>
    </row>
    <row r="5788" spans="1:5" ht="18.75">
      <c r="A5788" s="37">
        <v>5786</v>
      </c>
      <c r="B5788" s="209"/>
      <c r="C5788" s="37" t="s">
        <v>17624</v>
      </c>
      <c r="D5788" s="6" t="s">
        <v>5653</v>
      </c>
      <c r="E5788" s="3">
        <v>10</v>
      </c>
    </row>
    <row r="5789" spans="1:5" ht="33">
      <c r="A5789" s="37">
        <v>5787</v>
      </c>
      <c r="B5789" s="209"/>
      <c r="C5789" s="37" t="s">
        <v>17625</v>
      </c>
      <c r="D5789" s="6" t="s">
        <v>5654</v>
      </c>
      <c r="E5789" s="3">
        <v>10</v>
      </c>
    </row>
    <row r="5790" spans="1:5" ht="33">
      <c r="A5790" s="37">
        <v>5788</v>
      </c>
      <c r="B5790" s="209"/>
      <c r="C5790" s="37" t="s">
        <v>17626</v>
      </c>
      <c r="D5790" s="6" t="s">
        <v>5655</v>
      </c>
      <c r="E5790" s="3">
        <v>10</v>
      </c>
    </row>
    <row r="5791" spans="1:5" ht="18.75">
      <c r="A5791" s="37">
        <v>5789</v>
      </c>
      <c r="B5791" s="209"/>
      <c r="C5791" s="37" t="s">
        <v>17627</v>
      </c>
      <c r="D5791" s="6" t="s">
        <v>5656</v>
      </c>
      <c r="E5791" s="3">
        <v>10</v>
      </c>
    </row>
    <row r="5792" spans="1:5" ht="18.75">
      <c r="A5792" s="37">
        <v>5790</v>
      </c>
      <c r="B5792" s="209"/>
      <c r="C5792" s="37" t="s">
        <v>17628</v>
      </c>
      <c r="D5792" s="6" t="s">
        <v>5657</v>
      </c>
      <c r="E5792" s="3">
        <v>10</v>
      </c>
    </row>
    <row r="5793" spans="1:5" ht="18.75">
      <c r="A5793" s="37">
        <v>5791</v>
      </c>
      <c r="B5793" s="209"/>
      <c r="C5793" s="37" t="s">
        <v>17629</v>
      </c>
      <c r="D5793" s="6" t="s">
        <v>5658</v>
      </c>
      <c r="E5793" s="3">
        <v>10</v>
      </c>
    </row>
    <row r="5794" spans="1:5" ht="18.75">
      <c r="A5794" s="37">
        <v>5792</v>
      </c>
      <c r="B5794" s="209"/>
      <c r="C5794" s="37" t="s">
        <v>17630</v>
      </c>
      <c r="D5794" s="6" t="s">
        <v>5659</v>
      </c>
      <c r="E5794" s="3">
        <v>10</v>
      </c>
    </row>
    <row r="5795" spans="1:5" ht="18.75">
      <c r="A5795" s="37">
        <v>5793</v>
      </c>
      <c r="B5795" s="209"/>
      <c r="C5795" s="37" t="s">
        <v>17631</v>
      </c>
      <c r="D5795" s="6" t="s">
        <v>5660</v>
      </c>
      <c r="E5795" s="3">
        <v>10</v>
      </c>
    </row>
    <row r="5796" spans="1:5" ht="18.75">
      <c r="A5796" s="37">
        <v>5794</v>
      </c>
      <c r="B5796" s="209"/>
      <c r="C5796" s="37" t="s">
        <v>17632</v>
      </c>
      <c r="D5796" s="6" t="s">
        <v>5661</v>
      </c>
      <c r="E5796" s="3">
        <v>10</v>
      </c>
    </row>
    <row r="5797" spans="1:5" ht="18.75">
      <c r="A5797" s="37">
        <v>5795</v>
      </c>
      <c r="B5797" s="209"/>
      <c r="C5797" s="37" t="s">
        <v>17633</v>
      </c>
      <c r="D5797" s="6" t="s">
        <v>5662</v>
      </c>
      <c r="E5797" s="3">
        <v>10</v>
      </c>
    </row>
    <row r="5798" spans="1:5" ht="18.75">
      <c r="A5798" s="37">
        <v>5796</v>
      </c>
      <c r="B5798" s="209"/>
      <c r="C5798" s="37" t="s">
        <v>17634</v>
      </c>
      <c r="D5798" s="6" t="s">
        <v>5663</v>
      </c>
      <c r="E5798" s="3">
        <v>10</v>
      </c>
    </row>
    <row r="5799" spans="1:5" ht="18.75">
      <c r="A5799" s="37">
        <v>5797</v>
      </c>
      <c r="B5799" s="209"/>
      <c r="C5799" s="37" t="s">
        <v>17635</v>
      </c>
      <c r="D5799" s="6" t="s">
        <v>5664</v>
      </c>
      <c r="E5799" s="3">
        <v>10</v>
      </c>
    </row>
    <row r="5800" spans="1:5" ht="18.75">
      <c r="A5800" s="37">
        <v>5798</v>
      </c>
      <c r="B5800" s="209"/>
      <c r="C5800" s="37" t="s">
        <v>17636</v>
      </c>
      <c r="D5800" s="6" t="s">
        <v>5665</v>
      </c>
      <c r="E5800" s="3">
        <v>10</v>
      </c>
    </row>
    <row r="5801" spans="1:5" ht="18.75">
      <c r="A5801" s="37">
        <v>5799</v>
      </c>
      <c r="B5801" s="209"/>
      <c r="C5801" s="37" t="s">
        <v>17637</v>
      </c>
      <c r="D5801" s="6" t="s">
        <v>5666</v>
      </c>
      <c r="E5801" s="3">
        <v>10</v>
      </c>
    </row>
    <row r="5802" spans="1:5" ht="18.75">
      <c r="A5802" s="37">
        <v>5800</v>
      </c>
      <c r="B5802" s="209"/>
      <c r="C5802" s="37" t="s">
        <v>17638</v>
      </c>
      <c r="D5802" s="6" t="s">
        <v>5667</v>
      </c>
      <c r="E5802" s="3">
        <v>10</v>
      </c>
    </row>
    <row r="5803" spans="1:5" ht="18.75">
      <c r="A5803" s="37">
        <v>5801</v>
      </c>
      <c r="B5803" s="209"/>
      <c r="C5803" s="37" t="s">
        <v>17639</v>
      </c>
      <c r="D5803" s="6" t="s">
        <v>5668</v>
      </c>
      <c r="E5803" s="3">
        <v>10</v>
      </c>
    </row>
    <row r="5804" spans="1:5" ht="18.75">
      <c r="A5804" s="37">
        <v>5802</v>
      </c>
      <c r="B5804" s="209"/>
      <c r="C5804" s="37" t="s">
        <v>17640</v>
      </c>
      <c r="D5804" s="6" t="s">
        <v>5669</v>
      </c>
      <c r="E5804" s="3">
        <v>10</v>
      </c>
    </row>
    <row r="5805" spans="1:5" ht="18.75">
      <c r="A5805" s="37">
        <v>5803</v>
      </c>
      <c r="B5805" s="209"/>
      <c r="C5805" s="37" t="s">
        <v>17641</v>
      </c>
      <c r="D5805" s="6" t="s">
        <v>5670</v>
      </c>
      <c r="E5805" s="3">
        <v>10</v>
      </c>
    </row>
    <row r="5806" spans="1:5" ht="49.5">
      <c r="A5806" s="37">
        <v>5804</v>
      </c>
      <c r="B5806" s="209"/>
      <c r="C5806" s="37" t="s">
        <v>17642</v>
      </c>
      <c r="D5806" s="6" t="s">
        <v>5671</v>
      </c>
      <c r="E5806" s="3">
        <v>10</v>
      </c>
    </row>
    <row r="5807" spans="1:5" ht="18.75">
      <c r="A5807" s="37">
        <v>5805</v>
      </c>
      <c r="B5807" s="209"/>
      <c r="C5807" s="37" t="s">
        <v>17643</v>
      </c>
      <c r="D5807" s="6" t="s">
        <v>5672</v>
      </c>
      <c r="E5807" s="3">
        <v>10</v>
      </c>
    </row>
    <row r="5808" spans="1:5" ht="18.75">
      <c r="A5808" s="37">
        <v>5806</v>
      </c>
      <c r="B5808" s="209"/>
      <c r="C5808" s="37" t="s">
        <v>17644</v>
      </c>
      <c r="D5808" s="6" t="s">
        <v>5673</v>
      </c>
      <c r="E5808" s="3">
        <v>10</v>
      </c>
    </row>
    <row r="5809" spans="1:5" ht="33">
      <c r="A5809" s="37">
        <v>5807</v>
      </c>
      <c r="B5809" s="209"/>
      <c r="C5809" s="37" t="s">
        <v>17645</v>
      </c>
      <c r="D5809" s="6" t="s">
        <v>5674</v>
      </c>
      <c r="E5809" s="3">
        <v>10</v>
      </c>
    </row>
    <row r="5810" spans="1:5" ht="33">
      <c r="A5810" s="37">
        <v>5808</v>
      </c>
      <c r="B5810" s="209"/>
      <c r="C5810" s="37" t="s">
        <v>17646</v>
      </c>
      <c r="D5810" s="6" t="s">
        <v>5675</v>
      </c>
      <c r="E5810" s="3">
        <v>10</v>
      </c>
    </row>
    <row r="5811" spans="1:5" ht="18.75">
      <c r="A5811" s="37">
        <v>5809</v>
      </c>
      <c r="B5811" s="209"/>
      <c r="C5811" s="37" t="s">
        <v>17647</v>
      </c>
      <c r="D5811" s="6" t="s">
        <v>5676</v>
      </c>
      <c r="E5811" s="3">
        <v>10</v>
      </c>
    </row>
    <row r="5812" spans="1:5" ht="18.75">
      <c r="A5812" s="37">
        <v>5810</v>
      </c>
      <c r="B5812" s="209"/>
      <c r="C5812" s="37" t="s">
        <v>17648</v>
      </c>
      <c r="D5812" s="6" t="s">
        <v>5677</v>
      </c>
      <c r="E5812" s="3">
        <v>10</v>
      </c>
    </row>
    <row r="5813" spans="1:5" ht="18.75">
      <c r="A5813" s="37">
        <v>5811</v>
      </c>
      <c r="B5813" s="209"/>
      <c r="C5813" s="37" t="s">
        <v>17649</v>
      </c>
      <c r="D5813" s="6" t="s">
        <v>5678</v>
      </c>
      <c r="E5813" s="3">
        <v>10</v>
      </c>
    </row>
    <row r="5814" spans="1:5" ht="18.75">
      <c r="A5814" s="37">
        <v>5812</v>
      </c>
      <c r="B5814" s="209"/>
      <c r="C5814" s="37" t="s">
        <v>17650</v>
      </c>
      <c r="D5814" s="6" t="s">
        <v>5679</v>
      </c>
      <c r="E5814" s="3">
        <v>10</v>
      </c>
    </row>
    <row r="5815" spans="1:5" ht="18.75">
      <c r="A5815" s="37">
        <v>5813</v>
      </c>
      <c r="B5815" s="209"/>
      <c r="C5815" s="37" t="s">
        <v>17651</v>
      </c>
      <c r="D5815" s="6" t="s">
        <v>5680</v>
      </c>
      <c r="E5815" s="3">
        <v>10</v>
      </c>
    </row>
    <row r="5816" spans="1:5" ht="18.75">
      <c r="A5816" s="37">
        <v>5814</v>
      </c>
      <c r="B5816" s="209"/>
      <c r="C5816" s="37" t="s">
        <v>17652</v>
      </c>
      <c r="D5816" s="6" t="s">
        <v>5681</v>
      </c>
      <c r="E5816" s="3">
        <v>10</v>
      </c>
    </row>
    <row r="5817" spans="1:5" ht="18.75">
      <c r="A5817" s="37">
        <v>5815</v>
      </c>
      <c r="B5817" s="209"/>
      <c r="C5817" s="37" t="s">
        <v>17653</v>
      </c>
      <c r="D5817" s="6" t="s">
        <v>5682</v>
      </c>
      <c r="E5817" s="3">
        <v>10</v>
      </c>
    </row>
    <row r="5818" spans="1:5" ht="18.75">
      <c r="A5818" s="37">
        <v>5816</v>
      </c>
      <c r="B5818" s="209"/>
      <c r="C5818" s="37" t="s">
        <v>17654</v>
      </c>
      <c r="D5818" s="6" t="s">
        <v>5683</v>
      </c>
      <c r="E5818" s="3">
        <v>10</v>
      </c>
    </row>
    <row r="5819" spans="1:5" ht="18.75">
      <c r="A5819" s="37">
        <v>5817</v>
      </c>
      <c r="B5819" s="209"/>
      <c r="C5819" s="37" t="s">
        <v>17655</v>
      </c>
      <c r="D5819" s="6" t="s">
        <v>5684</v>
      </c>
      <c r="E5819" s="3">
        <v>10</v>
      </c>
    </row>
    <row r="5820" spans="1:5" ht="18.75">
      <c r="A5820" s="37">
        <v>5818</v>
      </c>
      <c r="B5820" s="209"/>
      <c r="C5820" s="37" t="s">
        <v>17656</v>
      </c>
      <c r="D5820" s="6" t="s">
        <v>5685</v>
      </c>
      <c r="E5820" s="3">
        <v>10</v>
      </c>
    </row>
    <row r="5821" spans="1:5" ht="18.75">
      <c r="A5821" s="37">
        <v>5819</v>
      </c>
      <c r="B5821" s="209"/>
      <c r="C5821" s="37" t="s">
        <v>17657</v>
      </c>
      <c r="D5821" s="6" t="s">
        <v>5686</v>
      </c>
      <c r="E5821" s="3">
        <v>10</v>
      </c>
    </row>
    <row r="5822" spans="1:5" ht="18.75">
      <c r="A5822" s="37">
        <v>5820</v>
      </c>
      <c r="B5822" s="209"/>
      <c r="C5822" s="37" t="s">
        <v>17658</v>
      </c>
      <c r="D5822" s="6" t="s">
        <v>5687</v>
      </c>
      <c r="E5822" s="3">
        <v>10</v>
      </c>
    </row>
    <row r="5823" spans="1:5" ht="18.75">
      <c r="A5823" s="37">
        <v>5821</v>
      </c>
      <c r="B5823" s="209"/>
      <c r="C5823" s="37" t="s">
        <v>17659</v>
      </c>
      <c r="D5823" s="6" t="s">
        <v>5688</v>
      </c>
      <c r="E5823" s="3">
        <v>10</v>
      </c>
    </row>
    <row r="5824" spans="1:5" ht="18.75">
      <c r="A5824" s="37">
        <v>5822</v>
      </c>
      <c r="B5824" s="209"/>
      <c r="C5824" s="37" t="s">
        <v>17660</v>
      </c>
      <c r="D5824" s="6" t="s">
        <v>5689</v>
      </c>
      <c r="E5824" s="3">
        <v>10</v>
      </c>
    </row>
    <row r="5825" spans="1:5" ht="18.75">
      <c r="A5825" s="37">
        <v>5823</v>
      </c>
      <c r="B5825" s="209"/>
      <c r="C5825" s="37" t="s">
        <v>17661</v>
      </c>
      <c r="D5825" s="6" t="s">
        <v>5690</v>
      </c>
      <c r="E5825" s="3">
        <v>10</v>
      </c>
    </row>
    <row r="5826" spans="1:5" ht="33">
      <c r="A5826" s="37">
        <v>5824</v>
      </c>
      <c r="B5826" s="209"/>
      <c r="C5826" s="37" t="s">
        <v>17662</v>
      </c>
      <c r="D5826" s="6" t="s">
        <v>5691</v>
      </c>
      <c r="E5826" s="3">
        <v>10</v>
      </c>
    </row>
    <row r="5827" spans="1:5" ht="18.75">
      <c r="A5827" s="37">
        <v>5825</v>
      </c>
      <c r="B5827" s="209"/>
      <c r="C5827" s="37" t="s">
        <v>17663</v>
      </c>
      <c r="D5827" s="6" t="s">
        <v>5692</v>
      </c>
      <c r="E5827" s="3">
        <v>10</v>
      </c>
    </row>
    <row r="5828" spans="1:5" ht="18.75">
      <c r="A5828" s="37">
        <v>5826</v>
      </c>
      <c r="B5828" s="209"/>
      <c r="C5828" s="37" t="s">
        <v>17664</v>
      </c>
      <c r="D5828" s="6" t="s">
        <v>5693</v>
      </c>
      <c r="E5828" s="3">
        <v>10</v>
      </c>
    </row>
    <row r="5829" spans="1:5" ht="18.75">
      <c r="A5829" s="37">
        <v>5827</v>
      </c>
      <c r="B5829" s="209"/>
      <c r="C5829" s="37" t="s">
        <v>17665</v>
      </c>
      <c r="D5829" s="6" t="s">
        <v>5694</v>
      </c>
      <c r="E5829" s="3">
        <v>10</v>
      </c>
    </row>
    <row r="5830" spans="1:5" ht="18.75">
      <c r="A5830" s="37">
        <v>5828</v>
      </c>
      <c r="B5830" s="209"/>
      <c r="C5830" s="37" t="s">
        <v>17666</v>
      </c>
      <c r="D5830" s="6" t="s">
        <v>5695</v>
      </c>
      <c r="E5830" s="3">
        <v>10</v>
      </c>
    </row>
    <row r="5831" spans="1:5" ht="18.75">
      <c r="A5831" s="37">
        <v>5829</v>
      </c>
      <c r="B5831" s="209"/>
      <c r="C5831" s="37" t="s">
        <v>17667</v>
      </c>
      <c r="D5831" s="6" t="s">
        <v>5696</v>
      </c>
      <c r="E5831" s="3">
        <v>10</v>
      </c>
    </row>
    <row r="5832" spans="1:5" ht="18.75">
      <c r="A5832" s="37">
        <v>5830</v>
      </c>
      <c r="B5832" s="209"/>
      <c r="C5832" s="37" t="s">
        <v>17668</v>
      </c>
      <c r="D5832" s="6" t="s">
        <v>5697</v>
      </c>
      <c r="E5832" s="3">
        <v>10</v>
      </c>
    </row>
    <row r="5833" spans="1:5" ht="18.75">
      <c r="A5833" s="37">
        <v>5831</v>
      </c>
      <c r="B5833" s="209"/>
      <c r="C5833" s="37" t="s">
        <v>17669</v>
      </c>
      <c r="D5833" s="6" t="s">
        <v>5698</v>
      </c>
      <c r="E5833" s="3">
        <v>10</v>
      </c>
    </row>
    <row r="5834" spans="1:5" ht="18.75">
      <c r="A5834" s="37">
        <v>5832</v>
      </c>
      <c r="B5834" s="209"/>
      <c r="C5834" s="37" t="s">
        <v>17670</v>
      </c>
      <c r="D5834" s="6" t="s">
        <v>5699</v>
      </c>
      <c r="E5834" s="3">
        <v>10</v>
      </c>
    </row>
    <row r="5835" spans="1:5" ht="18.75">
      <c r="A5835" s="37">
        <v>5833</v>
      </c>
      <c r="B5835" s="209"/>
      <c r="C5835" s="37" t="s">
        <v>17671</v>
      </c>
      <c r="D5835" s="6" t="s">
        <v>5700</v>
      </c>
      <c r="E5835" s="3">
        <v>10</v>
      </c>
    </row>
    <row r="5836" spans="1:5" ht="18.75">
      <c r="A5836" s="37">
        <v>5834</v>
      </c>
      <c r="B5836" s="209"/>
      <c r="C5836" s="37" t="s">
        <v>17672</v>
      </c>
      <c r="D5836" s="6" t="s">
        <v>5701</v>
      </c>
      <c r="E5836" s="3">
        <v>10</v>
      </c>
    </row>
    <row r="5837" spans="1:5" ht="18.75">
      <c r="A5837" s="37">
        <v>5835</v>
      </c>
      <c r="B5837" s="209"/>
      <c r="C5837" s="37" t="s">
        <v>17673</v>
      </c>
      <c r="D5837" s="6" t="s">
        <v>5702</v>
      </c>
      <c r="E5837" s="3">
        <v>10</v>
      </c>
    </row>
    <row r="5838" spans="1:5" ht="18.75">
      <c r="A5838" s="37">
        <v>5836</v>
      </c>
      <c r="B5838" s="209"/>
      <c r="C5838" s="37" t="s">
        <v>17674</v>
      </c>
      <c r="D5838" s="6" t="s">
        <v>5703</v>
      </c>
      <c r="E5838" s="3">
        <v>10</v>
      </c>
    </row>
    <row r="5839" spans="1:5" ht="18.75">
      <c r="A5839" s="37">
        <v>5837</v>
      </c>
      <c r="B5839" s="209"/>
      <c r="C5839" s="37" t="s">
        <v>17675</v>
      </c>
      <c r="D5839" s="6" t="s">
        <v>5704</v>
      </c>
      <c r="E5839" s="3">
        <v>10</v>
      </c>
    </row>
    <row r="5840" spans="1:5" ht="18.75">
      <c r="A5840" s="37">
        <v>5838</v>
      </c>
      <c r="B5840" s="209"/>
      <c r="C5840" s="37" t="s">
        <v>17676</v>
      </c>
      <c r="D5840" s="6" t="s">
        <v>5705</v>
      </c>
      <c r="E5840" s="3">
        <v>10</v>
      </c>
    </row>
    <row r="5841" spans="1:5" ht="18.75">
      <c r="A5841" s="37">
        <v>5839</v>
      </c>
      <c r="B5841" s="209"/>
      <c r="C5841" s="37" t="s">
        <v>17677</v>
      </c>
      <c r="D5841" s="6" t="s">
        <v>5706</v>
      </c>
      <c r="E5841" s="3">
        <v>10</v>
      </c>
    </row>
    <row r="5842" spans="1:5" ht="18.75">
      <c r="A5842" s="37">
        <v>5840</v>
      </c>
      <c r="B5842" s="209"/>
      <c r="C5842" s="37" t="s">
        <v>17678</v>
      </c>
      <c r="D5842" s="6" t="s">
        <v>5707</v>
      </c>
      <c r="E5842" s="3">
        <v>10</v>
      </c>
    </row>
    <row r="5843" spans="1:5" ht="33">
      <c r="A5843" s="37">
        <v>5841</v>
      </c>
      <c r="B5843" s="209"/>
      <c r="C5843" s="37" t="s">
        <v>17679</v>
      </c>
      <c r="D5843" s="6" t="s">
        <v>5708</v>
      </c>
      <c r="E5843" s="3">
        <v>10</v>
      </c>
    </row>
    <row r="5844" spans="1:5" ht="18.75">
      <c r="A5844" s="37">
        <v>5842</v>
      </c>
      <c r="B5844" s="209"/>
      <c r="C5844" s="37" t="s">
        <v>17680</v>
      </c>
      <c r="D5844" s="6" t="s">
        <v>5709</v>
      </c>
      <c r="E5844" s="3">
        <v>10</v>
      </c>
    </row>
    <row r="5845" spans="1:5" ht="33">
      <c r="A5845" s="37">
        <v>5843</v>
      </c>
      <c r="B5845" s="209"/>
      <c r="C5845" s="37" t="s">
        <v>17681</v>
      </c>
      <c r="D5845" s="6" t="s">
        <v>5710</v>
      </c>
      <c r="E5845" s="3">
        <v>10</v>
      </c>
    </row>
    <row r="5846" spans="1:5" ht="18.75">
      <c r="A5846" s="37">
        <v>5844</v>
      </c>
      <c r="B5846" s="209"/>
      <c r="C5846" s="37" t="s">
        <v>17682</v>
      </c>
      <c r="D5846" s="6" t="s">
        <v>5711</v>
      </c>
      <c r="E5846" s="3">
        <v>10</v>
      </c>
    </row>
    <row r="5847" spans="1:5" ht="18.75">
      <c r="A5847" s="37">
        <v>5845</v>
      </c>
      <c r="B5847" s="209"/>
      <c r="C5847" s="37" t="s">
        <v>17683</v>
      </c>
      <c r="D5847" s="6" t="s">
        <v>5712</v>
      </c>
      <c r="E5847" s="3">
        <v>10</v>
      </c>
    </row>
    <row r="5848" spans="1:5" ht="33">
      <c r="A5848" s="37">
        <v>5846</v>
      </c>
      <c r="B5848" s="209"/>
      <c r="C5848" s="37" t="s">
        <v>17684</v>
      </c>
      <c r="D5848" s="6" t="s">
        <v>5713</v>
      </c>
      <c r="E5848" s="3">
        <v>10</v>
      </c>
    </row>
    <row r="5849" spans="1:5" ht="33">
      <c r="A5849" s="37">
        <v>5847</v>
      </c>
      <c r="B5849" s="209"/>
      <c r="C5849" s="37" t="s">
        <v>17685</v>
      </c>
      <c r="D5849" s="6" t="s">
        <v>5714</v>
      </c>
      <c r="E5849" s="3">
        <v>10</v>
      </c>
    </row>
    <row r="5850" spans="1:5" ht="49.5">
      <c r="A5850" s="37">
        <v>5848</v>
      </c>
      <c r="B5850" s="209"/>
      <c r="C5850" s="37" t="s">
        <v>17686</v>
      </c>
      <c r="D5850" s="6" t="s">
        <v>5715</v>
      </c>
      <c r="E5850" s="3">
        <v>10</v>
      </c>
    </row>
    <row r="5851" spans="1:5" ht="33">
      <c r="A5851" s="37">
        <v>5849</v>
      </c>
      <c r="B5851" s="209"/>
      <c r="C5851" s="37" t="s">
        <v>17687</v>
      </c>
      <c r="D5851" s="6" t="s">
        <v>5716</v>
      </c>
      <c r="E5851" s="3">
        <v>10</v>
      </c>
    </row>
    <row r="5852" spans="1:5" ht="18.75">
      <c r="A5852" s="37">
        <v>5850</v>
      </c>
      <c r="B5852" s="209"/>
      <c r="C5852" s="37" t="s">
        <v>17688</v>
      </c>
      <c r="D5852" s="6" t="s">
        <v>5717</v>
      </c>
      <c r="E5852" s="3">
        <v>10</v>
      </c>
    </row>
    <row r="5853" spans="1:5" ht="18.75">
      <c r="A5853" s="37">
        <v>5851</v>
      </c>
      <c r="B5853" s="209"/>
      <c r="C5853" s="37" t="s">
        <v>17689</v>
      </c>
      <c r="D5853" s="6" t="s">
        <v>5718</v>
      </c>
      <c r="E5853" s="3">
        <v>10</v>
      </c>
    </row>
    <row r="5854" spans="1:5" ht="18.75">
      <c r="A5854" s="37">
        <v>5852</v>
      </c>
      <c r="B5854" s="209"/>
      <c r="C5854" s="37" t="s">
        <v>17690</v>
      </c>
      <c r="D5854" s="6" t="s">
        <v>5719</v>
      </c>
      <c r="E5854" s="3">
        <v>10</v>
      </c>
    </row>
    <row r="5855" spans="1:5" ht="18.75">
      <c r="A5855" s="37">
        <v>5853</v>
      </c>
      <c r="B5855" s="209"/>
      <c r="C5855" s="37" t="s">
        <v>17691</v>
      </c>
      <c r="D5855" s="6" t="s">
        <v>5720</v>
      </c>
      <c r="E5855" s="3">
        <v>10</v>
      </c>
    </row>
    <row r="5856" spans="1:5" ht="18.75">
      <c r="A5856" s="37">
        <v>5854</v>
      </c>
      <c r="B5856" s="209"/>
      <c r="C5856" s="37" t="s">
        <v>17692</v>
      </c>
      <c r="D5856" s="6" t="s">
        <v>5721</v>
      </c>
      <c r="E5856" s="3">
        <v>10</v>
      </c>
    </row>
    <row r="5857" spans="1:5" ht="18.75">
      <c r="A5857" s="37">
        <v>5855</v>
      </c>
      <c r="B5857" s="209"/>
      <c r="C5857" s="37" t="s">
        <v>17693</v>
      </c>
      <c r="D5857" s="6" t="s">
        <v>5722</v>
      </c>
      <c r="E5857" s="3">
        <v>10</v>
      </c>
    </row>
    <row r="5858" spans="1:5" ht="18.75">
      <c r="A5858" s="37">
        <v>5856</v>
      </c>
      <c r="B5858" s="209"/>
      <c r="C5858" s="37" t="s">
        <v>17694</v>
      </c>
      <c r="D5858" s="6" t="s">
        <v>5723</v>
      </c>
      <c r="E5858" s="3">
        <v>10</v>
      </c>
    </row>
    <row r="5859" spans="1:5" ht="18.75">
      <c r="A5859" s="37">
        <v>5857</v>
      </c>
      <c r="B5859" s="209"/>
      <c r="C5859" s="37" t="s">
        <v>17695</v>
      </c>
      <c r="D5859" s="6" t="s">
        <v>5722</v>
      </c>
      <c r="E5859" s="3">
        <v>10</v>
      </c>
    </row>
    <row r="5860" spans="1:5" ht="18.75">
      <c r="A5860" s="37">
        <v>5858</v>
      </c>
      <c r="B5860" s="209"/>
      <c r="C5860" s="37" t="s">
        <v>17696</v>
      </c>
      <c r="D5860" s="6" t="s">
        <v>5724</v>
      </c>
      <c r="E5860" s="3">
        <v>10</v>
      </c>
    </row>
    <row r="5861" spans="1:5" ht="18.75">
      <c r="A5861" s="37">
        <v>5859</v>
      </c>
      <c r="B5861" s="209"/>
      <c r="C5861" s="37" t="s">
        <v>17697</v>
      </c>
      <c r="D5861" s="6" t="s">
        <v>5725</v>
      </c>
      <c r="E5861" s="3">
        <v>10</v>
      </c>
    </row>
    <row r="5862" spans="1:5" ht="18.75">
      <c r="A5862" s="37">
        <v>5860</v>
      </c>
      <c r="B5862" s="209"/>
      <c r="C5862" s="37" t="s">
        <v>17698</v>
      </c>
      <c r="D5862" s="6" t="s">
        <v>5726</v>
      </c>
      <c r="E5862" s="3">
        <v>10</v>
      </c>
    </row>
    <row r="5863" spans="1:5" ht="18.75">
      <c r="A5863" s="37">
        <v>5861</v>
      </c>
      <c r="B5863" s="209"/>
      <c r="C5863" s="37" t="s">
        <v>17699</v>
      </c>
      <c r="D5863" s="6" t="s">
        <v>5727</v>
      </c>
      <c r="E5863" s="3">
        <v>10</v>
      </c>
    </row>
    <row r="5864" spans="1:5" ht="18.75">
      <c r="A5864" s="37">
        <v>5862</v>
      </c>
      <c r="B5864" s="209"/>
      <c r="C5864" s="37" t="s">
        <v>17700</v>
      </c>
      <c r="D5864" s="6" t="s">
        <v>5728</v>
      </c>
      <c r="E5864" s="3">
        <v>10</v>
      </c>
    </row>
    <row r="5865" spans="1:5" ht="18.75">
      <c r="A5865" s="37">
        <v>5863</v>
      </c>
      <c r="B5865" s="209"/>
      <c r="C5865" s="37" t="s">
        <v>17701</v>
      </c>
      <c r="D5865" s="6" t="s">
        <v>5729</v>
      </c>
      <c r="E5865" s="3">
        <v>10</v>
      </c>
    </row>
    <row r="5866" spans="1:5" ht="18.75">
      <c r="A5866" s="37">
        <v>5864</v>
      </c>
      <c r="B5866" s="209"/>
      <c r="C5866" s="37" t="s">
        <v>17702</v>
      </c>
      <c r="D5866" s="6" t="s">
        <v>5730</v>
      </c>
      <c r="E5866" s="3">
        <v>10</v>
      </c>
    </row>
    <row r="5867" spans="1:5" ht="18.75">
      <c r="A5867" s="37">
        <v>5865</v>
      </c>
      <c r="B5867" s="209"/>
      <c r="C5867" s="37" t="s">
        <v>17703</v>
      </c>
      <c r="D5867" s="6" t="s">
        <v>5731</v>
      </c>
      <c r="E5867" s="3">
        <v>10</v>
      </c>
    </row>
    <row r="5868" spans="1:5" ht="18.75">
      <c r="A5868" s="37">
        <v>5866</v>
      </c>
      <c r="B5868" s="209"/>
      <c r="C5868" s="37" t="s">
        <v>17704</v>
      </c>
      <c r="D5868" s="6" t="s">
        <v>5732</v>
      </c>
      <c r="E5868" s="3">
        <v>10</v>
      </c>
    </row>
    <row r="5869" spans="1:5" ht="18.75">
      <c r="A5869" s="37">
        <v>5867</v>
      </c>
      <c r="B5869" s="209"/>
      <c r="C5869" s="37" t="s">
        <v>17705</v>
      </c>
      <c r="D5869" s="6" t="s">
        <v>5733</v>
      </c>
      <c r="E5869" s="3">
        <v>10</v>
      </c>
    </row>
    <row r="5870" spans="1:5" ht="18.75">
      <c r="A5870" s="37">
        <v>5868</v>
      </c>
      <c r="B5870" s="209"/>
      <c r="C5870" s="37" t="s">
        <v>17706</v>
      </c>
      <c r="D5870" s="6" t="s">
        <v>5734</v>
      </c>
      <c r="E5870" s="3">
        <v>10</v>
      </c>
    </row>
    <row r="5871" spans="1:5" ht="18.75">
      <c r="A5871" s="37">
        <v>5869</v>
      </c>
      <c r="B5871" s="209"/>
      <c r="C5871" s="37" t="s">
        <v>17707</v>
      </c>
      <c r="D5871" s="6" t="s">
        <v>5735</v>
      </c>
      <c r="E5871" s="3">
        <v>10</v>
      </c>
    </row>
    <row r="5872" spans="1:5" ht="18.75">
      <c r="A5872" s="37">
        <v>5870</v>
      </c>
      <c r="B5872" s="209"/>
      <c r="C5872" s="37" t="s">
        <v>17708</v>
      </c>
      <c r="D5872" s="6" t="s">
        <v>5736</v>
      </c>
      <c r="E5872" s="3">
        <v>10</v>
      </c>
    </row>
    <row r="5873" spans="1:5" ht="18.75">
      <c r="A5873" s="37">
        <v>5871</v>
      </c>
      <c r="B5873" s="209"/>
      <c r="C5873" s="37" t="s">
        <v>17709</v>
      </c>
      <c r="D5873" s="6" t="s">
        <v>5737</v>
      </c>
      <c r="E5873" s="3">
        <v>10</v>
      </c>
    </row>
    <row r="5874" spans="1:5" ht="18.75">
      <c r="A5874" s="37">
        <v>5872</v>
      </c>
      <c r="B5874" s="209"/>
      <c r="C5874" s="37" t="s">
        <v>17710</v>
      </c>
      <c r="D5874" s="6" t="s">
        <v>5738</v>
      </c>
      <c r="E5874" s="3">
        <v>10</v>
      </c>
    </row>
    <row r="5875" spans="1:5" ht="18.75">
      <c r="A5875" s="37">
        <v>5873</v>
      </c>
      <c r="B5875" s="209"/>
      <c r="C5875" s="37" t="s">
        <v>17711</v>
      </c>
      <c r="D5875" s="6" t="s">
        <v>5739</v>
      </c>
      <c r="E5875" s="3">
        <v>10</v>
      </c>
    </row>
    <row r="5876" spans="1:5" ht="18.75">
      <c r="A5876" s="37">
        <v>5874</v>
      </c>
      <c r="B5876" s="209"/>
      <c r="C5876" s="37" t="s">
        <v>17712</v>
      </c>
      <c r="D5876" s="6" t="s">
        <v>5740</v>
      </c>
      <c r="E5876" s="3">
        <v>10</v>
      </c>
    </row>
    <row r="5877" spans="1:5" ht="49.5">
      <c r="A5877" s="37">
        <v>5875</v>
      </c>
      <c r="B5877" s="209"/>
      <c r="C5877" s="37" t="s">
        <v>17713</v>
      </c>
      <c r="D5877" s="6" t="s">
        <v>5741</v>
      </c>
      <c r="E5877" s="3">
        <v>10</v>
      </c>
    </row>
    <row r="5878" spans="1:5" ht="18.75">
      <c r="A5878" s="37">
        <v>5876</v>
      </c>
      <c r="B5878" s="209"/>
      <c r="C5878" s="37" t="s">
        <v>17714</v>
      </c>
      <c r="D5878" s="6" t="s">
        <v>5742</v>
      </c>
      <c r="E5878" s="3">
        <v>10</v>
      </c>
    </row>
    <row r="5879" spans="1:5" ht="18.75">
      <c r="A5879" s="37">
        <v>5877</v>
      </c>
      <c r="B5879" s="209"/>
      <c r="C5879" s="37" t="s">
        <v>17715</v>
      </c>
      <c r="D5879" s="6" t="s">
        <v>5743</v>
      </c>
      <c r="E5879" s="3">
        <v>10</v>
      </c>
    </row>
    <row r="5880" spans="1:5" ht="33">
      <c r="A5880" s="37">
        <v>5878</v>
      </c>
      <c r="B5880" s="209"/>
      <c r="C5880" s="37" t="s">
        <v>17716</v>
      </c>
      <c r="D5880" s="6" t="s">
        <v>5744</v>
      </c>
      <c r="E5880" s="3">
        <v>10</v>
      </c>
    </row>
    <row r="5881" spans="1:5" ht="49.5">
      <c r="A5881" s="37">
        <v>5879</v>
      </c>
      <c r="B5881" s="209"/>
      <c r="C5881" s="37" t="s">
        <v>17717</v>
      </c>
      <c r="D5881" s="6" t="s">
        <v>5745</v>
      </c>
      <c r="E5881" s="3">
        <v>10</v>
      </c>
    </row>
    <row r="5882" spans="1:5" ht="18.75">
      <c r="A5882" s="37">
        <v>5880</v>
      </c>
      <c r="B5882" s="209"/>
      <c r="C5882" s="37" t="s">
        <v>17718</v>
      </c>
      <c r="D5882" s="6" t="s">
        <v>5746</v>
      </c>
      <c r="E5882" s="3">
        <v>10</v>
      </c>
    </row>
    <row r="5883" spans="1:5" ht="18.75">
      <c r="A5883" s="37">
        <v>5881</v>
      </c>
      <c r="B5883" s="209"/>
      <c r="C5883" s="37" t="s">
        <v>17719</v>
      </c>
      <c r="D5883" s="6" t="s">
        <v>5747</v>
      </c>
      <c r="E5883" s="3">
        <v>10</v>
      </c>
    </row>
    <row r="5884" spans="1:5" ht="49.5">
      <c r="A5884" s="37">
        <v>5882</v>
      </c>
      <c r="B5884" s="209"/>
      <c r="C5884" s="37" t="s">
        <v>17720</v>
      </c>
      <c r="D5884" s="6" t="s">
        <v>5748</v>
      </c>
      <c r="E5884" s="3">
        <v>10</v>
      </c>
    </row>
    <row r="5885" spans="1:5" ht="18.75">
      <c r="A5885" s="37">
        <v>5883</v>
      </c>
      <c r="B5885" s="209"/>
      <c r="C5885" s="37" t="s">
        <v>17721</v>
      </c>
      <c r="D5885" s="6" t="s">
        <v>5749</v>
      </c>
      <c r="E5885" s="3">
        <v>10</v>
      </c>
    </row>
    <row r="5886" spans="1:5" ht="49.5">
      <c r="A5886" s="37">
        <v>5884</v>
      </c>
      <c r="B5886" s="209"/>
      <c r="C5886" s="37" t="s">
        <v>17722</v>
      </c>
      <c r="D5886" s="6" t="s">
        <v>5750</v>
      </c>
      <c r="E5886" s="3">
        <v>10</v>
      </c>
    </row>
    <row r="5887" spans="1:5" ht="33">
      <c r="A5887" s="37">
        <v>5885</v>
      </c>
      <c r="B5887" s="209"/>
      <c r="C5887" s="37" t="s">
        <v>17723</v>
      </c>
      <c r="D5887" s="6" t="s">
        <v>5751</v>
      </c>
      <c r="E5887" s="3">
        <v>10</v>
      </c>
    </row>
    <row r="5888" spans="1:5" ht="18.75">
      <c r="A5888" s="37">
        <v>5886</v>
      </c>
      <c r="B5888" s="209"/>
      <c r="C5888" s="37" t="s">
        <v>17724</v>
      </c>
      <c r="D5888" s="6" t="s">
        <v>5752</v>
      </c>
      <c r="E5888" s="3">
        <v>10</v>
      </c>
    </row>
    <row r="5889" spans="1:5" ht="18.75">
      <c r="A5889" s="37">
        <v>5887</v>
      </c>
      <c r="B5889" s="209"/>
      <c r="C5889" s="37" t="s">
        <v>17725</v>
      </c>
      <c r="D5889" s="6" t="s">
        <v>5753</v>
      </c>
      <c r="E5889" s="3">
        <v>10</v>
      </c>
    </row>
    <row r="5890" spans="1:5" ht="33">
      <c r="A5890" s="37">
        <v>5888</v>
      </c>
      <c r="B5890" s="209"/>
      <c r="C5890" s="37" t="s">
        <v>17726</v>
      </c>
      <c r="D5890" s="6" t="s">
        <v>5754</v>
      </c>
      <c r="E5890" s="3">
        <v>10</v>
      </c>
    </row>
    <row r="5891" spans="1:5" ht="18.75">
      <c r="A5891" s="37">
        <v>5889</v>
      </c>
      <c r="B5891" s="209"/>
      <c r="C5891" s="37" t="s">
        <v>17727</v>
      </c>
      <c r="D5891" s="6" t="s">
        <v>5755</v>
      </c>
      <c r="E5891" s="3">
        <v>10</v>
      </c>
    </row>
    <row r="5892" spans="1:5" ht="18.75">
      <c r="A5892" s="37">
        <v>5890</v>
      </c>
      <c r="B5892" s="209"/>
      <c r="C5892" s="37" t="s">
        <v>17728</v>
      </c>
      <c r="D5892" s="6" t="s">
        <v>5756</v>
      </c>
      <c r="E5892" s="3">
        <v>10</v>
      </c>
    </row>
    <row r="5893" spans="1:5" ht="18.75">
      <c r="A5893" s="37">
        <v>5891</v>
      </c>
      <c r="B5893" s="209"/>
      <c r="C5893" s="37" t="s">
        <v>17729</v>
      </c>
      <c r="D5893" s="6" t="s">
        <v>5757</v>
      </c>
      <c r="E5893" s="3">
        <v>10</v>
      </c>
    </row>
    <row r="5894" spans="1:5" ht="18.75">
      <c r="A5894" s="37">
        <v>5892</v>
      </c>
      <c r="B5894" s="209"/>
      <c r="C5894" s="37" t="s">
        <v>17730</v>
      </c>
      <c r="D5894" s="6" t="s">
        <v>5758</v>
      </c>
      <c r="E5894" s="3">
        <v>10</v>
      </c>
    </row>
    <row r="5895" spans="1:5" ht="33">
      <c r="A5895" s="37">
        <v>5893</v>
      </c>
      <c r="B5895" s="209"/>
      <c r="C5895" s="37" t="s">
        <v>17731</v>
      </c>
      <c r="D5895" s="6" t="s">
        <v>5759</v>
      </c>
      <c r="E5895" s="3">
        <v>10</v>
      </c>
    </row>
    <row r="5896" spans="1:5" ht="18.75">
      <c r="A5896" s="37">
        <v>5894</v>
      </c>
      <c r="B5896" s="209"/>
      <c r="C5896" s="37" t="s">
        <v>17732</v>
      </c>
      <c r="D5896" s="6" t="s">
        <v>5760</v>
      </c>
      <c r="E5896" s="3">
        <v>10</v>
      </c>
    </row>
    <row r="5897" spans="1:5" ht="33">
      <c r="A5897" s="37">
        <v>5895</v>
      </c>
      <c r="B5897" s="209"/>
      <c r="C5897" s="37" t="s">
        <v>17733</v>
      </c>
      <c r="D5897" s="6" t="s">
        <v>5761</v>
      </c>
      <c r="E5897" s="3">
        <v>10</v>
      </c>
    </row>
    <row r="5898" spans="1:5" ht="33">
      <c r="A5898" s="37">
        <v>5896</v>
      </c>
      <c r="B5898" s="209"/>
      <c r="C5898" s="37" t="s">
        <v>17734</v>
      </c>
      <c r="D5898" s="6" t="s">
        <v>5762</v>
      </c>
      <c r="E5898" s="3">
        <v>10</v>
      </c>
    </row>
    <row r="5899" spans="1:5" ht="49.5">
      <c r="A5899" s="37">
        <v>5897</v>
      </c>
      <c r="B5899" s="209"/>
      <c r="C5899" s="37" t="s">
        <v>17735</v>
      </c>
      <c r="D5899" s="6" t="s">
        <v>5763</v>
      </c>
      <c r="E5899" s="3">
        <v>10</v>
      </c>
    </row>
    <row r="5900" spans="1:5" ht="33">
      <c r="A5900" s="37">
        <v>5898</v>
      </c>
      <c r="B5900" s="209"/>
      <c r="C5900" s="37" t="s">
        <v>17736</v>
      </c>
      <c r="D5900" s="6" t="s">
        <v>5764</v>
      </c>
      <c r="E5900" s="3">
        <v>10</v>
      </c>
    </row>
    <row r="5901" spans="1:5" ht="18.75">
      <c r="A5901" s="37">
        <v>5899</v>
      </c>
      <c r="B5901" s="209"/>
      <c r="C5901" s="37" t="s">
        <v>17737</v>
      </c>
      <c r="D5901" s="6" t="s">
        <v>5765</v>
      </c>
      <c r="E5901" s="3">
        <v>10</v>
      </c>
    </row>
    <row r="5902" spans="1:5" ht="18.75">
      <c r="A5902" s="37">
        <v>5900</v>
      </c>
      <c r="B5902" s="209"/>
      <c r="C5902" s="37" t="s">
        <v>17738</v>
      </c>
      <c r="D5902" s="6" t="s">
        <v>5766</v>
      </c>
      <c r="E5902" s="3">
        <v>10</v>
      </c>
    </row>
    <row r="5903" spans="1:5" ht="33">
      <c r="A5903" s="37">
        <v>5901</v>
      </c>
      <c r="B5903" s="209"/>
      <c r="C5903" s="37" t="s">
        <v>17739</v>
      </c>
      <c r="D5903" s="6" t="s">
        <v>5767</v>
      </c>
      <c r="E5903" s="3">
        <v>10</v>
      </c>
    </row>
    <row r="5904" spans="1:5" ht="18.75">
      <c r="A5904" s="37">
        <v>5902</v>
      </c>
      <c r="B5904" s="209"/>
      <c r="C5904" s="37" t="s">
        <v>17740</v>
      </c>
      <c r="D5904" s="6" t="s">
        <v>5768</v>
      </c>
      <c r="E5904" s="3">
        <v>10</v>
      </c>
    </row>
    <row r="5905" spans="1:5" ht="18.75">
      <c r="A5905" s="37">
        <v>5903</v>
      </c>
      <c r="B5905" s="209"/>
      <c r="C5905" s="37" t="s">
        <v>17741</v>
      </c>
      <c r="D5905" s="6" t="s">
        <v>5769</v>
      </c>
      <c r="E5905" s="3">
        <v>10</v>
      </c>
    </row>
    <row r="5906" spans="1:5" ht="18.75">
      <c r="A5906" s="37">
        <v>5904</v>
      </c>
      <c r="B5906" s="209"/>
      <c r="C5906" s="37" t="s">
        <v>17742</v>
      </c>
      <c r="D5906" s="6" t="s">
        <v>5770</v>
      </c>
      <c r="E5906" s="3">
        <v>10</v>
      </c>
    </row>
    <row r="5907" spans="1:5" ht="18.75">
      <c r="A5907" s="37">
        <v>5905</v>
      </c>
      <c r="B5907" s="209"/>
      <c r="C5907" s="37" t="s">
        <v>17743</v>
      </c>
      <c r="D5907" s="6" t="s">
        <v>5771</v>
      </c>
      <c r="E5907" s="3">
        <v>10</v>
      </c>
    </row>
    <row r="5908" spans="1:5" ht="18.75">
      <c r="A5908" s="37">
        <v>5906</v>
      </c>
      <c r="B5908" s="209"/>
      <c r="C5908" s="37" t="s">
        <v>17744</v>
      </c>
      <c r="D5908" s="6" t="s">
        <v>5772</v>
      </c>
      <c r="E5908" s="3">
        <v>10</v>
      </c>
    </row>
    <row r="5909" spans="1:5" ht="33">
      <c r="A5909" s="37">
        <v>5907</v>
      </c>
      <c r="B5909" s="209"/>
      <c r="C5909" s="37" t="s">
        <v>17745</v>
      </c>
      <c r="D5909" s="6" t="s">
        <v>5773</v>
      </c>
      <c r="E5909" s="3">
        <v>10</v>
      </c>
    </row>
    <row r="5910" spans="1:5" ht="49.5">
      <c r="A5910" s="37">
        <v>5908</v>
      </c>
      <c r="B5910" s="209"/>
      <c r="C5910" s="37" t="s">
        <v>17746</v>
      </c>
      <c r="D5910" s="6" t="s">
        <v>5774</v>
      </c>
      <c r="E5910" s="3">
        <v>10</v>
      </c>
    </row>
    <row r="5911" spans="1:5" ht="18.75">
      <c r="A5911" s="37">
        <v>5909</v>
      </c>
      <c r="B5911" s="209"/>
      <c r="C5911" s="37" t="s">
        <v>17747</v>
      </c>
      <c r="D5911" s="6" t="s">
        <v>5775</v>
      </c>
      <c r="E5911" s="3">
        <v>10</v>
      </c>
    </row>
    <row r="5912" spans="1:5" ht="18.75">
      <c r="A5912" s="37">
        <v>5910</v>
      </c>
      <c r="B5912" s="209"/>
      <c r="C5912" s="37" t="s">
        <v>17748</v>
      </c>
      <c r="D5912" s="6" t="s">
        <v>5776</v>
      </c>
      <c r="E5912" s="3">
        <v>10</v>
      </c>
    </row>
    <row r="5913" spans="1:5" ht="18.75">
      <c r="A5913" s="37">
        <v>5911</v>
      </c>
      <c r="B5913" s="209"/>
      <c r="C5913" s="37" t="s">
        <v>17749</v>
      </c>
      <c r="D5913" s="6" t="s">
        <v>5777</v>
      </c>
      <c r="E5913" s="3">
        <v>10</v>
      </c>
    </row>
    <row r="5914" spans="1:5" ht="49.5">
      <c r="A5914" s="37">
        <v>5912</v>
      </c>
      <c r="B5914" s="209"/>
      <c r="C5914" s="37" t="s">
        <v>17750</v>
      </c>
      <c r="D5914" s="6" t="s">
        <v>5778</v>
      </c>
      <c r="E5914" s="3">
        <v>10</v>
      </c>
    </row>
    <row r="5915" spans="1:5" ht="18.75">
      <c r="A5915" s="37">
        <v>5913</v>
      </c>
      <c r="B5915" s="209"/>
      <c r="C5915" s="37" t="s">
        <v>17751</v>
      </c>
      <c r="D5915" s="6" t="s">
        <v>5779</v>
      </c>
      <c r="E5915" s="3">
        <v>10</v>
      </c>
    </row>
    <row r="5916" spans="1:5" ht="33">
      <c r="A5916" s="37">
        <v>5914</v>
      </c>
      <c r="B5916" s="209"/>
      <c r="C5916" s="37" t="s">
        <v>17752</v>
      </c>
      <c r="D5916" s="6" t="s">
        <v>5780</v>
      </c>
      <c r="E5916" s="3">
        <v>10</v>
      </c>
    </row>
    <row r="5917" spans="1:5" ht="33">
      <c r="A5917" s="37">
        <v>5915</v>
      </c>
      <c r="B5917" s="209"/>
      <c r="C5917" s="37" t="s">
        <v>17753</v>
      </c>
      <c r="D5917" s="6" t="s">
        <v>5781</v>
      </c>
      <c r="E5917" s="3">
        <v>10</v>
      </c>
    </row>
    <row r="5918" spans="1:5" ht="18.75">
      <c r="A5918" s="37">
        <v>5916</v>
      </c>
      <c r="B5918" s="209"/>
      <c r="C5918" s="37" t="s">
        <v>17754</v>
      </c>
      <c r="D5918" s="6" t="s">
        <v>5782</v>
      </c>
      <c r="E5918" s="3">
        <v>10</v>
      </c>
    </row>
    <row r="5919" spans="1:5" ht="33">
      <c r="A5919" s="37">
        <v>5917</v>
      </c>
      <c r="B5919" s="209"/>
      <c r="C5919" s="37" t="s">
        <v>17755</v>
      </c>
      <c r="D5919" s="6" t="s">
        <v>5783</v>
      </c>
      <c r="E5919" s="3">
        <v>10</v>
      </c>
    </row>
    <row r="5920" spans="1:5" ht="18.75">
      <c r="A5920" s="37">
        <v>5918</v>
      </c>
      <c r="B5920" s="209"/>
      <c r="C5920" s="37" t="s">
        <v>17756</v>
      </c>
      <c r="D5920" s="6" t="s">
        <v>5784</v>
      </c>
      <c r="E5920" s="3">
        <v>10</v>
      </c>
    </row>
    <row r="5921" spans="1:5" ht="18.75">
      <c r="A5921" s="37">
        <v>5919</v>
      </c>
      <c r="B5921" s="209"/>
      <c r="C5921" s="37" t="s">
        <v>17757</v>
      </c>
      <c r="D5921" s="6" t="s">
        <v>5785</v>
      </c>
      <c r="E5921" s="3">
        <v>10</v>
      </c>
    </row>
    <row r="5922" spans="1:5" ht="49.5">
      <c r="A5922" s="37">
        <v>5920</v>
      </c>
      <c r="B5922" s="209"/>
      <c r="C5922" s="37" t="s">
        <v>17758</v>
      </c>
      <c r="D5922" s="6" t="s">
        <v>5786</v>
      </c>
      <c r="E5922" s="3">
        <v>10</v>
      </c>
    </row>
    <row r="5923" spans="1:5" ht="49.5">
      <c r="A5923" s="37">
        <v>5921</v>
      </c>
      <c r="B5923" s="209"/>
      <c r="C5923" s="37" t="s">
        <v>17759</v>
      </c>
      <c r="D5923" s="6" t="s">
        <v>5787</v>
      </c>
      <c r="E5923" s="3">
        <v>10</v>
      </c>
    </row>
    <row r="5924" spans="1:5" ht="49.5">
      <c r="A5924" s="37">
        <v>5922</v>
      </c>
      <c r="B5924" s="209"/>
      <c r="C5924" s="37" t="s">
        <v>17760</v>
      </c>
      <c r="D5924" s="6" t="s">
        <v>5788</v>
      </c>
      <c r="E5924" s="3">
        <v>10</v>
      </c>
    </row>
    <row r="5925" spans="1:5" ht="18.75">
      <c r="A5925" s="37">
        <v>5923</v>
      </c>
      <c r="B5925" s="209"/>
      <c r="C5925" s="37" t="s">
        <v>17761</v>
      </c>
      <c r="D5925" s="6" t="s">
        <v>5789</v>
      </c>
      <c r="E5925" s="3">
        <v>10</v>
      </c>
    </row>
    <row r="5926" spans="1:5" ht="18.75">
      <c r="A5926" s="37">
        <v>5924</v>
      </c>
      <c r="B5926" s="209"/>
      <c r="C5926" s="37" t="s">
        <v>17762</v>
      </c>
      <c r="D5926" s="6" t="s">
        <v>5790</v>
      </c>
      <c r="E5926" s="3">
        <v>10</v>
      </c>
    </row>
    <row r="5927" spans="1:5" ht="18.75">
      <c r="A5927" s="37">
        <v>5925</v>
      </c>
      <c r="B5927" s="209"/>
      <c r="C5927" s="37" t="s">
        <v>17763</v>
      </c>
      <c r="D5927" s="6" t="s">
        <v>5791</v>
      </c>
      <c r="E5927" s="3">
        <v>10</v>
      </c>
    </row>
    <row r="5928" spans="1:5" ht="18.75">
      <c r="A5928" s="37">
        <v>5926</v>
      </c>
      <c r="B5928" s="209"/>
      <c r="C5928" s="37" t="s">
        <v>17764</v>
      </c>
      <c r="D5928" s="6" t="s">
        <v>5792</v>
      </c>
      <c r="E5928" s="3">
        <v>10</v>
      </c>
    </row>
    <row r="5929" spans="1:5" ht="33">
      <c r="A5929" s="37">
        <v>5927</v>
      </c>
      <c r="B5929" s="209"/>
      <c r="C5929" s="37" t="s">
        <v>17765</v>
      </c>
      <c r="D5929" s="6" t="s">
        <v>5793</v>
      </c>
      <c r="E5929" s="3">
        <v>10</v>
      </c>
    </row>
    <row r="5930" spans="1:5" ht="18.75">
      <c r="A5930" s="37">
        <v>5928</v>
      </c>
      <c r="B5930" s="209"/>
      <c r="C5930" s="37" t="s">
        <v>17766</v>
      </c>
      <c r="D5930" s="6" t="s">
        <v>5794</v>
      </c>
      <c r="E5930" s="3">
        <v>10</v>
      </c>
    </row>
    <row r="5931" spans="1:5" ht="18.75">
      <c r="A5931" s="37">
        <v>5929</v>
      </c>
      <c r="B5931" s="209"/>
      <c r="C5931" s="37" t="s">
        <v>17767</v>
      </c>
      <c r="D5931" s="6" t="s">
        <v>5795</v>
      </c>
      <c r="E5931" s="3">
        <v>10</v>
      </c>
    </row>
    <row r="5932" spans="1:5" ht="18.75">
      <c r="A5932" s="37">
        <v>5930</v>
      </c>
      <c r="B5932" s="209"/>
      <c r="C5932" s="37" t="s">
        <v>17768</v>
      </c>
      <c r="D5932" s="6" t="s">
        <v>5796</v>
      </c>
      <c r="E5932" s="3">
        <v>10</v>
      </c>
    </row>
    <row r="5933" spans="1:5" ht="18.75">
      <c r="A5933" s="37">
        <v>5931</v>
      </c>
      <c r="B5933" s="209"/>
      <c r="C5933" s="37" t="s">
        <v>17769</v>
      </c>
      <c r="D5933" s="6" t="s">
        <v>5797</v>
      </c>
      <c r="E5933" s="3">
        <v>10</v>
      </c>
    </row>
    <row r="5934" spans="1:5" ht="18.75">
      <c r="A5934" s="37">
        <v>5932</v>
      </c>
      <c r="B5934" s="209"/>
      <c r="C5934" s="37" t="s">
        <v>17770</v>
      </c>
      <c r="D5934" s="6" t="s">
        <v>5798</v>
      </c>
      <c r="E5934" s="3">
        <v>10</v>
      </c>
    </row>
    <row r="5935" spans="1:5" ht="18.75">
      <c r="A5935" s="37">
        <v>5933</v>
      </c>
      <c r="B5935" s="209"/>
      <c r="C5935" s="37" t="s">
        <v>17771</v>
      </c>
      <c r="D5935" s="6" t="s">
        <v>5799</v>
      </c>
      <c r="E5935" s="3">
        <v>10</v>
      </c>
    </row>
    <row r="5936" spans="1:5" ht="18.75">
      <c r="A5936" s="37">
        <v>5934</v>
      </c>
      <c r="B5936" s="209"/>
      <c r="C5936" s="37" t="s">
        <v>17772</v>
      </c>
      <c r="D5936" s="6" t="s">
        <v>5800</v>
      </c>
      <c r="E5936" s="3">
        <v>10</v>
      </c>
    </row>
    <row r="5937" spans="1:5" ht="18.75">
      <c r="A5937" s="37">
        <v>5935</v>
      </c>
      <c r="B5937" s="209"/>
      <c r="C5937" s="37" t="s">
        <v>17773</v>
      </c>
      <c r="D5937" s="6" t="s">
        <v>5801</v>
      </c>
      <c r="E5937" s="3">
        <v>10</v>
      </c>
    </row>
    <row r="5938" spans="1:5" ht="18.75">
      <c r="A5938" s="37">
        <v>5936</v>
      </c>
      <c r="B5938" s="209"/>
      <c r="C5938" s="37" t="s">
        <v>17774</v>
      </c>
      <c r="D5938" s="6" t="s">
        <v>5802</v>
      </c>
      <c r="E5938" s="3">
        <v>10</v>
      </c>
    </row>
    <row r="5939" spans="1:5" ht="33">
      <c r="A5939" s="37">
        <v>5937</v>
      </c>
      <c r="B5939" s="209"/>
      <c r="C5939" s="37" t="s">
        <v>17775</v>
      </c>
      <c r="D5939" s="6" t="s">
        <v>5803</v>
      </c>
      <c r="E5939" s="3">
        <v>10</v>
      </c>
    </row>
    <row r="5940" spans="1:5" ht="18.75">
      <c r="A5940" s="37">
        <v>5938</v>
      </c>
      <c r="B5940" s="209"/>
      <c r="C5940" s="37" t="s">
        <v>17776</v>
      </c>
      <c r="D5940" s="6" t="s">
        <v>5804</v>
      </c>
      <c r="E5940" s="3">
        <v>10</v>
      </c>
    </row>
    <row r="5941" spans="1:5" ht="18.75">
      <c r="A5941" s="37">
        <v>5939</v>
      </c>
      <c r="B5941" s="209"/>
      <c r="C5941" s="37" t="s">
        <v>17777</v>
      </c>
      <c r="D5941" s="6" t="s">
        <v>5805</v>
      </c>
      <c r="E5941" s="3">
        <v>10</v>
      </c>
    </row>
    <row r="5942" spans="1:5" ht="18.75">
      <c r="A5942" s="37">
        <v>5940</v>
      </c>
      <c r="B5942" s="209"/>
      <c r="C5942" s="37" t="s">
        <v>17778</v>
      </c>
      <c r="D5942" s="6" t="s">
        <v>5806</v>
      </c>
      <c r="E5942" s="3">
        <v>10</v>
      </c>
    </row>
    <row r="5943" spans="1:5" ht="18.75">
      <c r="A5943" s="37">
        <v>5941</v>
      </c>
      <c r="B5943" s="209"/>
      <c r="C5943" s="37" t="s">
        <v>17779</v>
      </c>
      <c r="D5943" s="6" t="s">
        <v>5807</v>
      </c>
      <c r="E5943" s="3">
        <v>10</v>
      </c>
    </row>
    <row r="5944" spans="1:5" ht="18.75">
      <c r="A5944" s="37">
        <v>5942</v>
      </c>
      <c r="B5944" s="209"/>
      <c r="C5944" s="37" t="s">
        <v>17780</v>
      </c>
      <c r="D5944" s="6" t="s">
        <v>5808</v>
      </c>
      <c r="E5944" s="3">
        <v>10</v>
      </c>
    </row>
    <row r="5945" spans="1:5" ht="33">
      <c r="A5945" s="37">
        <v>5943</v>
      </c>
      <c r="B5945" s="209"/>
      <c r="C5945" s="37" t="s">
        <v>17781</v>
      </c>
      <c r="D5945" s="6" t="s">
        <v>5809</v>
      </c>
      <c r="E5945" s="3">
        <v>10</v>
      </c>
    </row>
    <row r="5946" spans="1:5" ht="18.75">
      <c r="A5946" s="37">
        <v>5944</v>
      </c>
      <c r="B5946" s="209"/>
      <c r="C5946" s="37" t="s">
        <v>17782</v>
      </c>
      <c r="D5946" s="6" t="s">
        <v>5810</v>
      </c>
      <c r="E5946" s="3">
        <v>10</v>
      </c>
    </row>
    <row r="5947" spans="1:5" ht="18.75">
      <c r="A5947" s="37">
        <v>5945</v>
      </c>
      <c r="B5947" s="209"/>
      <c r="C5947" s="37" t="s">
        <v>17783</v>
      </c>
      <c r="D5947" s="6" t="s">
        <v>5811</v>
      </c>
      <c r="E5947" s="3">
        <v>10</v>
      </c>
    </row>
    <row r="5948" spans="1:5" ht="33">
      <c r="A5948" s="37">
        <v>5946</v>
      </c>
      <c r="B5948" s="209"/>
      <c r="C5948" s="37" t="s">
        <v>17784</v>
      </c>
      <c r="D5948" s="6" t="s">
        <v>5812</v>
      </c>
      <c r="E5948" s="3">
        <v>10</v>
      </c>
    </row>
    <row r="5949" spans="1:5" ht="18.75">
      <c r="A5949" s="37">
        <v>5947</v>
      </c>
      <c r="B5949" s="209"/>
      <c r="C5949" s="37" t="s">
        <v>17785</v>
      </c>
      <c r="D5949" s="6" t="s">
        <v>5813</v>
      </c>
      <c r="E5949" s="3">
        <v>10</v>
      </c>
    </row>
    <row r="5950" spans="1:5" ht="18.75">
      <c r="A5950" s="37">
        <v>5948</v>
      </c>
      <c r="B5950" s="209"/>
      <c r="C5950" s="37" t="s">
        <v>17786</v>
      </c>
      <c r="D5950" s="6" t="s">
        <v>5814</v>
      </c>
      <c r="E5950" s="3">
        <v>10</v>
      </c>
    </row>
    <row r="5951" spans="1:5" ht="18.75">
      <c r="A5951" s="37">
        <v>5949</v>
      </c>
      <c r="B5951" s="209"/>
      <c r="C5951" s="37" t="s">
        <v>17787</v>
      </c>
      <c r="D5951" s="6" t="s">
        <v>5815</v>
      </c>
      <c r="E5951" s="3">
        <v>10</v>
      </c>
    </row>
    <row r="5952" spans="1:5" ht="33">
      <c r="A5952" s="37">
        <v>5950</v>
      </c>
      <c r="B5952" s="209"/>
      <c r="C5952" s="37" t="s">
        <v>17788</v>
      </c>
      <c r="D5952" s="6" t="s">
        <v>5816</v>
      </c>
      <c r="E5952" s="3">
        <v>10</v>
      </c>
    </row>
    <row r="5953" spans="1:5" ht="18.75">
      <c r="A5953" s="37">
        <v>5951</v>
      </c>
      <c r="B5953" s="209"/>
      <c r="C5953" s="37" t="s">
        <v>17789</v>
      </c>
      <c r="D5953" s="6" t="s">
        <v>5817</v>
      </c>
      <c r="E5953" s="3">
        <v>10</v>
      </c>
    </row>
    <row r="5954" spans="1:5" ht="18.75">
      <c r="A5954" s="37">
        <v>5952</v>
      </c>
      <c r="B5954" s="209"/>
      <c r="C5954" s="37" t="s">
        <v>17790</v>
      </c>
      <c r="D5954" s="6" t="s">
        <v>5818</v>
      </c>
      <c r="E5954" s="3">
        <v>10</v>
      </c>
    </row>
    <row r="5955" spans="1:5" ht="18.75">
      <c r="A5955" s="37">
        <v>5953</v>
      </c>
      <c r="B5955" s="209"/>
      <c r="C5955" s="37" t="s">
        <v>17791</v>
      </c>
      <c r="D5955" s="6" t="s">
        <v>5819</v>
      </c>
      <c r="E5955" s="3">
        <v>10</v>
      </c>
    </row>
    <row r="5956" spans="1:5" ht="33">
      <c r="A5956" s="37">
        <v>5954</v>
      </c>
      <c r="B5956" s="209"/>
      <c r="C5956" s="37" t="s">
        <v>17792</v>
      </c>
      <c r="D5956" s="6" t="s">
        <v>5820</v>
      </c>
      <c r="E5956" s="3">
        <v>10</v>
      </c>
    </row>
    <row r="5957" spans="1:5" ht="18.75">
      <c r="A5957" s="37">
        <v>5955</v>
      </c>
      <c r="B5957" s="209"/>
      <c r="C5957" s="37" t="s">
        <v>17793</v>
      </c>
      <c r="D5957" s="6" t="s">
        <v>5821</v>
      </c>
      <c r="E5957" s="3">
        <v>10</v>
      </c>
    </row>
    <row r="5958" spans="1:5" ht="18.75">
      <c r="A5958" s="37">
        <v>5956</v>
      </c>
      <c r="B5958" s="209"/>
      <c r="C5958" s="37" t="s">
        <v>17794</v>
      </c>
      <c r="D5958" s="6" t="s">
        <v>5822</v>
      </c>
      <c r="E5958" s="3">
        <v>10</v>
      </c>
    </row>
    <row r="5959" spans="1:5" ht="49.5">
      <c r="A5959" s="37">
        <v>5957</v>
      </c>
      <c r="B5959" s="209"/>
      <c r="C5959" s="37" t="s">
        <v>17795</v>
      </c>
      <c r="D5959" s="6" t="s">
        <v>5823</v>
      </c>
      <c r="E5959" s="3">
        <v>10</v>
      </c>
    </row>
    <row r="5960" spans="1:5" ht="49.5">
      <c r="A5960" s="37">
        <v>5958</v>
      </c>
      <c r="B5960" s="209"/>
      <c r="C5960" s="37" t="s">
        <v>17796</v>
      </c>
      <c r="D5960" s="6" t="s">
        <v>5824</v>
      </c>
      <c r="E5960" s="3">
        <v>10</v>
      </c>
    </row>
    <row r="5961" spans="1:5" ht="18.75">
      <c r="A5961" s="37">
        <v>5959</v>
      </c>
      <c r="B5961" s="209"/>
      <c r="C5961" s="37" t="s">
        <v>17797</v>
      </c>
      <c r="D5961" s="6" t="s">
        <v>5825</v>
      </c>
      <c r="E5961" s="3">
        <v>10</v>
      </c>
    </row>
    <row r="5962" spans="1:5" ht="18.75">
      <c r="A5962" s="37">
        <v>5960</v>
      </c>
      <c r="B5962" s="209"/>
      <c r="C5962" s="37" t="s">
        <v>17798</v>
      </c>
      <c r="D5962" s="6" t="s">
        <v>5826</v>
      </c>
      <c r="E5962" s="3">
        <v>10</v>
      </c>
    </row>
    <row r="5963" spans="1:5" ht="18.75">
      <c r="A5963" s="37">
        <v>5961</v>
      </c>
      <c r="B5963" s="209"/>
      <c r="C5963" s="37" t="s">
        <v>17799</v>
      </c>
      <c r="D5963" s="6" t="s">
        <v>5827</v>
      </c>
      <c r="E5963" s="3">
        <v>10</v>
      </c>
    </row>
    <row r="5964" spans="1:5" ht="33">
      <c r="A5964" s="37">
        <v>5962</v>
      </c>
      <c r="B5964" s="209"/>
      <c r="C5964" s="37" t="s">
        <v>17800</v>
      </c>
      <c r="D5964" s="6" t="s">
        <v>5828</v>
      </c>
      <c r="E5964" s="3">
        <v>10</v>
      </c>
    </row>
    <row r="5965" spans="1:5" ht="18.75">
      <c r="A5965" s="37">
        <v>5963</v>
      </c>
      <c r="B5965" s="209"/>
      <c r="C5965" s="37" t="s">
        <v>17801</v>
      </c>
      <c r="D5965" s="6" t="s">
        <v>5829</v>
      </c>
      <c r="E5965" s="3">
        <v>10</v>
      </c>
    </row>
    <row r="5966" spans="1:5" ht="18.75">
      <c r="A5966" s="37">
        <v>5964</v>
      </c>
      <c r="B5966" s="209"/>
      <c r="C5966" s="37" t="s">
        <v>17802</v>
      </c>
      <c r="D5966" s="6" t="s">
        <v>5830</v>
      </c>
      <c r="E5966" s="3">
        <v>10</v>
      </c>
    </row>
    <row r="5967" spans="1:5" ht="18.75">
      <c r="A5967" s="37">
        <v>5965</v>
      </c>
      <c r="B5967" s="209"/>
      <c r="C5967" s="37" t="s">
        <v>17803</v>
      </c>
      <c r="D5967" s="6" t="s">
        <v>5831</v>
      </c>
      <c r="E5967" s="3">
        <v>10</v>
      </c>
    </row>
    <row r="5968" spans="1:5" ht="18.75">
      <c r="A5968" s="37">
        <v>5966</v>
      </c>
      <c r="B5968" s="209"/>
      <c r="C5968" s="37" t="s">
        <v>17804</v>
      </c>
      <c r="D5968" s="6" t="s">
        <v>5832</v>
      </c>
      <c r="E5968" s="3">
        <v>10</v>
      </c>
    </row>
    <row r="5969" spans="1:5" ht="18.75">
      <c r="A5969" s="37">
        <v>5967</v>
      </c>
      <c r="B5969" s="209"/>
      <c r="C5969" s="37" t="s">
        <v>17805</v>
      </c>
      <c r="D5969" s="6" t="s">
        <v>5833</v>
      </c>
      <c r="E5969" s="3">
        <v>10</v>
      </c>
    </row>
    <row r="5970" spans="1:5" ht="18.75">
      <c r="A5970" s="37">
        <v>5968</v>
      </c>
      <c r="B5970" s="209"/>
      <c r="C5970" s="37" t="s">
        <v>17806</v>
      </c>
      <c r="D5970" s="6" t="s">
        <v>5834</v>
      </c>
      <c r="E5970" s="3">
        <v>10</v>
      </c>
    </row>
    <row r="5971" spans="1:5" ht="33">
      <c r="A5971" s="37">
        <v>5969</v>
      </c>
      <c r="B5971" s="209"/>
      <c r="C5971" s="37" t="s">
        <v>17807</v>
      </c>
      <c r="D5971" s="6" t="s">
        <v>5835</v>
      </c>
      <c r="E5971" s="3">
        <v>10</v>
      </c>
    </row>
    <row r="5972" spans="1:5" ht="18.75">
      <c r="A5972" s="37">
        <v>5970</v>
      </c>
      <c r="B5972" s="209"/>
      <c r="C5972" s="37" t="s">
        <v>17808</v>
      </c>
      <c r="D5972" s="6" t="s">
        <v>5836</v>
      </c>
      <c r="E5972" s="3">
        <v>10</v>
      </c>
    </row>
    <row r="5973" spans="1:5" ht="18.75">
      <c r="A5973" s="37">
        <v>5971</v>
      </c>
      <c r="B5973" s="209"/>
      <c r="C5973" s="37" t="s">
        <v>17809</v>
      </c>
      <c r="D5973" s="6" t="s">
        <v>5837</v>
      </c>
      <c r="E5973" s="3">
        <v>10</v>
      </c>
    </row>
    <row r="5974" spans="1:5" ht="49.5">
      <c r="A5974" s="37">
        <v>5972</v>
      </c>
      <c r="B5974" s="209"/>
      <c r="C5974" s="37" t="s">
        <v>17810</v>
      </c>
      <c r="D5974" s="6" t="s">
        <v>5838</v>
      </c>
      <c r="E5974" s="3">
        <v>10</v>
      </c>
    </row>
    <row r="5975" spans="1:5" ht="18.75">
      <c r="A5975" s="37">
        <v>5973</v>
      </c>
      <c r="B5975" s="209"/>
      <c r="C5975" s="37" t="s">
        <v>17811</v>
      </c>
      <c r="D5975" s="6" t="s">
        <v>5839</v>
      </c>
      <c r="E5975" s="3">
        <v>10</v>
      </c>
    </row>
    <row r="5976" spans="1:5" ht="18.75">
      <c r="A5976" s="37">
        <v>5974</v>
      </c>
      <c r="B5976" s="209"/>
      <c r="C5976" s="37" t="s">
        <v>17812</v>
      </c>
      <c r="D5976" s="6" t="s">
        <v>5840</v>
      </c>
      <c r="E5976" s="3">
        <v>10</v>
      </c>
    </row>
    <row r="5977" spans="1:5" ht="18.75">
      <c r="A5977" s="37">
        <v>5975</v>
      </c>
      <c r="B5977" s="209"/>
      <c r="C5977" s="37" t="s">
        <v>17813</v>
      </c>
      <c r="D5977" s="6" t="s">
        <v>5841</v>
      </c>
      <c r="E5977" s="3">
        <v>10</v>
      </c>
    </row>
    <row r="5978" spans="1:5" ht="18.75">
      <c r="A5978" s="37">
        <v>5976</v>
      </c>
      <c r="B5978" s="209"/>
      <c r="C5978" s="37" t="s">
        <v>17814</v>
      </c>
      <c r="D5978" s="6" t="s">
        <v>5842</v>
      </c>
      <c r="E5978" s="3">
        <v>10</v>
      </c>
    </row>
    <row r="5979" spans="1:5" ht="33">
      <c r="A5979" s="37">
        <v>5977</v>
      </c>
      <c r="B5979" s="209"/>
      <c r="C5979" s="37" t="s">
        <v>17815</v>
      </c>
      <c r="D5979" s="6" t="s">
        <v>5843</v>
      </c>
      <c r="E5979" s="3">
        <v>10</v>
      </c>
    </row>
    <row r="5980" spans="1:5" ht="18.75">
      <c r="A5980" s="37">
        <v>5978</v>
      </c>
      <c r="B5980" s="209"/>
      <c r="C5980" s="37" t="s">
        <v>17816</v>
      </c>
      <c r="D5980" s="6" t="s">
        <v>5844</v>
      </c>
      <c r="E5980" s="3">
        <v>10</v>
      </c>
    </row>
    <row r="5981" spans="1:5" ht="18.75">
      <c r="A5981" s="37">
        <v>5979</v>
      </c>
      <c r="B5981" s="209"/>
      <c r="C5981" s="37" t="s">
        <v>17817</v>
      </c>
      <c r="D5981" s="6" t="s">
        <v>5845</v>
      </c>
      <c r="E5981" s="3">
        <v>10</v>
      </c>
    </row>
    <row r="5982" spans="1:5" ht="18.75">
      <c r="A5982" s="37">
        <v>5980</v>
      </c>
      <c r="B5982" s="209"/>
      <c r="C5982" s="37" t="s">
        <v>17818</v>
      </c>
      <c r="D5982" s="6" t="s">
        <v>5846</v>
      </c>
      <c r="E5982" s="3">
        <v>10</v>
      </c>
    </row>
    <row r="5983" spans="1:5" ht="18.75">
      <c r="A5983" s="37">
        <v>5981</v>
      </c>
      <c r="B5983" s="209"/>
      <c r="C5983" s="37" t="s">
        <v>17819</v>
      </c>
      <c r="D5983" s="6" t="s">
        <v>5847</v>
      </c>
      <c r="E5983" s="3">
        <v>10</v>
      </c>
    </row>
    <row r="5984" spans="1:5" ht="49.5">
      <c r="A5984" s="37">
        <v>5982</v>
      </c>
      <c r="B5984" s="209"/>
      <c r="C5984" s="37" t="s">
        <v>17820</v>
      </c>
      <c r="D5984" s="6" t="s">
        <v>5848</v>
      </c>
      <c r="E5984" s="3">
        <v>10</v>
      </c>
    </row>
    <row r="5985" spans="1:5" ht="33">
      <c r="A5985" s="37">
        <v>5983</v>
      </c>
      <c r="B5985" s="209"/>
      <c r="C5985" s="37" t="s">
        <v>17821</v>
      </c>
      <c r="D5985" s="6" t="s">
        <v>5849</v>
      </c>
      <c r="E5985" s="3">
        <v>10</v>
      </c>
    </row>
    <row r="5986" spans="1:5" ht="18.75">
      <c r="A5986" s="37">
        <v>5984</v>
      </c>
      <c r="B5986" s="209"/>
      <c r="C5986" s="37" t="s">
        <v>17822</v>
      </c>
      <c r="D5986" s="6" t="s">
        <v>5850</v>
      </c>
      <c r="E5986" s="3">
        <v>10</v>
      </c>
    </row>
    <row r="5987" spans="1:5" ht="18.75">
      <c r="A5987" s="37">
        <v>5985</v>
      </c>
      <c r="B5987" s="209"/>
      <c r="C5987" s="37" t="s">
        <v>17823</v>
      </c>
      <c r="D5987" s="6" t="s">
        <v>5851</v>
      </c>
      <c r="E5987" s="3">
        <v>10</v>
      </c>
    </row>
    <row r="5988" spans="1:5" ht="18.75">
      <c r="A5988" s="37">
        <v>5986</v>
      </c>
      <c r="B5988" s="209"/>
      <c r="C5988" s="37" t="s">
        <v>17824</v>
      </c>
      <c r="D5988" s="6" t="s">
        <v>5852</v>
      </c>
      <c r="E5988" s="3">
        <v>10</v>
      </c>
    </row>
    <row r="5989" spans="1:5" ht="18.75">
      <c r="A5989" s="37">
        <v>5987</v>
      </c>
      <c r="B5989" s="209"/>
      <c r="C5989" s="37" t="s">
        <v>17825</v>
      </c>
      <c r="D5989" s="6" t="s">
        <v>5853</v>
      </c>
      <c r="E5989" s="3">
        <v>10</v>
      </c>
    </row>
    <row r="5990" spans="1:5" ht="18.75">
      <c r="A5990" s="37">
        <v>5988</v>
      </c>
      <c r="B5990" s="209"/>
      <c r="C5990" s="37" t="s">
        <v>17826</v>
      </c>
      <c r="D5990" s="6" t="s">
        <v>5854</v>
      </c>
      <c r="E5990" s="3">
        <v>10</v>
      </c>
    </row>
    <row r="5991" spans="1:5" ht="18.75">
      <c r="A5991" s="37">
        <v>5989</v>
      </c>
      <c r="B5991" s="209"/>
      <c r="C5991" s="37" t="s">
        <v>17827</v>
      </c>
      <c r="D5991" s="6" t="s">
        <v>5855</v>
      </c>
      <c r="E5991" s="3">
        <v>10</v>
      </c>
    </row>
    <row r="5992" spans="1:5" ht="18.75">
      <c r="A5992" s="37">
        <v>5990</v>
      </c>
      <c r="B5992" s="209"/>
      <c r="C5992" s="37" t="s">
        <v>17828</v>
      </c>
      <c r="D5992" s="6" t="s">
        <v>5856</v>
      </c>
      <c r="E5992" s="3">
        <v>10</v>
      </c>
    </row>
    <row r="5993" spans="1:5" ht="18.75">
      <c r="A5993" s="37">
        <v>5991</v>
      </c>
      <c r="B5993" s="209"/>
      <c r="C5993" s="37" t="s">
        <v>17829</v>
      </c>
      <c r="D5993" s="6" t="s">
        <v>5857</v>
      </c>
      <c r="E5993" s="3">
        <v>10</v>
      </c>
    </row>
    <row r="5994" spans="1:5" ht="18.75">
      <c r="A5994" s="37">
        <v>5992</v>
      </c>
      <c r="B5994" s="209"/>
      <c r="C5994" s="37" t="s">
        <v>17830</v>
      </c>
      <c r="D5994" s="6" t="s">
        <v>5858</v>
      </c>
      <c r="E5994" s="3">
        <v>10</v>
      </c>
    </row>
    <row r="5995" spans="1:5" ht="18.75">
      <c r="A5995" s="37">
        <v>5993</v>
      </c>
      <c r="B5995" s="209"/>
      <c r="C5995" s="37" t="s">
        <v>17831</v>
      </c>
      <c r="D5995" s="6" t="s">
        <v>5859</v>
      </c>
      <c r="E5995" s="3">
        <v>10</v>
      </c>
    </row>
    <row r="5996" spans="1:5" ht="33">
      <c r="A5996" s="37">
        <v>5994</v>
      </c>
      <c r="B5996" s="209"/>
      <c r="C5996" s="37" t="s">
        <v>17832</v>
      </c>
      <c r="D5996" s="6" t="s">
        <v>5860</v>
      </c>
      <c r="E5996" s="3">
        <v>10</v>
      </c>
    </row>
    <row r="5997" spans="1:5" ht="18.75">
      <c r="A5997" s="37">
        <v>5995</v>
      </c>
      <c r="B5997" s="209"/>
      <c r="C5997" s="37" t="s">
        <v>17833</v>
      </c>
      <c r="D5997" s="6" t="s">
        <v>5861</v>
      </c>
      <c r="E5997" s="3">
        <v>10</v>
      </c>
    </row>
    <row r="5998" spans="1:5" ht="33">
      <c r="A5998" s="37">
        <v>5996</v>
      </c>
      <c r="B5998" s="209"/>
      <c r="C5998" s="37" t="s">
        <v>17834</v>
      </c>
      <c r="D5998" s="6" t="s">
        <v>5862</v>
      </c>
      <c r="E5998" s="3">
        <v>10</v>
      </c>
    </row>
    <row r="5999" spans="1:5" ht="18.75">
      <c r="A5999" s="37">
        <v>5997</v>
      </c>
      <c r="B5999" s="209"/>
      <c r="C5999" s="37" t="s">
        <v>17835</v>
      </c>
      <c r="D5999" s="6" t="s">
        <v>5863</v>
      </c>
      <c r="E5999" s="3">
        <v>10</v>
      </c>
    </row>
    <row r="6000" spans="1:5" ht="33">
      <c r="A6000" s="37">
        <v>5998</v>
      </c>
      <c r="B6000" s="209"/>
      <c r="C6000" s="37" t="s">
        <v>17836</v>
      </c>
      <c r="D6000" s="6" t="s">
        <v>5864</v>
      </c>
      <c r="E6000" s="3">
        <v>10</v>
      </c>
    </row>
    <row r="6001" spans="1:5" ht="33">
      <c r="A6001" s="37">
        <v>5999</v>
      </c>
      <c r="B6001" s="209"/>
      <c r="C6001" s="37" t="s">
        <v>17837</v>
      </c>
      <c r="D6001" s="6" t="s">
        <v>5865</v>
      </c>
      <c r="E6001" s="3">
        <v>10</v>
      </c>
    </row>
    <row r="6002" spans="1:5" ht="18.75">
      <c r="A6002" s="37">
        <v>6000</v>
      </c>
      <c r="B6002" s="209"/>
      <c r="C6002" s="37" t="s">
        <v>17838</v>
      </c>
      <c r="D6002" s="6" t="s">
        <v>5866</v>
      </c>
      <c r="E6002" s="3">
        <v>10</v>
      </c>
    </row>
    <row r="6003" spans="1:5" ht="49.5">
      <c r="A6003" s="37">
        <v>6001</v>
      </c>
      <c r="B6003" s="209"/>
      <c r="C6003" s="37" t="s">
        <v>17839</v>
      </c>
      <c r="D6003" s="6" t="s">
        <v>5867</v>
      </c>
      <c r="E6003" s="3">
        <v>10</v>
      </c>
    </row>
    <row r="6004" spans="1:5" ht="18.75">
      <c r="A6004" s="37">
        <v>6002</v>
      </c>
      <c r="B6004" s="209"/>
      <c r="C6004" s="37" t="s">
        <v>17840</v>
      </c>
      <c r="D6004" s="6" t="s">
        <v>5868</v>
      </c>
      <c r="E6004" s="3">
        <v>10</v>
      </c>
    </row>
    <row r="6005" spans="1:5" ht="33">
      <c r="A6005" s="37">
        <v>6003</v>
      </c>
      <c r="B6005" s="209"/>
      <c r="C6005" s="37" t="s">
        <v>17841</v>
      </c>
      <c r="D6005" s="6" t="s">
        <v>5869</v>
      </c>
      <c r="E6005" s="3">
        <v>10</v>
      </c>
    </row>
    <row r="6006" spans="1:5" ht="33">
      <c r="A6006" s="37">
        <v>6004</v>
      </c>
      <c r="B6006" s="209"/>
      <c r="C6006" s="37" t="s">
        <v>17842</v>
      </c>
      <c r="D6006" s="6" t="s">
        <v>5870</v>
      </c>
      <c r="E6006" s="3">
        <v>10</v>
      </c>
    </row>
    <row r="6007" spans="1:5" ht="18.75">
      <c r="A6007" s="37">
        <v>6005</v>
      </c>
      <c r="B6007" s="209"/>
      <c r="C6007" s="37" t="s">
        <v>17843</v>
      </c>
      <c r="D6007" s="6" t="s">
        <v>5871</v>
      </c>
      <c r="E6007" s="3">
        <v>10</v>
      </c>
    </row>
    <row r="6008" spans="1:5" ht="49.5">
      <c r="A6008" s="37">
        <v>6006</v>
      </c>
      <c r="B6008" s="209"/>
      <c r="C6008" s="37" t="s">
        <v>17844</v>
      </c>
      <c r="D6008" s="6" t="s">
        <v>5872</v>
      </c>
      <c r="E6008" s="3">
        <v>10</v>
      </c>
    </row>
    <row r="6009" spans="1:5" ht="18.75">
      <c r="A6009" s="37">
        <v>6007</v>
      </c>
      <c r="B6009" s="209"/>
      <c r="C6009" s="37" t="s">
        <v>17845</v>
      </c>
      <c r="D6009" s="6" t="s">
        <v>5873</v>
      </c>
      <c r="E6009" s="3">
        <v>10</v>
      </c>
    </row>
    <row r="6010" spans="1:5" ht="18.75">
      <c r="A6010" s="37">
        <v>6008</v>
      </c>
      <c r="B6010" s="209"/>
      <c r="C6010" s="37" t="s">
        <v>17846</v>
      </c>
      <c r="D6010" s="6" t="s">
        <v>5874</v>
      </c>
      <c r="E6010" s="3">
        <v>10</v>
      </c>
    </row>
    <row r="6011" spans="1:5" ht="18.75">
      <c r="A6011" s="37">
        <v>6009</v>
      </c>
      <c r="B6011" s="209"/>
      <c r="C6011" s="37" t="s">
        <v>17847</v>
      </c>
      <c r="D6011" s="6" t="s">
        <v>5875</v>
      </c>
      <c r="E6011" s="3">
        <v>10</v>
      </c>
    </row>
    <row r="6012" spans="1:5" ht="49.5">
      <c r="A6012" s="37">
        <v>6010</v>
      </c>
      <c r="B6012" s="209"/>
      <c r="C6012" s="37" t="s">
        <v>17848</v>
      </c>
      <c r="D6012" s="6" t="s">
        <v>5876</v>
      </c>
      <c r="E6012" s="3">
        <v>10</v>
      </c>
    </row>
    <row r="6013" spans="1:5" ht="49.5">
      <c r="A6013" s="37">
        <v>6011</v>
      </c>
      <c r="B6013" s="209"/>
      <c r="C6013" s="37" t="s">
        <v>17849</v>
      </c>
      <c r="D6013" s="6" t="s">
        <v>5877</v>
      </c>
      <c r="E6013" s="3">
        <v>10</v>
      </c>
    </row>
    <row r="6014" spans="1:5" ht="18.75">
      <c r="A6014" s="37">
        <v>6012</v>
      </c>
      <c r="B6014" s="209"/>
      <c r="C6014" s="37" t="s">
        <v>17850</v>
      </c>
      <c r="D6014" s="6" t="s">
        <v>5878</v>
      </c>
      <c r="E6014" s="3">
        <v>10</v>
      </c>
    </row>
    <row r="6015" spans="1:5" ht="18.75">
      <c r="A6015" s="37">
        <v>6013</v>
      </c>
      <c r="B6015" s="209"/>
      <c r="C6015" s="37" t="s">
        <v>17851</v>
      </c>
      <c r="D6015" s="6" t="s">
        <v>5879</v>
      </c>
      <c r="E6015" s="3">
        <v>10</v>
      </c>
    </row>
    <row r="6016" spans="1:5" ht="33">
      <c r="A6016" s="37">
        <v>6014</v>
      </c>
      <c r="B6016" s="209"/>
      <c r="C6016" s="37" t="s">
        <v>17852</v>
      </c>
      <c r="D6016" s="6" t="s">
        <v>5880</v>
      </c>
      <c r="E6016" s="3">
        <v>10</v>
      </c>
    </row>
    <row r="6017" spans="1:5" ht="49.5">
      <c r="A6017" s="37">
        <v>6015</v>
      </c>
      <c r="B6017" s="209"/>
      <c r="C6017" s="37" t="s">
        <v>17853</v>
      </c>
      <c r="D6017" s="6" t="s">
        <v>5881</v>
      </c>
      <c r="E6017" s="3">
        <v>10</v>
      </c>
    </row>
    <row r="6018" spans="1:5" ht="18.75">
      <c r="A6018" s="37">
        <v>6016</v>
      </c>
      <c r="B6018" s="209"/>
      <c r="C6018" s="37" t="s">
        <v>17854</v>
      </c>
      <c r="D6018" s="6" t="s">
        <v>5882</v>
      </c>
      <c r="E6018" s="3">
        <v>10</v>
      </c>
    </row>
    <row r="6019" spans="1:5" ht="18.75">
      <c r="A6019" s="37">
        <v>6017</v>
      </c>
      <c r="B6019" s="209"/>
      <c r="C6019" s="37" t="s">
        <v>17855</v>
      </c>
      <c r="D6019" s="6" t="s">
        <v>5883</v>
      </c>
      <c r="E6019" s="3">
        <v>10</v>
      </c>
    </row>
    <row r="6020" spans="1:5" ht="18.75">
      <c r="A6020" s="37">
        <v>6018</v>
      </c>
      <c r="B6020" s="209"/>
      <c r="C6020" s="37" t="s">
        <v>17856</v>
      </c>
      <c r="D6020" s="6" t="s">
        <v>5884</v>
      </c>
      <c r="E6020" s="3">
        <v>10</v>
      </c>
    </row>
    <row r="6021" spans="1:5" ht="18.75">
      <c r="A6021" s="37">
        <v>6019</v>
      </c>
      <c r="B6021" s="209"/>
      <c r="C6021" s="37" t="s">
        <v>17857</v>
      </c>
      <c r="D6021" s="6" t="s">
        <v>5885</v>
      </c>
      <c r="E6021" s="3">
        <v>10</v>
      </c>
    </row>
    <row r="6022" spans="1:5" ht="18.75">
      <c r="A6022" s="37">
        <v>6020</v>
      </c>
      <c r="B6022" s="209"/>
      <c r="C6022" s="37" t="s">
        <v>17858</v>
      </c>
      <c r="D6022" s="6" t="s">
        <v>5886</v>
      </c>
      <c r="E6022" s="3">
        <v>10</v>
      </c>
    </row>
    <row r="6023" spans="1:5" ht="18.75">
      <c r="A6023" s="37">
        <v>6021</v>
      </c>
      <c r="B6023" s="209"/>
      <c r="C6023" s="37" t="s">
        <v>17859</v>
      </c>
      <c r="D6023" s="6" t="s">
        <v>5887</v>
      </c>
      <c r="E6023" s="3">
        <v>10</v>
      </c>
    </row>
    <row r="6024" spans="1:5" ht="18.75">
      <c r="A6024" s="37">
        <v>6022</v>
      </c>
      <c r="B6024" s="209"/>
      <c r="C6024" s="37" t="s">
        <v>17860</v>
      </c>
      <c r="D6024" s="6" t="s">
        <v>5888</v>
      </c>
      <c r="E6024" s="3">
        <v>10</v>
      </c>
    </row>
    <row r="6025" spans="1:5" ht="33">
      <c r="A6025" s="37">
        <v>6023</v>
      </c>
      <c r="B6025" s="209"/>
      <c r="C6025" s="37" t="s">
        <v>17861</v>
      </c>
      <c r="D6025" s="6" t="s">
        <v>5880</v>
      </c>
      <c r="E6025" s="3">
        <v>10</v>
      </c>
    </row>
    <row r="6026" spans="1:5" ht="18.75">
      <c r="A6026" s="37">
        <v>6024</v>
      </c>
      <c r="B6026" s="209"/>
      <c r="C6026" s="37" t="s">
        <v>17862</v>
      </c>
      <c r="D6026" s="6" t="s">
        <v>5889</v>
      </c>
      <c r="E6026" s="3">
        <v>10</v>
      </c>
    </row>
    <row r="6027" spans="1:5" ht="18.75">
      <c r="A6027" s="37">
        <v>6025</v>
      </c>
      <c r="B6027" s="209"/>
      <c r="C6027" s="37" t="s">
        <v>17863</v>
      </c>
      <c r="D6027" s="6" t="s">
        <v>5890</v>
      </c>
      <c r="E6027" s="3">
        <v>10</v>
      </c>
    </row>
    <row r="6028" spans="1:5" ht="33">
      <c r="A6028" s="37">
        <v>6026</v>
      </c>
      <c r="B6028" s="209"/>
      <c r="C6028" s="37" t="s">
        <v>17864</v>
      </c>
      <c r="D6028" s="6" t="s">
        <v>5891</v>
      </c>
      <c r="E6028" s="3">
        <v>10</v>
      </c>
    </row>
    <row r="6029" spans="1:5" ht="33">
      <c r="A6029" s="37">
        <v>6027</v>
      </c>
      <c r="B6029" s="209"/>
      <c r="C6029" s="37" t="s">
        <v>17865</v>
      </c>
      <c r="D6029" s="6" t="s">
        <v>5892</v>
      </c>
      <c r="E6029" s="3">
        <v>10</v>
      </c>
    </row>
    <row r="6030" spans="1:5" ht="49.5">
      <c r="A6030" s="37">
        <v>6028</v>
      </c>
      <c r="B6030" s="209"/>
      <c r="C6030" s="37" t="s">
        <v>17866</v>
      </c>
      <c r="D6030" s="6" t="s">
        <v>5893</v>
      </c>
      <c r="E6030" s="3">
        <v>10</v>
      </c>
    </row>
    <row r="6031" spans="1:5" ht="18.75">
      <c r="A6031" s="37">
        <v>6029</v>
      </c>
      <c r="B6031" s="209"/>
      <c r="C6031" s="37" t="s">
        <v>17867</v>
      </c>
      <c r="D6031" s="6" t="s">
        <v>5894</v>
      </c>
      <c r="E6031" s="3">
        <v>10</v>
      </c>
    </row>
    <row r="6032" spans="1:5" ht="33">
      <c r="A6032" s="37">
        <v>6030</v>
      </c>
      <c r="B6032" s="209"/>
      <c r="C6032" s="37" t="s">
        <v>17868</v>
      </c>
      <c r="D6032" s="6" t="s">
        <v>5895</v>
      </c>
      <c r="E6032" s="3">
        <v>10</v>
      </c>
    </row>
    <row r="6033" spans="1:5" ht="18.75">
      <c r="A6033" s="37">
        <v>6031</v>
      </c>
      <c r="B6033" s="209"/>
      <c r="C6033" s="37" t="s">
        <v>17869</v>
      </c>
      <c r="D6033" s="6" t="s">
        <v>5896</v>
      </c>
      <c r="E6033" s="3">
        <v>10</v>
      </c>
    </row>
    <row r="6034" spans="1:5" ht="33">
      <c r="A6034" s="37">
        <v>6032</v>
      </c>
      <c r="B6034" s="209"/>
      <c r="C6034" s="37" t="s">
        <v>17870</v>
      </c>
      <c r="D6034" s="6" t="s">
        <v>5897</v>
      </c>
      <c r="E6034" s="3">
        <v>10</v>
      </c>
    </row>
    <row r="6035" spans="1:5" ht="18.75">
      <c r="A6035" s="37">
        <v>6033</v>
      </c>
      <c r="B6035" s="209"/>
      <c r="C6035" s="37" t="s">
        <v>17871</v>
      </c>
      <c r="D6035" s="6" t="s">
        <v>5898</v>
      </c>
      <c r="E6035" s="3">
        <v>10</v>
      </c>
    </row>
    <row r="6036" spans="1:5" ht="18.75">
      <c r="A6036" s="37">
        <v>6034</v>
      </c>
      <c r="B6036" s="209"/>
      <c r="C6036" s="37" t="s">
        <v>17872</v>
      </c>
      <c r="D6036" s="6" t="s">
        <v>5899</v>
      </c>
      <c r="E6036" s="3">
        <v>10</v>
      </c>
    </row>
    <row r="6037" spans="1:5" ht="33">
      <c r="A6037" s="37">
        <v>6035</v>
      </c>
      <c r="B6037" s="209"/>
      <c r="C6037" s="37" t="s">
        <v>17873</v>
      </c>
      <c r="D6037" s="6" t="s">
        <v>5900</v>
      </c>
      <c r="E6037" s="3">
        <v>10</v>
      </c>
    </row>
    <row r="6038" spans="1:5" ht="18.75">
      <c r="A6038" s="37">
        <v>6036</v>
      </c>
      <c r="B6038" s="209"/>
      <c r="C6038" s="37" t="s">
        <v>17874</v>
      </c>
      <c r="D6038" s="6" t="s">
        <v>5901</v>
      </c>
      <c r="E6038" s="3">
        <v>10</v>
      </c>
    </row>
    <row r="6039" spans="1:5" ht="18.75">
      <c r="A6039" s="37">
        <v>6037</v>
      </c>
      <c r="B6039" s="209"/>
      <c r="C6039" s="37" t="s">
        <v>17875</v>
      </c>
      <c r="D6039" s="6" t="s">
        <v>5902</v>
      </c>
      <c r="E6039" s="3">
        <v>10</v>
      </c>
    </row>
    <row r="6040" spans="1:5" ht="18.75">
      <c r="A6040" s="37">
        <v>6038</v>
      </c>
      <c r="B6040" s="209"/>
      <c r="C6040" s="37" t="s">
        <v>17876</v>
      </c>
      <c r="D6040" s="6" t="s">
        <v>5903</v>
      </c>
      <c r="E6040" s="3">
        <v>10</v>
      </c>
    </row>
    <row r="6041" spans="1:5" ht="49.5">
      <c r="A6041" s="37">
        <v>6039</v>
      </c>
      <c r="B6041" s="209"/>
      <c r="C6041" s="37" t="s">
        <v>17877</v>
      </c>
      <c r="D6041" s="6" t="s">
        <v>5904</v>
      </c>
      <c r="E6041" s="3">
        <v>10</v>
      </c>
    </row>
    <row r="6042" spans="1:5" ht="18.75">
      <c r="A6042" s="37">
        <v>6040</v>
      </c>
      <c r="B6042" s="209"/>
      <c r="C6042" s="37" t="s">
        <v>17878</v>
      </c>
      <c r="D6042" s="6" t="s">
        <v>5905</v>
      </c>
      <c r="E6042" s="3">
        <v>10</v>
      </c>
    </row>
    <row r="6043" spans="1:5" ht="18.75">
      <c r="A6043" s="37">
        <v>6041</v>
      </c>
      <c r="B6043" s="209"/>
      <c r="C6043" s="37" t="s">
        <v>17879</v>
      </c>
      <c r="D6043" s="6" t="s">
        <v>5906</v>
      </c>
      <c r="E6043" s="3">
        <v>10</v>
      </c>
    </row>
    <row r="6044" spans="1:5" ht="18.75">
      <c r="A6044" s="37">
        <v>6042</v>
      </c>
      <c r="B6044" s="209"/>
      <c r="C6044" s="37" t="s">
        <v>17880</v>
      </c>
      <c r="D6044" s="6" t="s">
        <v>5907</v>
      </c>
      <c r="E6044" s="3">
        <v>10</v>
      </c>
    </row>
    <row r="6045" spans="1:5" ht="49.5">
      <c r="A6045" s="37">
        <v>6043</v>
      </c>
      <c r="B6045" s="209"/>
      <c r="C6045" s="37" t="s">
        <v>17881</v>
      </c>
      <c r="D6045" s="6" t="s">
        <v>5908</v>
      </c>
      <c r="E6045" s="3">
        <v>10</v>
      </c>
    </row>
    <row r="6046" spans="1:5" ht="49.5">
      <c r="A6046" s="37">
        <v>6044</v>
      </c>
      <c r="B6046" s="209"/>
      <c r="C6046" s="37" t="s">
        <v>17882</v>
      </c>
      <c r="D6046" s="6" t="s">
        <v>5909</v>
      </c>
      <c r="E6046" s="3">
        <v>10</v>
      </c>
    </row>
    <row r="6047" spans="1:5" ht="18.75">
      <c r="A6047" s="37">
        <v>6045</v>
      </c>
      <c r="B6047" s="209"/>
      <c r="C6047" s="37" t="s">
        <v>17883</v>
      </c>
      <c r="D6047" s="6" t="s">
        <v>5910</v>
      </c>
      <c r="E6047" s="3">
        <v>10</v>
      </c>
    </row>
    <row r="6048" spans="1:5" ht="18.75">
      <c r="A6048" s="37">
        <v>6046</v>
      </c>
      <c r="B6048" s="209"/>
      <c r="C6048" s="37" t="s">
        <v>17884</v>
      </c>
      <c r="D6048" s="6" t="s">
        <v>5911</v>
      </c>
      <c r="E6048" s="3">
        <v>10</v>
      </c>
    </row>
    <row r="6049" spans="1:5" ht="18.75">
      <c r="A6049" s="37">
        <v>6047</v>
      </c>
      <c r="B6049" s="209"/>
      <c r="C6049" s="37" t="s">
        <v>17885</v>
      </c>
      <c r="D6049" s="6" t="s">
        <v>5912</v>
      </c>
      <c r="E6049" s="3">
        <v>10</v>
      </c>
    </row>
    <row r="6050" spans="1:5" ht="18.75">
      <c r="A6050" s="37">
        <v>6048</v>
      </c>
      <c r="B6050" s="209"/>
      <c r="C6050" s="37" t="s">
        <v>17886</v>
      </c>
      <c r="D6050" s="6" t="s">
        <v>5913</v>
      </c>
      <c r="E6050" s="3">
        <v>10</v>
      </c>
    </row>
    <row r="6051" spans="1:5" ht="18.75">
      <c r="A6051" s="37">
        <v>6049</v>
      </c>
      <c r="B6051" s="209"/>
      <c r="C6051" s="37" t="s">
        <v>17887</v>
      </c>
      <c r="D6051" s="6" t="s">
        <v>5914</v>
      </c>
      <c r="E6051" s="3">
        <v>10</v>
      </c>
    </row>
    <row r="6052" spans="1:5" ht="18.75">
      <c r="A6052" s="37">
        <v>6050</v>
      </c>
      <c r="B6052" s="209"/>
      <c r="C6052" s="37" t="s">
        <v>17888</v>
      </c>
      <c r="D6052" s="6" t="s">
        <v>5915</v>
      </c>
      <c r="E6052" s="3">
        <v>10</v>
      </c>
    </row>
    <row r="6053" spans="1:5" ht="33">
      <c r="A6053" s="37">
        <v>6051</v>
      </c>
      <c r="B6053" s="209"/>
      <c r="C6053" s="37" t="s">
        <v>17889</v>
      </c>
      <c r="D6053" s="6" t="s">
        <v>5916</v>
      </c>
      <c r="E6053" s="3">
        <v>10</v>
      </c>
    </row>
    <row r="6054" spans="1:5" ht="18.75">
      <c r="A6054" s="37">
        <v>6052</v>
      </c>
      <c r="B6054" s="209"/>
      <c r="C6054" s="37" t="s">
        <v>17890</v>
      </c>
      <c r="D6054" s="6" t="s">
        <v>5917</v>
      </c>
      <c r="E6054" s="3">
        <v>10</v>
      </c>
    </row>
    <row r="6055" spans="1:5" ht="18.75">
      <c r="A6055" s="37">
        <v>6053</v>
      </c>
      <c r="B6055" s="209"/>
      <c r="C6055" s="37" t="s">
        <v>17891</v>
      </c>
      <c r="D6055" s="6" t="s">
        <v>5918</v>
      </c>
      <c r="E6055" s="3">
        <v>10</v>
      </c>
    </row>
    <row r="6056" spans="1:5" ht="18.75">
      <c r="A6056" s="37">
        <v>6054</v>
      </c>
      <c r="B6056" s="209"/>
      <c r="C6056" s="37" t="s">
        <v>17892</v>
      </c>
      <c r="D6056" s="6" t="s">
        <v>5919</v>
      </c>
      <c r="E6056" s="3">
        <v>10</v>
      </c>
    </row>
    <row r="6057" spans="1:5" ht="18.75">
      <c r="A6057" s="37">
        <v>6055</v>
      </c>
      <c r="B6057" s="209"/>
      <c r="C6057" s="37" t="s">
        <v>17893</v>
      </c>
      <c r="D6057" s="6" t="s">
        <v>5920</v>
      </c>
      <c r="E6057" s="3">
        <v>10</v>
      </c>
    </row>
    <row r="6058" spans="1:5" ht="18.75">
      <c r="A6058" s="37">
        <v>6056</v>
      </c>
      <c r="B6058" s="209"/>
      <c r="C6058" s="37" t="s">
        <v>17894</v>
      </c>
      <c r="D6058" s="6" t="s">
        <v>5921</v>
      </c>
      <c r="E6058" s="3">
        <v>10</v>
      </c>
    </row>
    <row r="6059" spans="1:5" ht="18.75">
      <c r="A6059" s="37">
        <v>6057</v>
      </c>
      <c r="B6059" s="209"/>
      <c r="C6059" s="37" t="s">
        <v>17895</v>
      </c>
      <c r="D6059" s="6" t="s">
        <v>5922</v>
      </c>
      <c r="E6059" s="3">
        <v>10</v>
      </c>
    </row>
    <row r="6060" spans="1:5" ht="49.5">
      <c r="A6060" s="37">
        <v>6058</v>
      </c>
      <c r="B6060" s="209"/>
      <c r="C6060" s="37" t="s">
        <v>17896</v>
      </c>
      <c r="D6060" s="6" t="s">
        <v>5923</v>
      </c>
      <c r="E6060" s="3">
        <v>10</v>
      </c>
    </row>
    <row r="6061" spans="1:5" ht="18.75">
      <c r="A6061" s="37">
        <v>6059</v>
      </c>
      <c r="B6061" s="209"/>
      <c r="C6061" s="37" t="s">
        <v>17897</v>
      </c>
      <c r="D6061" s="6" t="s">
        <v>5924</v>
      </c>
      <c r="E6061" s="3">
        <v>10</v>
      </c>
    </row>
    <row r="6062" spans="1:5" ht="18.75">
      <c r="A6062" s="37">
        <v>6060</v>
      </c>
      <c r="B6062" s="209"/>
      <c r="C6062" s="37" t="s">
        <v>17898</v>
      </c>
      <c r="D6062" s="6" t="s">
        <v>5925</v>
      </c>
      <c r="E6062" s="3">
        <v>10</v>
      </c>
    </row>
    <row r="6063" spans="1:5" ht="18.75">
      <c r="A6063" s="37">
        <v>6061</v>
      </c>
      <c r="B6063" s="209"/>
      <c r="C6063" s="37" t="s">
        <v>17899</v>
      </c>
      <c r="D6063" s="6" t="s">
        <v>5926</v>
      </c>
      <c r="E6063" s="3">
        <v>10</v>
      </c>
    </row>
    <row r="6064" spans="1:5" ht="18.75">
      <c r="A6064" s="37">
        <v>6062</v>
      </c>
      <c r="B6064" s="209"/>
      <c r="C6064" s="37" t="s">
        <v>17900</v>
      </c>
      <c r="D6064" s="6" t="s">
        <v>5927</v>
      </c>
      <c r="E6064" s="3">
        <v>10</v>
      </c>
    </row>
    <row r="6065" spans="1:5" ht="18.75">
      <c r="A6065" s="37">
        <v>6063</v>
      </c>
      <c r="B6065" s="209"/>
      <c r="C6065" s="37" t="s">
        <v>17901</v>
      </c>
      <c r="D6065" s="6" t="s">
        <v>5928</v>
      </c>
      <c r="E6065" s="3">
        <v>10</v>
      </c>
    </row>
    <row r="6066" spans="1:5" ht="33">
      <c r="A6066" s="37">
        <v>6064</v>
      </c>
      <c r="B6066" s="209"/>
      <c r="C6066" s="37" t="s">
        <v>17902</v>
      </c>
      <c r="D6066" s="6" t="s">
        <v>5929</v>
      </c>
      <c r="E6066" s="3">
        <v>10</v>
      </c>
    </row>
    <row r="6067" spans="1:5" ht="18.75">
      <c r="A6067" s="37">
        <v>6065</v>
      </c>
      <c r="B6067" s="209"/>
      <c r="C6067" s="37" t="s">
        <v>17903</v>
      </c>
      <c r="D6067" s="6" t="s">
        <v>5930</v>
      </c>
      <c r="E6067" s="3">
        <v>10</v>
      </c>
    </row>
    <row r="6068" spans="1:5" ht="33">
      <c r="A6068" s="37">
        <v>6066</v>
      </c>
      <c r="B6068" s="209"/>
      <c r="C6068" s="37" t="s">
        <v>17904</v>
      </c>
      <c r="D6068" s="6" t="s">
        <v>5931</v>
      </c>
      <c r="E6068" s="3">
        <v>10</v>
      </c>
    </row>
    <row r="6069" spans="1:5" ht="18.75">
      <c r="A6069" s="37">
        <v>6067</v>
      </c>
      <c r="B6069" s="209"/>
      <c r="C6069" s="37" t="s">
        <v>17905</v>
      </c>
      <c r="D6069" s="6" t="s">
        <v>5932</v>
      </c>
      <c r="E6069" s="3">
        <v>10</v>
      </c>
    </row>
    <row r="6070" spans="1:5" ht="18.75">
      <c r="A6070" s="37">
        <v>6068</v>
      </c>
      <c r="B6070" s="209"/>
      <c r="C6070" s="37" t="s">
        <v>17906</v>
      </c>
      <c r="D6070" s="6" t="s">
        <v>5933</v>
      </c>
      <c r="E6070" s="3">
        <v>10</v>
      </c>
    </row>
    <row r="6071" spans="1:5" ht="18.75">
      <c r="A6071" s="37">
        <v>6069</v>
      </c>
      <c r="B6071" s="209"/>
      <c r="C6071" s="37" t="s">
        <v>17907</v>
      </c>
      <c r="D6071" s="6" t="s">
        <v>5934</v>
      </c>
      <c r="E6071" s="3">
        <v>10</v>
      </c>
    </row>
    <row r="6072" spans="1:5" ht="18.75">
      <c r="A6072" s="37">
        <v>6070</v>
      </c>
      <c r="B6072" s="209"/>
      <c r="C6072" s="37" t="s">
        <v>17908</v>
      </c>
      <c r="D6072" s="6" t="s">
        <v>5935</v>
      </c>
      <c r="E6072" s="3">
        <v>10</v>
      </c>
    </row>
    <row r="6073" spans="1:5" ht="33">
      <c r="A6073" s="37">
        <v>6071</v>
      </c>
      <c r="B6073" s="209"/>
      <c r="C6073" s="37" t="s">
        <v>17909</v>
      </c>
      <c r="D6073" s="6" t="s">
        <v>5936</v>
      </c>
      <c r="E6073" s="3">
        <v>10</v>
      </c>
    </row>
    <row r="6074" spans="1:5" ht="18.75">
      <c r="A6074" s="37">
        <v>6072</v>
      </c>
      <c r="B6074" s="209"/>
      <c r="C6074" s="37" t="s">
        <v>17910</v>
      </c>
      <c r="D6074" s="6" t="s">
        <v>5937</v>
      </c>
      <c r="E6074" s="3">
        <v>10</v>
      </c>
    </row>
    <row r="6075" spans="1:5" ht="18.75">
      <c r="A6075" s="37">
        <v>6073</v>
      </c>
      <c r="B6075" s="209"/>
      <c r="C6075" s="37" t="s">
        <v>17911</v>
      </c>
      <c r="D6075" s="6" t="s">
        <v>5938</v>
      </c>
      <c r="E6075" s="3">
        <v>10</v>
      </c>
    </row>
    <row r="6076" spans="1:5" ht="18.75">
      <c r="A6076" s="37">
        <v>6074</v>
      </c>
      <c r="B6076" s="209"/>
      <c r="C6076" s="37" t="s">
        <v>17912</v>
      </c>
      <c r="D6076" s="6" t="s">
        <v>5939</v>
      </c>
      <c r="E6076" s="3">
        <v>10</v>
      </c>
    </row>
    <row r="6077" spans="1:5" ht="18.75">
      <c r="A6077" s="37">
        <v>6075</v>
      </c>
      <c r="B6077" s="209"/>
      <c r="C6077" s="37" t="s">
        <v>17913</v>
      </c>
      <c r="D6077" s="6" t="s">
        <v>5940</v>
      </c>
      <c r="E6077" s="3">
        <v>10</v>
      </c>
    </row>
    <row r="6078" spans="1:5" ht="18.75">
      <c r="A6078" s="37">
        <v>6076</v>
      </c>
      <c r="B6078" s="209"/>
      <c r="C6078" s="37" t="s">
        <v>17914</v>
      </c>
      <c r="D6078" s="6" t="s">
        <v>5941</v>
      </c>
      <c r="E6078" s="3">
        <v>10</v>
      </c>
    </row>
    <row r="6079" spans="1:5" ht="18.75">
      <c r="A6079" s="37">
        <v>6077</v>
      </c>
      <c r="B6079" s="209"/>
      <c r="C6079" s="37" t="s">
        <v>17915</v>
      </c>
      <c r="D6079" s="6" t="s">
        <v>5942</v>
      </c>
      <c r="E6079" s="3">
        <v>10</v>
      </c>
    </row>
    <row r="6080" spans="1:5" ht="18.75">
      <c r="A6080" s="37">
        <v>6078</v>
      </c>
      <c r="B6080" s="209"/>
      <c r="C6080" s="37" t="s">
        <v>17916</v>
      </c>
      <c r="D6080" s="6" t="s">
        <v>5943</v>
      </c>
      <c r="E6080" s="3">
        <v>10</v>
      </c>
    </row>
    <row r="6081" spans="1:5" ht="18.75">
      <c r="A6081" s="37">
        <v>6079</v>
      </c>
      <c r="B6081" s="209"/>
      <c r="C6081" s="37" t="s">
        <v>17917</v>
      </c>
      <c r="D6081" s="6" t="s">
        <v>5944</v>
      </c>
      <c r="E6081" s="3">
        <v>10</v>
      </c>
    </row>
    <row r="6082" spans="1:5" ht="18.75">
      <c r="A6082" s="37">
        <v>6080</v>
      </c>
      <c r="B6082" s="209"/>
      <c r="C6082" s="37" t="s">
        <v>17918</v>
      </c>
      <c r="D6082" s="6" t="s">
        <v>5945</v>
      </c>
      <c r="E6082" s="3">
        <v>10</v>
      </c>
    </row>
    <row r="6083" spans="1:5" ht="18.75">
      <c r="A6083" s="37">
        <v>6081</v>
      </c>
      <c r="B6083" s="209"/>
      <c r="C6083" s="37" t="s">
        <v>17919</v>
      </c>
      <c r="D6083" s="6" t="s">
        <v>5946</v>
      </c>
      <c r="E6083" s="3">
        <v>10</v>
      </c>
    </row>
    <row r="6084" spans="1:5" ht="18.75">
      <c r="A6084" s="37">
        <v>6082</v>
      </c>
      <c r="B6084" s="209"/>
      <c r="C6084" s="37" t="s">
        <v>17920</v>
      </c>
      <c r="D6084" s="6" t="s">
        <v>5947</v>
      </c>
      <c r="E6084" s="3">
        <v>10</v>
      </c>
    </row>
    <row r="6085" spans="1:5" ht="18.75">
      <c r="A6085" s="37">
        <v>6083</v>
      </c>
      <c r="B6085" s="209"/>
      <c r="C6085" s="37" t="s">
        <v>17921</v>
      </c>
      <c r="D6085" s="6" t="s">
        <v>5948</v>
      </c>
      <c r="E6085" s="3">
        <v>10</v>
      </c>
    </row>
    <row r="6086" spans="1:5" ht="18.75">
      <c r="A6086" s="37">
        <v>6084</v>
      </c>
      <c r="B6086" s="209"/>
      <c r="C6086" s="37" t="s">
        <v>17922</v>
      </c>
      <c r="D6086" s="6" t="s">
        <v>5949</v>
      </c>
      <c r="E6086" s="3">
        <v>10</v>
      </c>
    </row>
    <row r="6087" spans="1:5" ht="18.75">
      <c r="A6087" s="37">
        <v>6085</v>
      </c>
      <c r="B6087" s="209"/>
      <c r="C6087" s="37" t="s">
        <v>17923</v>
      </c>
      <c r="D6087" s="6" t="s">
        <v>5950</v>
      </c>
      <c r="E6087" s="3">
        <v>10</v>
      </c>
    </row>
    <row r="6088" spans="1:5" ht="18.75">
      <c r="A6088" s="37">
        <v>6086</v>
      </c>
      <c r="B6088" s="209"/>
      <c r="C6088" s="37" t="s">
        <v>17924</v>
      </c>
      <c r="D6088" s="6" t="s">
        <v>5951</v>
      </c>
      <c r="E6088" s="3">
        <v>10</v>
      </c>
    </row>
    <row r="6089" spans="1:5" ht="18.75">
      <c r="A6089" s="37">
        <v>6087</v>
      </c>
      <c r="B6089" s="209"/>
      <c r="C6089" s="37" t="s">
        <v>17925</v>
      </c>
      <c r="D6089" s="6" t="s">
        <v>5952</v>
      </c>
      <c r="E6089" s="3">
        <v>10</v>
      </c>
    </row>
    <row r="6090" spans="1:5" ht="18.75">
      <c r="A6090" s="37">
        <v>6088</v>
      </c>
      <c r="B6090" s="209"/>
      <c r="C6090" s="37" t="s">
        <v>17926</v>
      </c>
      <c r="D6090" s="6" t="s">
        <v>5953</v>
      </c>
      <c r="E6090" s="3">
        <v>10</v>
      </c>
    </row>
    <row r="6091" spans="1:5" ht="18.75">
      <c r="A6091" s="37">
        <v>6089</v>
      </c>
      <c r="B6091" s="209"/>
      <c r="C6091" s="37" t="s">
        <v>17927</v>
      </c>
      <c r="D6091" s="6" t="s">
        <v>5954</v>
      </c>
      <c r="E6091" s="3">
        <v>10</v>
      </c>
    </row>
    <row r="6092" spans="1:5" ht="18.75">
      <c r="A6092" s="37">
        <v>6090</v>
      </c>
      <c r="B6092" s="209"/>
      <c r="C6092" s="37" t="s">
        <v>17928</v>
      </c>
      <c r="D6092" s="6" t="s">
        <v>5955</v>
      </c>
      <c r="E6092" s="3">
        <v>10</v>
      </c>
    </row>
    <row r="6093" spans="1:5" ht="18.75">
      <c r="A6093" s="37">
        <v>6091</v>
      </c>
      <c r="B6093" s="209"/>
      <c r="C6093" s="37" t="s">
        <v>17929</v>
      </c>
      <c r="D6093" s="6" t="s">
        <v>5956</v>
      </c>
      <c r="E6093" s="3">
        <v>10</v>
      </c>
    </row>
    <row r="6094" spans="1:5" ht="18.75">
      <c r="A6094" s="37">
        <v>6092</v>
      </c>
      <c r="B6094" s="209"/>
      <c r="C6094" s="37" t="s">
        <v>17930</v>
      </c>
      <c r="D6094" s="6" t="s">
        <v>5957</v>
      </c>
      <c r="E6094" s="3">
        <v>10</v>
      </c>
    </row>
    <row r="6095" spans="1:5" ht="18.75">
      <c r="A6095" s="37">
        <v>6093</v>
      </c>
      <c r="B6095" s="209"/>
      <c r="C6095" s="37" t="s">
        <v>17931</v>
      </c>
      <c r="D6095" s="6" t="s">
        <v>5958</v>
      </c>
      <c r="E6095" s="3">
        <v>10</v>
      </c>
    </row>
    <row r="6096" spans="1:5" ht="18.75">
      <c r="A6096" s="37">
        <v>6094</v>
      </c>
      <c r="B6096" s="209"/>
      <c r="C6096" s="37" t="s">
        <v>17932</v>
      </c>
      <c r="D6096" s="6" t="s">
        <v>5959</v>
      </c>
      <c r="E6096" s="3">
        <v>10</v>
      </c>
    </row>
    <row r="6097" spans="1:5" ht="18.75">
      <c r="A6097" s="37">
        <v>6095</v>
      </c>
      <c r="B6097" s="209"/>
      <c r="C6097" s="37" t="s">
        <v>17933</v>
      </c>
      <c r="D6097" s="6" t="s">
        <v>5960</v>
      </c>
      <c r="E6097" s="3">
        <v>10</v>
      </c>
    </row>
    <row r="6098" spans="1:5" ht="18.75">
      <c r="A6098" s="37">
        <v>6096</v>
      </c>
      <c r="B6098" s="209"/>
      <c r="C6098" s="37" t="s">
        <v>17934</v>
      </c>
      <c r="D6098" s="6" t="s">
        <v>5961</v>
      </c>
      <c r="E6098" s="3">
        <v>10</v>
      </c>
    </row>
    <row r="6099" spans="1:5" ht="18.75">
      <c r="A6099" s="37">
        <v>6097</v>
      </c>
      <c r="B6099" s="209"/>
      <c r="C6099" s="37" t="s">
        <v>17935</v>
      </c>
      <c r="D6099" s="6" t="s">
        <v>5962</v>
      </c>
      <c r="E6099" s="3">
        <v>10</v>
      </c>
    </row>
    <row r="6100" spans="1:5" ht="18.75">
      <c r="A6100" s="37">
        <v>6098</v>
      </c>
      <c r="B6100" s="209"/>
      <c r="C6100" s="37" t="s">
        <v>17936</v>
      </c>
      <c r="D6100" s="6" t="s">
        <v>5963</v>
      </c>
      <c r="E6100" s="3">
        <v>10</v>
      </c>
    </row>
    <row r="6101" spans="1:5" ht="18.75">
      <c r="A6101" s="37">
        <v>6099</v>
      </c>
      <c r="B6101" s="209"/>
      <c r="C6101" s="37" t="s">
        <v>17937</v>
      </c>
      <c r="D6101" s="6" t="s">
        <v>5964</v>
      </c>
      <c r="E6101" s="3">
        <v>10</v>
      </c>
    </row>
    <row r="6102" spans="1:5" ht="18.75">
      <c r="A6102" s="37">
        <v>6100</v>
      </c>
      <c r="B6102" s="209"/>
      <c r="C6102" s="37" t="s">
        <v>17938</v>
      </c>
      <c r="D6102" s="6" t="s">
        <v>5965</v>
      </c>
      <c r="E6102" s="3">
        <v>10</v>
      </c>
    </row>
    <row r="6103" spans="1:5" ht="18.75">
      <c r="A6103" s="37">
        <v>6101</v>
      </c>
      <c r="B6103" s="209"/>
      <c r="C6103" s="37" t="s">
        <v>17939</v>
      </c>
      <c r="D6103" s="6" t="s">
        <v>5966</v>
      </c>
      <c r="E6103" s="3">
        <v>10</v>
      </c>
    </row>
    <row r="6104" spans="1:5" ht="18.75">
      <c r="A6104" s="37">
        <v>6102</v>
      </c>
      <c r="B6104" s="209"/>
      <c r="C6104" s="37" t="s">
        <v>17940</v>
      </c>
      <c r="D6104" s="6" t="s">
        <v>5967</v>
      </c>
      <c r="E6104" s="3">
        <v>10</v>
      </c>
    </row>
    <row r="6105" spans="1:5" ht="18.75">
      <c r="A6105" s="37">
        <v>6103</v>
      </c>
      <c r="B6105" s="209"/>
      <c r="C6105" s="37" t="s">
        <v>17941</v>
      </c>
      <c r="D6105" s="6" t="s">
        <v>5968</v>
      </c>
      <c r="E6105" s="3">
        <v>10</v>
      </c>
    </row>
    <row r="6106" spans="1:5" ht="18.75">
      <c r="A6106" s="37">
        <v>6104</v>
      </c>
      <c r="B6106" s="209"/>
      <c r="C6106" s="37" t="s">
        <v>17942</v>
      </c>
      <c r="D6106" s="6" t="s">
        <v>5969</v>
      </c>
      <c r="E6106" s="3">
        <v>10</v>
      </c>
    </row>
    <row r="6107" spans="1:5" ht="18.75">
      <c r="A6107" s="37">
        <v>6105</v>
      </c>
      <c r="B6107" s="209"/>
      <c r="C6107" s="37" t="s">
        <v>17943</v>
      </c>
      <c r="D6107" s="6" t="s">
        <v>5970</v>
      </c>
      <c r="E6107" s="3">
        <v>10</v>
      </c>
    </row>
    <row r="6108" spans="1:5" ht="33">
      <c r="A6108" s="37">
        <v>6106</v>
      </c>
      <c r="B6108" s="209"/>
      <c r="C6108" s="37" t="s">
        <v>17944</v>
      </c>
      <c r="D6108" s="6" t="s">
        <v>5971</v>
      </c>
      <c r="E6108" s="3">
        <v>10</v>
      </c>
    </row>
    <row r="6109" spans="1:5" ht="33">
      <c r="A6109" s="37">
        <v>6107</v>
      </c>
      <c r="B6109" s="209"/>
      <c r="C6109" s="37" t="s">
        <v>17945</v>
      </c>
      <c r="D6109" s="6" t="s">
        <v>5972</v>
      </c>
      <c r="E6109" s="3">
        <v>10</v>
      </c>
    </row>
    <row r="6110" spans="1:5" ht="18.75">
      <c r="A6110" s="37">
        <v>6108</v>
      </c>
      <c r="B6110" s="209"/>
      <c r="C6110" s="37" t="s">
        <v>17946</v>
      </c>
      <c r="D6110" s="6" t="s">
        <v>5973</v>
      </c>
      <c r="E6110" s="3">
        <v>10</v>
      </c>
    </row>
    <row r="6111" spans="1:5" ht="18.75">
      <c r="A6111" s="37">
        <v>6109</v>
      </c>
      <c r="B6111" s="209"/>
      <c r="C6111" s="37" t="s">
        <v>17947</v>
      </c>
      <c r="D6111" s="6" t="s">
        <v>5974</v>
      </c>
      <c r="E6111" s="3">
        <v>10</v>
      </c>
    </row>
    <row r="6112" spans="1:5" ht="33">
      <c r="A6112" s="37">
        <v>6110</v>
      </c>
      <c r="B6112" s="209"/>
      <c r="C6112" s="37" t="s">
        <v>17948</v>
      </c>
      <c r="D6112" s="6" t="s">
        <v>5975</v>
      </c>
      <c r="E6112" s="3">
        <v>10</v>
      </c>
    </row>
    <row r="6113" spans="1:5" ht="18.75">
      <c r="A6113" s="37">
        <v>6111</v>
      </c>
      <c r="B6113" s="209"/>
      <c r="C6113" s="37" t="s">
        <v>17949</v>
      </c>
      <c r="D6113" s="6" t="s">
        <v>5976</v>
      </c>
      <c r="E6113" s="3">
        <v>10</v>
      </c>
    </row>
    <row r="6114" spans="1:5" ht="18.75">
      <c r="A6114" s="37">
        <v>6112</v>
      </c>
      <c r="B6114" s="209"/>
      <c r="C6114" s="37" t="s">
        <v>17950</v>
      </c>
      <c r="D6114" s="6" t="s">
        <v>5977</v>
      </c>
      <c r="E6114" s="3">
        <v>10</v>
      </c>
    </row>
    <row r="6115" spans="1:5" ht="18.75">
      <c r="A6115" s="37">
        <v>6113</v>
      </c>
      <c r="B6115" s="209"/>
      <c r="C6115" s="37" t="s">
        <v>17951</v>
      </c>
      <c r="D6115" s="6" t="s">
        <v>5978</v>
      </c>
      <c r="E6115" s="3">
        <v>10</v>
      </c>
    </row>
    <row r="6116" spans="1:5" ht="18.75">
      <c r="A6116" s="37">
        <v>6114</v>
      </c>
      <c r="B6116" s="209"/>
      <c r="C6116" s="37" t="s">
        <v>17952</v>
      </c>
      <c r="D6116" s="6" t="s">
        <v>5979</v>
      </c>
      <c r="E6116" s="3">
        <v>10</v>
      </c>
    </row>
    <row r="6117" spans="1:5" ht="18.75">
      <c r="A6117" s="37">
        <v>6115</v>
      </c>
      <c r="B6117" s="209"/>
      <c r="C6117" s="37" t="s">
        <v>17953</v>
      </c>
      <c r="D6117" s="6" t="s">
        <v>5980</v>
      </c>
      <c r="E6117" s="3">
        <v>10</v>
      </c>
    </row>
    <row r="6118" spans="1:5" ht="18.75">
      <c r="A6118" s="37">
        <v>6116</v>
      </c>
      <c r="B6118" s="209"/>
      <c r="C6118" s="37" t="s">
        <v>17954</v>
      </c>
      <c r="D6118" s="6" t="s">
        <v>5981</v>
      </c>
      <c r="E6118" s="3">
        <v>10</v>
      </c>
    </row>
    <row r="6119" spans="1:5" ht="49.5">
      <c r="A6119" s="37">
        <v>6117</v>
      </c>
      <c r="B6119" s="209"/>
      <c r="C6119" s="37" t="s">
        <v>17955</v>
      </c>
      <c r="D6119" s="6" t="s">
        <v>5982</v>
      </c>
      <c r="E6119" s="3">
        <v>10</v>
      </c>
    </row>
    <row r="6120" spans="1:5" ht="18.75">
      <c r="A6120" s="37">
        <v>6118</v>
      </c>
      <c r="B6120" s="209"/>
      <c r="C6120" s="37" t="s">
        <v>17956</v>
      </c>
      <c r="D6120" s="6" t="s">
        <v>5983</v>
      </c>
      <c r="E6120" s="3">
        <v>4</v>
      </c>
    </row>
    <row r="6121" spans="1:5" ht="18.75">
      <c r="A6121" s="37">
        <v>6119</v>
      </c>
      <c r="B6121" s="209"/>
      <c r="C6121" s="37" t="s">
        <v>17957</v>
      </c>
      <c r="D6121" s="6" t="s">
        <v>5984</v>
      </c>
      <c r="E6121" s="3">
        <v>4</v>
      </c>
    </row>
    <row r="6122" spans="1:5" ht="33">
      <c r="A6122" s="37">
        <v>6120</v>
      </c>
      <c r="B6122" s="209"/>
      <c r="C6122" s="37" t="s">
        <v>17958</v>
      </c>
      <c r="D6122" s="6" t="s">
        <v>5985</v>
      </c>
      <c r="E6122" s="3">
        <v>4</v>
      </c>
    </row>
    <row r="6123" spans="1:5" ht="18.75">
      <c r="A6123" s="37">
        <v>6121</v>
      </c>
      <c r="B6123" s="209"/>
      <c r="C6123" s="37" t="s">
        <v>17959</v>
      </c>
      <c r="D6123" s="6" t="s">
        <v>5986</v>
      </c>
      <c r="E6123" s="3">
        <v>4</v>
      </c>
    </row>
    <row r="6124" spans="1:5" ht="33">
      <c r="A6124" s="37">
        <v>6122</v>
      </c>
      <c r="B6124" s="209"/>
      <c r="C6124" s="37" t="s">
        <v>17960</v>
      </c>
      <c r="D6124" s="6" t="s">
        <v>5987</v>
      </c>
      <c r="E6124" s="3">
        <v>4</v>
      </c>
    </row>
    <row r="6125" spans="1:5" ht="18.75">
      <c r="A6125" s="37">
        <v>6123</v>
      </c>
      <c r="B6125" s="209"/>
      <c r="C6125" s="37" t="s">
        <v>17961</v>
      </c>
      <c r="D6125" s="6" t="s">
        <v>5988</v>
      </c>
      <c r="E6125" s="3">
        <v>4</v>
      </c>
    </row>
    <row r="6126" spans="1:5" ht="18.75">
      <c r="A6126" s="37">
        <v>6124</v>
      </c>
      <c r="B6126" s="209"/>
      <c r="C6126" s="37" t="s">
        <v>17962</v>
      </c>
      <c r="D6126" s="6" t="s">
        <v>5989</v>
      </c>
      <c r="E6126" s="3">
        <v>4</v>
      </c>
    </row>
    <row r="6127" spans="1:5" ht="18.75">
      <c r="A6127" s="37">
        <v>6125</v>
      </c>
      <c r="B6127" s="209"/>
      <c r="C6127" s="37" t="s">
        <v>17963</v>
      </c>
      <c r="D6127" s="6" t="s">
        <v>5990</v>
      </c>
      <c r="E6127" s="3">
        <v>4</v>
      </c>
    </row>
    <row r="6128" spans="1:5" ht="33">
      <c r="A6128" s="37">
        <v>6126</v>
      </c>
      <c r="B6128" s="209"/>
      <c r="C6128" s="37" t="s">
        <v>17964</v>
      </c>
      <c r="D6128" s="6" t="s">
        <v>5991</v>
      </c>
      <c r="E6128" s="3">
        <v>4</v>
      </c>
    </row>
    <row r="6129" spans="1:5" ht="33">
      <c r="A6129" s="37">
        <v>6127</v>
      </c>
      <c r="B6129" s="209"/>
      <c r="C6129" s="37" t="s">
        <v>17965</v>
      </c>
      <c r="D6129" s="6" t="s">
        <v>5992</v>
      </c>
      <c r="E6129" s="3">
        <v>4</v>
      </c>
    </row>
    <row r="6130" spans="1:5" ht="18.75">
      <c r="A6130" s="37">
        <v>6128</v>
      </c>
      <c r="B6130" s="209"/>
      <c r="C6130" s="37" t="s">
        <v>17966</v>
      </c>
      <c r="D6130" s="6" t="s">
        <v>5993</v>
      </c>
      <c r="E6130" s="3">
        <v>4</v>
      </c>
    </row>
    <row r="6131" spans="1:5" ht="18.75">
      <c r="A6131" s="37">
        <v>6129</v>
      </c>
      <c r="B6131" s="209"/>
      <c r="C6131" s="37" t="s">
        <v>17967</v>
      </c>
      <c r="D6131" s="6" t="s">
        <v>5994</v>
      </c>
      <c r="E6131" s="3">
        <v>4</v>
      </c>
    </row>
    <row r="6132" spans="1:5" ht="18.75">
      <c r="A6132" s="37">
        <v>6130</v>
      </c>
      <c r="B6132" s="209"/>
      <c r="C6132" s="37" t="s">
        <v>17968</v>
      </c>
      <c r="D6132" s="6" t="s">
        <v>5995</v>
      </c>
      <c r="E6132" s="3">
        <v>4</v>
      </c>
    </row>
    <row r="6133" spans="1:5" ht="18.75">
      <c r="A6133" s="37">
        <v>6131</v>
      </c>
      <c r="B6133" s="209"/>
      <c r="C6133" s="37" t="s">
        <v>17969</v>
      </c>
      <c r="D6133" s="6" t="s">
        <v>5996</v>
      </c>
      <c r="E6133" s="3">
        <v>4</v>
      </c>
    </row>
    <row r="6134" spans="1:5" ht="33">
      <c r="A6134" s="37">
        <v>6132</v>
      </c>
      <c r="B6134" s="209"/>
      <c r="C6134" s="37" t="s">
        <v>17970</v>
      </c>
      <c r="D6134" s="6" t="s">
        <v>5997</v>
      </c>
      <c r="E6134" s="3">
        <v>4</v>
      </c>
    </row>
    <row r="6135" spans="1:5" ht="18.75">
      <c r="A6135" s="37">
        <v>6133</v>
      </c>
      <c r="B6135" s="209"/>
      <c r="C6135" s="37" t="s">
        <v>17971</v>
      </c>
      <c r="D6135" s="6" t="s">
        <v>5998</v>
      </c>
      <c r="E6135" s="3">
        <v>4</v>
      </c>
    </row>
    <row r="6136" spans="1:5" ht="18.75">
      <c r="A6136" s="37">
        <v>6134</v>
      </c>
      <c r="B6136" s="209"/>
      <c r="C6136" s="37" t="s">
        <v>17972</v>
      </c>
      <c r="D6136" s="6" t="s">
        <v>5999</v>
      </c>
      <c r="E6136" s="3">
        <v>4</v>
      </c>
    </row>
    <row r="6137" spans="1:5" ht="18.75">
      <c r="A6137" s="37">
        <v>6135</v>
      </c>
      <c r="B6137" s="209"/>
      <c r="C6137" s="37" t="s">
        <v>17973</v>
      </c>
      <c r="D6137" s="6" t="s">
        <v>6000</v>
      </c>
      <c r="E6137" s="3">
        <v>4</v>
      </c>
    </row>
    <row r="6138" spans="1:5" ht="18.75">
      <c r="A6138" s="37">
        <v>6136</v>
      </c>
      <c r="B6138" s="209"/>
      <c r="C6138" s="37" t="s">
        <v>17974</v>
      </c>
      <c r="D6138" s="6" t="s">
        <v>6001</v>
      </c>
      <c r="E6138" s="3">
        <v>4</v>
      </c>
    </row>
    <row r="6139" spans="1:5" ht="18.75">
      <c r="A6139" s="37">
        <v>6137</v>
      </c>
      <c r="B6139" s="209"/>
      <c r="C6139" s="37" t="s">
        <v>17975</v>
      </c>
      <c r="D6139" s="6" t="s">
        <v>6002</v>
      </c>
      <c r="E6139" s="3">
        <v>4</v>
      </c>
    </row>
    <row r="6140" spans="1:5" ht="18.75">
      <c r="A6140" s="37">
        <v>6138</v>
      </c>
      <c r="B6140" s="209"/>
      <c r="C6140" s="37" t="s">
        <v>17976</v>
      </c>
      <c r="D6140" s="6" t="s">
        <v>6003</v>
      </c>
      <c r="E6140" s="3">
        <v>4</v>
      </c>
    </row>
    <row r="6141" spans="1:5" ht="18.75">
      <c r="A6141" s="37">
        <v>6139</v>
      </c>
      <c r="B6141" s="209"/>
      <c r="C6141" s="37" t="s">
        <v>17977</v>
      </c>
      <c r="D6141" s="6" t="s">
        <v>6004</v>
      </c>
      <c r="E6141" s="3">
        <v>4</v>
      </c>
    </row>
    <row r="6142" spans="1:5" ht="18.75">
      <c r="A6142" s="37">
        <v>6140</v>
      </c>
      <c r="B6142" s="209"/>
      <c r="C6142" s="37" t="s">
        <v>17978</v>
      </c>
      <c r="D6142" s="6" t="s">
        <v>6005</v>
      </c>
      <c r="E6142" s="3">
        <v>4</v>
      </c>
    </row>
    <row r="6143" spans="1:5" ht="18.75">
      <c r="A6143" s="37">
        <v>6141</v>
      </c>
      <c r="B6143" s="209"/>
      <c r="C6143" s="37" t="s">
        <v>17979</v>
      </c>
      <c r="D6143" s="6" t="s">
        <v>6006</v>
      </c>
      <c r="E6143" s="3">
        <v>4</v>
      </c>
    </row>
    <row r="6144" spans="1:5" ht="18.75">
      <c r="A6144" s="37">
        <v>6142</v>
      </c>
      <c r="B6144" s="209"/>
      <c r="C6144" s="37" t="s">
        <v>17980</v>
      </c>
      <c r="D6144" s="6" t="s">
        <v>6007</v>
      </c>
      <c r="E6144" s="3">
        <v>4</v>
      </c>
    </row>
    <row r="6145" spans="1:5" ht="18.75">
      <c r="A6145" s="37">
        <v>6143</v>
      </c>
      <c r="B6145" s="209"/>
      <c r="C6145" s="37" t="s">
        <v>17981</v>
      </c>
      <c r="D6145" s="6" t="s">
        <v>6008</v>
      </c>
      <c r="E6145" s="3">
        <v>4</v>
      </c>
    </row>
    <row r="6146" spans="1:5" ht="18.75">
      <c r="A6146" s="37">
        <v>6144</v>
      </c>
      <c r="B6146" s="209"/>
      <c r="C6146" s="37" t="s">
        <v>17982</v>
      </c>
      <c r="D6146" s="6" t="s">
        <v>6009</v>
      </c>
      <c r="E6146" s="3">
        <v>4</v>
      </c>
    </row>
    <row r="6147" spans="1:5" ht="18.75">
      <c r="A6147" s="37">
        <v>6145</v>
      </c>
      <c r="B6147" s="209"/>
      <c r="C6147" s="37" t="s">
        <v>17983</v>
      </c>
      <c r="D6147" s="6" t="s">
        <v>6010</v>
      </c>
      <c r="E6147" s="3">
        <v>4</v>
      </c>
    </row>
    <row r="6148" spans="1:5" ht="18.75">
      <c r="A6148" s="37">
        <v>6146</v>
      </c>
      <c r="B6148" s="209"/>
      <c r="C6148" s="37" t="s">
        <v>17984</v>
      </c>
      <c r="D6148" s="6" t="s">
        <v>6011</v>
      </c>
      <c r="E6148" s="3">
        <v>4</v>
      </c>
    </row>
    <row r="6149" spans="1:5" ht="18.75">
      <c r="A6149" s="37">
        <v>6147</v>
      </c>
      <c r="B6149" s="209"/>
      <c r="C6149" s="37" t="s">
        <v>17985</v>
      </c>
      <c r="D6149" s="6" t="s">
        <v>6012</v>
      </c>
      <c r="E6149" s="3">
        <v>4</v>
      </c>
    </row>
    <row r="6150" spans="1:5" ht="33">
      <c r="A6150" s="37">
        <v>6148</v>
      </c>
      <c r="B6150" s="209"/>
      <c r="C6150" s="37" t="s">
        <v>17986</v>
      </c>
      <c r="D6150" s="6" t="s">
        <v>6013</v>
      </c>
      <c r="E6150" s="3">
        <v>4</v>
      </c>
    </row>
    <row r="6151" spans="1:5" ht="18.75">
      <c r="A6151" s="37">
        <v>6149</v>
      </c>
      <c r="B6151" s="209"/>
      <c r="C6151" s="37" t="s">
        <v>17987</v>
      </c>
      <c r="D6151" s="6" t="s">
        <v>6014</v>
      </c>
      <c r="E6151" s="3">
        <v>4</v>
      </c>
    </row>
    <row r="6152" spans="1:5" ht="18.75">
      <c r="A6152" s="37">
        <v>6150</v>
      </c>
      <c r="B6152" s="209"/>
      <c r="C6152" s="37" t="s">
        <v>17988</v>
      </c>
      <c r="D6152" s="6" t="s">
        <v>6015</v>
      </c>
      <c r="E6152" s="3">
        <v>4</v>
      </c>
    </row>
    <row r="6153" spans="1:5" ht="18.75">
      <c r="A6153" s="37">
        <v>6151</v>
      </c>
      <c r="B6153" s="209"/>
      <c r="C6153" s="37" t="s">
        <v>17989</v>
      </c>
      <c r="D6153" s="6" t="s">
        <v>6016</v>
      </c>
      <c r="E6153" s="3">
        <v>4</v>
      </c>
    </row>
    <row r="6154" spans="1:5" ht="18.75">
      <c r="A6154" s="37">
        <v>6152</v>
      </c>
      <c r="B6154" s="209"/>
      <c r="C6154" s="37" t="s">
        <v>17990</v>
      </c>
      <c r="D6154" s="6" t="s">
        <v>6017</v>
      </c>
      <c r="E6154" s="3">
        <v>4</v>
      </c>
    </row>
    <row r="6155" spans="1:5" ht="18.75">
      <c r="A6155" s="37">
        <v>6153</v>
      </c>
      <c r="B6155" s="209"/>
      <c r="C6155" s="37" t="s">
        <v>17991</v>
      </c>
      <c r="D6155" s="6" t="s">
        <v>6018</v>
      </c>
      <c r="E6155" s="3">
        <v>4</v>
      </c>
    </row>
    <row r="6156" spans="1:5" ht="18.75">
      <c r="A6156" s="37">
        <v>6154</v>
      </c>
      <c r="B6156" s="209"/>
      <c r="C6156" s="37" t="s">
        <v>17992</v>
      </c>
      <c r="D6156" s="6" t="s">
        <v>6019</v>
      </c>
      <c r="E6156" s="3">
        <v>4</v>
      </c>
    </row>
    <row r="6157" spans="1:5" ht="18.75">
      <c r="A6157" s="37">
        <v>6155</v>
      </c>
      <c r="B6157" s="209"/>
      <c r="C6157" s="37" t="s">
        <v>17993</v>
      </c>
      <c r="D6157" s="6" t="s">
        <v>6020</v>
      </c>
      <c r="E6157" s="3">
        <v>4</v>
      </c>
    </row>
    <row r="6158" spans="1:5" ht="18.75">
      <c r="A6158" s="37">
        <v>6156</v>
      </c>
      <c r="B6158" s="209"/>
      <c r="C6158" s="37" t="s">
        <v>17994</v>
      </c>
      <c r="D6158" s="6" t="s">
        <v>6021</v>
      </c>
      <c r="E6158" s="3">
        <v>4</v>
      </c>
    </row>
    <row r="6159" spans="1:5" ht="33">
      <c r="A6159" s="37">
        <v>6157</v>
      </c>
      <c r="B6159" s="209"/>
      <c r="C6159" s="37" t="s">
        <v>17995</v>
      </c>
      <c r="D6159" s="6" t="s">
        <v>6022</v>
      </c>
      <c r="E6159" s="3">
        <v>4</v>
      </c>
    </row>
    <row r="6160" spans="1:5" ht="33">
      <c r="A6160" s="37">
        <v>6158</v>
      </c>
      <c r="B6160" s="209"/>
      <c r="C6160" s="37" t="s">
        <v>17996</v>
      </c>
      <c r="D6160" s="6" t="s">
        <v>6023</v>
      </c>
      <c r="E6160" s="3">
        <v>4</v>
      </c>
    </row>
    <row r="6161" spans="1:5" ht="18.75">
      <c r="A6161" s="37">
        <v>6159</v>
      </c>
      <c r="B6161" s="209"/>
      <c r="C6161" s="37" t="s">
        <v>17997</v>
      </c>
      <c r="D6161" s="6" t="s">
        <v>6024</v>
      </c>
      <c r="E6161" s="3">
        <v>4</v>
      </c>
    </row>
    <row r="6162" spans="1:5" ht="33">
      <c r="A6162" s="37">
        <v>6160</v>
      </c>
      <c r="B6162" s="209"/>
      <c r="C6162" s="37" t="s">
        <v>17998</v>
      </c>
      <c r="D6162" s="6" t="s">
        <v>6025</v>
      </c>
      <c r="E6162" s="3">
        <v>4</v>
      </c>
    </row>
    <row r="6163" spans="1:5" ht="18.75">
      <c r="A6163" s="37">
        <v>6161</v>
      </c>
      <c r="B6163" s="209"/>
      <c r="C6163" s="37" t="s">
        <v>17999</v>
      </c>
      <c r="D6163" s="6" t="s">
        <v>6026</v>
      </c>
      <c r="E6163" s="3">
        <v>4</v>
      </c>
    </row>
    <row r="6164" spans="1:5" ht="18.75">
      <c r="A6164" s="37">
        <v>6162</v>
      </c>
      <c r="B6164" s="209"/>
      <c r="C6164" s="37" t="s">
        <v>18000</v>
      </c>
      <c r="D6164" s="6" t="s">
        <v>6027</v>
      </c>
      <c r="E6164" s="3">
        <v>4</v>
      </c>
    </row>
    <row r="6165" spans="1:5" ht="33">
      <c r="A6165" s="37">
        <v>6163</v>
      </c>
      <c r="B6165" s="209"/>
      <c r="C6165" s="37" t="s">
        <v>18001</v>
      </c>
      <c r="D6165" s="6" t="s">
        <v>6028</v>
      </c>
      <c r="E6165" s="3">
        <v>4</v>
      </c>
    </row>
    <row r="6166" spans="1:5" ht="33">
      <c r="A6166" s="37">
        <v>6164</v>
      </c>
      <c r="B6166" s="209"/>
      <c r="C6166" s="37" t="s">
        <v>18002</v>
      </c>
      <c r="D6166" s="6" t="s">
        <v>6029</v>
      </c>
      <c r="E6166" s="3">
        <v>4</v>
      </c>
    </row>
    <row r="6167" spans="1:5" ht="18.75">
      <c r="A6167" s="37">
        <v>6165</v>
      </c>
      <c r="B6167" s="209"/>
      <c r="C6167" s="37" t="s">
        <v>18003</v>
      </c>
      <c r="D6167" s="6" t="s">
        <v>6030</v>
      </c>
      <c r="E6167" s="3">
        <v>4</v>
      </c>
    </row>
    <row r="6168" spans="1:5" ht="18.75">
      <c r="A6168" s="37">
        <v>6166</v>
      </c>
      <c r="B6168" s="209"/>
      <c r="C6168" s="37" t="s">
        <v>18004</v>
      </c>
      <c r="D6168" s="6" t="s">
        <v>6031</v>
      </c>
      <c r="E6168" s="3">
        <v>4</v>
      </c>
    </row>
    <row r="6169" spans="1:5" ht="18.75">
      <c r="A6169" s="37">
        <v>6167</v>
      </c>
      <c r="B6169" s="209"/>
      <c r="C6169" s="37" t="s">
        <v>18005</v>
      </c>
      <c r="D6169" s="6" t="s">
        <v>6032</v>
      </c>
      <c r="E6169" s="3">
        <v>4</v>
      </c>
    </row>
    <row r="6170" spans="1:5" ht="33">
      <c r="A6170" s="37">
        <v>6168</v>
      </c>
      <c r="B6170" s="209"/>
      <c r="C6170" s="37" t="s">
        <v>18006</v>
      </c>
      <c r="D6170" s="6" t="s">
        <v>6033</v>
      </c>
      <c r="E6170" s="3">
        <v>4</v>
      </c>
    </row>
    <row r="6171" spans="1:5" ht="18.75">
      <c r="A6171" s="37">
        <v>6169</v>
      </c>
      <c r="B6171" s="209"/>
      <c r="C6171" s="37" t="s">
        <v>18007</v>
      </c>
      <c r="D6171" s="6" t="s">
        <v>6034</v>
      </c>
      <c r="E6171" s="3">
        <v>4</v>
      </c>
    </row>
    <row r="6172" spans="1:5" ht="18.75">
      <c r="A6172" s="37">
        <v>6170</v>
      </c>
      <c r="B6172" s="209"/>
      <c r="C6172" s="37" t="s">
        <v>18008</v>
      </c>
      <c r="D6172" s="6" t="s">
        <v>6035</v>
      </c>
      <c r="E6172" s="3">
        <v>4</v>
      </c>
    </row>
    <row r="6173" spans="1:5" ht="18.75">
      <c r="A6173" s="37">
        <v>6171</v>
      </c>
      <c r="B6173" s="209"/>
      <c r="C6173" s="37" t="s">
        <v>18009</v>
      </c>
      <c r="D6173" s="6" t="s">
        <v>6036</v>
      </c>
      <c r="E6173" s="3">
        <v>4</v>
      </c>
    </row>
    <row r="6174" spans="1:5" ht="18.75">
      <c r="A6174" s="37">
        <v>6172</v>
      </c>
      <c r="B6174" s="209"/>
      <c r="C6174" s="37" t="s">
        <v>18010</v>
      </c>
      <c r="D6174" s="6" t="s">
        <v>6037</v>
      </c>
      <c r="E6174" s="3">
        <v>4</v>
      </c>
    </row>
    <row r="6175" spans="1:5" ht="18.75">
      <c r="A6175" s="37">
        <v>6173</v>
      </c>
      <c r="B6175" s="209"/>
      <c r="C6175" s="37" t="s">
        <v>18011</v>
      </c>
      <c r="D6175" s="6" t="s">
        <v>6038</v>
      </c>
      <c r="E6175" s="3">
        <v>4</v>
      </c>
    </row>
    <row r="6176" spans="1:5" ht="33">
      <c r="A6176" s="37">
        <v>6174</v>
      </c>
      <c r="B6176" s="209"/>
      <c r="C6176" s="37" t="s">
        <v>18012</v>
      </c>
      <c r="D6176" s="6" t="s">
        <v>6039</v>
      </c>
      <c r="E6176" s="3">
        <v>4</v>
      </c>
    </row>
    <row r="6177" spans="1:5" ht="18.75">
      <c r="A6177" s="37">
        <v>6175</v>
      </c>
      <c r="B6177" s="209"/>
      <c r="C6177" s="37" t="s">
        <v>18013</v>
      </c>
      <c r="D6177" s="6" t="s">
        <v>6040</v>
      </c>
      <c r="E6177" s="3">
        <v>4</v>
      </c>
    </row>
    <row r="6178" spans="1:5" ht="18.75">
      <c r="A6178" s="37">
        <v>6176</v>
      </c>
      <c r="B6178" s="209"/>
      <c r="C6178" s="37" t="s">
        <v>18014</v>
      </c>
      <c r="D6178" s="6" t="s">
        <v>6041</v>
      </c>
      <c r="E6178" s="3">
        <v>4</v>
      </c>
    </row>
    <row r="6179" spans="1:5" ht="18.75">
      <c r="A6179" s="37">
        <v>6177</v>
      </c>
      <c r="B6179" s="209"/>
      <c r="C6179" s="37" t="s">
        <v>18015</v>
      </c>
      <c r="D6179" s="6" t="s">
        <v>6042</v>
      </c>
      <c r="E6179" s="3">
        <v>4</v>
      </c>
    </row>
    <row r="6180" spans="1:5" ht="18.75">
      <c r="A6180" s="37">
        <v>6178</v>
      </c>
      <c r="B6180" s="209"/>
      <c r="C6180" s="37" t="s">
        <v>18016</v>
      </c>
      <c r="D6180" s="6" t="s">
        <v>6043</v>
      </c>
      <c r="E6180" s="3">
        <v>4</v>
      </c>
    </row>
    <row r="6181" spans="1:5" ht="18.75">
      <c r="A6181" s="37">
        <v>6179</v>
      </c>
      <c r="B6181" s="209"/>
      <c r="C6181" s="37" t="s">
        <v>18017</v>
      </c>
      <c r="D6181" s="6" t="s">
        <v>6044</v>
      </c>
      <c r="E6181" s="3">
        <v>4</v>
      </c>
    </row>
    <row r="6182" spans="1:5" ht="18.75">
      <c r="A6182" s="37">
        <v>6180</v>
      </c>
      <c r="B6182" s="209"/>
      <c r="C6182" s="37" t="s">
        <v>18018</v>
      </c>
      <c r="D6182" s="6" t="s">
        <v>6045</v>
      </c>
      <c r="E6182" s="3">
        <v>4</v>
      </c>
    </row>
    <row r="6183" spans="1:5" ht="18.75">
      <c r="A6183" s="37">
        <v>6181</v>
      </c>
      <c r="B6183" s="209"/>
      <c r="C6183" s="37" t="s">
        <v>18019</v>
      </c>
      <c r="D6183" s="6" t="s">
        <v>6046</v>
      </c>
      <c r="E6183" s="3">
        <v>4</v>
      </c>
    </row>
    <row r="6184" spans="1:5" ht="18.75">
      <c r="A6184" s="37">
        <v>6182</v>
      </c>
      <c r="B6184" s="209"/>
      <c r="C6184" s="37" t="s">
        <v>18020</v>
      </c>
      <c r="D6184" s="6" t="s">
        <v>6047</v>
      </c>
      <c r="E6184" s="3">
        <v>4</v>
      </c>
    </row>
    <row r="6185" spans="1:5" ht="18.75">
      <c r="A6185" s="37">
        <v>6183</v>
      </c>
      <c r="B6185" s="209"/>
      <c r="C6185" s="37" t="s">
        <v>18021</v>
      </c>
      <c r="D6185" s="6" t="s">
        <v>6048</v>
      </c>
      <c r="E6185" s="3">
        <v>4</v>
      </c>
    </row>
    <row r="6186" spans="1:5" ht="18.75">
      <c r="A6186" s="37">
        <v>6184</v>
      </c>
      <c r="B6186" s="209"/>
      <c r="C6186" s="37" t="s">
        <v>18022</v>
      </c>
      <c r="D6186" s="6" t="s">
        <v>6049</v>
      </c>
      <c r="E6186" s="3">
        <v>4</v>
      </c>
    </row>
    <row r="6187" spans="1:5" ht="33">
      <c r="A6187" s="37">
        <v>6185</v>
      </c>
      <c r="B6187" s="209"/>
      <c r="C6187" s="37" t="s">
        <v>18023</v>
      </c>
      <c r="D6187" s="6" t="s">
        <v>6050</v>
      </c>
      <c r="E6187" s="3">
        <v>4</v>
      </c>
    </row>
    <row r="6188" spans="1:5" ht="33">
      <c r="A6188" s="37">
        <v>6186</v>
      </c>
      <c r="B6188" s="209"/>
      <c r="C6188" s="37" t="s">
        <v>18024</v>
      </c>
      <c r="D6188" s="6" t="s">
        <v>6051</v>
      </c>
      <c r="E6188" s="3">
        <v>4</v>
      </c>
    </row>
    <row r="6189" spans="1:5" ht="18.75">
      <c r="A6189" s="37">
        <v>6187</v>
      </c>
      <c r="B6189" s="209"/>
      <c r="C6189" s="37" t="s">
        <v>18025</v>
      </c>
      <c r="D6189" s="6" t="s">
        <v>6052</v>
      </c>
      <c r="E6189" s="3">
        <v>4</v>
      </c>
    </row>
    <row r="6190" spans="1:5" ht="18.75">
      <c r="A6190" s="37">
        <v>6188</v>
      </c>
      <c r="B6190" s="209"/>
      <c r="C6190" s="37" t="s">
        <v>18026</v>
      </c>
      <c r="D6190" s="6" t="s">
        <v>6053</v>
      </c>
      <c r="E6190" s="3">
        <v>4</v>
      </c>
    </row>
    <row r="6191" spans="1:5" ht="18.75">
      <c r="A6191" s="37">
        <v>6189</v>
      </c>
      <c r="B6191" s="209"/>
      <c r="C6191" s="37" t="s">
        <v>18027</v>
      </c>
      <c r="D6191" s="6" t="s">
        <v>6054</v>
      </c>
      <c r="E6191" s="3">
        <v>4</v>
      </c>
    </row>
    <row r="6192" spans="1:5" ht="49.5">
      <c r="A6192" s="37">
        <v>6190</v>
      </c>
      <c r="B6192" s="209"/>
      <c r="C6192" s="37" t="s">
        <v>18028</v>
      </c>
      <c r="D6192" s="6" t="s">
        <v>6055</v>
      </c>
      <c r="E6192" s="3">
        <v>4</v>
      </c>
    </row>
    <row r="6193" spans="1:5" ht="18.75">
      <c r="A6193" s="37">
        <v>6191</v>
      </c>
      <c r="B6193" s="209"/>
      <c r="C6193" s="37" t="s">
        <v>18029</v>
      </c>
      <c r="D6193" s="6" t="s">
        <v>6056</v>
      </c>
      <c r="E6193" s="3">
        <v>4</v>
      </c>
    </row>
    <row r="6194" spans="1:5" ht="33">
      <c r="A6194" s="37">
        <v>6192</v>
      </c>
      <c r="B6194" s="209"/>
      <c r="C6194" s="37" t="s">
        <v>18030</v>
      </c>
      <c r="D6194" s="6" t="s">
        <v>6057</v>
      </c>
      <c r="E6194" s="3">
        <v>4</v>
      </c>
    </row>
    <row r="6195" spans="1:5" ht="33">
      <c r="A6195" s="37">
        <v>6193</v>
      </c>
      <c r="B6195" s="209"/>
      <c r="C6195" s="37" t="s">
        <v>18031</v>
      </c>
      <c r="D6195" s="6" t="s">
        <v>6058</v>
      </c>
      <c r="E6195" s="3">
        <v>4</v>
      </c>
    </row>
    <row r="6196" spans="1:5" ht="33">
      <c r="A6196" s="37">
        <v>6194</v>
      </c>
      <c r="B6196" s="209"/>
      <c r="C6196" s="37" t="s">
        <v>18032</v>
      </c>
      <c r="D6196" s="6" t="s">
        <v>6059</v>
      </c>
      <c r="E6196" s="3">
        <v>4</v>
      </c>
    </row>
    <row r="6197" spans="1:5" ht="18.75">
      <c r="A6197" s="37">
        <v>6195</v>
      </c>
      <c r="B6197" s="209"/>
      <c r="C6197" s="37" t="s">
        <v>18033</v>
      </c>
      <c r="D6197" s="6" t="s">
        <v>6060</v>
      </c>
      <c r="E6197" s="3">
        <v>4</v>
      </c>
    </row>
    <row r="6198" spans="1:5" ht="18.75">
      <c r="A6198" s="37">
        <v>6196</v>
      </c>
      <c r="B6198" s="209"/>
      <c r="C6198" s="37" t="s">
        <v>18034</v>
      </c>
      <c r="D6198" s="6" t="s">
        <v>6061</v>
      </c>
      <c r="E6198" s="3">
        <v>4</v>
      </c>
    </row>
    <row r="6199" spans="1:5" ht="33">
      <c r="A6199" s="37">
        <v>6197</v>
      </c>
      <c r="B6199" s="209"/>
      <c r="C6199" s="37" t="s">
        <v>18035</v>
      </c>
      <c r="D6199" s="6" t="s">
        <v>6062</v>
      </c>
      <c r="E6199" s="3">
        <v>4</v>
      </c>
    </row>
    <row r="6200" spans="1:5" ht="33">
      <c r="A6200" s="37">
        <v>6198</v>
      </c>
      <c r="B6200" s="209"/>
      <c r="C6200" s="37" t="s">
        <v>18036</v>
      </c>
      <c r="D6200" s="6" t="s">
        <v>6063</v>
      </c>
      <c r="E6200" s="3">
        <v>4</v>
      </c>
    </row>
    <row r="6201" spans="1:5" ht="18.75">
      <c r="A6201" s="37">
        <v>6199</v>
      </c>
      <c r="B6201" s="209"/>
      <c r="C6201" s="37" t="s">
        <v>18037</v>
      </c>
      <c r="D6201" s="6" t="s">
        <v>6064</v>
      </c>
      <c r="E6201" s="3">
        <v>4</v>
      </c>
    </row>
    <row r="6202" spans="1:5" ht="33">
      <c r="A6202" s="37">
        <v>6200</v>
      </c>
      <c r="B6202" s="209"/>
      <c r="C6202" s="37" t="s">
        <v>18038</v>
      </c>
      <c r="D6202" s="6" t="s">
        <v>6065</v>
      </c>
      <c r="E6202" s="3">
        <v>4</v>
      </c>
    </row>
    <row r="6203" spans="1:5" ht="33">
      <c r="A6203" s="37">
        <v>6201</v>
      </c>
      <c r="B6203" s="209"/>
      <c r="C6203" s="37" t="s">
        <v>18039</v>
      </c>
      <c r="D6203" s="6" t="s">
        <v>6066</v>
      </c>
      <c r="E6203" s="3">
        <v>4</v>
      </c>
    </row>
    <row r="6204" spans="1:5" ht="33">
      <c r="A6204" s="37">
        <v>6202</v>
      </c>
      <c r="B6204" s="209"/>
      <c r="C6204" s="37" t="s">
        <v>18040</v>
      </c>
      <c r="D6204" s="6" t="s">
        <v>6067</v>
      </c>
      <c r="E6204" s="3">
        <v>4</v>
      </c>
    </row>
    <row r="6205" spans="1:5" ht="33">
      <c r="A6205" s="37">
        <v>6203</v>
      </c>
      <c r="B6205" s="209"/>
      <c r="C6205" s="37" t="s">
        <v>18041</v>
      </c>
      <c r="D6205" s="6" t="s">
        <v>6068</v>
      </c>
      <c r="E6205" s="3">
        <v>4</v>
      </c>
    </row>
    <row r="6206" spans="1:5" ht="33">
      <c r="A6206" s="37">
        <v>6204</v>
      </c>
      <c r="B6206" s="209"/>
      <c r="C6206" s="37" t="s">
        <v>18042</v>
      </c>
      <c r="D6206" s="6" t="s">
        <v>6069</v>
      </c>
      <c r="E6206" s="3">
        <v>4</v>
      </c>
    </row>
    <row r="6207" spans="1:5" ht="33">
      <c r="A6207" s="37">
        <v>6205</v>
      </c>
      <c r="B6207" s="209"/>
      <c r="C6207" s="37" t="s">
        <v>18043</v>
      </c>
      <c r="D6207" s="6" t="s">
        <v>6070</v>
      </c>
      <c r="E6207" s="3">
        <v>4</v>
      </c>
    </row>
    <row r="6208" spans="1:5" ht="33">
      <c r="A6208" s="37">
        <v>6206</v>
      </c>
      <c r="B6208" s="209"/>
      <c r="C6208" s="37" t="s">
        <v>18044</v>
      </c>
      <c r="D6208" s="6" t="s">
        <v>6071</v>
      </c>
      <c r="E6208" s="3">
        <v>4</v>
      </c>
    </row>
    <row r="6209" spans="1:5" ht="18.75">
      <c r="A6209" s="37">
        <v>6207</v>
      </c>
      <c r="B6209" s="209"/>
      <c r="C6209" s="37" t="s">
        <v>18045</v>
      </c>
      <c r="D6209" s="6" t="s">
        <v>6072</v>
      </c>
      <c r="E6209" s="3">
        <v>4</v>
      </c>
    </row>
    <row r="6210" spans="1:5" ht="18.75">
      <c r="A6210" s="37">
        <v>6208</v>
      </c>
      <c r="B6210" s="209"/>
      <c r="C6210" s="37" t="s">
        <v>18046</v>
      </c>
      <c r="D6210" s="6" t="s">
        <v>6073</v>
      </c>
      <c r="E6210" s="3">
        <v>4</v>
      </c>
    </row>
    <row r="6211" spans="1:5" ht="18.75">
      <c r="A6211" s="37">
        <v>6209</v>
      </c>
      <c r="B6211" s="209"/>
      <c r="C6211" s="37" t="s">
        <v>18047</v>
      </c>
      <c r="D6211" s="6" t="s">
        <v>6074</v>
      </c>
      <c r="E6211" s="3">
        <v>4</v>
      </c>
    </row>
    <row r="6212" spans="1:5" ht="33">
      <c r="A6212" s="37">
        <v>6210</v>
      </c>
      <c r="B6212" s="209"/>
      <c r="C6212" s="37" t="s">
        <v>18048</v>
      </c>
      <c r="D6212" s="6" t="s">
        <v>6075</v>
      </c>
      <c r="E6212" s="3">
        <v>4</v>
      </c>
    </row>
    <row r="6213" spans="1:5" ht="33">
      <c r="A6213" s="37">
        <v>6211</v>
      </c>
      <c r="B6213" s="209"/>
      <c r="C6213" s="37" t="s">
        <v>18049</v>
      </c>
      <c r="D6213" s="6" t="s">
        <v>6076</v>
      </c>
      <c r="E6213" s="3">
        <v>8</v>
      </c>
    </row>
    <row r="6214" spans="1:5" ht="33">
      <c r="A6214" s="37">
        <v>6212</v>
      </c>
      <c r="B6214" s="209"/>
      <c r="C6214" s="37" t="s">
        <v>18050</v>
      </c>
      <c r="D6214" s="6" t="s">
        <v>6077</v>
      </c>
      <c r="E6214" s="3">
        <v>6</v>
      </c>
    </row>
    <row r="6215" spans="1:5" ht="33">
      <c r="A6215" s="37">
        <v>6213</v>
      </c>
      <c r="B6215" s="209"/>
      <c r="C6215" s="37" t="s">
        <v>18051</v>
      </c>
      <c r="D6215" s="6" t="s">
        <v>6078</v>
      </c>
      <c r="E6215" s="3">
        <v>6</v>
      </c>
    </row>
    <row r="6216" spans="1:5" ht="33">
      <c r="A6216" s="37">
        <v>6214</v>
      </c>
      <c r="B6216" s="209"/>
      <c r="C6216" s="37" t="s">
        <v>18052</v>
      </c>
      <c r="D6216" s="6" t="s">
        <v>6079</v>
      </c>
      <c r="E6216" s="3">
        <v>6</v>
      </c>
    </row>
    <row r="6217" spans="1:5" ht="33">
      <c r="A6217" s="37">
        <v>6215</v>
      </c>
      <c r="B6217" s="209"/>
      <c r="C6217" s="37" t="s">
        <v>18053</v>
      </c>
      <c r="D6217" s="6" t="s">
        <v>6080</v>
      </c>
      <c r="E6217" s="3">
        <v>6</v>
      </c>
    </row>
    <row r="6218" spans="1:5" ht="33">
      <c r="A6218" s="37">
        <v>6216</v>
      </c>
      <c r="B6218" s="209"/>
      <c r="C6218" s="37" t="s">
        <v>18054</v>
      </c>
      <c r="D6218" s="6" t="s">
        <v>6081</v>
      </c>
      <c r="E6218" s="3">
        <v>6</v>
      </c>
    </row>
    <row r="6219" spans="1:5" ht="18.75">
      <c r="A6219" s="37">
        <v>6217</v>
      </c>
      <c r="B6219" s="209"/>
      <c r="C6219" s="37" t="s">
        <v>18055</v>
      </c>
      <c r="D6219" s="6" t="s">
        <v>6082</v>
      </c>
      <c r="E6219" s="3">
        <v>6</v>
      </c>
    </row>
    <row r="6220" spans="1:5" ht="33">
      <c r="A6220" s="37">
        <v>6218</v>
      </c>
      <c r="B6220" s="209"/>
      <c r="C6220" s="37" t="s">
        <v>18056</v>
      </c>
      <c r="D6220" s="6" t="s">
        <v>6083</v>
      </c>
      <c r="E6220" s="3">
        <v>6</v>
      </c>
    </row>
    <row r="6221" spans="1:5" ht="33">
      <c r="A6221" s="37">
        <v>6219</v>
      </c>
      <c r="B6221" s="209"/>
      <c r="C6221" s="37" t="s">
        <v>18057</v>
      </c>
      <c r="D6221" s="6" t="s">
        <v>6084</v>
      </c>
      <c r="E6221" s="3">
        <v>6</v>
      </c>
    </row>
    <row r="6222" spans="1:5" ht="33">
      <c r="A6222" s="37">
        <v>6220</v>
      </c>
      <c r="B6222" s="209"/>
      <c r="C6222" s="37" t="s">
        <v>18058</v>
      </c>
      <c r="D6222" s="6" t="s">
        <v>6085</v>
      </c>
      <c r="E6222" s="3">
        <v>6</v>
      </c>
    </row>
    <row r="6223" spans="1:5" ht="33">
      <c r="A6223" s="37">
        <v>6221</v>
      </c>
      <c r="B6223" s="209"/>
      <c r="C6223" s="37" t="s">
        <v>18059</v>
      </c>
      <c r="D6223" s="6" t="s">
        <v>6086</v>
      </c>
      <c r="E6223" s="3">
        <v>6</v>
      </c>
    </row>
    <row r="6224" spans="1:5" ht="33">
      <c r="A6224" s="37">
        <v>6222</v>
      </c>
      <c r="B6224" s="209"/>
      <c r="C6224" s="37" t="s">
        <v>18060</v>
      </c>
      <c r="D6224" s="6" t="s">
        <v>6087</v>
      </c>
      <c r="E6224" s="3">
        <v>6</v>
      </c>
    </row>
    <row r="6225" spans="1:5" ht="33">
      <c r="A6225" s="37">
        <v>6223</v>
      </c>
      <c r="B6225" s="209"/>
      <c r="C6225" s="37" t="s">
        <v>18061</v>
      </c>
      <c r="D6225" s="6" t="s">
        <v>6088</v>
      </c>
      <c r="E6225" s="3">
        <v>6</v>
      </c>
    </row>
    <row r="6226" spans="1:5" ht="33">
      <c r="A6226" s="37">
        <v>6224</v>
      </c>
      <c r="B6226" s="209"/>
      <c r="C6226" s="37" t="s">
        <v>18062</v>
      </c>
      <c r="D6226" s="6" t="s">
        <v>6089</v>
      </c>
      <c r="E6226" s="3">
        <v>6</v>
      </c>
    </row>
    <row r="6227" spans="1:5" ht="33">
      <c r="A6227" s="37">
        <v>6225</v>
      </c>
      <c r="B6227" s="209"/>
      <c r="C6227" s="37" t="s">
        <v>18063</v>
      </c>
      <c r="D6227" s="6" t="s">
        <v>6090</v>
      </c>
      <c r="E6227" s="3">
        <v>6</v>
      </c>
    </row>
    <row r="6228" spans="1:5" ht="18.75">
      <c r="A6228" s="37">
        <v>6226</v>
      </c>
      <c r="B6228" s="209"/>
      <c r="C6228" s="37" t="s">
        <v>18064</v>
      </c>
      <c r="D6228" s="6" t="s">
        <v>6091</v>
      </c>
      <c r="E6228" s="3">
        <v>6</v>
      </c>
    </row>
    <row r="6229" spans="1:5" ht="18.75">
      <c r="A6229" s="37">
        <v>6227</v>
      </c>
      <c r="B6229" s="209"/>
      <c r="C6229" s="37" t="s">
        <v>18065</v>
      </c>
      <c r="D6229" s="6" t="s">
        <v>6092</v>
      </c>
      <c r="E6229" s="3">
        <v>6</v>
      </c>
    </row>
    <row r="6230" spans="1:5" ht="18.75">
      <c r="A6230" s="37">
        <v>6228</v>
      </c>
      <c r="B6230" s="209"/>
      <c r="C6230" s="37" t="s">
        <v>18066</v>
      </c>
      <c r="D6230" s="6" t="s">
        <v>6093</v>
      </c>
      <c r="E6230" s="3">
        <v>6</v>
      </c>
    </row>
    <row r="6231" spans="1:5" ht="18.75">
      <c r="A6231" s="37">
        <v>6229</v>
      </c>
      <c r="B6231" s="209"/>
      <c r="C6231" s="37" t="s">
        <v>18067</v>
      </c>
      <c r="D6231" s="6" t="s">
        <v>6094</v>
      </c>
      <c r="E6231" s="3">
        <v>6</v>
      </c>
    </row>
    <row r="6232" spans="1:5" ht="33">
      <c r="A6232" s="37">
        <v>6230</v>
      </c>
      <c r="B6232" s="209"/>
      <c r="C6232" s="37" t="s">
        <v>18068</v>
      </c>
      <c r="D6232" s="6" t="s">
        <v>6095</v>
      </c>
      <c r="E6232" s="3">
        <v>6</v>
      </c>
    </row>
    <row r="6233" spans="1:5" ht="33">
      <c r="A6233" s="37">
        <v>6231</v>
      </c>
      <c r="B6233" s="209"/>
      <c r="C6233" s="37" t="s">
        <v>18069</v>
      </c>
      <c r="D6233" s="6" t="s">
        <v>6096</v>
      </c>
      <c r="E6233" s="3">
        <v>6</v>
      </c>
    </row>
    <row r="6234" spans="1:5" ht="33">
      <c r="A6234" s="37">
        <v>6232</v>
      </c>
      <c r="B6234" s="209"/>
      <c r="C6234" s="37" t="s">
        <v>18070</v>
      </c>
      <c r="D6234" s="6" t="s">
        <v>6097</v>
      </c>
      <c r="E6234" s="3">
        <v>6</v>
      </c>
    </row>
    <row r="6235" spans="1:5" ht="33">
      <c r="A6235" s="37">
        <v>6233</v>
      </c>
      <c r="B6235" s="209"/>
      <c r="C6235" s="37" t="s">
        <v>18071</v>
      </c>
      <c r="D6235" s="6" t="s">
        <v>6098</v>
      </c>
      <c r="E6235" s="3">
        <v>6</v>
      </c>
    </row>
    <row r="6236" spans="1:5" ht="33">
      <c r="A6236" s="37">
        <v>6234</v>
      </c>
      <c r="B6236" s="209"/>
      <c r="C6236" s="37" t="s">
        <v>18072</v>
      </c>
      <c r="D6236" s="6" t="s">
        <v>6099</v>
      </c>
      <c r="E6236" s="3">
        <v>6</v>
      </c>
    </row>
    <row r="6237" spans="1:5" ht="18.75">
      <c r="A6237" s="37">
        <v>6235</v>
      </c>
      <c r="B6237" s="209"/>
      <c r="C6237" s="37" t="s">
        <v>18073</v>
      </c>
      <c r="D6237" s="6" t="s">
        <v>6100</v>
      </c>
      <c r="E6237" s="3">
        <v>6</v>
      </c>
    </row>
    <row r="6238" spans="1:5" ht="33">
      <c r="A6238" s="37">
        <v>6236</v>
      </c>
      <c r="B6238" s="209"/>
      <c r="C6238" s="37" t="s">
        <v>18074</v>
      </c>
      <c r="D6238" s="6" t="s">
        <v>6101</v>
      </c>
      <c r="E6238" s="3">
        <v>6</v>
      </c>
    </row>
    <row r="6239" spans="1:5" ht="18.75">
      <c r="A6239" s="37">
        <v>6237</v>
      </c>
      <c r="B6239" s="209"/>
      <c r="C6239" s="37" t="s">
        <v>18075</v>
      </c>
      <c r="D6239" s="6" t="s">
        <v>6102</v>
      </c>
      <c r="E6239" s="3">
        <v>6</v>
      </c>
    </row>
    <row r="6240" spans="1:5" ht="33">
      <c r="A6240" s="37">
        <v>6238</v>
      </c>
      <c r="B6240" s="209"/>
      <c r="C6240" s="37" t="s">
        <v>18076</v>
      </c>
      <c r="D6240" s="6" t="s">
        <v>6103</v>
      </c>
      <c r="E6240" s="3">
        <v>6</v>
      </c>
    </row>
    <row r="6241" spans="1:5" ht="33">
      <c r="A6241" s="37">
        <v>6239</v>
      </c>
      <c r="B6241" s="209"/>
      <c r="C6241" s="37" t="s">
        <v>18077</v>
      </c>
      <c r="D6241" s="6" t="s">
        <v>6104</v>
      </c>
      <c r="E6241" s="3">
        <v>6</v>
      </c>
    </row>
    <row r="6242" spans="1:5" ht="33">
      <c r="A6242" s="37">
        <v>6240</v>
      </c>
      <c r="B6242" s="209"/>
      <c r="C6242" s="37" t="s">
        <v>18078</v>
      </c>
      <c r="D6242" s="6" t="s">
        <v>6105</v>
      </c>
      <c r="E6242" s="3">
        <v>6</v>
      </c>
    </row>
    <row r="6243" spans="1:5" ht="18.75">
      <c r="A6243" s="37">
        <v>6241</v>
      </c>
      <c r="B6243" s="209"/>
      <c r="C6243" s="37" t="s">
        <v>18079</v>
      </c>
      <c r="D6243" s="6" t="s">
        <v>6106</v>
      </c>
      <c r="E6243" s="3">
        <v>6</v>
      </c>
    </row>
    <row r="6244" spans="1:5" ht="18.75">
      <c r="A6244" s="37">
        <v>6242</v>
      </c>
      <c r="B6244" s="209"/>
      <c r="C6244" s="37" t="s">
        <v>18080</v>
      </c>
      <c r="D6244" s="6" t="s">
        <v>6107</v>
      </c>
      <c r="E6244" s="3">
        <v>6</v>
      </c>
    </row>
    <row r="6245" spans="1:5" ht="18.75">
      <c r="A6245" s="37">
        <v>6243</v>
      </c>
      <c r="B6245" s="209"/>
      <c r="C6245" s="37" t="s">
        <v>18081</v>
      </c>
      <c r="D6245" s="6" t="s">
        <v>6108</v>
      </c>
      <c r="E6245" s="3">
        <v>6</v>
      </c>
    </row>
    <row r="6246" spans="1:5" ht="33">
      <c r="A6246" s="37">
        <v>6244</v>
      </c>
      <c r="B6246" s="209"/>
      <c r="C6246" s="37" t="s">
        <v>18082</v>
      </c>
      <c r="D6246" s="6" t="s">
        <v>6109</v>
      </c>
      <c r="E6246" s="3">
        <v>6</v>
      </c>
    </row>
    <row r="6247" spans="1:5" ht="18.75">
      <c r="A6247" s="37">
        <v>6245</v>
      </c>
      <c r="B6247" s="209"/>
      <c r="C6247" s="37" t="s">
        <v>18083</v>
      </c>
      <c r="D6247" s="6" t="s">
        <v>6110</v>
      </c>
      <c r="E6247" s="3">
        <v>6</v>
      </c>
    </row>
    <row r="6248" spans="1:5" ht="33">
      <c r="A6248" s="37">
        <v>6246</v>
      </c>
      <c r="B6248" s="209"/>
      <c r="C6248" s="37" t="s">
        <v>18084</v>
      </c>
      <c r="D6248" s="6" t="s">
        <v>6111</v>
      </c>
      <c r="E6248" s="3">
        <v>6</v>
      </c>
    </row>
    <row r="6249" spans="1:5" ht="18.75">
      <c r="A6249" s="37">
        <v>6247</v>
      </c>
      <c r="B6249" s="209"/>
      <c r="C6249" s="37" t="s">
        <v>18085</v>
      </c>
      <c r="D6249" s="6" t="s">
        <v>6112</v>
      </c>
      <c r="E6249" s="3">
        <v>6</v>
      </c>
    </row>
    <row r="6250" spans="1:5" ht="33">
      <c r="A6250" s="37">
        <v>6248</v>
      </c>
      <c r="B6250" s="209"/>
      <c r="C6250" s="37" t="s">
        <v>18086</v>
      </c>
      <c r="D6250" s="6" t="s">
        <v>6113</v>
      </c>
      <c r="E6250" s="3">
        <v>6</v>
      </c>
    </row>
    <row r="6251" spans="1:5" ht="33">
      <c r="A6251" s="37">
        <v>6249</v>
      </c>
      <c r="B6251" s="209"/>
      <c r="C6251" s="37" t="s">
        <v>18087</v>
      </c>
      <c r="D6251" s="6" t="s">
        <v>6114</v>
      </c>
      <c r="E6251" s="3">
        <v>6</v>
      </c>
    </row>
    <row r="6252" spans="1:5" ht="33">
      <c r="A6252" s="37">
        <v>6250</v>
      </c>
      <c r="B6252" s="209"/>
      <c r="C6252" s="37" t="s">
        <v>18088</v>
      </c>
      <c r="D6252" s="6" t="s">
        <v>6115</v>
      </c>
      <c r="E6252" s="3">
        <v>6</v>
      </c>
    </row>
    <row r="6253" spans="1:5" ht="33">
      <c r="A6253" s="37">
        <v>6251</v>
      </c>
      <c r="B6253" s="209"/>
      <c r="C6253" s="37" t="s">
        <v>18089</v>
      </c>
      <c r="D6253" s="6" t="s">
        <v>6116</v>
      </c>
      <c r="E6253" s="3">
        <v>6</v>
      </c>
    </row>
    <row r="6254" spans="1:5" ht="18.75">
      <c r="A6254" s="37">
        <v>6252</v>
      </c>
      <c r="B6254" s="209"/>
      <c r="C6254" s="37" t="s">
        <v>18090</v>
      </c>
      <c r="D6254" s="6" t="s">
        <v>6117</v>
      </c>
      <c r="E6254" s="3">
        <v>6</v>
      </c>
    </row>
    <row r="6255" spans="1:5" ht="18.75">
      <c r="A6255" s="37">
        <v>6253</v>
      </c>
      <c r="B6255" s="209"/>
      <c r="C6255" s="37" t="s">
        <v>18091</v>
      </c>
      <c r="D6255" s="6" t="s">
        <v>6118</v>
      </c>
      <c r="E6255" s="3">
        <v>6</v>
      </c>
    </row>
    <row r="6256" spans="1:5" ht="33">
      <c r="A6256" s="37">
        <v>6254</v>
      </c>
      <c r="B6256" s="209"/>
      <c r="C6256" s="37" t="s">
        <v>18092</v>
      </c>
      <c r="D6256" s="6" t="s">
        <v>6119</v>
      </c>
      <c r="E6256" s="3">
        <v>6</v>
      </c>
    </row>
    <row r="6257" spans="1:5" ht="18.75">
      <c r="A6257" s="37">
        <v>6255</v>
      </c>
      <c r="B6257" s="209"/>
      <c r="C6257" s="37" t="s">
        <v>18093</v>
      </c>
      <c r="D6257" s="6" t="s">
        <v>6120</v>
      </c>
      <c r="E6257" s="3">
        <v>6</v>
      </c>
    </row>
    <row r="6258" spans="1:5" ht="18.75">
      <c r="A6258" s="37">
        <v>6256</v>
      </c>
      <c r="B6258" s="209"/>
      <c r="C6258" s="37" t="s">
        <v>18094</v>
      </c>
      <c r="D6258" s="6" t="s">
        <v>6121</v>
      </c>
      <c r="E6258" s="3">
        <v>6</v>
      </c>
    </row>
    <row r="6259" spans="1:5" ht="18.75">
      <c r="A6259" s="37">
        <v>6257</v>
      </c>
      <c r="B6259" s="209"/>
      <c r="C6259" s="37" t="s">
        <v>18095</v>
      </c>
      <c r="D6259" s="6" t="s">
        <v>6122</v>
      </c>
      <c r="E6259" s="3">
        <v>6</v>
      </c>
    </row>
    <row r="6260" spans="1:5" ht="33">
      <c r="A6260" s="37">
        <v>6258</v>
      </c>
      <c r="B6260" s="209"/>
      <c r="C6260" s="37" t="s">
        <v>18096</v>
      </c>
      <c r="D6260" s="6" t="s">
        <v>6123</v>
      </c>
      <c r="E6260" s="3">
        <v>6</v>
      </c>
    </row>
    <row r="6261" spans="1:5" ht="18.75">
      <c r="A6261" s="37">
        <v>6259</v>
      </c>
      <c r="B6261" s="209"/>
      <c r="C6261" s="37" t="s">
        <v>18097</v>
      </c>
      <c r="D6261" s="6" t="s">
        <v>6124</v>
      </c>
      <c r="E6261" s="3">
        <v>6</v>
      </c>
    </row>
    <row r="6262" spans="1:5" ht="18.75">
      <c r="A6262" s="37">
        <v>6260</v>
      </c>
      <c r="B6262" s="209"/>
      <c r="C6262" s="37" t="s">
        <v>18098</v>
      </c>
      <c r="D6262" s="6" t="s">
        <v>6125</v>
      </c>
      <c r="E6262" s="3">
        <v>6</v>
      </c>
    </row>
    <row r="6263" spans="1:5" ht="33">
      <c r="A6263" s="37">
        <v>6261</v>
      </c>
      <c r="B6263" s="209"/>
      <c r="C6263" s="37" t="s">
        <v>18099</v>
      </c>
      <c r="D6263" s="6" t="s">
        <v>6126</v>
      </c>
      <c r="E6263" s="3">
        <v>6</v>
      </c>
    </row>
    <row r="6264" spans="1:5" ht="18.75">
      <c r="A6264" s="37">
        <v>6262</v>
      </c>
      <c r="B6264" s="209"/>
      <c r="C6264" s="37" t="s">
        <v>18100</v>
      </c>
      <c r="D6264" s="6" t="s">
        <v>6127</v>
      </c>
      <c r="E6264" s="3">
        <v>6</v>
      </c>
    </row>
    <row r="6265" spans="1:5" ht="49.5">
      <c r="A6265" s="37">
        <v>6263</v>
      </c>
      <c r="B6265" s="209"/>
      <c r="C6265" s="37" t="s">
        <v>18101</v>
      </c>
      <c r="D6265" s="6" t="s">
        <v>6128</v>
      </c>
      <c r="E6265" s="3">
        <v>6</v>
      </c>
    </row>
    <row r="6266" spans="1:5" ht="18.75">
      <c r="A6266" s="37">
        <v>6264</v>
      </c>
      <c r="B6266" s="209"/>
      <c r="C6266" s="37" t="s">
        <v>18102</v>
      </c>
      <c r="D6266" s="6" t="s">
        <v>6129</v>
      </c>
      <c r="E6266" s="3">
        <v>6</v>
      </c>
    </row>
    <row r="6267" spans="1:5" ht="18.75">
      <c r="A6267" s="37">
        <v>6265</v>
      </c>
      <c r="B6267" s="209"/>
      <c r="C6267" s="37" t="s">
        <v>18103</v>
      </c>
      <c r="D6267" s="6" t="s">
        <v>6130</v>
      </c>
      <c r="E6267" s="3">
        <v>6</v>
      </c>
    </row>
    <row r="6268" spans="1:5" ht="18.75">
      <c r="A6268" s="37">
        <v>6266</v>
      </c>
      <c r="B6268" s="209"/>
      <c r="C6268" s="37" t="s">
        <v>18104</v>
      </c>
      <c r="D6268" s="6" t="s">
        <v>6131</v>
      </c>
      <c r="E6268" s="3">
        <v>6</v>
      </c>
    </row>
    <row r="6269" spans="1:5" ht="18.75">
      <c r="A6269" s="37">
        <v>6267</v>
      </c>
      <c r="B6269" s="209"/>
      <c r="C6269" s="37" t="s">
        <v>18105</v>
      </c>
      <c r="D6269" s="6" t="s">
        <v>6132</v>
      </c>
      <c r="E6269" s="3">
        <v>6</v>
      </c>
    </row>
    <row r="6270" spans="1:5" ht="18.75">
      <c r="A6270" s="37">
        <v>6268</v>
      </c>
      <c r="B6270" s="209"/>
      <c r="C6270" s="37" t="s">
        <v>18106</v>
      </c>
      <c r="D6270" s="6" t="s">
        <v>6133</v>
      </c>
      <c r="E6270" s="3">
        <v>6</v>
      </c>
    </row>
    <row r="6271" spans="1:5" ht="18.75">
      <c r="A6271" s="37">
        <v>6269</v>
      </c>
      <c r="B6271" s="209"/>
      <c r="C6271" s="37" t="s">
        <v>18107</v>
      </c>
      <c r="D6271" s="6" t="s">
        <v>6134</v>
      </c>
      <c r="E6271" s="3">
        <v>6</v>
      </c>
    </row>
    <row r="6272" spans="1:5" ht="18.75">
      <c r="A6272" s="37">
        <v>6270</v>
      </c>
      <c r="B6272" s="209"/>
      <c r="C6272" s="37" t="s">
        <v>18108</v>
      </c>
      <c r="D6272" s="6" t="s">
        <v>6135</v>
      </c>
      <c r="E6272" s="3">
        <v>6</v>
      </c>
    </row>
    <row r="6273" spans="1:5" ht="18.75">
      <c r="A6273" s="37">
        <v>6271</v>
      </c>
      <c r="B6273" s="209"/>
      <c r="C6273" s="37" t="s">
        <v>18109</v>
      </c>
      <c r="D6273" s="6" t="s">
        <v>6136</v>
      </c>
      <c r="E6273" s="3">
        <v>6</v>
      </c>
    </row>
    <row r="6274" spans="1:5" ht="33">
      <c r="A6274" s="37">
        <v>6272</v>
      </c>
      <c r="B6274" s="209"/>
      <c r="C6274" s="37" t="s">
        <v>18110</v>
      </c>
      <c r="D6274" s="6" t="s">
        <v>6137</v>
      </c>
      <c r="E6274" s="3">
        <v>6</v>
      </c>
    </row>
    <row r="6275" spans="1:5" ht="33">
      <c r="A6275" s="37">
        <v>6273</v>
      </c>
      <c r="B6275" s="209"/>
      <c r="C6275" s="37" t="s">
        <v>18111</v>
      </c>
      <c r="D6275" s="6" t="s">
        <v>6138</v>
      </c>
      <c r="E6275" s="3">
        <v>6</v>
      </c>
    </row>
    <row r="6276" spans="1:5" ht="49.5">
      <c r="A6276" s="37">
        <v>6274</v>
      </c>
      <c r="B6276" s="209"/>
      <c r="C6276" s="37" t="s">
        <v>18101</v>
      </c>
      <c r="D6276" s="6" t="s">
        <v>6139</v>
      </c>
      <c r="E6276" s="3">
        <v>6</v>
      </c>
    </row>
    <row r="6277" spans="1:5" ht="18.75">
      <c r="A6277" s="37">
        <v>6275</v>
      </c>
      <c r="B6277" s="209"/>
      <c r="C6277" s="37" t="s">
        <v>18112</v>
      </c>
      <c r="D6277" s="6" t="s">
        <v>6140</v>
      </c>
      <c r="E6277" s="3">
        <v>6</v>
      </c>
    </row>
    <row r="6278" spans="1:5" ht="18.75">
      <c r="A6278" s="37">
        <v>6276</v>
      </c>
      <c r="B6278" s="209"/>
      <c r="C6278" s="37" t="s">
        <v>18103</v>
      </c>
      <c r="D6278" s="6" t="s">
        <v>6141</v>
      </c>
      <c r="E6278" s="3">
        <v>6</v>
      </c>
    </row>
    <row r="6279" spans="1:5" ht="18.75">
      <c r="A6279" s="37">
        <v>6277</v>
      </c>
      <c r="B6279" s="209"/>
      <c r="C6279" s="37" t="s">
        <v>18113</v>
      </c>
      <c r="D6279" s="6" t="s">
        <v>6142</v>
      </c>
      <c r="E6279" s="3">
        <v>6</v>
      </c>
    </row>
    <row r="6280" spans="1:5" ht="18.75">
      <c r="A6280" s="37">
        <v>6278</v>
      </c>
      <c r="B6280" s="209"/>
      <c r="C6280" s="37" t="s">
        <v>18114</v>
      </c>
      <c r="D6280" s="6" t="s">
        <v>6143</v>
      </c>
      <c r="E6280" s="3">
        <v>6</v>
      </c>
    </row>
    <row r="6281" spans="1:5" ht="18.75">
      <c r="A6281" s="37">
        <v>6279</v>
      </c>
      <c r="B6281" s="209"/>
      <c r="C6281" s="37" t="s">
        <v>18115</v>
      </c>
      <c r="D6281" s="6" t="s">
        <v>6133</v>
      </c>
      <c r="E6281" s="3">
        <v>6</v>
      </c>
    </row>
    <row r="6282" spans="1:5" ht="18.75">
      <c r="A6282" s="37">
        <v>6280</v>
      </c>
      <c r="B6282" s="209"/>
      <c r="C6282" s="37" t="s">
        <v>18116</v>
      </c>
      <c r="D6282" s="6" t="s">
        <v>6134</v>
      </c>
      <c r="E6282" s="3">
        <v>6</v>
      </c>
    </row>
    <row r="6283" spans="1:5" ht="18.75">
      <c r="A6283" s="37">
        <v>6281</v>
      </c>
      <c r="B6283" s="209"/>
      <c r="C6283" s="37" t="s">
        <v>18117</v>
      </c>
      <c r="D6283" s="6" t="s">
        <v>6136</v>
      </c>
      <c r="E6283" s="3">
        <v>6</v>
      </c>
    </row>
    <row r="6284" spans="1:5" ht="18.75">
      <c r="A6284" s="37">
        <v>6282</v>
      </c>
      <c r="B6284" s="209"/>
      <c r="C6284" s="37" t="s">
        <v>18118</v>
      </c>
      <c r="D6284" s="6" t="s">
        <v>6144</v>
      </c>
      <c r="E6284" s="3">
        <v>6</v>
      </c>
    </row>
    <row r="6285" spans="1:5" ht="18.75">
      <c r="A6285" s="37">
        <v>6283</v>
      </c>
      <c r="B6285" s="209"/>
      <c r="C6285" s="37" t="s">
        <v>18119</v>
      </c>
      <c r="D6285" s="6" t="s">
        <v>6145</v>
      </c>
      <c r="E6285" s="3">
        <v>6</v>
      </c>
    </row>
    <row r="6286" spans="1:5" ht="33">
      <c r="A6286" s="37">
        <v>6284</v>
      </c>
      <c r="B6286" s="209"/>
      <c r="C6286" s="37" t="s">
        <v>18120</v>
      </c>
      <c r="D6286" s="6" t="s">
        <v>6146</v>
      </c>
      <c r="E6286" s="3">
        <v>6</v>
      </c>
    </row>
    <row r="6287" spans="1:5" ht="18.75">
      <c r="A6287" s="37">
        <v>6285</v>
      </c>
      <c r="B6287" s="209"/>
      <c r="C6287" s="37" t="s">
        <v>18121</v>
      </c>
      <c r="D6287" s="6" t="s">
        <v>6147</v>
      </c>
      <c r="E6287" s="3">
        <v>6</v>
      </c>
    </row>
    <row r="6288" spans="1:5" ht="18.75">
      <c r="A6288" s="37">
        <v>6286</v>
      </c>
      <c r="B6288" s="209"/>
      <c r="C6288" s="37" t="s">
        <v>18122</v>
      </c>
      <c r="D6288" s="6" t="s">
        <v>6148</v>
      </c>
      <c r="E6288" s="3">
        <v>6</v>
      </c>
    </row>
    <row r="6289" spans="1:5" ht="33">
      <c r="A6289" s="37">
        <v>6287</v>
      </c>
      <c r="B6289" s="209"/>
      <c r="C6289" s="37" t="s">
        <v>18123</v>
      </c>
      <c r="D6289" s="6" t="s">
        <v>6149</v>
      </c>
      <c r="E6289" s="3">
        <v>6</v>
      </c>
    </row>
    <row r="6290" spans="1:5" ht="18.75">
      <c r="A6290" s="37">
        <v>6288</v>
      </c>
      <c r="B6290" s="209"/>
      <c r="C6290" s="37" t="s">
        <v>18124</v>
      </c>
      <c r="D6290" s="6" t="s">
        <v>6150</v>
      </c>
      <c r="E6290" s="3">
        <v>6</v>
      </c>
    </row>
    <row r="6291" spans="1:5" ht="33">
      <c r="A6291" s="37">
        <v>6289</v>
      </c>
      <c r="B6291" s="209"/>
      <c r="C6291" s="37" t="s">
        <v>18125</v>
      </c>
      <c r="D6291" s="6" t="s">
        <v>6151</v>
      </c>
      <c r="E6291" s="3">
        <v>6</v>
      </c>
    </row>
    <row r="6292" spans="1:5" ht="18.75">
      <c r="A6292" s="37">
        <v>6290</v>
      </c>
      <c r="B6292" s="209"/>
      <c r="C6292" s="37" t="s">
        <v>18126</v>
      </c>
      <c r="D6292" s="6" t="s">
        <v>6152</v>
      </c>
      <c r="E6292" s="3">
        <v>6</v>
      </c>
    </row>
    <row r="6293" spans="1:5" ht="18.75">
      <c r="A6293" s="37">
        <v>6291</v>
      </c>
      <c r="B6293" s="209"/>
      <c r="C6293" s="37" t="s">
        <v>18127</v>
      </c>
      <c r="D6293" s="6" t="s">
        <v>6153</v>
      </c>
      <c r="E6293" s="3">
        <v>6</v>
      </c>
    </row>
    <row r="6294" spans="1:5" ht="18.75">
      <c r="A6294" s="37">
        <v>6292</v>
      </c>
      <c r="B6294" s="209"/>
      <c r="C6294" s="37" t="s">
        <v>18128</v>
      </c>
      <c r="D6294" s="6" t="s">
        <v>6154</v>
      </c>
      <c r="E6294" s="3">
        <v>6</v>
      </c>
    </row>
    <row r="6295" spans="1:5" ht="18.75">
      <c r="A6295" s="37">
        <v>6293</v>
      </c>
      <c r="B6295" s="209"/>
      <c r="C6295" s="37" t="s">
        <v>18129</v>
      </c>
      <c r="D6295" s="6" t="s">
        <v>6155</v>
      </c>
      <c r="E6295" s="3">
        <v>6</v>
      </c>
    </row>
    <row r="6296" spans="1:5" ht="18.75">
      <c r="A6296" s="37">
        <v>6294</v>
      </c>
      <c r="B6296" s="209"/>
      <c r="C6296" s="37" t="s">
        <v>18130</v>
      </c>
      <c r="D6296" s="6" t="s">
        <v>6156</v>
      </c>
      <c r="E6296" s="3">
        <v>6</v>
      </c>
    </row>
    <row r="6297" spans="1:5" ht="18.75">
      <c r="A6297" s="37">
        <v>6295</v>
      </c>
      <c r="B6297" s="209"/>
      <c r="C6297" s="37" t="s">
        <v>18131</v>
      </c>
      <c r="D6297" s="6" t="s">
        <v>6157</v>
      </c>
      <c r="E6297" s="3">
        <v>6</v>
      </c>
    </row>
    <row r="6298" spans="1:5" ht="18.75">
      <c r="A6298" s="37">
        <v>6296</v>
      </c>
      <c r="B6298" s="209"/>
      <c r="C6298" s="37" t="s">
        <v>18132</v>
      </c>
      <c r="D6298" s="6" t="s">
        <v>6158</v>
      </c>
      <c r="E6298" s="3">
        <v>6</v>
      </c>
    </row>
    <row r="6299" spans="1:5" ht="18.75">
      <c r="A6299" s="37">
        <v>6297</v>
      </c>
      <c r="B6299" s="209"/>
      <c r="C6299" s="37" t="s">
        <v>18133</v>
      </c>
      <c r="D6299" s="6" t="s">
        <v>6159</v>
      </c>
      <c r="E6299" s="3">
        <v>6</v>
      </c>
    </row>
    <row r="6300" spans="1:5" ht="18.75">
      <c r="A6300" s="37">
        <v>6298</v>
      </c>
      <c r="B6300" s="209"/>
      <c r="C6300" s="37" t="s">
        <v>18134</v>
      </c>
      <c r="D6300" s="6" t="s">
        <v>6160</v>
      </c>
      <c r="E6300" s="3">
        <v>6</v>
      </c>
    </row>
    <row r="6301" spans="1:5" ht="18.75">
      <c r="A6301" s="37">
        <v>6299</v>
      </c>
      <c r="B6301" s="209"/>
      <c r="C6301" s="37" t="s">
        <v>18135</v>
      </c>
      <c r="D6301" s="6" t="s">
        <v>6161</v>
      </c>
      <c r="E6301" s="3">
        <v>6</v>
      </c>
    </row>
    <row r="6302" spans="1:5" ht="33">
      <c r="A6302" s="37">
        <v>6300</v>
      </c>
      <c r="B6302" s="209"/>
      <c r="C6302" s="37" t="s">
        <v>18136</v>
      </c>
      <c r="D6302" s="6" t="s">
        <v>6162</v>
      </c>
      <c r="E6302" s="3">
        <v>6</v>
      </c>
    </row>
    <row r="6303" spans="1:5" ht="18.75">
      <c r="A6303" s="37">
        <v>6301</v>
      </c>
      <c r="B6303" s="209"/>
      <c r="C6303" s="37" t="s">
        <v>18137</v>
      </c>
      <c r="D6303" s="6" t="s">
        <v>6163</v>
      </c>
      <c r="E6303" s="3">
        <v>6</v>
      </c>
    </row>
    <row r="6304" spans="1:5" ht="18.75">
      <c r="A6304" s="37">
        <v>6302</v>
      </c>
      <c r="B6304" s="209"/>
      <c r="C6304" s="37" t="s">
        <v>18138</v>
      </c>
      <c r="D6304" s="6" t="s">
        <v>6164</v>
      </c>
      <c r="E6304" s="3">
        <v>6</v>
      </c>
    </row>
    <row r="6305" spans="1:5" ht="18.75">
      <c r="A6305" s="37">
        <v>6303</v>
      </c>
      <c r="B6305" s="209"/>
      <c r="C6305" s="37" t="s">
        <v>18139</v>
      </c>
      <c r="D6305" s="6" t="s">
        <v>6165</v>
      </c>
      <c r="E6305" s="3">
        <v>6</v>
      </c>
    </row>
    <row r="6306" spans="1:5" ht="33">
      <c r="A6306" s="37">
        <v>6304</v>
      </c>
      <c r="B6306" s="209"/>
      <c r="C6306" s="37" t="s">
        <v>18140</v>
      </c>
      <c r="D6306" s="6" t="s">
        <v>6166</v>
      </c>
      <c r="E6306" s="3">
        <v>6</v>
      </c>
    </row>
    <row r="6307" spans="1:5" ht="18.75">
      <c r="A6307" s="37">
        <v>6305</v>
      </c>
      <c r="B6307" s="209"/>
      <c r="C6307" s="37" t="s">
        <v>18141</v>
      </c>
      <c r="D6307" s="6" t="s">
        <v>6167</v>
      </c>
      <c r="E6307" s="3">
        <v>6</v>
      </c>
    </row>
    <row r="6308" spans="1:5" ht="18.75">
      <c r="A6308" s="37">
        <v>6306</v>
      </c>
      <c r="B6308" s="209"/>
      <c r="C6308" s="37" t="s">
        <v>18142</v>
      </c>
      <c r="D6308" s="6" t="s">
        <v>6168</v>
      </c>
      <c r="E6308" s="3">
        <v>6</v>
      </c>
    </row>
    <row r="6309" spans="1:5" ht="18.75">
      <c r="A6309" s="37">
        <v>6307</v>
      </c>
      <c r="B6309" s="209"/>
      <c r="C6309" s="37" t="s">
        <v>18143</v>
      </c>
      <c r="D6309" s="6" t="s">
        <v>6169</v>
      </c>
      <c r="E6309" s="3">
        <v>6</v>
      </c>
    </row>
    <row r="6310" spans="1:5" ht="18.75">
      <c r="A6310" s="37">
        <v>6308</v>
      </c>
      <c r="B6310" s="209"/>
      <c r="C6310" s="37" t="s">
        <v>18144</v>
      </c>
      <c r="D6310" s="6" t="s">
        <v>6170</v>
      </c>
      <c r="E6310" s="3">
        <v>6</v>
      </c>
    </row>
    <row r="6311" spans="1:5" ht="18.75">
      <c r="A6311" s="37">
        <v>6309</v>
      </c>
      <c r="B6311" s="209"/>
      <c r="C6311" s="37" t="s">
        <v>18145</v>
      </c>
      <c r="D6311" s="6" t="s">
        <v>6171</v>
      </c>
      <c r="E6311" s="3">
        <v>6</v>
      </c>
    </row>
    <row r="6312" spans="1:5" ht="18.75">
      <c r="A6312" s="37">
        <v>6310</v>
      </c>
      <c r="B6312" s="209"/>
      <c r="C6312" s="37" t="s">
        <v>18146</v>
      </c>
      <c r="D6312" s="6" t="s">
        <v>6172</v>
      </c>
      <c r="E6312" s="3">
        <v>6</v>
      </c>
    </row>
    <row r="6313" spans="1:5" ht="18.75">
      <c r="A6313" s="37">
        <v>6311</v>
      </c>
      <c r="B6313" s="209"/>
      <c r="C6313" s="37" t="s">
        <v>18147</v>
      </c>
      <c r="D6313" s="6" t="s">
        <v>6173</v>
      </c>
      <c r="E6313" s="3">
        <v>6</v>
      </c>
    </row>
    <row r="6314" spans="1:5" ht="18.75">
      <c r="A6314" s="37">
        <v>6312</v>
      </c>
      <c r="B6314" s="209"/>
      <c r="C6314" s="37" t="s">
        <v>18148</v>
      </c>
      <c r="D6314" s="6" t="s">
        <v>6174</v>
      </c>
      <c r="E6314" s="3">
        <v>6</v>
      </c>
    </row>
    <row r="6315" spans="1:5" ht="33">
      <c r="A6315" s="37">
        <v>6313</v>
      </c>
      <c r="B6315" s="209"/>
      <c r="C6315" s="37" t="s">
        <v>18149</v>
      </c>
      <c r="D6315" s="6" t="s">
        <v>6175</v>
      </c>
      <c r="E6315" s="3">
        <v>6</v>
      </c>
    </row>
    <row r="6316" spans="1:5" ht="18.75">
      <c r="A6316" s="37">
        <v>6314</v>
      </c>
      <c r="B6316" s="209"/>
      <c r="C6316" s="37" t="s">
        <v>18150</v>
      </c>
      <c r="D6316" s="6" t="s">
        <v>6176</v>
      </c>
      <c r="E6316" s="3">
        <v>6</v>
      </c>
    </row>
    <row r="6317" spans="1:5" ht="18.75">
      <c r="A6317" s="37">
        <v>6315</v>
      </c>
      <c r="B6317" s="209"/>
      <c r="C6317" s="37" t="s">
        <v>18151</v>
      </c>
      <c r="D6317" s="6" t="s">
        <v>6177</v>
      </c>
      <c r="E6317" s="3">
        <v>6</v>
      </c>
    </row>
    <row r="6318" spans="1:5" ht="33">
      <c r="A6318" s="37">
        <v>6316</v>
      </c>
      <c r="B6318" s="209"/>
      <c r="C6318" s="37" t="s">
        <v>18152</v>
      </c>
      <c r="D6318" s="6" t="s">
        <v>6178</v>
      </c>
      <c r="E6318" s="3">
        <v>6</v>
      </c>
    </row>
    <row r="6319" spans="1:5" ht="18.75">
      <c r="A6319" s="37">
        <v>6317</v>
      </c>
      <c r="B6319" s="209"/>
      <c r="C6319" s="37" t="s">
        <v>18153</v>
      </c>
      <c r="D6319" s="6" t="s">
        <v>6179</v>
      </c>
      <c r="E6319" s="3">
        <v>6</v>
      </c>
    </row>
    <row r="6320" spans="1:5" ht="18.75">
      <c r="A6320" s="37">
        <v>6318</v>
      </c>
      <c r="B6320" s="209"/>
      <c r="C6320" s="37" t="s">
        <v>18154</v>
      </c>
      <c r="D6320" s="6" t="s">
        <v>6180</v>
      </c>
      <c r="E6320" s="3">
        <v>6</v>
      </c>
    </row>
    <row r="6321" spans="1:5" ht="18.75">
      <c r="A6321" s="37">
        <v>6319</v>
      </c>
      <c r="B6321" s="209"/>
      <c r="C6321" s="37" t="s">
        <v>18155</v>
      </c>
      <c r="D6321" s="6" t="s">
        <v>6181</v>
      </c>
      <c r="E6321" s="3">
        <v>6</v>
      </c>
    </row>
    <row r="6322" spans="1:5" ht="18.75">
      <c r="A6322" s="37">
        <v>6320</v>
      </c>
      <c r="B6322" s="209"/>
      <c r="C6322" s="37" t="s">
        <v>18156</v>
      </c>
      <c r="D6322" s="6" t="s">
        <v>6182</v>
      </c>
      <c r="E6322" s="3">
        <v>6</v>
      </c>
    </row>
    <row r="6323" spans="1:5" ht="18.75">
      <c r="A6323" s="37">
        <v>6321</v>
      </c>
      <c r="B6323" s="209"/>
      <c r="C6323" s="37" t="s">
        <v>18157</v>
      </c>
      <c r="D6323" s="6" t="s">
        <v>6183</v>
      </c>
      <c r="E6323" s="3">
        <v>6</v>
      </c>
    </row>
    <row r="6324" spans="1:5" ht="18.75">
      <c r="A6324" s="37">
        <v>6322</v>
      </c>
      <c r="B6324" s="209"/>
      <c r="C6324" s="37" t="s">
        <v>18158</v>
      </c>
      <c r="D6324" s="6" t="s">
        <v>6184</v>
      </c>
      <c r="E6324" s="3">
        <v>6</v>
      </c>
    </row>
    <row r="6325" spans="1:5" ht="18.75">
      <c r="A6325" s="37">
        <v>6323</v>
      </c>
      <c r="B6325" s="209"/>
      <c r="C6325" s="37" t="s">
        <v>18159</v>
      </c>
      <c r="D6325" s="6" t="s">
        <v>6185</v>
      </c>
      <c r="E6325" s="3">
        <v>6</v>
      </c>
    </row>
    <row r="6326" spans="1:5" ht="18.75">
      <c r="A6326" s="37">
        <v>6324</v>
      </c>
      <c r="B6326" s="209"/>
      <c r="C6326" s="37" t="s">
        <v>18160</v>
      </c>
      <c r="D6326" s="6" t="s">
        <v>6186</v>
      </c>
      <c r="E6326" s="3">
        <v>6</v>
      </c>
    </row>
    <row r="6327" spans="1:5" ht="18.75">
      <c r="A6327" s="37">
        <v>6325</v>
      </c>
      <c r="B6327" s="209"/>
      <c r="C6327" s="37" t="s">
        <v>18161</v>
      </c>
      <c r="D6327" s="6" t="s">
        <v>6187</v>
      </c>
      <c r="E6327" s="3">
        <v>6</v>
      </c>
    </row>
    <row r="6328" spans="1:5" ht="33">
      <c r="A6328" s="37">
        <v>6326</v>
      </c>
      <c r="B6328" s="209"/>
      <c r="C6328" s="37" t="s">
        <v>18162</v>
      </c>
      <c r="D6328" s="6" t="s">
        <v>6188</v>
      </c>
      <c r="E6328" s="3">
        <v>6</v>
      </c>
    </row>
    <row r="6329" spans="1:5" ht="18.75">
      <c r="A6329" s="37">
        <v>6327</v>
      </c>
      <c r="B6329" s="209"/>
      <c r="C6329" s="37" t="s">
        <v>18163</v>
      </c>
      <c r="D6329" s="6" t="s">
        <v>6189</v>
      </c>
      <c r="E6329" s="3">
        <v>6</v>
      </c>
    </row>
    <row r="6330" spans="1:5" ht="18.75">
      <c r="A6330" s="37">
        <v>6328</v>
      </c>
      <c r="B6330" s="209"/>
      <c r="C6330" s="37" t="s">
        <v>18164</v>
      </c>
      <c r="D6330" s="6" t="s">
        <v>6190</v>
      </c>
      <c r="E6330" s="3">
        <v>6</v>
      </c>
    </row>
    <row r="6331" spans="1:5" ht="18.75">
      <c r="A6331" s="37">
        <v>6329</v>
      </c>
      <c r="B6331" s="209"/>
      <c r="C6331" s="37" t="s">
        <v>18165</v>
      </c>
      <c r="D6331" s="6" t="s">
        <v>6191</v>
      </c>
      <c r="E6331" s="3">
        <v>6</v>
      </c>
    </row>
    <row r="6332" spans="1:5" ht="33">
      <c r="A6332" s="37">
        <v>6330</v>
      </c>
      <c r="B6332" s="209"/>
      <c r="C6332" s="37" t="s">
        <v>18166</v>
      </c>
      <c r="D6332" s="6" t="s">
        <v>6192</v>
      </c>
      <c r="E6332" s="3">
        <v>6</v>
      </c>
    </row>
    <row r="6333" spans="1:5" ht="18.75">
      <c r="A6333" s="37">
        <v>6331</v>
      </c>
      <c r="B6333" s="209"/>
      <c r="C6333" s="37" t="s">
        <v>18167</v>
      </c>
      <c r="D6333" s="6" t="s">
        <v>6193</v>
      </c>
      <c r="E6333" s="3">
        <v>6</v>
      </c>
    </row>
    <row r="6334" spans="1:5" ht="18.75">
      <c r="A6334" s="37">
        <v>6332</v>
      </c>
      <c r="B6334" s="209"/>
      <c r="C6334" s="37" t="s">
        <v>18168</v>
      </c>
      <c r="D6334" s="6" t="s">
        <v>6194</v>
      </c>
      <c r="E6334" s="3">
        <v>6</v>
      </c>
    </row>
    <row r="6335" spans="1:5" ht="18.75">
      <c r="A6335" s="37">
        <v>6333</v>
      </c>
      <c r="B6335" s="209"/>
      <c r="C6335" s="37" t="s">
        <v>18169</v>
      </c>
      <c r="D6335" s="6" t="s">
        <v>6195</v>
      </c>
      <c r="E6335" s="3">
        <v>6</v>
      </c>
    </row>
    <row r="6336" spans="1:5" ht="18.75">
      <c r="A6336" s="37">
        <v>6334</v>
      </c>
      <c r="B6336" s="209"/>
      <c r="C6336" s="37" t="s">
        <v>18170</v>
      </c>
      <c r="D6336" s="6" t="s">
        <v>6196</v>
      </c>
      <c r="E6336" s="3">
        <v>6</v>
      </c>
    </row>
    <row r="6337" spans="1:5" ht="18.75">
      <c r="A6337" s="37">
        <v>6335</v>
      </c>
      <c r="B6337" s="209"/>
      <c r="C6337" s="37" t="s">
        <v>18171</v>
      </c>
      <c r="D6337" s="6" t="s">
        <v>6197</v>
      </c>
      <c r="E6337" s="3">
        <v>6</v>
      </c>
    </row>
    <row r="6338" spans="1:5" ht="18.75">
      <c r="A6338" s="37">
        <v>6336</v>
      </c>
      <c r="B6338" s="209"/>
      <c r="C6338" s="37" t="s">
        <v>18172</v>
      </c>
      <c r="D6338" s="6" t="s">
        <v>6198</v>
      </c>
      <c r="E6338" s="3">
        <v>6</v>
      </c>
    </row>
    <row r="6339" spans="1:5" ht="18.75">
      <c r="A6339" s="37">
        <v>6337</v>
      </c>
      <c r="B6339" s="209"/>
      <c r="C6339" s="37" t="s">
        <v>18173</v>
      </c>
      <c r="D6339" s="6" t="s">
        <v>6199</v>
      </c>
      <c r="E6339" s="3">
        <v>6</v>
      </c>
    </row>
    <row r="6340" spans="1:5" ht="18.75">
      <c r="A6340" s="37">
        <v>6338</v>
      </c>
      <c r="B6340" s="209"/>
      <c r="C6340" s="37" t="s">
        <v>18174</v>
      </c>
      <c r="D6340" s="6" t="s">
        <v>6200</v>
      </c>
      <c r="E6340" s="3">
        <v>6</v>
      </c>
    </row>
    <row r="6341" spans="1:5" ht="18.75">
      <c r="A6341" s="37">
        <v>6339</v>
      </c>
      <c r="B6341" s="209"/>
      <c r="C6341" s="37" t="s">
        <v>18175</v>
      </c>
      <c r="D6341" s="6" t="s">
        <v>6201</v>
      </c>
      <c r="E6341" s="3">
        <v>6</v>
      </c>
    </row>
    <row r="6342" spans="1:5" ht="18.75">
      <c r="A6342" s="37">
        <v>6340</v>
      </c>
      <c r="B6342" s="209"/>
      <c r="C6342" s="37" t="s">
        <v>18176</v>
      </c>
      <c r="D6342" s="6" t="s">
        <v>6202</v>
      </c>
      <c r="E6342" s="3">
        <v>6</v>
      </c>
    </row>
    <row r="6343" spans="1:5" ht="18.75">
      <c r="A6343" s="37">
        <v>6341</v>
      </c>
      <c r="B6343" s="209"/>
      <c r="C6343" s="37" t="s">
        <v>18177</v>
      </c>
      <c r="D6343" s="6" t="s">
        <v>6203</v>
      </c>
      <c r="E6343" s="3">
        <v>6</v>
      </c>
    </row>
    <row r="6344" spans="1:5" ht="18.75">
      <c r="A6344" s="37">
        <v>6342</v>
      </c>
      <c r="B6344" s="209"/>
      <c r="C6344" s="37" t="s">
        <v>18178</v>
      </c>
      <c r="D6344" s="6" t="s">
        <v>6204</v>
      </c>
      <c r="E6344" s="3">
        <v>6</v>
      </c>
    </row>
    <row r="6345" spans="1:5" ht="18.75">
      <c r="A6345" s="37">
        <v>6343</v>
      </c>
      <c r="B6345" s="209"/>
      <c r="C6345" s="37" t="s">
        <v>18179</v>
      </c>
      <c r="D6345" s="6" t="s">
        <v>6205</v>
      </c>
      <c r="E6345" s="3">
        <v>6</v>
      </c>
    </row>
    <row r="6346" spans="1:5" ht="18.75">
      <c r="A6346" s="37">
        <v>6344</v>
      </c>
      <c r="B6346" s="209"/>
      <c r="C6346" s="37" t="s">
        <v>18180</v>
      </c>
      <c r="D6346" s="6" t="s">
        <v>6206</v>
      </c>
      <c r="E6346" s="3">
        <v>6</v>
      </c>
    </row>
    <row r="6347" spans="1:5" ht="18.75">
      <c r="A6347" s="37">
        <v>6345</v>
      </c>
      <c r="B6347" s="209"/>
      <c r="C6347" s="37" t="s">
        <v>18181</v>
      </c>
      <c r="D6347" s="6" t="s">
        <v>6207</v>
      </c>
      <c r="E6347" s="3">
        <v>6</v>
      </c>
    </row>
    <row r="6348" spans="1:5" ht="33">
      <c r="A6348" s="37">
        <v>6346</v>
      </c>
      <c r="B6348" s="209"/>
      <c r="C6348" s="37" t="s">
        <v>18182</v>
      </c>
      <c r="D6348" s="6" t="s">
        <v>6208</v>
      </c>
      <c r="E6348" s="3">
        <v>6</v>
      </c>
    </row>
    <row r="6349" spans="1:5" ht="18.75">
      <c r="A6349" s="37">
        <v>6347</v>
      </c>
      <c r="B6349" s="209"/>
      <c r="C6349" s="37" t="s">
        <v>18183</v>
      </c>
      <c r="D6349" s="6" t="s">
        <v>6209</v>
      </c>
      <c r="E6349" s="3">
        <v>6</v>
      </c>
    </row>
    <row r="6350" spans="1:5" ht="18.75">
      <c r="A6350" s="37">
        <v>6348</v>
      </c>
      <c r="B6350" s="209"/>
      <c r="C6350" s="37" t="s">
        <v>18184</v>
      </c>
      <c r="D6350" s="6" t="s">
        <v>6210</v>
      </c>
      <c r="E6350" s="3">
        <v>6</v>
      </c>
    </row>
    <row r="6351" spans="1:5" ht="18.75">
      <c r="A6351" s="37">
        <v>6349</v>
      </c>
      <c r="B6351" s="209"/>
      <c r="C6351" s="37" t="s">
        <v>18185</v>
      </c>
      <c r="D6351" s="6" t="s">
        <v>6211</v>
      </c>
      <c r="E6351" s="3">
        <v>6</v>
      </c>
    </row>
    <row r="6352" spans="1:5" ht="18.75">
      <c r="A6352" s="37">
        <v>6350</v>
      </c>
      <c r="B6352" s="209"/>
      <c r="C6352" s="37" t="s">
        <v>18186</v>
      </c>
      <c r="D6352" s="6" t="s">
        <v>6212</v>
      </c>
      <c r="E6352" s="3">
        <v>6</v>
      </c>
    </row>
    <row r="6353" spans="1:5" ht="18.75">
      <c r="A6353" s="37">
        <v>6351</v>
      </c>
      <c r="B6353" s="209"/>
      <c r="C6353" s="37" t="s">
        <v>18187</v>
      </c>
      <c r="D6353" s="6" t="s">
        <v>6213</v>
      </c>
      <c r="E6353" s="3">
        <v>6</v>
      </c>
    </row>
    <row r="6354" spans="1:5" ht="18.75">
      <c r="A6354" s="37">
        <v>6352</v>
      </c>
      <c r="B6354" s="209"/>
      <c r="C6354" s="37" t="s">
        <v>18188</v>
      </c>
      <c r="D6354" s="6" t="s">
        <v>6214</v>
      </c>
      <c r="E6354" s="3">
        <v>6</v>
      </c>
    </row>
    <row r="6355" spans="1:5" ht="18.75">
      <c r="A6355" s="37">
        <v>6353</v>
      </c>
      <c r="B6355" s="209"/>
      <c r="C6355" s="37" t="s">
        <v>18189</v>
      </c>
      <c r="D6355" s="6" t="s">
        <v>6215</v>
      </c>
      <c r="E6355" s="3">
        <v>6</v>
      </c>
    </row>
    <row r="6356" spans="1:5" ht="18.75">
      <c r="A6356" s="37">
        <v>6354</v>
      </c>
      <c r="B6356" s="209"/>
      <c r="C6356" s="37" t="s">
        <v>18190</v>
      </c>
      <c r="D6356" s="6" t="s">
        <v>6216</v>
      </c>
      <c r="E6356" s="3">
        <v>6</v>
      </c>
    </row>
    <row r="6357" spans="1:5" ht="18.75">
      <c r="A6357" s="37">
        <v>6355</v>
      </c>
      <c r="B6357" s="209"/>
      <c r="C6357" s="37" t="s">
        <v>18191</v>
      </c>
      <c r="D6357" s="6" t="s">
        <v>6217</v>
      </c>
      <c r="E6357" s="3">
        <v>6</v>
      </c>
    </row>
    <row r="6358" spans="1:5" ht="33">
      <c r="A6358" s="37">
        <v>6356</v>
      </c>
      <c r="B6358" s="209"/>
      <c r="C6358" s="37" t="s">
        <v>18192</v>
      </c>
      <c r="D6358" s="6" t="s">
        <v>6218</v>
      </c>
      <c r="E6358" s="3">
        <v>6</v>
      </c>
    </row>
    <row r="6359" spans="1:5" ht="33">
      <c r="A6359" s="37">
        <v>6357</v>
      </c>
      <c r="B6359" s="209"/>
      <c r="C6359" s="37" t="s">
        <v>18193</v>
      </c>
      <c r="D6359" s="6" t="s">
        <v>6219</v>
      </c>
      <c r="E6359" s="3">
        <v>6</v>
      </c>
    </row>
    <row r="6360" spans="1:5" ht="18.75">
      <c r="A6360" s="37">
        <v>6358</v>
      </c>
      <c r="B6360" s="209"/>
      <c r="C6360" s="37" t="s">
        <v>18194</v>
      </c>
      <c r="D6360" s="6" t="s">
        <v>6220</v>
      </c>
      <c r="E6360" s="3">
        <v>6</v>
      </c>
    </row>
    <row r="6361" spans="1:5" ht="49.5">
      <c r="A6361" s="37">
        <v>6359</v>
      </c>
      <c r="B6361" s="209"/>
      <c r="C6361" s="37" t="s">
        <v>18195</v>
      </c>
      <c r="D6361" s="6" t="s">
        <v>6221</v>
      </c>
      <c r="E6361" s="3">
        <v>6</v>
      </c>
    </row>
    <row r="6362" spans="1:5" ht="18.75">
      <c r="A6362" s="37">
        <v>6360</v>
      </c>
      <c r="B6362" s="209"/>
      <c r="C6362" s="37" t="s">
        <v>18196</v>
      </c>
      <c r="D6362" s="6" t="s">
        <v>6222</v>
      </c>
      <c r="E6362" s="3">
        <v>6</v>
      </c>
    </row>
    <row r="6363" spans="1:5" ht="18.75">
      <c r="A6363" s="37">
        <v>6361</v>
      </c>
      <c r="B6363" s="209"/>
      <c r="C6363" s="37" t="s">
        <v>18197</v>
      </c>
      <c r="D6363" s="6" t="s">
        <v>6223</v>
      </c>
      <c r="E6363" s="3">
        <v>6</v>
      </c>
    </row>
    <row r="6364" spans="1:5" ht="18.75">
      <c r="A6364" s="37">
        <v>6362</v>
      </c>
      <c r="B6364" s="209"/>
      <c r="C6364" s="37" t="s">
        <v>18198</v>
      </c>
      <c r="D6364" s="6" t="s">
        <v>6224</v>
      </c>
      <c r="E6364" s="3">
        <v>6</v>
      </c>
    </row>
    <row r="6365" spans="1:5" ht="18.75">
      <c r="A6365" s="37">
        <v>6363</v>
      </c>
      <c r="B6365" s="209"/>
      <c r="C6365" s="37" t="s">
        <v>18199</v>
      </c>
      <c r="D6365" s="6" t="s">
        <v>6225</v>
      </c>
      <c r="E6365" s="3">
        <v>6</v>
      </c>
    </row>
    <row r="6366" spans="1:5" ht="18.75">
      <c r="A6366" s="37">
        <v>6364</v>
      </c>
      <c r="B6366" s="209"/>
      <c r="C6366" s="37" t="s">
        <v>18200</v>
      </c>
      <c r="D6366" s="6" t="s">
        <v>6226</v>
      </c>
      <c r="E6366" s="3">
        <v>6</v>
      </c>
    </row>
    <row r="6367" spans="1:5" ht="18.75">
      <c r="A6367" s="37">
        <v>6365</v>
      </c>
      <c r="B6367" s="209"/>
      <c r="C6367" s="37" t="s">
        <v>18201</v>
      </c>
      <c r="D6367" s="6" t="s">
        <v>6227</v>
      </c>
      <c r="E6367" s="3">
        <v>6</v>
      </c>
    </row>
    <row r="6368" spans="1:5" ht="18.75">
      <c r="A6368" s="37">
        <v>6366</v>
      </c>
      <c r="B6368" s="209"/>
      <c r="C6368" s="37" t="s">
        <v>18202</v>
      </c>
      <c r="D6368" s="6" t="s">
        <v>6228</v>
      </c>
      <c r="E6368" s="3">
        <v>6</v>
      </c>
    </row>
    <row r="6369" spans="1:5" ht="18.75">
      <c r="A6369" s="37">
        <v>6367</v>
      </c>
      <c r="B6369" s="209"/>
      <c r="C6369" s="37" t="s">
        <v>18203</v>
      </c>
      <c r="D6369" s="6" t="s">
        <v>6229</v>
      </c>
      <c r="E6369" s="3">
        <v>6</v>
      </c>
    </row>
    <row r="6370" spans="1:5" ht="18.75">
      <c r="A6370" s="37">
        <v>6368</v>
      </c>
      <c r="B6370" s="209"/>
      <c r="C6370" s="37" t="s">
        <v>18204</v>
      </c>
      <c r="D6370" s="6" t="s">
        <v>6230</v>
      </c>
      <c r="E6370" s="3">
        <v>6</v>
      </c>
    </row>
    <row r="6371" spans="1:5" ht="33">
      <c r="A6371" s="37">
        <v>6369</v>
      </c>
      <c r="B6371" s="209"/>
      <c r="C6371" s="37" t="s">
        <v>18205</v>
      </c>
      <c r="D6371" s="6" t="s">
        <v>6231</v>
      </c>
      <c r="E6371" s="3">
        <v>6</v>
      </c>
    </row>
    <row r="6372" spans="1:5" ht="33">
      <c r="A6372" s="37">
        <v>6370</v>
      </c>
      <c r="B6372" s="209"/>
      <c r="C6372" s="37" t="s">
        <v>18206</v>
      </c>
      <c r="D6372" s="6" t="s">
        <v>6232</v>
      </c>
      <c r="E6372" s="3">
        <v>6</v>
      </c>
    </row>
    <row r="6373" spans="1:5" ht="18.75">
      <c r="A6373" s="37">
        <v>6371</v>
      </c>
      <c r="B6373" s="209"/>
      <c r="C6373" s="37" t="s">
        <v>18207</v>
      </c>
      <c r="D6373" s="6" t="s">
        <v>6233</v>
      </c>
      <c r="E6373" s="3">
        <v>6</v>
      </c>
    </row>
    <row r="6374" spans="1:5" ht="33">
      <c r="A6374" s="37">
        <v>6372</v>
      </c>
      <c r="B6374" s="209"/>
      <c r="C6374" s="37" t="s">
        <v>18208</v>
      </c>
      <c r="D6374" s="6" t="s">
        <v>6234</v>
      </c>
      <c r="E6374" s="3">
        <v>6</v>
      </c>
    </row>
    <row r="6375" spans="1:5" ht="18.75">
      <c r="A6375" s="37">
        <v>6373</v>
      </c>
      <c r="B6375" s="209"/>
      <c r="C6375" s="37" t="s">
        <v>18209</v>
      </c>
      <c r="D6375" s="6" t="s">
        <v>6235</v>
      </c>
      <c r="E6375" s="3">
        <v>6</v>
      </c>
    </row>
    <row r="6376" spans="1:5" ht="33">
      <c r="A6376" s="37">
        <v>6374</v>
      </c>
      <c r="B6376" s="209"/>
      <c r="C6376" s="37" t="s">
        <v>18210</v>
      </c>
      <c r="D6376" s="6" t="s">
        <v>6236</v>
      </c>
      <c r="E6376" s="3">
        <v>6</v>
      </c>
    </row>
    <row r="6377" spans="1:5" ht="33">
      <c r="A6377" s="37">
        <v>6375</v>
      </c>
      <c r="B6377" s="209"/>
      <c r="C6377" s="37" t="s">
        <v>18211</v>
      </c>
      <c r="D6377" s="6" t="s">
        <v>6237</v>
      </c>
      <c r="E6377" s="3">
        <v>6</v>
      </c>
    </row>
    <row r="6378" spans="1:5" ht="18.75">
      <c r="A6378" s="37">
        <v>6376</v>
      </c>
      <c r="B6378" s="209"/>
      <c r="C6378" s="37" t="s">
        <v>18212</v>
      </c>
      <c r="D6378" s="6" t="s">
        <v>6238</v>
      </c>
      <c r="E6378" s="3">
        <v>6</v>
      </c>
    </row>
    <row r="6379" spans="1:5" ht="18.75">
      <c r="A6379" s="37">
        <v>6377</v>
      </c>
      <c r="B6379" s="209"/>
      <c r="C6379" s="37" t="s">
        <v>18213</v>
      </c>
      <c r="D6379" s="6" t="s">
        <v>6239</v>
      </c>
      <c r="E6379" s="3">
        <v>6</v>
      </c>
    </row>
    <row r="6380" spans="1:5" ht="18.75">
      <c r="A6380" s="37">
        <v>6378</v>
      </c>
      <c r="B6380" s="209"/>
      <c r="C6380" s="37" t="s">
        <v>18214</v>
      </c>
      <c r="D6380" s="6" t="s">
        <v>6240</v>
      </c>
      <c r="E6380" s="3">
        <v>6</v>
      </c>
    </row>
    <row r="6381" spans="1:5" ht="18.75">
      <c r="A6381" s="37">
        <v>6379</v>
      </c>
      <c r="B6381" s="209"/>
      <c r="C6381" s="37" t="s">
        <v>18215</v>
      </c>
      <c r="D6381" s="6" t="s">
        <v>6241</v>
      </c>
      <c r="E6381" s="3">
        <v>6</v>
      </c>
    </row>
    <row r="6382" spans="1:5" ht="33">
      <c r="A6382" s="37">
        <v>6380</v>
      </c>
      <c r="B6382" s="209"/>
      <c r="C6382" s="37" t="s">
        <v>18216</v>
      </c>
      <c r="D6382" s="6" t="s">
        <v>6242</v>
      </c>
      <c r="E6382" s="3">
        <v>6</v>
      </c>
    </row>
    <row r="6383" spans="1:5" ht="18.75">
      <c r="A6383" s="37">
        <v>6381</v>
      </c>
      <c r="B6383" s="209"/>
      <c r="C6383" s="37" t="s">
        <v>18217</v>
      </c>
      <c r="D6383" s="6" t="s">
        <v>6243</v>
      </c>
      <c r="E6383" s="3">
        <v>6</v>
      </c>
    </row>
    <row r="6384" spans="1:5" ht="33">
      <c r="A6384" s="37">
        <v>6382</v>
      </c>
      <c r="B6384" s="209"/>
      <c r="C6384" s="37" t="s">
        <v>18218</v>
      </c>
      <c r="D6384" s="6" t="s">
        <v>6244</v>
      </c>
      <c r="E6384" s="3">
        <v>6</v>
      </c>
    </row>
    <row r="6385" spans="1:5" ht="18.75">
      <c r="A6385" s="37">
        <v>6383</v>
      </c>
      <c r="B6385" s="209"/>
      <c r="C6385" s="37" t="s">
        <v>18219</v>
      </c>
      <c r="D6385" s="6" t="s">
        <v>6245</v>
      </c>
      <c r="E6385" s="3">
        <v>6</v>
      </c>
    </row>
    <row r="6386" spans="1:5" ht="33">
      <c r="A6386" s="37">
        <v>6384</v>
      </c>
      <c r="B6386" s="209"/>
      <c r="C6386" s="37" t="s">
        <v>18220</v>
      </c>
      <c r="D6386" s="6" t="s">
        <v>6246</v>
      </c>
      <c r="E6386" s="3">
        <v>6</v>
      </c>
    </row>
    <row r="6387" spans="1:5" ht="33">
      <c r="A6387" s="37">
        <v>6385</v>
      </c>
      <c r="B6387" s="209"/>
      <c r="C6387" s="37" t="s">
        <v>18221</v>
      </c>
      <c r="D6387" s="6" t="s">
        <v>6247</v>
      </c>
      <c r="E6387" s="3">
        <v>6</v>
      </c>
    </row>
    <row r="6388" spans="1:5" ht="18.75">
      <c r="A6388" s="37">
        <v>6386</v>
      </c>
      <c r="B6388" s="209"/>
      <c r="C6388" s="37" t="s">
        <v>18222</v>
      </c>
      <c r="D6388" s="6" t="s">
        <v>6248</v>
      </c>
      <c r="E6388" s="3">
        <v>6</v>
      </c>
    </row>
    <row r="6389" spans="1:5" ht="33">
      <c r="A6389" s="37">
        <v>6387</v>
      </c>
      <c r="B6389" s="209"/>
      <c r="C6389" s="37" t="s">
        <v>18223</v>
      </c>
      <c r="D6389" s="6" t="s">
        <v>6249</v>
      </c>
      <c r="E6389" s="3">
        <v>6</v>
      </c>
    </row>
    <row r="6390" spans="1:5" ht="18.75">
      <c r="A6390" s="37">
        <v>6388</v>
      </c>
      <c r="B6390" s="209"/>
      <c r="C6390" s="37" t="s">
        <v>18224</v>
      </c>
      <c r="D6390" s="6" t="s">
        <v>6250</v>
      </c>
      <c r="E6390" s="3">
        <v>6</v>
      </c>
    </row>
    <row r="6391" spans="1:5" ht="18.75">
      <c r="A6391" s="37">
        <v>6389</v>
      </c>
      <c r="B6391" s="209"/>
      <c r="C6391" s="37" t="s">
        <v>18225</v>
      </c>
      <c r="D6391" s="6" t="s">
        <v>6251</v>
      </c>
      <c r="E6391" s="3">
        <v>6</v>
      </c>
    </row>
    <row r="6392" spans="1:5" ht="33">
      <c r="A6392" s="37">
        <v>6390</v>
      </c>
      <c r="B6392" s="209"/>
      <c r="C6392" s="37" t="s">
        <v>18226</v>
      </c>
      <c r="D6392" s="6" t="s">
        <v>6252</v>
      </c>
      <c r="E6392" s="3">
        <v>6</v>
      </c>
    </row>
    <row r="6393" spans="1:5" ht="33">
      <c r="A6393" s="37">
        <v>6391</v>
      </c>
      <c r="B6393" s="209"/>
      <c r="C6393" s="37" t="s">
        <v>18227</v>
      </c>
      <c r="D6393" s="6" t="s">
        <v>6253</v>
      </c>
      <c r="E6393" s="3">
        <v>6</v>
      </c>
    </row>
    <row r="6394" spans="1:5" ht="33">
      <c r="A6394" s="37">
        <v>6392</v>
      </c>
      <c r="B6394" s="209"/>
      <c r="C6394" s="37" t="s">
        <v>18228</v>
      </c>
      <c r="D6394" s="6" t="s">
        <v>6254</v>
      </c>
      <c r="E6394" s="3">
        <v>6</v>
      </c>
    </row>
    <row r="6395" spans="1:5" ht="33">
      <c r="A6395" s="37">
        <v>6393</v>
      </c>
      <c r="B6395" s="209"/>
      <c r="C6395" s="37" t="s">
        <v>18229</v>
      </c>
      <c r="D6395" s="6" t="s">
        <v>6255</v>
      </c>
      <c r="E6395" s="3">
        <v>6</v>
      </c>
    </row>
    <row r="6396" spans="1:5" ht="33">
      <c r="A6396" s="37">
        <v>6394</v>
      </c>
      <c r="B6396" s="209"/>
      <c r="C6396" s="37" t="s">
        <v>18230</v>
      </c>
      <c r="D6396" s="6" t="s">
        <v>6256</v>
      </c>
      <c r="E6396" s="3">
        <v>6</v>
      </c>
    </row>
    <row r="6397" spans="1:5" ht="18.75">
      <c r="A6397" s="37">
        <v>6395</v>
      </c>
      <c r="B6397" s="209"/>
      <c r="C6397" s="37" t="s">
        <v>18231</v>
      </c>
      <c r="D6397" s="6" t="s">
        <v>6251</v>
      </c>
      <c r="E6397" s="3">
        <v>6</v>
      </c>
    </row>
    <row r="6398" spans="1:5" ht="18.75">
      <c r="A6398" s="37">
        <v>6396</v>
      </c>
      <c r="B6398" s="209"/>
      <c r="C6398" s="37" t="s">
        <v>18232</v>
      </c>
      <c r="D6398" s="6" t="s">
        <v>6257</v>
      </c>
      <c r="E6398" s="3">
        <v>6</v>
      </c>
    </row>
    <row r="6399" spans="1:5" ht="18.75">
      <c r="A6399" s="37">
        <v>6397</v>
      </c>
      <c r="B6399" s="209"/>
      <c r="C6399" s="37" t="s">
        <v>18233</v>
      </c>
      <c r="D6399" s="6" t="s">
        <v>6258</v>
      </c>
      <c r="E6399" s="3">
        <v>6</v>
      </c>
    </row>
    <row r="6400" spans="1:5" ht="18.75">
      <c r="A6400" s="37">
        <v>6398</v>
      </c>
      <c r="B6400" s="209"/>
      <c r="C6400" s="37" t="s">
        <v>18234</v>
      </c>
      <c r="D6400" s="6" t="s">
        <v>6259</v>
      </c>
      <c r="E6400" s="3">
        <v>6</v>
      </c>
    </row>
    <row r="6401" spans="1:5" ht="18.75">
      <c r="A6401" s="37">
        <v>6399</v>
      </c>
      <c r="B6401" s="209"/>
      <c r="C6401" s="37" t="s">
        <v>18235</v>
      </c>
      <c r="D6401" s="6" t="s">
        <v>6260</v>
      </c>
      <c r="E6401" s="3">
        <v>6</v>
      </c>
    </row>
    <row r="6402" spans="1:5" ht="18.75">
      <c r="A6402" s="37">
        <v>6400</v>
      </c>
      <c r="B6402" s="209"/>
      <c r="C6402" s="37" t="s">
        <v>18236</v>
      </c>
      <c r="D6402" s="6" t="s">
        <v>6261</v>
      </c>
      <c r="E6402" s="3">
        <v>6</v>
      </c>
    </row>
    <row r="6403" spans="1:5" ht="18.75">
      <c r="A6403" s="37">
        <v>6401</v>
      </c>
      <c r="B6403" s="209"/>
      <c r="C6403" s="37" t="s">
        <v>18237</v>
      </c>
      <c r="D6403" s="6" t="s">
        <v>6262</v>
      </c>
      <c r="E6403" s="3">
        <v>4</v>
      </c>
    </row>
    <row r="6404" spans="1:5" ht="18.75">
      <c r="A6404" s="37">
        <v>6402</v>
      </c>
      <c r="B6404" s="209"/>
      <c r="C6404" s="37" t="s">
        <v>18238</v>
      </c>
      <c r="D6404" s="6" t="s">
        <v>6263</v>
      </c>
      <c r="E6404" s="3">
        <v>4</v>
      </c>
    </row>
    <row r="6405" spans="1:5" ht="18.75">
      <c r="A6405" s="37">
        <v>6403</v>
      </c>
      <c r="B6405" s="209"/>
      <c r="C6405" s="37" t="s">
        <v>18239</v>
      </c>
      <c r="D6405" s="6" t="s">
        <v>6264</v>
      </c>
      <c r="E6405" s="3">
        <v>4</v>
      </c>
    </row>
    <row r="6406" spans="1:5" ht="18.75">
      <c r="A6406" s="37">
        <v>6404</v>
      </c>
      <c r="B6406" s="209"/>
      <c r="C6406" s="37" t="s">
        <v>18240</v>
      </c>
      <c r="D6406" s="6" t="s">
        <v>6265</v>
      </c>
      <c r="E6406" s="3">
        <v>4</v>
      </c>
    </row>
    <row r="6407" spans="1:5" ht="18.75">
      <c r="A6407" s="37">
        <v>6405</v>
      </c>
      <c r="B6407" s="209"/>
      <c r="C6407" s="37" t="s">
        <v>18241</v>
      </c>
      <c r="D6407" s="6" t="s">
        <v>6266</v>
      </c>
      <c r="E6407" s="3">
        <v>4</v>
      </c>
    </row>
    <row r="6408" spans="1:5" ht="18.75">
      <c r="A6408" s="37">
        <v>6406</v>
      </c>
      <c r="B6408" s="209"/>
      <c r="C6408" s="37" t="s">
        <v>18242</v>
      </c>
      <c r="D6408" s="6" t="s">
        <v>6267</v>
      </c>
      <c r="E6408" s="3">
        <v>4</v>
      </c>
    </row>
    <row r="6409" spans="1:5" ht="18.75">
      <c r="A6409" s="37">
        <v>6407</v>
      </c>
      <c r="B6409" s="209"/>
      <c r="C6409" s="37" t="s">
        <v>18243</v>
      </c>
      <c r="D6409" s="6" t="s">
        <v>6268</v>
      </c>
      <c r="E6409" s="3">
        <v>4</v>
      </c>
    </row>
    <row r="6410" spans="1:5" ht="18.75">
      <c r="A6410" s="37">
        <v>6408</v>
      </c>
      <c r="B6410" s="209"/>
      <c r="C6410" s="37" t="s">
        <v>18244</v>
      </c>
      <c r="D6410" s="6" t="s">
        <v>6269</v>
      </c>
      <c r="E6410" s="3">
        <v>4</v>
      </c>
    </row>
    <row r="6411" spans="1:5" ht="18.75">
      <c r="A6411" s="37">
        <v>6409</v>
      </c>
      <c r="B6411" s="209"/>
      <c r="C6411" s="37" t="s">
        <v>18245</v>
      </c>
      <c r="D6411" s="6" t="s">
        <v>6270</v>
      </c>
      <c r="E6411" s="3">
        <v>4</v>
      </c>
    </row>
    <row r="6412" spans="1:5" ht="33">
      <c r="A6412" s="37">
        <v>6410</v>
      </c>
      <c r="B6412" s="209"/>
      <c r="C6412" s="37" t="s">
        <v>18246</v>
      </c>
      <c r="D6412" s="6" t="s">
        <v>6271</v>
      </c>
      <c r="E6412" s="3">
        <v>4</v>
      </c>
    </row>
    <row r="6413" spans="1:5" ht="18.75">
      <c r="A6413" s="37">
        <v>6411</v>
      </c>
      <c r="B6413" s="209"/>
      <c r="C6413" s="37" t="s">
        <v>18247</v>
      </c>
      <c r="D6413" s="6" t="s">
        <v>6272</v>
      </c>
      <c r="E6413" s="3">
        <v>4</v>
      </c>
    </row>
    <row r="6414" spans="1:5" ht="18.75">
      <c r="A6414" s="37">
        <v>6412</v>
      </c>
      <c r="B6414" s="209"/>
      <c r="C6414" s="37" t="s">
        <v>18248</v>
      </c>
      <c r="D6414" s="6" t="s">
        <v>6273</v>
      </c>
      <c r="E6414" s="3">
        <v>4</v>
      </c>
    </row>
    <row r="6415" spans="1:5" ht="18.75">
      <c r="A6415" s="37">
        <v>6413</v>
      </c>
      <c r="B6415" s="209"/>
      <c r="C6415" s="37" t="s">
        <v>18249</v>
      </c>
      <c r="D6415" s="6" t="s">
        <v>6274</v>
      </c>
      <c r="E6415" s="3">
        <v>4</v>
      </c>
    </row>
    <row r="6416" spans="1:5" ht="33">
      <c r="A6416" s="37">
        <v>6414</v>
      </c>
      <c r="B6416" s="209"/>
      <c r="C6416" s="37" t="s">
        <v>18250</v>
      </c>
      <c r="D6416" s="6" t="s">
        <v>6275</v>
      </c>
      <c r="E6416" s="3">
        <v>4</v>
      </c>
    </row>
    <row r="6417" spans="1:5" ht="18.75">
      <c r="A6417" s="37">
        <v>6415</v>
      </c>
      <c r="B6417" s="209"/>
      <c r="C6417" s="37" t="s">
        <v>18251</v>
      </c>
      <c r="D6417" s="6" t="s">
        <v>6276</v>
      </c>
      <c r="E6417" s="3">
        <v>4</v>
      </c>
    </row>
    <row r="6418" spans="1:5" ht="18.75">
      <c r="A6418" s="37">
        <v>6416</v>
      </c>
      <c r="B6418" s="209"/>
      <c r="C6418" s="37" t="s">
        <v>18252</v>
      </c>
      <c r="D6418" s="6" t="s">
        <v>6277</v>
      </c>
      <c r="E6418" s="3">
        <v>4</v>
      </c>
    </row>
    <row r="6419" spans="1:5" ht="18.75">
      <c r="A6419" s="37">
        <v>6417</v>
      </c>
      <c r="B6419" s="209"/>
      <c r="C6419" s="37" t="s">
        <v>18253</v>
      </c>
      <c r="D6419" s="6" t="s">
        <v>6278</v>
      </c>
      <c r="E6419" s="3">
        <v>4</v>
      </c>
    </row>
    <row r="6420" spans="1:5" ht="33">
      <c r="A6420" s="37">
        <v>6418</v>
      </c>
      <c r="B6420" s="209"/>
      <c r="C6420" s="37" t="s">
        <v>18254</v>
      </c>
      <c r="D6420" s="6" t="s">
        <v>6279</v>
      </c>
      <c r="E6420" s="3">
        <v>4</v>
      </c>
    </row>
    <row r="6421" spans="1:5" ht="18.75">
      <c r="A6421" s="37">
        <v>6419</v>
      </c>
      <c r="B6421" s="209"/>
      <c r="C6421" s="37" t="s">
        <v>18255</v>
      </c>
      <c r="D6421" s="6" t="s">
        <v>6280</v>
      </c>
      <c r="E6421" s="3">
        <v>4</v>
      </c>
    </row>
    <row r="6422" spans="1:5" ht="18.75">
      <c r="A6422" s="37">
        <v>6420</v>
      </c>
      <c r="B6422" s="209"/>
      <c r="C6422" s="37" t="s">
        <v>18256</v>
      </c>
      <c r="D6422" s="6" t="s">
        <v>6281</v>
      </c>
      <c r="E6422" s="3">
        <v>4</v>
      </c>
    </row>
    <row r="6423" spans="1:5" ht="33">
      <c r="A6423" s="37">
        <v>6421</v>
      </c>
      <c r="B6423" s="209"/>
      <c r="C6423" s="37" t="s">
        <v>18257</v>
      </c>
      <c r="D6423" s="6" t="s">
        <v>6282</v>
      </c>
      <c r="E6423" s="3">
        <v>4</v>
      </c>
    </row>
    <row r="6424" spans="1:5" ht="18.75">
      <c r="A6424" s="37">
        <v>6422</v>
      </c>
      <c r="B6424" s="209"/>
      <c r="C6424" s="37" t="s">
        <v>18258</v>
      </c>
      <c r="D6424" s="6" t="s">
        <v>6283</v>
      </c>
      <c r="E6424" s="3">
        <v>4</v>
      </c>
    </row>
    <row r="6425" spans="1:5" ht="18.75">
      <c r="A6425" s="37">
        <v>6423</v>
      </c>
      <c r="B6425" s="209"/>
      <c r="C6425" s="37" t="s">
        <v>18259</v>
      </c>
      <c r="D6425" s="6" t="s">
        <v>6284</v>
      </c>
      <c r="E6425" s="3">
        <v>4</v>
      </c>
    </row>
    <row r="6426" spans="1:5" ht="33">
      <c r="A6426" s="37">
        <v>6424</v>
      </c>
      <c r="B6426" s="209"/>
      <c r="C6426" s="37" t="s">
        <v>18260</v>
      </c>
      <c r="D6426" s="6" t="s">
        <v>6285</v>
      </c>
      <c r="E6426" s="3">
        <v>4</v>
      </c>
    </row>
    <row r="6427" spans="1:5" ht="18.75">
      <c r="A6427" s="37">
        <v>6425</v>
      </c>
      <c r="B6427" s="209"/>
      <c r="C6427" s="37" t="s">
        <v>18261</v>
      </c>
      <c r="D6427" s="6" t="s">
        <v>6286</v>
      </c>
      <c r="E6427" s="3">
        <v>4</v>
      </c>
    </row>
    <row r="6428" spans="1:5" ht="33">
      <c r="A6428" s="37">
        <v>6426</v>
      </c>
      <c r="B6428" s="209"/>
      <c r="C6428" s="37" t="s">
        <v>18262</v>
      </c>
      <c r="D6428" s="6" t="s">
        <v>6287</v>
      </c>
      <c r="E6428" s="3">
        <v>4</v>
      </c>
    </row>
    <row r="6429" spans="1:5" ht="18.75">
      <c r="A6429" s="37">
        <v>6427</v>
      </c>
      <c r="B6429" s="209"/>
      <c r="C6429" s="37" t="s">
        <v>18263</v>
      </c>
      <c r="D6429" s="6" t="s">
        <v>6288</v>
      </c>
      <c r="E6429" s="3">
        <v>4</v>
      </c>
    </row>
    <row r="6430" spans="1:5" ht="18.75">
      <c r="A6430" s="37">
        <v>6428</v>
      </c>
      <c r="B6430" s="209"/>
      <c r="C6430" s="37" t="s">
        <v>18264</v>
      </c>
      <c r="D6430" s="6" t="s">
        <v>6289</v>
      </c>
      <c r="E6430" s="3">
        <v>4</v>
      </c>
    </row>
    <row r="6431" spans="1:5" ht="18.75">
      <c r="A6431" s="37">
        <v>6429</v>
      </c>
      <c r="B6431" s="209"/>
      <c r="C6431" s="37" t="s">
        <v>18265</v>
      </c>
      <c r="D6431" s="6" t="s">
        <v>6290</v>
      </c>
      <c r="E6431" s="3">
        <v>4</v>
      </c>
    </row>
    <row r="6432" spans="1:5" ht="33">
      <c r="A6432" s="37">
        <v>6430</v>
      </c>
      <c r="B6432" s="209"/>
      <c r="C6432" s="37" t="s">
        <v>18266</v>
      </c>
      <c r="D6432" s="6" t="s">
        <v>6291</v>
      </c>
      <c r="E6432" s="3">
        <v>4</v>
      </c>
    </row>
    <row r="6433" spans="1:5" ht="18.75">
      <c r="A6433" s="37">
        <v>6431</v>
      </c>
      <c r="B6433" s="209"/>
      <c r="C6433" s="37" t="s">
        <v>18267</v>
      </c>
      <c r="D6433" s="6" t="s">
        <v>6292</v>
      </c>
      <c r="E6433" s="3">
        <v>4</v>
      </c>
    </row>
    <row r="6434" spans="1:5" ht="18.75">
      <c r="A6434" s="37">
        <v>6432</v>
      </c>
      <c r="B6434" s="209"/>
      <c r="C6434" s="37" t="s">
        <v>18268</v>
      </c>
      <c r="D6434" s="6" t="s">
        <v>6293</v>
      </c>
      <c r="E6434" s="3">
        <v>4</v>
      </c>
    </row>
    <row r="6435" spans="1:5" ht="18.75">
      <c r="A6435" s="37">
        <v>6433</v>
      </c>
      <c r="B6435" s="209"/>
      <c r="C6435" s="37" t="s">
        <v>18269</v>
      </c>
      <c r="D6435" s="6" t="s">
        <v>6294</v>
      </c>
      <c r="E6435" s="3">
        <v>4</v>
      </c>
    </row>
    <row r="6436" spans="1:5" ht="18.75">
      <c r="A6436" s="37">
        <v>6434</v>
      </c>
      <c r="B6436" s="209"/>
      <c r="C6436" s="37" t="s">
        <v>18270</v>
      </c>
      <c r="D6436" s="6" t="s">
        <v>6295</v>
      </c>
      <c r="E6436" s="3">
        <v>4</v>
      </c>
    </row>
    <row r="6437" spans="1:5" ht="18.75">
      <c r="A6437" s="37">
        <v>6435</v>
      </c>
      <c r="B6437" s="209"/>
      <c r="C6437" s="37" t="s">
        <v>18271</v>
      </c>
      <c r="D6437" s="6" t="s">
        <v>6296</v>
      </c>
      <c r="E6437" s="3">
        <v>4</v>
      </c>
    </row>
    <row r="6438" spans="1:5" ht="18.75">
      <c r="A6438" s="37">
        <v>6436</v>
      </c>
      <c r="B6438" s="209"/>
      <c r="C6438" s="37" t="s">
        <v>18272</v>
      </c>
      <c r="D6438" s="6" t="s">
        <v>6297</v>
      </c>
      <c r="E6438" s="3">
        <v>4</v>
      </c>
    </row>
    <row r="6439" spans="1:5" ht="33">
      <c r="A6439" s="37">
        <v>6437</v>
      </c>
      <c r="B6439" s="209"/>
      <c r="C6439" s="37" t="s">
        <v>18273</v>
      </c>
      <c r="D6439" s="6" t="s">
        <v>6298</v>
      </c>
      <c r="E6439" s="3">
        <v>4</v>
      </c>
    </row>
    <row r="6440" spans="1:5" ht="18.75">
      <c r="A6440" s="37">
        <v>6438</v>
      </c>
      <c r="B6440" s="209"/>
      <c r="C6440" s="37" t="s">
        <v>18274</v>
      </c>
      <c r="D6440" s="6" t="s">
        <v>6299</v>
      </c>
      <c r="E6440" s="3">
        <v>4</v>
      </c>
    </row>
    <row r="6441" spans="1:5" ht="18.75">
      <c r="A6441" s="37">
        <v>6439</v>
      </c>
      <c r="B6441" s="209"/>
      <c r="C6441" s="37" t="s">
        <v>18275</v>
      </c>
      <c r="D6441" s="6" t="s">
        <v>6300</v>
      </c>
      <c r="E6441" s="3">
        <v>4</v>
      </c>
    </row>
    <row r="6442" spans="1:5" ht="33">
      <c r="A6442" s="37">
        <v>6440</v>
      </c>
      <c r="B6442" s="209"/>
      <c r="C6442" s="37" t="s">
        <v>18276</v>
      </c>
      <c r="D6442" s="6" t="s">
        <v>6301</v>
      </c>
      <c r="E6442" s="3">
        <v>4</v>
      </c>
    </row>
    <row r="6443" spans="1:5" ht="18.75">
      <c r="A6443" s="37">
        <v>6441</v>
      </c>
      <c r="B6443" s="209"/>
      <c r="C6443" s="37" t="s">
        <v>18277</v>
      </c>
      <c r="D6443" s="6" t="s">
        <v>6302</v>
      </c>
      <c r="E6443" s="3">
        <v>4</v>
      </c>
    </row>
    <row r="6444" spans="1:5" ht="18.75">
      <c r="A6444" s="37">
        <v>6442</v>
      </c>
      <c r="B6444" s="209"/>
      <c r="C6444" s="37" t="s">
        <v>18278</v>
      </c>
      <c r="D6444" s="6" t="s">
        <v>6303</v>
      </c>
      <c r="E6444" s="3">
        <v>4</v>
      </c>
    </row>
    <row r="6445" spans="1:5" ht="18.75">
      <c r="A6445" s="37">
        <v>6443</v>
      </c>
      <c r="B6445" s="209"/>
      <c r="C6445" s="37" t="s">
        <v>18279</v>
      </c>
      <c r="D6445" s="6" t="s">
        <v>6304</v>
      </c>
      <c r="E6445" s="3">
        <v>4</v>
      </c>
    </row>
    <row r="6446" spans="1:5" ht="18.75">
      <c r="A6446" s="37">
        <v>6444</v>
      </c>
      <c r="B6446" s="209"/>
      <c r="C6446" s="37" t="s">
        <v>18280</v>
      </c>
      <c r="D6446" s="6" t="s">
        <v>6305</v>
      </c>
      <c r="E6446" s="3">
        <v>4</v>
      </c>
    </row>
    <row r="6447" spans="1:5" ht="18.75">
      <c r="A6447" s="37">
        <v>6445</v>
      </c>
      <c r="B6447" s="209"/>
      <c r="C6447" s="37" t="s">
        <v>18281</v>
      </c>
      <c r="D6447" s="6" t="s">
        <v>6306</v>
      </c>
      <c r="E6447" s="3">
        <v>4</v>
      </c>
    </row>
    <row r="6448" spans="1:5" ht="33">
      <c r="A6448" s="37">
        <v>6446</v>
      </c>
      <c r="B6448" s="209"/>
      <c r="C6448" s="37" t="s">
        <v>18282</v>
      </c>
      <c r="D6448" s="6" t="s">
        <v>6307</v>
      </c>
      <c r="E6448" s="3">
        <v>4</v>
      </c>
    </row>
    <row r="6449" spans="1:5" ht="33">
      <c r="A6449" s="37">
        <v>6447</v>
      </c>
      <c r="B6449" s="209"/>
      <c r="C6449" s="37" t="s">
        <v>18283</v>
      </c>
      <c r="D6449" s="6" t="s">
        <v>6308</v>
      </c>
      <c r="E6449" s="3">
        <v>4</v>
      </c>
    </row>
    <row r="6450" spans="1:5" ht="18.75">
      <c r="A6450" s="37">
        <v>6448</v>
      </c>
      <c r="B6450" s="209"/>
      <c r="C6450" s="37" t="s">
        <v>18284</v>
      </c>
      <c r="D6450" s="6" t="s">
        <v>6309</v>
      </c>
      <c r="E6450" s="3">
        <v>4</v>
      </c>
    </row>
    <row r="6451" spans="1:5" ht="18.75">
      <c r="A6451" s="37">
        <v>6449</v>
      </c>
      <c r="B6451" s="209"/>
      <c r="C6451" s="37" t="s">
        <v>18285</v>
      </c>
      <c r="D6451" s="6" t="s">
        <v>6310</v>
      </c>
      <c r="E6451" s="3">
        <v>4</v>
      </c>
    </row>
    <row r="6452" spans="1:5" ht="18.75">
      <c r="A6452" s="37">
        <v>6450</v>
      </c>
      <c r="B6452" s="209"/>
      <c r="C6452" s="37" t="s">
        <v>18286</v>
      </c>
      <c r="D6452" s="6" t="s">
        <v>6311</v>
      </c>
      <c r="E6452" s="3">
        <v>4</v>
      </c>
    </row>
    <row r="6453" spans="1:5" ht="49.5">
      <c r="A6453" s="37">
        <v>6451</v>
      </c>
      <c r="B6453" s="209"/>
      <c r="C6453" s="37" t="s">
        <v>18287</v>
      </c>
      <c r="D6453" s="6" t="s">
        <v>6312</v>
      </c>
      <c r="E6453" s="3">
        <v>4</v>
      </c>
    </row>
    <row r="6454" spans="1:5" ht="18.75">
      <c r="A6454" s="37">
        <v>6452</v>
      </c>
      <c r="B6454" s="209"/>
      <c r="C6454" s="37" t="s">
        <v>18288</v>
      </c>
      <c r="D6454" s="6" t="s">
        <v>6313</v>
      </c>
      <c r="E6454" s="3">
        <v>4</v>
      </c>
    </row>
    <row r="6455" spans="1:5" ht="18.75">
      <c r="A6455" s="37">
        <v>6453</v>
      </c>
      <c r="B6455" s="209"/>
      <c r="C6455" s="37" t="s">
        <v>18289</v>
      </c>
      <c r="D6455" s="6" t="s">
        <v>6314</v>
      </c>
      <c r="E6455" s="3">
        <v>4</v>
      </c>
    </row>
    <row r="6456" spans="1:5" ht="18.75">
      <c r="A6456" s="37">
        <v>6454</v>
      </c>
      <c r="B6456" s="209"/>
      <c r="C6456" s="37" t="s">
        <v>18290</v>
      </c>
      <c r="D6456" s="6" t="s">
        <v>6315</v>
      </c>
      <c r="E6456" s="3">
        <v>4</v>
      </c>
    </row>
    <row r="6457" spans="1:5" ht="33">
      <c r="A6457" s="37">
        <v>6455</v>
      </c>
      <c r="B6457" s="209"/>
      <c r="C6457" s="37" t="s">
        <v>18291</v>
      </c>
      <c r="D6457" s="6" t="s">
        <v>6316</v>
      </c>
      <c r="E6457" s="3">
        <v>4</v>
      </c>
    </row>
    <row r="6458" spans="1:5" ht="18.75">
      <c r="A6458" s="37">
        <v>6456</v>
      </c>
      <c r="B6458" s="209"/>
      <c r="C6458" s="37" t="s">
        <v>18292</v>
      </c>
      <c r="D6458" s="6" t="s">
        <v>6317</v>
      </c>
      <c r="E6458" s="3">
        <v>4</v>
      </c>
    </row>
    <row r="6459" spans="1:5" ht="33">
      <c r="A6459" s="37">
        <v>6457</v>
      </c>
      <c r="B6459" s="209"/>
      <c r="C6459" s="37" t="s">
        <v>18293</v>
      </c>
      <c r="D6459" s="6" t="s">
        <v>6318</v>
      </c>
      <c r="E6459" s="3">
        <v>4</v>
      </c>
    </row>
    <row r="6460" spans="1:5" ht="33">
      <c r="A6460" s="37">
        <v>6458</v>
      </c>
      <c r="B6460" s="209"/>
      <c r="C6460" s="37" t="s">
        <v>18294</v>
      </c>
      <c r="D6460" s="6" t="s">
        <v>6319</v>
      </c>
      <c r="E6460" s="3">
        <v>4</v>
      </c>
    </row>
    <row r="6461" spans="1:5" ht="33">
      <c r="A6461" s="37">
        <v>6459</v>
      </c>
      <c r="B6461" s="209"/>
      <c r="C6461" s="37" t="s">
        <v>18295</v>
      </c>
      <c r="D6461" s="6" t="s">
        <v>6320</v>
      </c>
      <c r="E6461" s="3">
        <v>4</v>
      </c>
    </row>
    <row r="6462" spans="1:5" ht="33">
      <c r="A6462" s="37">
        <v>6460</v>
      </c>
      <c r="B6462" s="209"/>
      <c r="C6462" s="37" t="s">
        <v>18296</v>
      </c>
      <c r="D6462" s="6" t="s">
        <v>6321</v>
      </c>
      <c r="E6462" s="3">
        <v>4</v>
      </c>
    </row>
    <row r="6463" spans="1:5" ht="33">
      <c r="A6463" s="37">
        <v>6461</v>
      </c>
      <c r="B6463" s="209"/>
      <c r="C6463" s="37" t="s">
        <v>18297</v>
      </c>
      <c r="D6463" s="6" t="s">
        <v>6322</v>
      </c>
      <c r="E6463" s="3">
        <v>4</v>
      </c>
    </row>
    <row r="6464" spans="1:5" ht="18.75">
      <c r="A6464" s="37">
        <v>6462</v>
      </c>
      <c r="B6464" s="209"/>
      <c r="C6464" s="37" t="s">
        <v>18298</v>
      </c>
      <c r="D6464" s="6" t="s">
        <v>6323</v>
      </c>
      <c r="E6464" s="3">
        <v>4</v>
      </c>
    </row>
    <row r="6465" spans="1:5" ht="33">
      <c r="A6465" s="37">
        <v>6463</v>
      </c>
      <c r="B6465" s="209"/>
      <c r="C6465" s="37" t="s">
        <v>18299</v>
      </c>
      <c r="D6465" s="6" t="s">
        <v>6324</v>
      </c>
      <c r="E6465" s="3">
        <v>4</v>
      </c>
    </row>
    <row r="6466" spans="1:5" ht="33">
      <c r="A6466" s="37">
        <v>6464</v>
      </c>
      <c r="B6466" s="209"/>
      <c r="C6466" s="37" t="s">
        <v>18300</v>
      </c>
      <c r="D6466" s="6" t="s">
        <v>6325</v>
      </c>
      <c r="E6466" s="3">
        <v>4</v>
      </c>
    </row>
    <row r="6467" spans="1:5" ht="18.75">
      <c r="A6467" s="37">
        <v>6465</v>
      </c>
      <c r="B6467" s="209"/>
      <c r="C6467" s="37" t="s">
        <v>18301</v>
      </c>
      <c r="D6467" s="6" t="s">
        <v>6326</v>
      </c>
      <c r="E6467" s="3">
        <v>4</v>
      </c>
    </row>
    <row r="6468" spans="1:5" ht="33">
      <c r="A6468" s="37">
        <v>6466</v>
      </c>
      <c r="B6468" s="209"/>
      <c r="C6468" s="37" t="s">
        <v>18302</v>
      </c>
      <c r="D6468" s="6" t="s">
        <v>6327</v>
      </c>
      <c r="E6468" s="3">
        <v>4</v>
      </c>
    </row>
    <row r="6469" spans="1:5" ht="33">
      <c r="A6469" s="37">
        <v>6467</v>
      </c>
      <c r="B6469" s="209"/>
      <c r="C6469" s="37" t="s">
        <v>18303</v>
      </c>
      <c r="D6469" s="6" t="s">
        <v>6328</v>
      </c>
      <c r="E6469" s="3">
        <v>4</v>
      </c>
    </row>
    <row r="6470" spans="1:5" ht="33">
      <c r="A6470" s="37">
        <v>6468</v>
      </c>
      <c r="B6470" s="209"/>
      <c r="C6470" s="37" t="s">
        <v>18304</v>
      </c>
      <c r="D6470" s="6" t="s">
        <v>6329</v>
      </c>
      <c r="E6470" s="3">
        <v>4</v>
      </c>
    </row>
    <row r="6471" spans="1:5" ht="18.75">
      <c r="A6471" s="37">
        <v>6469</v>
      </c>
      <c r="B6471" s="209"/>
      <c r="C6471" s="37" t="s">
        <v>18305</v>
      </c>
      <c r="D6471" s="6" t="s">
        <v>6330</v>
      </c>
      <c r="E6471" s="3">
        <v>4</v>
      </c>
    </row>
    <row r="6472" spans="1:5" ht="33">
      <c r="A6472" s="37">
        <v>6470</v>
      </c>
      <c r="B6472" s="209"/>
      <c r="C6472" s="37" t="s">
        <v>18306</v>
      </c>
      <c r="D6472" s="6" t="s">
        <v>6331</v>
      </c>
      <c r="E6472" s="3">
        <v>4</v>
      </c>
    </row>
    <row r="6473" spans="1:5" ht="33">
      <c r="A6473" s="37">
        <v>6471</v>
      </c>
      <c r="B6473" s="209"/>
      <c r="C6473" s="37" t="s">
        <v>18307</v>
      </c>
      <c r="D6473" s="6" t="s">
        <v>6332</v>
      </c>
      <c r="E6473" s="3">
        <v>4</v>
      </c>
    </row>
    <row r="6474" spans="1:5" ht="18.75">
      <c r="A6474" s="37">
        <v>6472</v>
      </c>
      <c r="B6474" s="209"/>
      <c r="C6474" s="37" t="s">
        <v>18308</v>
      </c>
      <c r="D6474" s="6" t="s">
        <v>6333</v>
      </c>
      <c r="E6474" s="3">
        <v>4</v>
      </c>
    </row>
    <row r="6475" spans="1:5" ht="18.75">
      <c r="A6475" s="37">
        <v>6473</v>
      </c>
      <c r="B6475" s="209"/>
      <c r="C6475" s="37" t="s">
        <v>18309</v>
      </c>
      <c r="D6475" s="6" t="s">
        <v>6334</v>
      </c>
      <c r="E6475" s="3">
        <v>4</v>
      </c>
    </row>
    <row r="6476" spans="1:5" ht="33">
      <c r="A6476" s="37">
        <v>6474</v>
      </c>
      <c r="B6476" s="209"/>
      <c r="C6476" s="37" t="s">
        <v>18310</v>
      </c>
      <c r="D6476" s="6" t="s">
        <v>6335</v>
      </c>
      <c r="E6476" s="3">
        <v>4</v>
      </c>
    </row>
    <row r="6477" spans="1:5" ht="18.75">
      <c r="A6477" s="37">
        <v>6475</v>
      </c>
      <c r="B6477" s="209"/>
      <c r="C6477" s="37" t="s">
        <v>18311</v>
      </c>
      <c r="D6477" s="6" t="s">
        <v>6336</v>
      </c>
      <c r="E6477" s="3">
        <v>4</v>
      </c>
    </row>
    <row r="6478" spans="1:5" ht="18.75">
      <c r="A6478" s="37">
        <v>6476</v>
      </c>
      <c r="B6478" s="209"/>
      <c r="C6478" s="37" t="s">
        <v>18312</v>
      </c>
      <c r="D6478" s="6" t="s">
        <v>6337</v>
      </c>
      <c r="E6478" s="3">
        <v>4</v>
      </c>
    </row>
    <row r="6479" spans="1:5" ht="33">
      <c r="A6479" s="37">
        <v>6477</v>
      </c>
      <c r="B6479" s="209"/>
      <c r="C6479" s="37" t="s">
        <v>18313</v>
      </c>
      <c r="D6479" s="6" t="s">
        <v>6338</v>
      </c>
      <c r="E6479" s="3">
        <v>4</v>
      </c>
    </row>
    <row r="6480" spans="1:5" ht="33">
      <c r="A6480" s="37">
        <v>6478</v>
      </c>
      <c r="B6480" s="209"/>
      <c r="C6480" s="37" t="s">
        <v>18314</v>
      </c>
      <c r="D6480" s="6" t="s">
        <v>6339</v>
      </c>
      <c r="E6480" s="3">
        <v>4</v>
      </c>
    </row>
    <row r="6481" spans="1:5" ht="33">
      <c r="A6481" s="37">
        <v>6479</v>
      </c>
      <c r="B6481" s="209"/>
      <c r="C6481" s="37" t="s">
        <v>18315</v>
      </c>
      <c r="D6481" s="6" t="s">
        <v>6340</v>
      </c>
      <c r="E6481" s="3">
        <v>4</v>
      </c>
    </row>
    <row r="6482" spans="1:5" ht="18.75">
      <c r="A6482" s="37">
        <v>6480</v>
      </c>
      <c r="B6482" s="209"/>
      <c r="C6482" s="37" t="s">
        <v>18316</v>
      </c>
      <c r="D6482" s="6" t="s">
        <v>6341</v>
      </c>
      <c r="E6482" s="3">
        <v>4</v>
      </c>
    </row>
    <row r="6483" spans="1:5" ht="33">
      <c r="A6483" s="37">
        <v>6481</v>
      </c>
      <c r="B6483" s="209"/>
      <c r="C6483" s="37" t="s">
        <v>18317</v>
      </c>
      <c r="D6483" s="6" t="s">
        <v>6342</v>
      </c>
      <c r="E6483" s="3">
        <v>4</v>
      </c>
    </row>
    <row r="6484" spans="1:5" ht="18.75">
      <c r="A6484" s="37">
        <v>6482</v>
      </c>
      <c r="B6484" s="209"/>
      <c r="C6484" s="37" t="s">
        <v>18318</v>
      </c>
      <c r="D6484" s="6" t="s">
        <v>6343</v>
      </c>
      <c r="E6484" s="3">
        <v>4</v>
      </c>
    </row>
    <row r="6485" spans="1:5" ht="33">
      <c r="A6485" s="37">
        <v>6483</v>
      </c>
      <c r="B6485" s="209"/>
      <c r="C6485" s="37" t="s">
        <v>18319</v>
      </c>
      <c r="D6485" s="6" t="s">
        <v>6344</v>
      </c>
      <c r="E6485" s="3">
        <v>4</v>
      </c>
    </row>
    <row r="6486" spans="1:5" ht="18.75">
      <c r="A6486" s="37">
        <v>6484</v>
      </c>
      <c r="B6486" s="209"/>
      <c r="C6486" s="37" t="s">
        <v>18320</v>
      </c>
      <c r="D6486" s="6" t="s">
        <v>6345</v>
      </c>
      <c r="E6486" s="3">
        <v>4</v>
      </c>
    </row>
    <row r="6487" spans="1:5" ht="18.75">
      <c r="A6487" s="37">
        <v>6485</v>
      </c>
      <c r="B6487" s="209"/>
      <c r="C6487" s="37" t="s">
        <v>18321</v>
      </c>
      <c r="D6487" s="6" t="s">
        <v>6346</v>
      </c>
      <c r="E6487" s="3">
        <v>4</v>
      </c>
    </row>
    <row r="6488" spans="1:5" ht="18.75">
      <c r="A6488" s="37">
        <v>6486</v>
      </c>
      <c r="B6488" s="209"/>
      <c r="C6488" s="37" t="s">
        <v>18322</v>
      </c>
      <c r="D6488" s="6" t="s">
        <v>6347</v>
      </c>
      <c r="E6488" s="3">
        <v>4</v>
      </c>
    </row>
    <row r="6489" spans="1:5" ht="18.75">
      <c r="A6489" s="37">
        <v>6487</v>
      </c>
      <c r="B6489" s="209"/>
      <c r="C6489" s="37" t="s">
        <v>18323</v>
      </c>
      <c r="D6489" s="6" t="s">
        <v>6348</v>
      </c>
      <c r="E6489" s="3">
        <v>4</v>
      </c>
    </row>
    <row r="6490" spans="1:5" ht="18.75">
      <c r="A6490" s="37">
        <v>6488</v>
      </c>
      <c r="B6490" s="209"/>
      <c r="C6490" s="37" t="s">
        <v>18324</v>
      </c>
      <c r="D6490" s="6" t="s">
        <v>6349</v>
      </c>
      <c r="E6490" s="3">
        <v>4</v>
      </c>
    </row>
    <row r="6491" spans="1:5" ht="18.75">
      <c r="A6491" s="37">
        <v>6489</v>
      </c>
      <c r="B6491" s="209"/>
      <c r="C6491" s="37" t="s">
        <v>18325</v>
      </c>
      <c r="D6491" s="6" t="s">
        <v>6350</v>
      </c>
      <c r="E6491" s="3">
        <v>4</v>
      </c>
    </row>
    <row r="6492" spans="1:5" ht="18.75">
      <c r="A6492" s="37">
        <v>6490</v>
      </c>
      <c r="B6492" s="209"/>
      <c r="C6492" s="37" t="s">
        <v>18326</v>
      </c>
      <c r="D6492" s="6" t="s">
        <v>6351</v>
      </c>
      <c r="E6492" s="3">
        <v>4</v>
      </c>
    </row>
    <row r="6493" spans="1:5" ht="18.75">
      <c r="A6493" s="37">
        <v>6491</v>
      </c>
      <c r="B6493" s="209"/>
      <c r="C6493" s="37" t="s">
        <v>18327</v>
      </c>
      <c r="D6493" s="6" t="s">
        <v>6352</v>
      </c>
      <c r="E6493" s="3">
        <v>4</v>
      </c>
    </row>
    <row r="6494" spans="1:5" ht="33">
      <c r="A6494" s="37">
        <v>6492</v>
      </c>
      <c r="B6494" s="209"/>
      <c r="C6494" s="37" t="s">
        <v>18328</v>
      </c>
      <c r="D6494" s="6" t="s">
        <v>6353</v>
      </c>
      <c r="E6494" s="3">
        <v>4</v>
      </c>
    </row>
    <row r="6495" spans="1:5" ht="18.75">
      <c r="A6495" s="37">
        <v>6493</v>
      </c>
      <c r="B6495" s="209"/>
      <c r="C6495" s="37" t="s">
        <v>18329</v>
      </c>
      <c r="D6495" s="6" t="s">
        <v>6354</v>
      </c>
      <c r="E6495" s="3">
        <v>4</v>
      </c>
    </row>
    <row r="6496" spans="1:5" ht="18.75">
      <c r="A6496" s="37">
        <v>6494</v>
      </c>
      <c r="B6496" s="209"/>
      <c r="C6496" s="37" t="s">
        <v>18330</v>
      </c>
      <c r="D6496" s="6" t="s">
        <v>6355</v>
      </c>
      <c r="E6496" s="3">
        <v>4</v>
      </c>
    </row>
    <row r="6497" spans="1:5" ht="18.75">
      <c r="A6497" s="37">
        <v>6495</v>
      </c>
      <c r="B6497" s="209"/>
      <c r="C6497" s="37" t="s">
        <v>18331</v>
      </c>
      <c r="D6497" s="6" t="s">
        <v>6356</v>
      </c>
      <c r="E6497" s="3">
        <v>4</v>
      </c>
    </row>
    <row r="6498" spans="1:5" ht="33">
      <c r="A6498" s="37">
        <v>6496</v>
      </c>
      <c r="B6498" s="209"/>
      <c r="C6498" s="37" t="s">
        <v>18332</v>
      </c>
      <c r="D6498" s="6" t="s">
        <v>6357</v>
      </c>
      <c r="E6498" s="3">
        <v>4</v>
      </c>
    </row>
    <row r="6499" spans="1:5" ht="33">
      <c r="A6499" s="37">
        <v>6497</v>
      </c>
      <c r="B6499" s="209"/>
      <c r="C6499" s="37" t="s">
        <v>18333</v>
      </c>
      <c r="D6499" s="6" t="s">
        <v>6358</v>
      </c>
      <c r="E6499" s="3">
        <v>4</v>
      </c>
    </row>
    <row r="6500" spans="1:5" ht="18.75">
      <c r="A6500" s="37">
        <v>6498</v>
      </c>
      <c r="B6500" s="209"/>
      <c r="C6500" s="37" t="s">
        <v>18334</v>
      </c>
      <c r="D6500" s="6" t="s">
        <v>6359</v>
      </c>
      <c r="E6500" s="3">
        <v>4</v>
      </c>
    </row>
    <row r="6501" spans="1:5" ht="18.75">
      <c r="A6501" s="37">
        <v>6499</v>
      </c>
      <c r="B6501" s="209"/>
      <c r="C6501" s="37" t="s">
        <v>18335</v>
      </c>
      <c r="D6501" s="6" t="s">
        <v>6360</v>
      </c>
      <c r="E6501" s="3">
        <v>4</v>
      </c>
    </row>
    <row r="6502" spans="1:5" ht="18.75">
      <c r="A6502" s="37">
        <v>6500</v>
      </c>
      <c r="B6502" s="209"/>
      <c r="C6502" s="37" t="s">
        <v>18336</v>
      </c>
      <c r="D6502" s="6" t="s">
        <v>6361</v>
      </c>
      <c r="E6502" s="3">
        <v>4</v>
      </c>
    </row>
    <row r="6503" spans="1:5" ht="18.75">
      <c r="A6503" s="37">
        <v>6501</v>
      </c>
      <c r="B6503" s="209"/>
      <c r="C6503" s="37" t="s">
        <v>18337</v>
      </c>
      <c r="D6503" s="6" t="s">
        <v>6362</v>
      </c>
      <c r="E6503" s="3">
        <v>4</v>
      </c>
    </row>
    <row r="6504" spans="1:5" ht="18.75">
      <c r="A6504" s="37">
        <v>6502</v>
      </c>
      <c r="B6504" s="209"/>
      <c r="C6504" s="37" t="s">
        <v>18338</v>
      </c>
      <c r="D6504" s="6" t="s">
        <v>6363</v>
      </c>
      <c r="E6504" s="3">
        <v>4</v>
      </c>
    </row>
    <row r="6505" spans="1:5" ht="33">
      <c r="A6505" s="37">
        <v>6503</v>
      </c>
      <c r="B6505" s="209"/>
      <c r="C6505" s="37" t="s">
        <v>18339</v>
      </c>
      <c r="D6505" s="6" t="s">
        <v>6364</v>
      </c>
      <c r="E6505" s="3">
        <v>4</v>
      </c>
    </row>
    <row r="6506" spans="1:5" ht="18.75">
      <c r="A6506" s="37">
        <v>6504</v>
      </c>
      <c r="B6506" s="209"/>
      <c r="C6506" s="37" t="s">
        <v>18340</v>
      </c>
      <c r="D6506" s="6" t="s">
        <v>6365</v>
      </c>
      <c r="E6506" s="3">
        <v>4</v>
      </c>
    </row>
    <row r="6507" spans="1:5" ht="18.75">
      <c r="A6507" s="37">
        <v>6505</v>
      </c>
      <c r="B6507" s="209"/>
      <c r="C6507" s="37" t="s">
        <v>18341</v>
      </c>
      <c r="D6507" s="6" t="s">
        <v>6366</v>
      </c>
      <c r="E6507" s="3">
        <v>4</v>
      </c>
    </row>
    <row r="6508" spans="1:5" ht="33">
      <c r="A6508" s="37">
        <v>6506</v>
      </c>
      <c r="B6508" s="209"/>
      <c r="C6508" s="37" t="s">
        <v>18342</v>
      </c>
      <c r="D6508" s="6" t="s">
        <v>6367</v>
      </c>
      <c r="E6508" s="3">
        <v>4</v>
      </c>
    </row>
    <row r="6509" spans="1:5" ht="33">
      <c r="A6509" s="37">
        <v>6507</v>
      </c>
      <c r="B6509" s="209"/>
      <c r="C6509" s="37" t="s">
        <v>18343</v>
      </c>
      <c r="D6509" s="6" t="s">
        <v>6368</v>
      </c>
      <c r="E6509" s="3">
        <v>4</v>
      </c>
    </row>
    <row r="6510" spans="1:5" ht="33">
      <c r="A6510" s="37">
        <v>6508</v>
      </c>
      <c r="B6510" s="209"/>
      <c r="C6510" s="37" t="s">
        <v>18344</v>
      </c>
      <c r="D6510" s="6" t="s">
        <v>6369</v>
      </c>
      <c r="E6510" s="3">
        <v>4</v>
      </c>
    </row>
    <row r="6511" spans="1:5" ht="33">
      <c r="A6511" s="37">
        <v>6509</v>
      </c>
      <c r="B6511" s="209"/>
      <c r="C6511" s="37" t="s">
        <v>18345</v>
      </c>
      <c r="D6511" s="6" t="s">
        <v>6370</v>
      </c>
      <c r="E6511" s="3">
        <v>4</v>
      </c>
    </row>
    <row r="6512" spans="1:5" ht="33">
      <c r="A6512" s="37">
        <v>6510</v>
      </c>
      <c r="B6512" s="209"/>
      <c r="C6512" s="37" t="s">
        <v>18346</v>
      </c>
      <c r="D6512" s="6" t="s">
        <v>6371</v>
      </c>
      <c r="E6512" s="3">
        <v>4</v>
      </c>
    </row>
    <row r="6513" spans="1:5" ht="33">
      <c r="A6513" s="37">
        <v>6511</v>
      </c>
      <c r="B6513" s="209"/>
      <c r="C6513" s="37" t="s">
        <v>18347</v>
      </c>
      <c r="D6513" s="6" t="s">
        <v>6372</v>
      </c>
      <c r="E6513" s="3">
        <v>4</v>
      </c>
    </row>
    <row r="6514" spans="1:5" ht="33">
      <c r="A6514" s="37">
        <v>6512</v>
      </c>
      <c r="B6514" s="209"/>
      <c r="C6514" s="37" t="s">
        <v>18348</v>
      </c>
      <c r="D6514" s="6" t="s">
        <v>6373</v>
      </c>
      <c r="E6514" s="3">
        <v>4</v>
      </c>
    </row>
    <row r="6515" spans="1:5" ht="33">
      <c r="A6515" s="37">
        <v>6513</v>
      </c>
      <c r="B6515" s="209"/>
      <c r="C6515" s="37" t="s">
        <v>18349</v>
      </c>
      <c r="D6515" s="6" t="s">
        <v>6374</v>
      </c>
      <c r="E6515" s="3">
        <v>4</v>
      </c>
    </row>
    <row r="6516" spans="1:5" ht="33">
      <c r="A6516" s="37">
        <v>6514</v>
      </c>
      <c r="B6516" s="209"/>
      <c r="C6516" s="37" t="s">
        <v>18350</v>
      </c>
      <c r="D6516" s="6" t="s">
        <v>6375</v>
      </c>
      <c r="E6516" s="3">
        <v>4</v>
      </c>
    </row>
    <row r="6517" spans="1:5" ht="18.75">
      <c r="A6517" s="37">
        <v>6515</v>
      </c>
      <c r="B6517" s="209"/>
      <c r="C6517" s="37" t="s">
        <v>18351</v>
      </c>
      <c r="D6517" s="6" t="s">
        <v>6376</v>
      </c>
      <c r="E6517" s="3">
        <v>4</v>
      </c>
    </row>
    <row r="6518" spans="1:5" ht="33">
      <c r="A6518" s="37">
        <v>6516</v>
      </c>
      <c r="B6518" s="209"/>
      <c r="C6518" s="37" t="s">
        <v>18352</v>
      </c>
      <c r="D6518" s="6" t="s">
        <v>6377</v>
      </c>
      <c r="E6518" s="3">
        <v>4</v>
      </c>
    </row>
    <row r="6519" spans="1:5" ht="33">
      <c r="A6519" s="37">
        <v>6517</v>
      </c>
      <c r="B6519" s="209"/>
      <c r="C6519" s="37" t="s">
        <v>18353</v>
      </c>
      <c r="D6519" s="6" t="s">
        <v>6378</v>
      </c>
      <c r="E6519" s="3">
        <v>4</v>
      </c>
    </row>
    <row r="6520" spans="1:5" ht="33">
      <c r="A6520" s="37">
        <v>6518</v>
      </c>
      <c r="B6520" s="209"/>
      <c r="C6520" s="37" t="s">
        <v>18354</v>
      </c>
      <c r="D6520" s="6" t="s">
        <v>6379</v>
      </c>
      <c r="E6520" s="3">
        <v>4</v>
      </c>
    </row>
    <row r="6521" spans="1:5" ht="33">
      <c r="A6521" s="37">
        <v>6519</v>
      </c>
      <c r="B6521" s="209"/>
      <c r="C6521" s="37" t="s">
        <v>18355</v>
      </c>
      <c r="D6521" s="6" t="s">
        <v>6380</v>
      </c>
      <c r="E6521" s="3">
        <v>4</v>
      </c>
    </row>
    <row r="6522" spans="1:5" ht="33">
      <c r="A6522" s="37">
        <v>6520</v>
      </c>
      <c r="B6522" s="209"/>
      <c r="C6522" s="37" t="s">
        <v>18356</v>
      </c>
      <c r="D6522" s="6" t="s">
        <v>6381</v>
      </c>
      <c r="E6522" s="3">
        <v>4</v>
      </c>
    </row>
    <row r="6523" spans="1:5" ht="18.75">
      <c r="A6523" s="37">
        <v>6521</v>
      </c>
      <c r="B6523" s="209"/>
      <c r="C6523" s="37" t="s">
        <v>18357</v>
      </c>
      <c r="D6523" s="6" t="s">
        <v>6382</v>
      </c>
      <c r="E6523" s="3">
        <v>4</v>
      </c>
    </row>
    <row r="6524" spans="1:5" ht="18.75">
      <c r="A6524" s="37">
        <v>6522</v>
      </c>
      <c r="B6524" s="209"/>
      <c r="C6524" s="37" t="s">
        <v>18358</v>
      </c>
      <c r="D6524" s="6" t="s">
        <v>6383</v>
      </c>
      <c r="E6524" s="3">
        <v>4</v>
      </c>
    </row>
    <row r="6525" spans="1:5" ht="33">
      <c r="A6525" s="37">
        <v>6523</v>
      </c>
      <c r="B6525" s="209"/>
      <c r="C6525" s="37" t="s">
        <v>18359</v>
      </c>
      <c r="D6525" s="6" t="s">
        <v>6384</v>
      </c>
      <c r="E6525" s="3">
        <v>4</v>
      </c>
    </row>
    <row r="6526" spans="1:5" ht="33">
      <c r="A6526" s="37">
        <v>6524</v>
      </c>
      <c r="B6526" s="209"/>
      <c r="C6526" s="37" t="s">
        <v>18360</v>
      </c>
      <c r="D6526" s="6" t="s">
        <v>6385</v>
      </c>
      <c r="E6526" s="3">
        <v>4</v>
      </c>
    </row>
    <row r="6527" spans="1:5" ht="33">
      <c r="A6527" s="37">
        <v>6525</v>
      </c>
      <c r="B6527" s="209"/>
      <c r="C6527" s="37" t="s">
        <v>18361</v>
      </c>
      <c r="D6527" s="6" t="s">
        <v>6386</v>
      </c>
      <c r="E6527" s="3">
        <v>4</v>
      </c>
    </row>
    <row r="6528" spans="1:5" ht="18.75">
      <c r="A6528" s="37">
        <v>6526</v>
      </c>
      <c r="B6528" s="209"/>
      <c r="C6528" s="37" t="s">
        <v>18362</v>
      </c>
      <c r="D6528" s="6" t="s">
        <v>6387</v>
      </c>
      <c r="E6528" s="3">
        <v>4</v>
      </c>
    </row>
    <row r="6529" spans="1:5" ht="18.75">
      <c r="A6529" s="37">
        <v>6527</v>
      </c>
      <c r="B6529" s="209"/>
      <c r="C6529" s="37" t="s">
        <v>18363</v>
      </c>
      <c r="D6529" s="6" t="s">
        <v>6388</v>
      </c>
      <c r="E6529" s="3">
        <v>4</v>
      </c>
    </row>
    <row r="6530" spans="1:5" ht="18.75">
      <c r="A6530" s="37">
        <v>6528</v>
      </c>
      <c r="B6530" s="209"/>
      <c r="C6530" s="37" t="s">
        <v>18364</v>
      </c>
      <c r="D6530" s="6" t="s">
        <v>6389</v>
      </c>
      <c r="E6530" s="3">
        <v>4</v>
      </c>
    </row>
    <row r="6531" spans="1:5" ht="18.75">
      <c r="A6531" s="37">
        <v>6529</v>
      </c>
      <c r="B6531" s="209"/>
      <c r="C6531" s="37" t="s">
        <v>18365</v>
      </c>
      <c r="D6531" s="6" t="s">
        <v>6390</v>
      </c>
      <c r="E6531" s="3">
        <v>4</v>
      </c>
    </row>
    <row r="6532" spans="1:5" ht="33">
      <c r="A6532" s="37">
        <v>6530</v>
      </c>
      <c r="B6532" s="209"/>
      <c r="C6532" s="37" t="s">
        <v>18366</v>
      </c>
      <c r="D6532" s="6" t="s">
        <v>6391</v>
      </c>
      <c r="E6532" s="3">
        <v>4</v>
      </c>
    </row>
    <row r="6533" spans="1:5" ht="18.75">
      <c r="A6533" s="37">
        <v>6531</v>
      </c>
      <c r="B6533" s="209"/>
      <c r="C6533" s="37" t="s">
        <v>18367</v>
      </c>
      <c r="D6533" s="6" t="s">
        <v>6392</v>
      </c>
      <c r="E6533" s="3">
        <v>4</v>
      </c>
    </row>
    <row r="6534" spans="1:5" ht="18.75">
      <c r="A6534" s="37">
        <v>6532</v>
      </c>
      <c r="B6534" s="209"/>
      <c r="C6534" s="37" t="s">
        <v>18368</v>
      </c>
      <c r="D6534" s="6" t="s">
        <v>6393</v>
      </c>
      <c r="E6534" s="3">
        <v>4</v>
      </c>
    </row>
    <row r="6535" spans="1:5" ht="18.75">
      <c r="A6535" s="37">
        <v>6533</v>
      </c>
      <c r="B6535" s="209"/>
      <c r="C6535" s="37" t="s">
        <v>18369</v>
      </c>
      <c r="D6535" s="6" t="s">
        <v>6394</v>
      </c>
      <c r="E6535" s="3">
        <v>4</v>
      </c>
    </row>
    <row r="6536" spans="1:5" ht="18.75">
      <c r="A6536" s="37">
        <v>6534</v>
      </c>
      <c r="B6536" s="209"/>
      <c r="C6536" s="37" t="s">
        <v>18370</v>
      </c>
      <c r="D6536" s="6" t="s">
        <v>6395</v>
      </c>
      <c r="E6536" s="3">
        <v>4</v>
      </c>
    </row>
    <row r="6537" spans="1:5" ht="18.75">
      <c r="A6537" s="37">
        <v>6535</v>
      </c>
      <c r="B6537" s="209"/>
      <c r="C6537" s="37" t="s">
        <v>18371</v>
      </c>
      <c r="D6537" s="6" t="s">
        <v>6396</v>
      </c>
      <c r="E6537" s="3">
        <v>4</v>
      </c>
    </row>
    <row r="6538" spans="1:5" ht="18.75">
      <c r="A6538" s="37">
        <v>6536</v>
      </c>
      <c r="B6538" s="209"/>
      <c r="C6538" s="37" t="s">
        <v>18372</v>
      </c>
      <c r="D6538" s="6" t="s">
        <v>6397</v>
      </c>
      <c r="E6538" s="3">
        <v>4</v>
      </c>
    </row>
    <row r="6539" spans="1:5" ht="18.75">
      <c r="A6539" s="37">
        <v>6537</v>
      </c>
      <c r="B6539" s="209"/>
      <c r="C6539" s="37" t="s">
        <v>18373</v>
      </c>
      <c r="D6539" s="6" t="s">
        <v>6398</v>
      </c>
      <c r="E6539" s="3">
        <v>4</v>
      </c>
    </row>
    <row r="6540" spans="1:5" ht="33">
      <c r="A6540" s="37">
        <v>6538</v>
      </c>
      <c r="B6540" s="209"/>
      <c r="C6540" s="37" t="s">
        <v>18374</v>
      </c>
      <c r="D6540" s="6" t="s">
        <v>6399</v>
      </c>
      <c r="E6540" s="3">
        <v>4</v>
      </c>
    </row>
    <row r="6541" spans="1:5" ht="18.75">
      <c r="A6541" s="37">
        <v>6539</v>
      </c>
      <c r="B6541" s="209"/>
      <c r="C6541" s="37" t="s">
        <v>18375</v>
      </c>
      <c r="D6541" s="6" t="s">
        <v>6400</v>
      </c>
      <c r="E6541" s="3">
        <v>4</v>
      </c>
    </row>
    <row r="6542" spans="1:5" ht="18.75">
      <c r="A6542" s="37">
        <v>6540</v>
      </c>
      <c r="B6542" s="209"/>
      <c r="C6542" s="37" t="s">
        <v>18376</v>
      </c>
      <c r="D6542" s="6" t="s">
        <v>6401</v>
      </c>
      <c r="E6542" s="3">
        <v>4</v>
      </c>
    </row>
    <row r="6543" spans="1:5" ht="18.75">
      <c r="A6543" s="37">
        <v>6541</v>
      </c>
      <c r="B6543" s="209"/>
      <c r="C6543" s="37" t="s">
        <v>18377</v>
      </c>
      <c r="D6543" s="6" t="s">
        <v>6402</v>
      </c>
      <c r="E6543" s="3">
        <v>4</v>
      </c>
    </row>
    <row r="6544" spans="1:5" ht="18.75">
      <c r="A6544" s="37">
        <v>6542</v>
      </c>
      <c r="B6544" s="209"/>
      <c r="C6544" s="37" t="s">
        <v>18378</v>
      </c>
      <c r="D6544" s="6" t="s">
        <v>6403</v>
      </c>
      <c r="E6544" s="3">
        <v>4</v>
      </c>
    </row>
    <row r="6545" spans="1:5" ht="18.75">
      <c r="A6545" s="37">
        <v>6543</v>
      </c>
      <c r="B6545" s="209"/>
      <c r="C6545" s="37" t="s">
        <v>18379</v>
      </c>
      <c r="D6545" s="6" t="s">
        <v>6404</v>
      </c>
      <c r="E6545" s="3">
        <v>4</v>
      </c>
    </row>
    <row r="6546" spans="1:5" ht="33">
      <c r="A6546" s="37">
        <v>6544</v>
      </c>
      <c r="B6546" s="209"/>
      <c r="C6546" s="37" t="s">
        <v>18380</v>
      </c>
      <c r="D6546" s="6" t="s">
        <v>6405</v>
      </c>
      <c r="E6546" s="3">
        <v>4</v>
      </c>
    </row>
    <row r="6547" spans="1:5" ht="33">
      <c r="A6547" s="37">
        <v>6545</v>
      </c>
      <c r="B6547" s="209"/>
      <c r="C6547" s="37" t="s">
        <v>18381</v>
      </c>
      <c r="D6547" s="6" t="s">
        <v>6406</v>
      </c>
      <c r="E6547" s="3">
        <v>4</v>
      </c>
    </row>
    <row r="6548" spans="1:5" ht="33">
      <c r="A6548" s="37">
        <v>6546</v>
      </c>
      <c r="B6548" s="209"/>
      <c r="C6548" s="37" t="s">
        <v>18382</v>
      </c>
      <c r="D6548" s="6" t="s">
        <v>6407</v>
      </c>
      <c r="E6548" s="3">
        <v>4</v>
      </c>
    </row>
    <row r="6549" spans="1:5" ht="18.75">
      <c r="A6549" s="37">
        <v>6547</v>
      </c>
      <c r="B6549" s="209"/>
      <c r="C6549" s="37" t="s">
        <v>18383</v>
      </c>
      <c r="D6549" s="6" t="s">
        <v>6408</v>
      </c>
      <c r="E6549" s="3">
        <v>4</v>
      </c>
    </row>
    <row r="6550" spans="1:5" ht="18.75">
      <c r="A6550" s="37">
        <v>6548</v>
      </c>
      <c r="B6550" s="209"/>
      <c r="C6550" s="37" t="s">
        <v>18384</v>
      </c>
      <c r="D6550" s="6" t="s">
        <v>6409</v>
      </c>
      <c r="E6550" s="3">
        <v>4</v>
      </c>
    </row>
    <row r="6551" spans="1:5" ht="18.75">
      <c r="A6551" s="37">
        <v>6549</v>
      </c>
      <c r="B6551" s="209"/>
      <c r="C6551" s="37" t="s">
        <v>18385</v>
      </c>
      <c r="D6551" s="6" t="s">
        <v>6410</v>
      </c>
      <c r="E6551" s="3">
        <v>4</v>
      </c>
    </row>
    <row r="6552" spans="1:5" ht="18.75">
      <c r="A6552" s="37">
        <v>6550</v>
      </c>
      <c r="B6552" s="209"/>
      <c r="C6552" s="37" t="s">
        <v>18386</v>
      </c>
      <c r="D6552" s="6" t="s">
        <v>6411</v>
      </c>
      <c r="E6552" s="3">
        <v>4</v>
      </c>
    </row>
    <row r="6553" spans="1:5" ht="33">
      <c r="A6553" s="37">
        <v>6551</v>
      </c>
      <c r="B6553" s="209"/>
      <c r="C6553" s="37" t="s">
        <v>18387</v>
      </c>
      <c r="D6553" s="6" t="s">
        <v>6412</v>
      </c>
      <c r="E6553" s="3">
        <v>4</v>
      </c>
    </row>
    <row r="6554" spans="1:5" ht="18.75">
      <c r="A6554" s="37">
        <v>6552</v>
      </c>
      <c r="B6554" s="209"/>
      <c r="C6554" s="37" t="s">
        <v>18388</v>
      </c>
      <c r="D6554" s="6" t="s">
        <v>6413</v>
      </c>
      <c r="E6554" s="3">
        <v>4</v>
      </c>
    </row>
    <row r="6555" spans="1:5" ht="18.75">
      <c r="A6555" s="37">
        <v>6553</v>
      </c>
      <c r="B6555" s="209"/>
      <c r="C6555" s="37" t="s">
        <v>18389</v>
      </c>
      <c r="D6555" s="6" t="s">
        <v>6414</v>
      </c>
      <c r="E6555" s="3">
        <v>4</v>
      </c>
    </row>
    <row r="6556" spans="1:5" ht="18.75">
      <c r="A6556" s="37">
        <v>6554</v>
      </c>
      <c r="B6556" s="209"/>
      <c r="C6556" s="37" t="s">
        <v>18390</v>
      </c>
      <c r="D6556" s="6" t="s">
        <v>6415</v>
      </c>
      <c r="E6556" s="3">
        <v>4</v>
      </c>
    </row>
    <row r="6557" spans="1:5" ht="18.75">
      <c r="A6557" s="37">
        <v>6555</v>
      </c>
      <c r="B6557" s="209"/>
      <c r="C6557" s="37" t="s">
        <v>18391</v>
      </c>
      <c r="D6557" s="6" t="s">
        <v>6416</v>
      </c>
      <c r="E6557" s="3">
        <v>4</v>
      </c>
    </row>
    <row r="6558" spans="1:5" ht="18.75">
      <c r="A6558" s="37">
        <v>6556</v>
      </c>
      <c r="B6558" s="209"/>
      <c r="C6558" s="37" t="s">
        <v>18392</v>
      </c>
      <c r="D6558" s="6" t="s">
        <v>6417</v>
      </c>
      <c r="E6558" s="3">
        <v>4</v>
      </c>
    </row>
    <row r="6559" spans="1:5" ht="18.75">
      <c r="A6559" s="37">
        <v>6557</v>
      </c>
      <c r="B6559" s="209"/>
      <c r="C6559" s="37" t="s">
        <v>18393</v>
      </c>
      <c r="D6559" s="6" t="s">
        <v>6418</v>
      </c>
      <c r="E6559" s="3">
        <v>4</v>
      </c>
    </row>
    <row r="6560" spans="1:5" ht="18.75">
      <c r="A6560" s="37">
        <v>6558</v>
      </c>
      <c r="B6560" s="209"/>
      <c r="C6560" s="37" t="s">
        <v>18394</v>
      </c>
      <c r="D6560" s="6" t="s">
        <v>6419</v>
      </c>
      <c r="E6560" s="3">
        <v>4</v>
      </c>
    </row>
    <row r="6561" spans="1:5" ht="33">
      <c r="A6561" s="37">
        <v>6559</v>
      </c>
      <c r="B6561" s="209"/>
      <c r="C6561" s="37" t="s">
        <v>18395</v>
      </c>
      <c r="D6561" s="6" t="s">
        <v>6420</v>
      </c>
      <c r="E6561" s="3">
        <v>4</v>
      </c>
    </row>
    <row r="6562" spans="1:5" ht="33">
      <c r="A6562" s="37">
        <v>6560</v>
      </c>
      <c r="B6562" s="209"/>
      <c r="C6562" s="37" t="s">
        <v>18396</v>
      </c>
      <c r="D6562" s="6" t="s">
        <v>6421</v>
      </c>
      <c r="E6562" s="3">
        <v>4</v>
      </c>
    </row>
    <row r="6563" spans="1:5" ht="33">
      <c r="A6563" s="37">
        <v>6561</v>
      </c>
      <c r="B6563" s="209"/>
      <c r="C6563" s="37" t="s">
        <v>18397</v>
      </c>
      <c r="D6563" s="6" t="s">
        <v>6422</v>
      </c>
      <c r="E6563" s="3">
        <v>4</v>
      </c>
    </row>
    <row r="6564" spans="1:5" ht="33">
      <c r="A6564" s="37">
        <v>6562</v>
      </c>
      <c r="B6564" s="209"/>
      <c r="C6564" s="37" t="s">
        <v>18398</v>
      </c>
      <c r="D6564" s="6" t="s">
        <v>6423</v>
      </c>
      <c r="E6564" s="3">
        <v>4</v>
      </c>
    </row>
    <row r="6565" spans="1:5" ht="18.75">
      <c r="A6565" s="37">
        <v>6563</v>
      </c>
      <c r="B6565" s="209"/>
      <c r="C6565" s="37" t="s">
        <v>18399</v>
      </c>
      <c r="D6565" s="6" t="s">
        <v>6424</v>
      </c>
      <c r="E6565" s="3">
        <v>4</v>
      </c>
    </row>
    <row r="6566" spans="1:5" ht="33">
      <c r="A6566" s="37">
        <v>6564</v>
      </c>
      <c r="B6566" s="209"/>
      <c r="C6566" s="37" t="s">
        <v>18400</v>
      </c>
      <c r="D6566" s="6" t="s">
        <v>6425</v>
      </c>
      <c r="E6566" s="3">
        <v>4</v>
      </c>
    </row>
    <row r="6567" spans="1:5" ht="33">
      <c r="A6567" s="37">
        <v>6565</v>
      </c>
      <c r="B6567" s="209"/>
      <c r="C6567" s="37" t="s">
        <v>18401</v>
      </c>
      <c r="D6567" s="6" t="s">
        <v>6426</v>
      </c>
      <c r="E6567" s="3">
        <v>4</v>
      </c>
    </row>
    <row r="6568" spans="1:5" ht="33">
      <c r="A6568" s="37">
        <v>6566</v>
      </c>
      <c r="B6568" s="209"/>
      <c r="C6568" s="37" t="s">
        <v>18402</v>
      </c>
      <c r="D6568" s="6" t="s">
        <v>6427</v>
      </c>
      <c r="E6568" s="3">
        <v>4</v>
      </c>
    </row>
    <row r="6569" spans="1:5" ht="18.75">
      <c r="A6569" s="37">
        <v>6567</v>
      </c>
      <c r="B6569" s="209"/>
      <c r="C6569" s="37" t="s">
        <v>18403</v>
      </c>
      <c r="D6569" s="6" t="s">
        <v>6428</v>
      </c>
      <c r="E6569" s="3">
        <v>4</v>
      </c>
    </row>
    <row r="6570" spans="1:5" ht="33">
      <c r="A6570" s="37">
        <v>6568</v>
      </c>
      <c r="B6570" s="209"/>
      <c r="C6570" s="37" t="s">
        <v>18404</v>
      </c>
      <c r="D6570" s="6" t="s">
        <v>6429</v>
      </c>
      <c r="E6570" s="3">
        <v>4</v>
      </c>
    </row>
    <row r="6571" spans="1:5" ht="18.75">
      <c r="A6571" s="37">
        <v>6569</v>
      </c>
      <c r="B6571" s="209"/>
      <c r="C6571" s="37" t="s">
        <v>18405</v>
      </c>
      <c r="D6571" s="6" t="s">
        <v>6430</v>
      </c>
      <c r="E6571" s="3">
        <v>4</v>
      </c>
    </row>
    <row r="6572" spans="1:5" ht="18.75">
      <c r="A6572" s="37">
        <v>6570</v>
      </c>
      <c r="B6572" s="209"/>
      <c r="C6572" s="37" t="s">
        <v>18406</v>
      </c>
      <c r="D6572" s="6" t="s">
        <v>6431</v>
      </c>
      <c r="E6572" s="3">
        <v>4</v>
      </c>
    </row>
    <row r="6573" spans="1:5" ht="18.75">
      <c r="A6573" s="37">
        <v>6571</v>
      </c>
      <c r="B6573" s="209"/>
      <c r="C6573" s="37" t="s">
        <v>18407</v>
      </c>
      <c r="D6573" s="6" t="s">
        <v>6432</v>
      </c>
      <c r="E6573" s="3">
        <v>4</v>
      </c>
    </row>
    <row r="6574" spans="1:5" ht="18.75">
      <c r="A6574" s="37">
        <v>6572</v>
      </c>
      <c r="B6574" s="209"/>
      <c r="C6574" s="37" t="s">
        <v>18408</v>
      </c>
      <c r="D6574" s="6" t="s">
        <v>6433</v>
      </c>
      <c r="E6574" s="3">
        <v>4</v>
      </c>
    </row>
    <row r="6575" spans="1:5" ht="18.75">
      <c r="A6575" s="37">
        <v>6573</v>
      </c>
      <c r="B6575" s="209"/>
      <c r="C6575" s="37" t="s">
        <v>18409</v>
      </c>
      <c r="D6575" s="6" t="s">
        <v>6434</v>
      </c>
      <c r="E6575" s="3">
        <v>4</v>
      </c>
    </row>
    <row r="6576" spans="1:5" ht="18.75">
      <c r="A6576" s="37">
        <v>6574</v>
      </c>
      <c r="B6576" s="209"/>
      <c r="C6576" s="37" t="s">
        <v>18410</v>
      </c>
      <c r="D6576" s="6" t="s">
        <v>6435</v>
      </c>
      <c r="E6576" s="3">
        <v>4</v>
      </c>
    </row>
    <row r="6577" spans="1:5" ht="18.75">
      <c r="A6577" s="37">
        <v>6575</v>
      </c>
      <c r="B6577" s="209"/>
      <c r="C6577" s="37" t="s">
        <v>18411</v>
      </c>
      <c r="D6577" s="6" t="s">
        <v>6436</v>
      </c>
      <c r="E6577" s="3">
        <v>4</v>
      </c>
    </row>
    <row r="6578" spans="1:5" ht="18.75">
      <c r="A6578" s="37">
        <v>6576</v>
      </c>
      <c r="B6578" s="209"/>
      <c r="C6578" s="37" t="s">
        <v>18412</v>
      </c>
      <c r="D6578" s="6" t="s">
        <v>6437</v>
      </c>
      <c r="E6578" s="3">
        <v>4</v>
      </c>
    </row>
    <row r="6579" spans="1:5" ht="18.75">
      <c r="A6579" s="37">
        <v>6577</v>
      </c>
      <c r="B6579" s="209"/>
      <c r="C6579" s="37" t="s">
        <v>18413</v>
      </c>
      <c r="D6579" s="6" t="s">
        <v>6438</v>
      </c>
      <c r="E6579" s="3">
        <v>4</v>
      </c>
    </row>
    <row r="6580" spans="1:5" ht="18.75">
      <c r="A6580" s="37">
        <v>6578</v>
      </c>
      <c r="B6580" s="209"/>
      <c r="C6580" s="37" t="s">
        <v>18414</v>
      </c>
      <c r="D6580" s="6" t="s">
        <v>6439</v>
      </c>
      <c r="E6580" s="3">
        <v>4</v>
      </c>
    </row>
    <row r="6581" spans="1:5" ht="18.75">
      <c r="A6581" s="37">
        <v>6579</v>
      </c>
      <c r="B6581" s="209"/>
      <c r="C6581" s="37" t="s">
        <v>18415</v>
      </c>
      <c r="D6581" s="6" t="s">
        <v>6440</v>
      </c>
      <c r="E6581" s="3">
        <v>4</v>
      </c>
    </row>
    <row r="6582" spans="1:5" ht="18.75">
      <c r="A6582" s="37">
        <v>6580</v>
      </c>
      <c r="B6582" s="209"/>
      <c r="C6582" s="37" t="s">
        <v>18416</v>
      </c>
      <c r="D6582" s="6" t="s">
        <v>6441</v>
      </c>
      <c r="E6582" s="3">
        <v>4</v>
      </c>
    </row>
    <row r="6583" spans="1:5" ht="18.75">
      <c r="A6583" s="37">
        <v>6581</v>
      </c>
      <c r="B6583" s="209"/>
      <c r="C6583" s="37" t="s">
        <v>18417</v>
      </c>
      <c r="D6583" s="6" t="s">
        <v>6442</v>
      </c>
      <c r="E6583" s="3">
        <v>4</v>
      </c>
    </row>
    <row r="6584" spans="1:5" ht="18.75">
      <c r="A6584" s="37">
        <v>6582</v>
      </c>
      <c r="B6584" s="209"/>
      <c r="C6584" s="37" t="s">
        <v>18418</v>
      </c>
      <c r="D6584" s="6" t="s">
        <v>6443</v>
      </c>
      <c r="E6584" s="3">
        <v>4</v>
      </c>
    </row>
    <row r="6585" spans="1:5" ht="18.75">
      <c r="A6585" s="37">
        <v>6583</v>
      </c>
      <c r="B6585" s="209"/>
      <c r="C6585" s="37" t="s">
        <v>18419</v>
      </c>
      <c r="D6585" s="6" t="s">
        <v>6444</v>
      </c>
      <c r="E6585" s="3">
        <v>4</v>
      </c>
    </row>
    <row r="6586" spans="1:5" ht="18.75">
      <c r="A6586" s="37">
        <v>6584</v>
      </c>
      <c r="B6586" s="209"/>
      <c r="C6586" s="37" t="s">
        <v>18420</v>
      </c>
      <c r="D6586" s="6" t="s">
        <v>6445</v>
      </c>
      <c r="E6586" s="3">
        <v>4</v>
      </c>
    </row>
    <row r="6587" spans="1:5" ht="18.75">
      <c r="A6587" s="37">
        <v>6585</v>
      </c>
      <c r="B6587" s="209"/>
      <c r="C6587" s="37" t="s">
        <v>18421</v>
      </c>
      <c r="D6587" s="6" t="s">
        <v>6446</v>
      </c>
      <c r="E6587" s="3">
        <v>4</v>
      </c>
    </row>
    <row r="6588" spans="1:5" ht="18.75">
      <c r="A6588" s="37">
        <v>6586</v>
      </c>
      <c r="B6588" s="209"/>
      <c r="C6588" s="37" t="s">
        <v>18422</v>
      </c>
      <c r="D6588" s="6" t="s">
        <v>6447</v>
      </c>
      <c r="E6588" s="3">
        <v>4</v>
      </c>
    </row>
    <row r="6589" spans="1:5" ht="18.75">
      <c r="A6589" s="37">
        <v>6587</v>
      </c>
      <c r="B6589" s="209"/>
      <c r="C6589" s="37" t="s">
        <v>18423</v>
      </c>
      <c r="D6589" s="6" t="s">
        <v>6448</v>
      </c>
      <c r="E6589" s="3">
        <v>4</v>
      </c>
    </row>
    <row r="6590" spans="1:5" ht="18.75">
      <c r="A6590" s="37">
        <v>6588</v>
      </c>
      <c r="B6590" s="209"/>
      <c r="C6590" s="37" t="s">
        <v>18424</v>
      </c>
      <c r="D6590" s="6" t="s">
        <v>6449</v>
      </c>
      <c r="E6590" s="3">
        <v>4</v>
      </c>
    </row>
    <row r="6591" spans="1:5" ht="18.75">
      <c r="A6591" s="37">
        <v>6589</v>
      </c>
      <c r="B6591" s="209"/>
      <c r="C6591" s="37" t="s">
        <v>18425</v>
      </c>
      <c r="D6591" s="6" t="s">
        <v>6450</v>
      </c>
      <c r="E6591" s="3">
        <v>4</v>
      </c>
    </row>
    <row r="6592" spans="1:5" ht="18.75">
      <c r="A6592" s="37">
        <v>6590</v>
      </c>
      <c r="B6592" s="209"/>
      <c r="C6592" s="37" t="s">
        <v>18426</v>
      </c>
      <c r="D6592" s="6" t="s">
        <v>6451</v>
      </c>
      <c r="E6592" s="3">
        <v>4</v>
      </c>
    </row>
    <row r="6593" spans="1:5" ht="18.75">
      <c r="A6593" s="37">
        <v>6591</v>
      </c>
      <c r="B6593" s="209"/>
      <c r="C6593" s="37" t="s">
        <v>18427</v>
      </c>
      <c r="D6593" s="6" t="s">
        <v>6452</v>
      </c>
      <c r="E6593" s="3">
        <v>4</v>
      </c>
    </row>
    <row r="6594" spans="1:5" ht="18.75">
      <c r="A6594" s="37">
        <v>6592</v>
      </c>
      <c r="B6594" s="209"/>
      <c r="C6594" s="37" t="s">
        <v>18428</v>
      </c>
      <c r="D6594" s="6" t="s">
        <v>6453</v>
      </c>
      <c r="E6594" s="3">
        <v>4</v>
      </c>
    </row>
    <row r="6595" spans="1:5" ht="18.75">
      <c r="A6595" s="37">
        <v>6593</v>
      </c>
      <c r="B6595" s="209"/>
      <c r="C6595" s="37" t="s">
        <v>18429</v>
      </c>
      <c r="D6595" s="6" t="s">
        <v>6454</v>
      </c>
      <c r="E6595" s="3">
        <v>4</v>
      </c>
    </row>
    <row r="6596" spans="1:5" ht="18.75">
      <c r="A6596" s="37">
        <v>6594</v>
      </c>
      <c r="B6596" s="209"/>
      <c r="C6596" s="37" t="s">
        <v>18430</v>
      </c>
      <c r="D6596" s="6" t="s">
        <v>6455</v>
      </c>
      <c r="E6596" s="3">
        <v>4</v>
      </c>
    </row>
    <row r="6597" spans="1:5" ht="18.75">
      <c r="A6597" s="37">
        <v>6595</v>
      </c>
      <c r="B6597" s="209"/>
      <c r="C6597" s="37" t="s">
        <v>18431</v>
      </c>
      <c r="D6597" s="6" t="s">
        <v>6456</v>
      </c>
      <c r="E6597" s="3">
        <v>4</v>
      </c>
    </row>
    <row r="6598" spans="1:5" ht="18.75">
      <c r="A6598" s="37">
        <v>6596</v>
      </c>
      <c r="B6598" s="209"/>
      <c r="C6598" s="37" t="s">
        <v>18432</v>
      </c>
      <c r="D6598" s="6" t="s">
        <v>6457</v>
      </c>
      <c r="E6598" s="3">
        <v>4</v>
      </c>
    </row>
    <row r="6599" spans="1:5" ht="18.75">
      <c r="A6599" s="37">
        <v>6597</v>
      </c>
      <c r="B6599" s="209"/>
      <c r="C6599" s="37" t="s">
        <v>18433</v>
      </c>
      <c r="D6599" s="6" t="s">
        <v>6458</v>
      </c>
      <c r="E6599" s="3">
        <v>4</v>
      </c>
    </row>
    <row r="6600" spans="1:5" ht="18.75">
      <c r="A6600" s="37">
        <v>6598</v>
      </c>
      <c r="B6600" s="209"/>
      <c r="C6600" s="37" t="s">
        <v>18434</v>
      </c>
      <c r="D6600" s="6" t="s">
        <v>6459</v>
      </c>
      <c r="E6600" s="3">
        <v>4</v>
      </c>
    </row>
    <row r="6601" spans="1:5" ht="18.75">
      <c r="A6601" s="37">
        <v>6599</v>
      </c>
      <c r="B6601" s="209"/>
      <c r="C6601" s="37" t="s">
        <v>18435</v>
      </c>
      <c r="D6601" s="6" t="s">
        <v>6460</v>
      </c>
      <c r="E6601" s="3">
        <v>4</v>
      </c>
    </row>
    <row r="6602" spans="1:5" ht="18.75">
      <c r="A6602" s="37">
        <v>6600</v>
      </c>
      <c r="B6602" s="209"/>
      <c r="C6602" s="37" t="s">
        <v>18436</v>
      </c>
      <c r="D6602" s="6" t="s">
        <v>6461</v>
      </c>
      <c r="E6602" s="3">
        <v>4</v>
      </c>
    </row>
    <row r="6603" spans="1:5" ht="33">
      <c r="A6603" s="37">
        <v>6601</v>
      </c>
      <c r="B6603" s="209"/>
      <c r="C6603" s="37" t="s">
        <v>18437</v>
      </c>
      <c r="D6603" s="6" t="s">
        <v>6462</v>
      </c>
      <c r="E6603" s="3">
        <v>4</v>
      </c>
    </row>
    <row r="6604" spans="1:5" ht="18.75">
      <c r="A6604" s="37">
        <v>6602</v>
      </c>
      <c r="B6604" s="209"/>
      <c r="C6604" s="37" t="s">
        <v>18438</v>
      </c>
      <c r="D6604" s="6" t="s">
        <v>6463</v>
      </c>
      <c r="E6604" s="3">
        <v>4</v>
      </c>
    </row>
    <row r="6605" spans="1:5" ht="18.75">
      <c r="A6605" s="37">
        <v>6603</v>
      </c>
      <c r="B6605" s="209"/>
      <c r="C6605" s="37" t="s">
        <v>18439</v>
      </c>
      <c r="D6605" s="6" t="s">
        <v>6464</v>
      </c>
      <c r="E6605" s="3">
        <v>4</v>
      </c>
    </row>
    <row r="6606" spans="1:5" ht="18.75">
      <c r="A6606" s="37">
        <v>6604</v>
      </c>
      <c r="B6606" s="209"/>
      <c r="C6606" s="37" t="s">
        <v>18440</v>
      </c>
      <c r="D6606" s="6" t="s">
        <v>6465</v>
      </c>
      <c r="E6606" s="3">
        <v>4</v>
      </c>
    </row>
    <row r="6607" spans="1:5" ht="18.75">
      <c r="A6607" s="37">
        <v>6605</v>
      </c>
      <c r="B6607" s="209"/>
      <c r="C6607" s="37" t="s">
        <v>18441</v>
      </c>
      <c r="D6607" s="6" t="s">
        <v>6466</v>
      </c>
      <c r="E6607" s="3">
        <v>4</v>
      </c>
    </row>
    <row r="6608" spans="1:5" ht="18.75">
      <c r="A6608" s="37">
        <v>6606</v>
      </c>
      <c r="B6608" s="209"/>
      <c r="C6608" s="37" t="s">
        <v>18442</v>
      </c>
      <c r="D6608" s="6" t="s">
        <v>6467</v>
      </c>
      <c r="E6608" s="3">
        <v>4</v>
      </c>
    </row>
    <row r="6609" spans="1:5" ht="18.75">
      <c r="A6609" s="37">
        <v>6607</v>
      </c>
      <c r="B6609" s="209"/>
      <c r="C6609" s="37" t="s">
        <v>18443</v>
      </c>
      <c r="D6609" s="6" t="s">
        <v>6468</v>
      </c>
      <c r="E6609" s="3">
        <v>4</v>
      </c>
    </row>
    <row r="6610" spans="1:5" ht="18.75">
      <c r="A6610" s="37">
        <v>6608</v>
      </c>
      <c r="B6610" s="209"/>
      <c r="C6610" s="37" t="s">
        <v>18444</v>
      </c>
      <c r="D6610" s="6" t="s">
        <v>6469</v>
      </c>
      <c r="E6610" s="3">
        <v>4</v>
      </c>
    </row>
    <row r="6611" spans="1:5" ht="18.75">
      <c r="A6611" s="37">
        <v>6609</v>
      </c>
      <c r="B6611" s="209"/>
      <c r="C6611" s="37" t="s">
        <v>18445</v>
      </c>
      <c r="D6611" s="6" t="s">
        <v>6470</v>
      </c>
      <c r="E6611" s="3">
        <v>4</v>
      </c>
    </row>
    <row r="6612" spans="1:5" ht="18.75">
      <c r="A6612" s="37">
        <v>6610</v>
      </c>
      <c r="B6612" s="209"/>
      <c r="C6612" s="37" t="s">
        <v>18446</v>
      </c>
      <c r="D6612" s="6" t="s">
        <v>6471</v>
      </c>
      <c r="E6612" s="3">
        <v>4</v>
      </c>
    </row>
    <row r="6613" spans="1:5" ht="18.75">
      <c r="A6613" s="37">
        <v>6611</v>
      </c>
      <c r="B6613" s="209"/>
      <c r="C6613" s="37" t="s">
        <v>18447</v>
      </c>
      <c r="D6613" s="6" t="s">
        <v>6472</v>
      </c>
      <c r="E6613" s="3">
        <v>4</v>
      </c>
    </row>
    <row r="6614" spans="1:5" ht="18.75">
      <c r="A6614" s="37">
        <v>6612</v>
      </c>
      <c r="B6614" s="209"/>
      <c r="C6614" s="37" t="s">
        <v>18448</v>
      </c>
      <c r="D6614" s="6" t="s">
        <v>6473</v>
      </c>
      <c r="E6614" s="3">
        <v>4</v>
      </c>
    </row>
    <row r="6615" spans="1:5" ht="18.75">
      <c r="A6615" s="37">
        <v>6613</v>
      </c>
      <c r="B6615" s="209"/>
      <c r="C6615" s="37" t="s">
        <v>18449</v>
      </c>
      <c r="D6615" s="6" t="s">
        <v>6474</v>
      </c>
      <c r="E6615" s="3">
        <v>4</v>
      </c>
    </row>
    <row r="6616" spans="1:5" ht="18.75">
      <c r="A6616" s="37">
        <v>6614</v>
      </c>
      <c r="B6616" s="209"/>
      <c r="C6616" s="37" t="s">
        <v>18450</v>
      </c>
      <c r="D6616" s="6" t="s">
        <v>6475</v>
      </c>
      <c r="E6616" s="3">
        <v>4</v>
      </c>
    </row>
    <row r="6617" spans="1:5" ht="18.75">
      <c r="A6617" s="37">
        <v>6615</v>
      </c>
      <c r="B6617" s="209"/>
      <c r="C6617" s="37" t="s">
        <v>18451</v>
      </c>
      <c r="D6617" s="6" t="s">
        <v>6476</v>
      </c>
      <c r="E6617" s="3">
        <v>4</v>
      </c>
    </row>
    <row r="6618" spans="1:5" ht="18.75">
      <c r="A6618" s="37">
        <v>6616</v>
      </c>
      <c r="B6618" s="209"/>
      <c r="C6618" s="37" t="s">
        <v>18452</v>
      </c>
      <c r="D6618" s="6" t="s">
        <v>6477</v>
      </c>
      <c r="E6618" s="3">
        <v>4</v>
      </c>
    </row>
    <row r="6619" spans="1:5" ht="18.75">
      <c r="A6619" s="37">
        <v>6617</v>
      </c>
      <c r="B6619" s="209"/>
      <c r="C6619" s="37" t="s">
        <v>18453</v>
      </c>
      <c r="D6619" s="6" t="s">
        <v>6478</v>
      </c>
      <c r="E6619" s="3">
        <v>4</v>
      </c>
    </row>
    <row r="6620" spans="1:5" ht="33">
      <c r="A6620" s="37">
        <v>6618</v>
      </c>
      <c r="B6620" s="209"/>
      <c r="C6620" s="37" t="s">
        <v>18454</v>
      </c>
      <c r="D6620" s="6" t="s">
        <v>6479</v>
      </c>
      <c r="E6620" s="3">
        <v>4</v>
      </c>
    </row>
    <row r="6621" spans="1:5" ht="33">
      <c r="A6621" s="37">
        <v>6619</v>
      </c>
      <c r="B6621" s="209"/>
      <c r="C6621" s="37" t="s">
        <v>18455</v>
      </c>
      <c r="D6621" s="6" t="s">
        <v>6480</v>
      </c>
      <c r="E6621" s="3">
        <v>4</v>
      </c>
    </row>
    <row r="6622" spans="1:5" ht="33">
      <c r="A6622" s="37">
        <v>6620</v>
      </c>
      <c r="B6622" s="209"/>
      <c r="C6622" s="37" t="s">
        <v>18456</v>
      </c>
      <c r="D6622" s="6" t="s">
        <v>6481</v>
      </c>
      <c r="E6622" s="3">
        <v>4</v>
      </c>
    </row>
    <row r="6623" spans="1:5" ht="33">
      <c r="A6623" s="37">
        <v>6621</v>
      </c>
      <c r="B6623" s="209"/>
      <c r="C6623" s="37" t="s">
        <v>18457</v>
      </c>
      <c r="D6623" s="6" t="s">
        <v>6482</v>
      </c>
      <c r="E6623" s="3">
        <v>4</v>
      </c>
    </row>
    <row r="6624" spans="1:5" ht="18.75">
      <c r="A6624" s="37">
        <v>6622</v>
      </c>
      <c r="B6624" s="209"/>
      <c r="C6624" s="37" t="s">
        <v>18458</v>
      </c>
      <c r="D6624" s="6" t="s">
        <v>6483</v>
      </c>
      <c r="E6624" s="3">
        <v>4</v>
      </c>
    </row>
    <row r="6625" spans="1:5" ht="18.75">
      <c r="A6625" s="37">
        <v>6623</v>
      </c>
      <c r="B6625" s="209"/>
      <c r="C6625" s="37" t="s">
        <v>18459</v>
      </c>
      <c r="D6625" s="6" t="s">
        <v>6484</v>
      </c>
      <c r="E6625" s="3">
        <v>4</v>
      </c>
    </row>
    <row r="6626" spans="1:5" ht="33">
      <c r="A6626" s="37">
        <v>6624</v>
      </c>
      <c r="B6626" s="209"/>
      <c r="C6626" s="37" t="s">
        <v>18460</v>
      </c>
      <c r="D6626" s="6" t="s">
        <v>6485</v>
      </c>
      <c r="E6626" s="3">
        <v>4</v>
      </c>
    </row>
    <row r="6627" spans="1:5" ht="33">
      <c r="A6627" s="37">
        <v>6625</v>
      </c>
      <c r="B6627" s="209"/>
      <c r="C6627" s="37" t="s">
        <v>18461</v>
      </c>
      <c r="D6627" s="6" t="s">
        <v>6486</v>
      </c>
      <c r="E6627" s="3">
        <v>4</v>
      </c>
    </row>
    <row r="6628" spans="1:5" ht="18.75">
      <c r="A6628" s="37">
        <v>6626</v>
      </c>
      <c r="B6628" s="209"/>
      <c r="C6628" s="37" t="s">
        <v>18462</v>
      </c>
      <c r="D6628" s="6" t="s">
        <v>6487</v>
      </c>
      <c r="E6628" s="3">
        <v>4</v>
      </c>
    </row>
    <row r="6629" spans="1:5" ht="18.75">
      <c r="A6629" s="37">
        <v>6627</v>
      </c>
      <c r="B6629" s="209"/>
      <c r="C6629" s="37" t="s">
        <v>18463</v>
      </c>
      <c r="D6629" s="6" t="s">
        <v>6488</v>
      </c>
      <c r="E6629" s="3">
        <v>4</v>
      </c>
    </row>
    <row r="6630" spans="1:5" ht="18.75">
      <c r="A6630" s="37">
        <v>6628</v>
      </c>
      <c r="B6630" s="209"/>
      <c r="C6630" s="37" t="s">
        <v>18464</v>
      </c>
      <c r="D6630" s="6" t="s">
        <v>6489</v>
      </c>
      <c r="E6630" s="3">
        <v>4</v>
      </c>
    </row>
    <row r="6631" spans="1:5" ht="33">
      <c r="A6631" s="37">
        <v>6629</v>
      </c>
      <c r="B6631" s="209"/>
      <c r="C6631" s="37" t="s">
        <v>18465</v>
      </c>
      <c r="D6631" s="6" t="s">
        <v>6490</v>
      </c>
      <c r="E6631" s="3">
        <v>4</v>
      </c>
    </row>
    <row r="6632" spans="1:5" ht="33">
      <c r="A6632" s="37">
        <v>6630</v>
      </c>
      <c r="B6632" s="209"/>
      <c r="C6632" s="37" t="s">
        <v>18466</v>
      </c>
      <c r="D6632" s="6" t="s">
        <v>6491</v>
      </c>
      <c r="E6632" s="3">
        <v>4</v>
      </c>
    </row>
    <row r="6633" spans="1:5" ht="18.75">
      <c r="A6633" s="37">
        <v>6631</v>
      </c>
      <c r="B6633" s="209"/>
      <c r="C6633" s="37" t="s">
        <v>18467</v>
      </c>
      <c r="D6633" s="6" t="s">
        <v>6492</v>
      </c>
      <c r="E6633" s="3">
        <v>4</v>
      </c>
    </row>
    <row r="6634" spans="1:5" ht="18.75">
      <c r="A6634" s="37">
        <v>6632</v>
      </c>
      <c r="B6634" s="209"/>
      <c r="C6634" s="37" t="s">
        <v>18468</v>
      </c>
      <c r="D6634" s="6" t="s">
        <v>6493</v>
      </c>
      <c r="E6634" s="3">
        <v>4</v>
      </c>
    </row>
    <row r="6635" spans="1:5" ht="18.75">
      <c r="A6635" s="37">
        <v>6633</v>
      </c>
      <c r="B6635" s="209"/>
      <c r="C6635" s="37" t="s">
        <v>18469</v>
      </c>
      <c r="D6635" s="6" t="s">
        <v>6494</v>
      </c>
      <c r="E6635" s="3">
        <v>4</v>
      </c>
    </row>
    <row r="6636" spans="1:5" ht="18.75">
      <c r="A6636" s="37">
        <v>6634</v>
      </c>
      <c r="B6636" s="209"/>
      <c r="C6636" s="37" t="s">
        <v>18470</v>
      </c>
      <c r="D6636" s="6" t="s">
        <v>6495</v>
      </c>
      <c r="E6636" s="3">
        <v>4</v>
      </c>
    </row>
    <row r="6637" spans="1:5" ht="33">
      <c r="A6637" s="37">
        <v>6635</v>
      </c>
      <c r="B6637" s="209"/>
      <c r="C6637" s="37" t="s">
        <v>18471</v>
      </c>
      <c r="D6637" s="6" t="s">
        <v>6496</v>
      </c>
      <c r="E6637" s="3">
        <v>4</v>
      </c>
    </row>
    <row r="6638" spans="1:5" ht="33">
      <c r="A6638" s="37">
        <v>6636</v>
      </c>
      <c r="B6638" s="209"/>
      <c r="C6638" s="37" t="s">
        <v>18472</v>
      </c>
      <c r="D6638" s="6" t="s">
        <v>6497</v>
      </c>
      <c r="E6638" s="3">
        <v>4</v>
      </c>
    </row>
    <row r="6639" spans="1:5" ht="33">
      <c r="A6639" s="37">
        <v>6637</v>
      </c>
      <c r="B6639" s="209"/>
      <c r="C6639" s="37" t="s">
        <v>18473</v>
      </c>
      <c r="D6639" s="6" t="s">
        <v>6498</v>
      </c>
      <c r="E6639" s="3">
        <v>4</v>
      </c>
    </row>
    <row r="6640" spans="1:5" ht="33">
      <c r="A6640" s="37">
        <v>6638</v>
      </c>
      <c r="B6640" s="209"/>
      <c r="C6640" s="37" t="s">
        <v>18474</v>
      </c>
      <c r="D6640" s="6" t="s">
        <v>6499</v>
      </c>
      <c r="E6640" s="3">
        <v>4</v>
      </c>
    </row>
    <row r="6641" spans="1:5" ht="33">
      <c r="A6641" s="37">
        <v>6639</v>
      </c>
      <c r="B6641" s="209"/>
      <c r="C6641" s="37" t="s">
        <v>18475</v>
      </c>
      <c r="D6641" s="6" t="s">
        <v>6500</v>
      </c>
      <c r="E6641" s="3">
        <v>4</v>
      </c>
    </row>
    <row r="6642" spans="1:5" ht="33">
      <c r="A6642" s="37">
        <v>6640</v>
      </c>
      <c r="B6642" s="209"/>
      <c r="C6642" s="37" t="s">
        <v>18476</v>
      </c>
      <c r="D6642" s="6" t="s">
        <v>6501</v>
      </c>
      <c r="E6642" s="3">
        <v>4</v>
      </c>
    </row>
    <row r="6643" spans="1:5" ht="33">
      <c r="A6643" s="37">
        <v>6641</v>
      </c>
      <c r="B6643" s="209"/>
      <c r="C6643" s="37" t="s">
        <v>18477</v>
      </c>
      <c r="D6643" s="6" t="s">
        <v>6502</v>
      </c>
      <c r="E6643" s="3">
        <v>4</v>
      </c>
    </row>
    <row r="6644" spans="1:5" ht="33">
      <c r="A6644" s="37">
        <v>6642</v>
      </c>
      <c r="B6644" s="209"/>
      <c r="C6644" s="37" t="s">
        <v>18478</v>
      </c>
      <c r="D6644" s="6" t="s">
        <v>6503</v>
      </c>
      <c r="E6644" s="3">
        <v>4</v>
      </c>
    </row>
    <row r="6645" spans="1:5" ht="18.75">
      <c r="A6645" s="37">
        <v>6643</v>
      </c>
      <c r="B6645" s="209"/>
      <c r="C6645" s="37" t="s">
        <v>18479</v>
      </c>
      <c r="D6645" s="6" t="s">
        <v>6504</v>
      </c>
      <c r="E6645" s="3">
        <v>4</v>
      </c>
    </row>
    <row r="6646" spans="1:5" ht="18.75">
      <c r="A6646" s="37">
        <v>6644</v>
      </c>
      <c r="B6646" s="209"/>
      <c r="C6646" s="37" t="s">
        <v>18480</v>
      </c>
      <c r="D6646" s="6" t="s">
        <v>6505</v>
      </c>
      <c r="E6646" s="3">
        <v>4</v>
      </c>
    </row>
    <row r="6647" spans="1:5" ht="18.75">
      <c r="A6647" s="37">
        <v>6645</v>
      </c>
      <c r="B6647" s="209"/>
      <c r="C6647" s="37" t="s">
        <v>18481</v>
      </c>
      <c r="D6647" s="6" t="s">
        <v>6506</v>
      </c>
      <c r="E6647" s="3">
        <v>4</v>
      </c>
    </row>
    <row r="6648" spans="1:5" ht="18.75">
      <c r="A6648" s="37">
        <v>6646</v>
      </c>
      <c r="B6648" s="209"/>
      <c r="C6648" s="37" t="s">
        <v>18482</v>
      </c>
      <c r="D6648" s="6" t="s">
        <v>6507</v>
      </c>
      <c r="E6648" s="3">
        <v>4</v>
      </c>
    </row>
    <row r="6649" spans="1:5" ht="18.75">
      <c r="A6649" s="37">
        <v>6647</v>
      </c>
      <c r="B6649" s="209"/>
      <c r="C6649" s="37" t="s">
        <v>18483</v>
      </c>
      <c r="D6649" s="6" t="s">
        <v>6508</v>
      </c>
      <c r="E6649" s="3">
        <v>4</v>
      </c>
    </row>
    <row r="6650" spans="1:5" ht="33">
      <c r="A6650" s="37">
        <v>6648</v>
      </c>
      <c r="B6650" s="209"/>
      <c r="C6650" s="37" t="s">
        <v>18484</v>
      </c>
      <c r="D6650" s="6" t="s">
        <v>6509</v>
      </c>
      <c r="E6650" s="3">
        <v>4</v>
      </c>
    </row>
    <row r="6651" spans="1:5" ht="33">
      <c r="A6651" s="37">
        <v>6649</v>
      </c>
      <c r="B6651" s="209"/>
      <c r="C6651" s="37" t="s">
        <v>18485</v>
      </c>
      <c r="D6651" s="6" t="s">
        <v>6510</v>
      </c>
      <c r="E6651" s="3">
        <v>4</v>
      </c>
    </row>
    <row r="6652" spans="1:5" ht="33">
      <c r="A6652" s="37">
        <v>6650</v>
      </c>
      <c r="B6652" s="209"/>
      <c r="C6652" s="37" t="s">
        <v>18486</v>
      </c>
      <c r="D6652" s="6" t="s">
        <v>6511</v>
      </c>
      <c r="E6652" s="3">
        <v>4</v>
      </c>
    </row>
    <row r="6653" spans="1:5" ht="18.75">
      <c r="A6653" s="37">
        <v>6651</v>
      </c>
      <c r="B6653" s="209"/>
      <c r="C6653" s="37" t="s">
        <v>18487</v>
      </c>
      <c r="D6653" s="6" t="s">
        <v>6512</v>
      </c>
      <c r="E6653" s="3">
        <v>4</v>
      </c>
    </row>
    <row r="6654" spans="1:5" ht="18.75">
      <c r="A6654" s="37">
        <v>6652</v>
      </c>
      <c r="B6654" s="209"/>
      <c r="C6654" s="37" t="s">
        <v>18488</v>
      </c>
      <c r="D6654" s="6" t="s">
        <v>6513</v>
      </c>
      <c r="E6654" s="3">
        <v>4</v>
      </c>
    </row>
    <row r="6655" spans="1:5" ht="18.75">
      <c r="A6655" s="37">
        <v>6653</v>
      </c>
      <c r="B6655" s="209"/>
      <c r="C6655" s="37" t="s">
        <v>18489</v>
      </c>
      <c r="D6655" s="6" t="s">
        <v>6514</v>
      </c>
      <c r="E6655" s="3">
        <v>4</v>
      </c>
    </row>
    <row r="6656" spans="1:5" ht="18.75">
      <c r="A6656" s="37">
        <v>6654</v>
      </c>
      <c r="B6656" s="209"/>
      <c r="C6656" s="37" t="s">
        <v>18490</v>
      </c>
      <c r="D6656" s="6" t="s">
        <v>6515</v>
      </c>
      <c r="E6656" s="3">
        <v>4</v>
      </c>
    </row>
    <row r="6657" spans="1:5" ht="33">
      <c r="A6657" s="37">
        <v>6655</v>
      </c>
      <c r="B6657" s="209"/>
      <c r="C6657" s="37" t="s">
        <v>18491</v>
      </c>
      <c r="D6657" s="6" t="s">
        <v>6516</v>
      </c>
      <c r="E6657" s="3">
        <v>4</v>
      </c>
    </row>
    <row r="6658" spans="1:5" ht="18.75">
      <c r="A6658" s="37">
        <v>6656</v>
      </c>
      <c r="B6658" s="209"/>
      <c r="C6658" s="37" t="s">
        <v>18492</v>
      </c>
      <c r="D6658" s="6" t="s">
        <v>6517</v>
      </c>
      <c r="E6658" s="3">
        <v>4</v>
      </c>
    </row>
    <row r="6659" spans="1:5" ht="33">
      <c r="A6659" s="37">
        <v>6657</v>
      </c>
      <c r="B6659" s="209"/>
      <c r="C6659" s="37" t="s">
        <v>18493</v>
      </c>
      <c r="D6659" s="6" t="s">
        <v>6518</v>
      </c>
      <c r="E6659" s="3">
        <v>4</v>
      </c>
    </row>
    <row r="6660" spans="1:5" ht="33">
      <c r="A6660" s="37">
        <v>6658</v>
      </c>
      <c r="B6660" s="209"/>
      <c r="C6660" s="37" t="s">
        <v>18494</v>
      </c>
      <c r="D6660" s="6" t="s">
        <v>6519</v>
      </c>
      <c r="E6660" s="3">
        <v>4</v>
      </c>
    </row>
    <row r="6661" spans="1:5" ht="18.75">
      <c r="A6661" s="37">
        <v>6659</v>
      </c>
      <c r="B6661" s="209"/>
      <c r="C6661" s="37" t="s">
        <v>18495</v>
      </c>
      <c r="D6661" s="6" t="s">
        <v>6520</v>
      </c>
      <c r="E6661" s="3">
        <v>4</v>
      </c>
    </row>
    <row r="6662" spans="1:5" ht="33">
      <c r="A6662" s="37">
        <v>6660</v>
      </c>
      <c r="B6662" s="209"/>
      <c r="C6662" s="37" t="s">
        <v>18496</v>
      </c>
      <c r="D6662" s="6" t="s">
        <v>6521</v>
      </c>
      <c r="E6662" s="3">
        <v>4</v>
      </c>
    </row>
    <row r="6663" spans="1:5" ht="18.75">
      <c r="A6663" s="37">
        <v>6661</v>
      </c>
      <c r="B6663" s="209"/>
      <c r="C6663" s="37" t="s">
        <v>18497</v>
      </c>
      <c r="D6663" s="6" t="s">
        <v>6522</v>
      </c>
      <c r="E6663" s="3">
        <v>4</v>
      </c>
    </row>
    <row r="6664" spans="1:5" ht="18.75">
      <c r="A6664" s="37">
        <v>6662</v>
      </c>
      <c r="B6664" s="209"/>
      <c r="C6664" s="37" t="s">
        <v>18498</v>
      </c>
      <c r="D6664" s="6" t="s">
        <v>6523</v>
      </c>
      <c r="E6664" s="3">
        <v>4</v>
      </c>
    </row>
    <row r="6665" spans="1:5" ht="18.75">
      <c r="A6665" s="37">
        <v>6663</v>
      </c>
      <c r="B6665" s="209"/>
      <c r="C6665" s="37" t="s">
        <v>18499</v>
      </c>
      <c r="D6665" s="6" t="s">
        <v>6524</v>
      </c>
      <c r="E6665" s="3">
        <v>4</v>
      </c>
    </row>
    <row r="6666" spans="1:5" ht="18.75">
      <c r="A6666" s="37">
        <v>6664</v>
      </c>
      <c r="B6666" s="209"/>
      <c r="C6666" s="37" t="s">
        <v>18500</v>
      </c>
      <c r="D6666" s="6" t="s">
        <v>6525</v>
      </c>
      <c r="E6666" s="3">
        <v>4</v>
      </c>
    </row>
    <row r="6667" spans="1:5" ht="18.75">
      <c r="A6667" s="37">
        <v>6665</v>
      </c>
      <c r="B6667" s="209"/>
      <c r="C6667" s="37" t="s">
        <v>18501</v>
      </c>
      <c r="D6667" s="6" t="s">
        <v>6526</v>
      </c>
      <c r="E6667" s="3">
        <v>4</v>
      </c>
    </row>
    <row r="6668" spans="1:5" ht="18.75">
      <c r="A6668" s="37">
        <v>6666</v>
      </c>
      <c r="B6668" s="209"/>
      <c r="C6668" s="37" t="s">
        <v>18502</v>
      </c>
      <c r="D6668" s="6" t="s">
        <v>6527</v>
      </c>
      <c r="E6668" s="3">
        <v>4</v>
      </c>
    </row>
    <row r="6669" spans="1:5" ht="33">
      <c r="A6669" s="37">
        <v>6667</v>
      </c>
      <c r="B6669" s="209"/>
      <c r="C6669" s="37" t="s">
        <v>18503</v>
      </c>
      <c r="D6669" s="6" t="s">
        <v>6528</v>
      </c>
      <c r="E6669" s="3">
        <v>4</v>
      </c>
    </row>
    <row r="6670" spans="1:5" ht="33">
      <c r="A6670" s="37">
        <v>6668</v>
      </c>
      <c r="B6670" s="209"/>
      <c r="C6670" s="37" t="s">
        <v>18504</v>
      </c>
      <c r="D6670" s="6" t="s">
        <v>6529</v>
      </c>
      <c r="E6670" s="3">
        <v>4</v>
      </c>
    </row>
    <row r="6671" spans="1:5" ht="33">
      <c r="A6671" s="37">
        <v>6669</v>
      </c>
      <c r="B6671" s="209"/>
      <c r="C6671" s="37" t="s">
        <v>18505</v>
      </c>
      <c r="D6671" s="6" t="s">
        <v>6530</v>
      </c>
      <c r="E6671" s="3">
        <v>4</v>
      </c>
    </row>
    <row r="6672" spans="1:5" ht="33">
      <c r="A6672" s="37">
        <v>6670</v>
      </c>
      <c r="B6672" s="209"/>
      <c r="C6672" s="37" t="s">
        <v>18506</v>
      </c>
      <c r="D6672" s="6" t="s">
        <v>6531</v>
      </c>
      <c r="E6672" s="3">
        <v>4</v>
      </c>
    </row>
    <row r="6673" spans="1:5" ht="33">
      <c r="A6673" s="37">
        <v>6671</v>
      </c>
      <c r="B6673" s="209"/>
      <c r="C6673" s="37" t="s">
        <v>18507</v>
      </c>
      <c r="D6673" s="6" t="s">
        <v>6532</v>
      </c>
      <c r="E6673" s="3">
        <v>4</v>
      </c>
    </row>
    <row r="6674" spans="1:5" ht="33">
      <c r="A6674" s="37">
        <v>6672</v>
      </c>
      <c r="B6674" s="209"/>
      <c r="C6674" s="37" t="s">
        <v>18508</v>
      </c>
      <c r="D6674" s="6" t="s">
        <v>6533</v>
      </c>
      <c r="E6674" s="3">
        <v>4</v>
      </c>
    </row>
    <row r="6675" spans="1:5" ht="18.75">
      <c r="A6675" s="37">
        <v>6673</v>
      </c>
      <c r="B6675" s="209"/>
      <c r="C6675" s="37" t="s">
        <v>18509</v>
      </c>
      <c r="D6675" s="6" t="s">
        <v>6534</v>
      </c>
      <c r="E6675" s="3">
        <v>4</v>
      </c>
    </row>
    <row r="6676" spans="1:5" ht="18.75">
      <c r="A6676" s="37">
        <v>6674</v>
      </c>
      <c r="B6676" s="209"/>
      <c r="C6676" s="37" t="s">
        <v>18510</v>
      </c>
      <c r="D6676" s="6" t="s">
        <v>6535</v>
      </c>
      <c r="E6676" s="3">
        <v>4</v>
      </c>
    </row>
    <row r="6677" spans="1:5" ht="18.75">
      <c r="A6677" s="37">
        <v>6675</v>
      </c>
      <c r="B6677" s="209"/>
      <c r="C6677" s="37" t="s">
        <v>18511</v>
      </c>
      <c r="D6677" s="6" t="s">
        <v>6536</v>
      </c>
      <c r="E6677" s="3">
        <v>4</v>
      </c>
    </row>
    <row r="6678" spans="1:5" ht="33">
      <c r="A6678" s="37">
        <v>6676</v>
      </c>
      <c r="B6678" s="209"/>
      <c r="C6678" s="37" t="s">
        <v>18512</v>
      </c>
      <c r="D6678" s="6" t="s">
        <v>6537</v>
      </c>
      <c r="E6678" s="3">
        <v>4</v>
      </c>
    </row>
    <row r="6679" spans="1:5" ht="33">
      <c r="A6679" s="37">
        <v>6677</v>
      </c>
      <c r="B6679" s="209"/>
      <c r="C6679" s="37" t="s">
        <v>18513</v>
      </c>
      <c r="D6679" s="6" t="s">
        <v>6538</v>
      </c>
      <c r="E6679" s="3">
        <v>4</v>
      </c>
    </row>
    <row r="6680" spans="1:5" ht="33">
      <c r="A6680" s="37">
        <v>6678</v>
      </c>
      <c r="B6680" s="209"/>
      <c r="C6680" s="37" t="s">
        <v>18514</v>
      </c>
      <c r="D6680" s="6" t="s">
        <v>6539</v>
      </c>
      <c r="E6680" s="3">
        <v>4</v>
      </c>
    </row>
    <row r="6681" spans="1:5" ht="33">
      <c r="A6681" s="37">
        <v>6679</v>
      </c>
      <c r="B6681" s="209"/>
      <c r="C6681" s="37" t="s">
        <v>18515</v>
      </c>
      <c r="D6681" s="6" t="s">
        <v>6540</v>
      </c>
      <c r="E6681" s="3">
        <v>4</v>
      </c>
    </row>
    <row r="6682" spans="1:5" ht="33">
      <c r="A6682" s="37">
        <v>6680</v>
      </c>
      <c r="B6682" s="209"/>
      <c r="C6682" s="37" t="s">
        <v>18516</v>
      </c>
      <c r="D6682" s="6" t="s">
        <v>6541</v>
      </c>
      <c r="E6682" s="3">
        <v>4</v>
      </c>
    </row>
    <row r="6683" spans="1:5" ht="33">
      <c r="A6683" s="37">
        <v>6681</v>
      </c>
      <c r="B6683" s="209"/>
      <c r="C6683" s="37" t="s">
        <v>18517</v>
      </c>
      <c r="D6683" s="6" t="s">
        <v>6542</v>
      </c>
      <c r="E6683" s="3">
        <v>4</v>
      </c>
    </row>
    <row r="6684" spans="1:5" ht="33">
      <c r="A6684" s="37">
        <v>6682</v>
      </c>
      <c r="B6684" s="209"/>
      <c r="C6684" s="37" t="s">
        <v>18518</v>
      </c>
      <c r="D6684" s="6" t="s">
        <v>6543</v>
      </c>
      <c r="E6684" s="3">
        <v>4</v>
      </c>
    </row>
    <row r="6685" spans="1:5" ht="33">
      <c r="A6685" s="37">
        <v>6683</v>
      </c>
      <c r="B6685" s="209"/>
      <c r="C6685" s="37" t="s">
        <v>18519</v>
      </c>
      <c r="D6685" s="6" t="s">
        <v>6544</v>
      </c>
      <c r="E6685" s="3">
        <v>4</v>
      </c>
    </row>
    <row r="6686" spans="1:5" ht="18.75">
      <c r="A6686" s="37">
        <v>6684</v>
      </c>
      <c r="B6686" s="209"/>
      <c r="C6686" s="37" t="s">
        <v>18520</v>
      </c>
      <c r="D6686" s="6" t="s">
        <v>6545</v>
      </c>
      <c r="E6686" s="3">
        <v>4</v>
      </c>
    </row>
    <row r="6687" spans="1:5" ht="18.75">
      <c r="A6687" s="37">
        <v>6685</v>
      </c>
      <c r="B6687" s="209"/>
      <c r="C6687" s="37" t="s">
        <v>18521</v>
      </c>
      <c r="D6687" s="6" t="s">
        <v>6546</v>
      </c>
      <c r="E6687" s="3">
        <v>4</v>
      </c>
    </row>
    <row r="6688" spans="1:5" ht="18.75">
      <c r="A6688" s="37">
        <v>6686</v>
      </c>
      <c r="B6688" s="209"/>
      <c r="C6688" s="37" t="s">
        <v>18522</v>
      </c>
      <c r="D6688" s="6" t="s">
        <v>6547</v>
      </c>
      <c r="E6688" s="3">
        <v>4</v>
      </c>
    </row>
    <row r="6689" spans="1:5" ht="33">
      <c r="A6689" s="37">
        <v>6687</v>
      </c>
      <c r="B6689" s="209"/>
      <c r="C6689" s="37" t="s">
        <v>18523</v>
      </c>
      <c r="D6689" s="6" t="s">
        <v>6548</v>
      </c>
      <c r="E6689" s="3">
        <v>4</v>
      </c>
    </row>
    <row r="6690" spans="1:5" ht="33">
      <c r="A6690" s="37">
        <v>6688</v>
      </c>
      <c r="B6690" s="209"/>
      <c r="C6690" s="37" t="s">
        <v>18524</v>
      </c>
      <c r="D6690" s="6" t="s">
        <v>6549</v>
      </c>
      <c r="E6690" s="3">
        <v>4</v>
      </c>
    </row>
    <row r="6691" spans="1:5" ht="33">
      <c r="A6691" s="37">
        <v>6689</v>
      </c>
      <c r="B6691" s="209"/>
      <c r="C6691" s="37" t="s">
        <v>18525</v>
      </c>
      <c r="D6691" s="6" t="s">
        <v>6550</v>
      </c>
      <c r="E6691" s="3">
        <v>4</v>
      </c>
    </row>
    <row r="6692" spans="1:5" ht="33">
      <c r="A6692" s="37">
        <v>6690</v>
      </c>
      <c r="B6692" s="209"/>
      <c r="C6692" s="37" t="s">
        <v>18526</v>
      </c>
      <c r="D6692" s="6" t="s">
        <v>6551</v>
      </c>
      <c r="E6692" s="3">
        <v>4</v>
      </c>
    </row>
    <row r="6693" spans="1:5" ht="33">
      <c r="A6693" s="37">
        <v>6691</v>
      </c>
      <c r="B6693" s="209"/>
      <c r="C6693" s="37" t="s">
        <v>18527</v>
      </c>
      <c r="D6693" s="6" t="s">
        <v>6552</v>
      </c>
      <c r="E6693" s="3">
        <v>4</v>
      </c>
    </row>
    <row r="6694" spans="1:5" ht="33">
      <c r="A6694" s="37">
        <v>6692</v>
      </c>
      <c r="B6694" s="209"/>
      <c r="C6694" s="37" t="s">
        <v>18528</v>
      </c>
      <c r="D6694" s="6" t="s">
        <v>6553</v>
      </c>
      <c r="E6694" s="3">
        <v>4</v>
      </c>
    </row>
    <row r="6695" spans="1:5" ht="33">
      <c r="A6695" s="37">
        <v>6693</v>
      </c>
      <c r="B6695" s="209"/>
      <c r="C6695" s="37" t="s">
        <v>18529</v>
      </c>
      <c r="D6695" s="6" t="s">
        <v>6554</v>
      </c>
      <c r="E6695" s="3">
        <v>4</v>
      </c>
    </row>
    <row r="6696" spans="1:5" ht="33">
      <c r="A6696" s="37">
        <v>6694</v>
      </c>
      <c r="B6696" s="209"/>
      <c r="C6696" s="37" t="s">
        <v>18530</v>
      </c>
      <c r="D6696" s="6" t="s">
        <v>6555</v>
      </c>
      <c r="E6696" s="3">
        <v>4</v>
      </c>
    </row>
    <row r="6697" spans="1:5" ht="33">
      <c r="A6697" s="37">
        <v>6695</v>
      </c>
      <c r="B6697" s="209"/>
      <c r="C6697" s="37" t="s">
        <v>18531</v>
      </c>
      <c r="D6697" s="6" t="s">
        <v>6556</v>
      </c>
      <c r="E6697" s="3">
        <v>4</v>
      </c>
    </row>
    <row r="6698" spans="1:5" ht="33">
      <c r="A6698" s="37">
        <v>6696</v>
      </c>
      <c r="B6698" s="209"/>
      <c r="C6698" s="37" t="s">
        <v>18532</v>
      </c>
      <c r="D6698" s="6" t="s">
        <v>6557</v>
      </c>
      <c r="E6698" s="3">
        <v>4</v>
      </c>
    </row>
    <row r="6699" spans="1:5" ht="33">
      <c r="A6699" s="37">
        <v>6697</v>
      </c>
      <c r="B6699" s="209"/>
      <c r="C6699" s="37" t="s">
        <v>18533</v>
      </c>
      <c r="D6699" s="6" t="s">
        <v>6558</v>
      </c>
      <c r="E6699" s="3">
        <v>4</v>
      </c>
    </row>
    <row r="6700" spans="1:5" ht="33">
      <c r="A6700" s="37">
        <v>6698</v>
      </c>
      <c r="B6700" s="209"/>
      <c r="C6700" s="37" t="s">
        <v>18534</v>
      </c>
      <c r="D6700" s="6" t="s">
        <v>6559</v>
      </c>
      <c r="E6700" s="3">
        <v>4</v>
      </c>
    </row>
    <row r="6701" spans="1:5" ht="18.75">
      <c r="A6701" s="37">
        <v>6699</v>
      </c>
      <c r="B6701" s="209"/>
      <c r="C6701" s="37" t="s">
        <v>18535</v>
      </c>
      <c r="D6701" s="6" t="s">
        <v>6560</v>
      </c>
      <c r="E6701" s="3">
        <v>4</v>
      </c>
    </row>
    <row r="6702" spans="1:5" ht="33">
      <c r="A6702" s="37">
        <v>6700</v>
      </c>
      <c r="B6702" s="209"/>
      <c r="C6702" s="37" t="s">
        <v>18536</v>
      </c>
      <c r="D6702" s="6" t="s">
        <v>6561</v>
      </c>
      <c r="E6702" s="3">
        <v>4</v>
      </c>
    </row>
    <row r="6703" spans="1:5" ht="33">
      <c r="A6703" s="37">
        <v>6701</v>
      </c>
      <c r="B6703" s="209"/>
      <c r="C6703" s="37" t="s">
        <v>18537</v>
      </c>
      <c r="D6703" s="6" t="s">
        <v>6562</v>
      </c>
      <c r="E6703" s="3">
        <v>4</v>
      </c>
    </row>
    <row r="6704" spans="1:5" ht="18.75">
      <c r="A6704" s="37">
        <v>6702</v>
      </c>
      <c r="B6704" s="209"/>
      <c r="C6704" s="37" t="s">
        <v>18538</v>
      </c>
      <c r="D6704" s="6" t="s">
        <v>6563</v>
      </c>
      <c r="E6704" s="3">
        <v>4</v>
      </c>
    </row>
    <row r="6705" spans="1:5" ht="18.75">
      <c r="A6705" s="37">
        <v>6703</v>
      </c>
      <c r="B6705" s="209"/>
      <c r="C6705" s="37" t="s">
        <v>18539</v>
      </c>
      <c r="D6705" s="6" t="s">
        <v>6564</v>
      </c>
      <c r="E6705" s="3">
        <v>4</v>
      </c>
    </row>
    <row r="6706" spans="1:5" ht="18.75">
      <c r="A6706" s="37">
        <v>6704</v>
      </c>
      <c r="B6706" s="209"/>
      <c r="C6706" s="37" t="s">
        <v>18540</v>
      </c>
      <c r="D6706" s="6" t="s">
        <v>6565</v>
      </c>
      <c r="E6706" s="3">
        <v>4</v>
      </c>
    </row>
    <row r="6707" spans="1:5" ht="33">
      <c r="A6707" s="37">
        <v>6705</v>
      </c>
      <c r="B6707" s="209"/>
      <c r="C6707" s="37" t="s">
        <v>18541</v>
      </c>
      <c r="D6707" s="6" t="s">
        <v>6566</v>
      </c>
      <c r="E6707" s="3">
        <v>4</v>
      </c>
    </row>
    <row r="6708" spans="1:5" ht="33">
      <c r="A6708" s="37">
        <v>6706</v>
      </c>
      <c r="B6708" s="209"/>
      <c r="C6708" s="37" t="s">
        <v>18542</v>
      </c>
      <c r="D6708" s="6" t="s">
        <v>6567</v>
      </c>
      <c r="E6708" s="3">
        <v>4</v>
      </c>
    </row>
    <row r="6709" spans="1:5" ht="33">
      <c r="A6709" s="37">
        <v>6707</v>
      </c>
      <c r="B6709" s="209"/>
      <c r="C6709" s="37" t="s">
        <v>18543</v>
      </c>
      <c r="D6709" s="6" t="s">
        <v>6568</v>
      </c>
      <c r="E6709" s="3">
        <v>4</v>
      </c>
    </row>
    <row r="6710" spans="1:5" ht="33">
      <c r="A6710" s="37">
        <v>6708</v>
      </c>
      <c r="B6710" s="209"/>
      <c r="C6710" s="37" t="s">
        <v>18544</v>
      </c>
      <c r="D6710" s="6" t="s">
        <v>6569</v>
      </c>
      <c r="E6710" s="3">
        <v>4</v>
      </c>
    </row>
    <row r="6711" spans="1:5" ht="33">
      <c r="A6711" s="37">
        <v>6709</v>
      </c>
      <c r="B6711" s="209"/>
      <c r="C6711" s="37" t="s">
        <v>18545</v>
      </c>
      <c r="D6711" s="6" t="s">
        <v>6570</v>
      </c>
      <c r="E6711" s="3">
        <v>4</v>
      </c>
    </row>
    <row r="6712" spans="1:5" ht="18.75">
      <c r="A6712" s="37">
        <v>6710</v>
      </c>
      <c r="B6712" s="209"/>
      <c r="C6712" s="37" t="s">
        <v>18546</v>
      </c>
      <c r="D6712" s="6" t="s">
        <v>6571</v>
      </c>
      <c r="E6712" s="3">
        <v>4</v>
      </c>
    </row>
    <row r="6713" spans="1:5" ht="33">
      <c r="A6713" s="37">
        <v>6711</v>
      </c>
      <c r="B6713" s="209"/>
      <c r="C6713" s="37" t="s">
        <v>18547</v>
      </c>
      <c r="D6713" s="6" t="s">
        <v>6572</v>
      </c>
      <c r="E6713" s="3">
        <v>4</v>
      </c>
    </row>
    <row r="6714" spans="1:5" ht="18.75">
      <c r="A6714" s="37">
        <v>6712</v>
      </c>
      <c r="B6714" s="209"/>
      <c r="C6714" s="37" t="s">
        <v>18548</v>
      </c>
      <c r="D6714" s="6" t="s">
        <v>6573</v>
      </c>
      <c r="E6714" s="3">
        <v>4</v>
      </c>
    </row>
    <row r="6715" spans="1:5" ht="18.75">
      <c r="A6715" s="37">
        <v>6713</v>
      </c>
      <c r="B6715" s="209"/>
      <c r="C6715" s="37" t="s">
        <v>18549</v>
      </c>
      <c r="D6715" s="6" t="s">
        <v>6574</v>
      </c>
      <c r="E6715" s="3">
        <v>4</v>
      </c>
    </row>
    <row r="6716" spans="1:5" ht="33">
      <c r="A6716" s="37">
        <v>6714</v>
      </c>
      <c r="B6716" s="209"/>
      <c r="C6716" s="37" t="s">
        <v>18550</v>
      </c>
      <c r="D6716" s="6" t="s">
        <v>6575</v>
      </c>
      <c r="E6716" s="3">
        <v>4</v>
      </c>
    </row>
    <row r="6717" spans="1:5" ht="33">
      <c r="A6717" s="37">
        <v>6715</v>
      </c>
      <c r="B6717" s="209"/>
      <c r="C6717" s="37" t="s">
        <v>18551</v>
      </c>
      <c r="D6717" s="6" t="s">
        <v>6576</v>
      </c>
      <c r="E6717" s="3">
        <v>4</v>
      </c>
    </row>
    <row r="6718" spans="1:5" ht="33">
      <c r="A6718" s="37">
        <v>6716</v>
      </c>
      <c r="B6718" s="209"/>
      <c r="C6718" s="37" t="s">
        <v>18552</v>
      </c>
      <c r="D6718" s="6" t="s">
        <v>6577</v>
      </c>
      <c r="E6718" s="3">
        <v>4</v>
      </c>
    </row>
    <row r="6719" spans="1:5" ht="33">
      <c r="A6719" s="37">
        <v>6717</v>
      </c>
      <c r="B6719" s="209"/>
      <c r="C6719" s="37" t="s">
        <v>18553</v>
      </c>
      <c r="D6719" s="6" t="s">
        <v>6578</v>
      </c>
      <c r="E6719" s="3">
        <v>4</v>
      </c>
    </row>
    <row r="6720" spans="1:5" ht="33">
      <c r="A6720" s="37">
        <v>6718</v>
      </c>
      <c r="B6720" s="209"/>
      <c r="C6720" s="37" t="s">
        <v>18554</v>
      </c>
      <c r="D6720" s="6" t="s">
        <v>6579</v>
      </c>
      <c r="E6720" s="3">
        <v>4</v>
      </c>
    </row>
    <row r="6721" spans="1:5" ht="18.75">
      <c r="A6721" s="37">
        <v>6719</v>
      </c>
      <c r="B6721" s="209"/>
      <c r="C6721" s="37" t="s">
        <v>18555</v>
      </c>
      <c r="D6721" s="6" t="s">
        <v>6580</v>
      </c>
      <c r="E6721" s="3">
        <v>4</v>
      </c>
    </row>
    <row r="6722" spans="1:5" ht="33">
      <c r="A6722" s="37">
        <v>6720</v>
      </c>
      <c r="B6722" s="209"/>
      <c r="C6722" s="37" t="s">
        <v>18556</v>
      </c>
      <c r="D6722" s="6" t="s">
        <v>6581</v>
      </c>
      <c r="E6722" s="3">
        <v>4</v>
      </c>
    </row>
    <row r="6723" spans="1:5" ht="18.75">
      <c r="A6723" s="37">
        <v>6721</v>
      </c>
      <c r="B6723" s="209"/>
      <c r="C6723" s="37" t="s">
        <v>18557</v>
      </c>
      <c r="D6723" s="6" t="s">
        <v>6582</v>
      </c>
      <c r="E6723" s="3">
        <v>4</v>
      </c>
    </row>
    <row r="6724" spans="1:5" ht="18.75">
      <c r="A6724" s="37">
        <v>6722</v>
      </c>
      <c r="B6724" s="209"/>
      <c r="C6724" s="37" t="s">
        <v>18558</v>
      </c>
      <c r="D6724" s="6" t="s">
        <v>6583</v>
      </c>
      <c r="E6724" s="3">
        <v>4</v>
      </c>
    </row>
    <row r="6725" spans="1:5" ht="33">
      <c r="A6725" s="37">
        <v>6723</v>
      </c>
      <c r="B6725" s="209"/>
      <c r="C6725" s="37" t="s">
        <v>18559</v>
      </c>
      <c r="D6725" s="6" t="s">
        <v>6584</v>
      </c>
      <c r="E6725" s="3">
        <v>4</v>
      </c>
    </row>
    <row r="6726" spans="1:5" ht="18.75">
      <c r="A6726" s="37">
        <v>6724</v>
      </c>
      <c r="B6726" s="209"/>
      <c r="C6726" s="37" t="s">
        <v>18560</v>
      </c>
      <c r="D6726" s="6" t="s">
        <v>6585</v>
      </c>
      <c r="E6726" s="3">
        <v>4</v>
      </c>
    </row>
    <row r="6727" spans="1:5" ht="33">
      <c r="A6727" s="37">
        <v>6725</v>
      </c>
      <c r="B6727" s="209"/>
      <c r="C6727" s="37" t="s">
        <v>18561</v>
      </c>
      <c r="D6727" s="6" t="s">
        <v>6586</v>
      </c>
      <c r="E6727" s="3">
        <v>4</v>
      </c>
    </row>
    <row r="6728" spans="1:5" ht="18.75">
      <c r="A6728" s="37">
        <v>6726</v>
      </c>
      <c r="B6728" s="209"/>
      <c r="C6728" s="37" t="s">
        <v>18562</v>
      </c>
      <c r="D6728" s="6" t="s">
        <v>6587</v>
      </c>
      <c r="E6728" s="3">
        <v>4</v>
      </c>
    </row>
    <row r="6729" spans="1:5" ht="18.75">
      <c r="A6729" s="37">
        <v>6727</v>
      </c>
      <c r="B6729" s="209"/>
      <c r="C6729" s="37" t="s">
        <v>18563</v>
      </c>
      <c r="D6729" s="6" t="s">
        <v>6588</v>
      </c>
      <c r="E6729" s="3">
        <v>4</v>
      </c>
    </row>
    <row r="6730" spans="1:5" ht="33">
      <c r="A6730" s="37">
        <v>6728</v>
      </c>
      <c r="B6730" s="209"/>
      <c r="C6730" s="37" t="s">
        <v>18564</v>
      </c>
      <c r="D6730" s="6" t="s">
        <v>6589</v>
      </c>
      <c r="E6730" s="3">
        <v>4</v>
      </c>
    </row>
    <row r="6731" spans="1:5" ht="18.75">
      <c r="A6731" s="37">
        <v>6729</v>
      </c>
      <c r="B6731" s="209"/>
      <c r="C6731" s="37" t="s">
        <v>18565</v>
      </c>
      <c r="D6731" s="6" t="s">
        <v>6590</v>
      </c>
      <c r="E6731" s="3">
        <v>4</v>
      </c>
    </row>
    <row r="6732" spans="1:5" ht="18.75">
      <c r="A6732" s="37">
        <v>6730</v>
      </c>
      <c r="B6732" s="209"/>
      <c r="C6732" s="37" t="s">
        <v>18566</v>
      </c>
      <c r="D6732" s="6" t="s">
        <v>6591</v>
      </c>
      <c r="E6732" s="3">
        <v>4</v>
      </c>
    </row>
    <row r="6733" spans="1:5" ht="18.75">
      <c r="A6733" s="37">
        <v>6731</v>
      </c>
      <c r="B6733" s="209"/>
      <c r="C6733" s="37" t="s">
        <v>18567</v>
      </c>
      <c r="D6733" s="6" t="s">
        <v>6592</v>
      </c>
      <c r="E6733" s="3">
        <v>4</v>
      </c>
    </row>
    <row r="6734" spans="1:5" ht="18.75">
      <c r="A6734" s="37">
        <v>6732</v>
      </c>
      <c r="B6734" s="209"/>
      <c r="C6734" s="37" t="s">
        <v>18568</v>
      </c>
      <c r="D6734" s="6" t="s">
        <v>6593</v>
      </c>
      <c r="E6734" s="3">
        <v>4</v>
      </c>
    </row>
    <row r="6735" spans="1:5" ht="33">
      <c r="A6735" s="37">
        <v>6733</v>
      </c>
      <c r="B6735" s="209"/>
      <c r="C6735" s="37" t="s">
        <v>18569</v>
      </c>
      <c r="D6735" s="6" t="s">
        <v>6594</v>
      </c>
      <c r="E6735" s="3">
        <v>4</v>
      </c>
    </row>
    <row r="6736" spans="1:5" ht="33">
      <c r="A6736" s="37">
        <v>6734</v>
      </c>
      <c r="B6736" s="209"/>
      <c r="C6736" s="37" t="s">
        <v>18570</v>
      </c>
      <c r="D6736" s="6" t="s">
        <v>6595</v>
      </c>
      <c r="E6736" s="3">
        <v>4</v>
      </c>
    </row>
    <row r="6737" spans="1:5" ht="18.75">
      <c r="A6737" s="37">
        <v>6735</v>
      </c>
      <c r="B6737" s="209"/>
      <c r="C6737" s="37" t="s">
        <v>18571</v>
      </c>
      <c r="D6737" s="6" t="s">
        <v>6596</v>
      </c>
      <c r="E6737" s="3">
        <v>4</v>
      </c>
    </row>
    <row r="6738" spans="1:5" ht="18.75">
      <c r="A6738" s="37">
        <v>6736</v>
      </c>
      <c r="B6738" s="209"/>
      <c r="C6738" s="37" t="s">
        <v>18572</v>
      </c>
      <c r="D6738" s="6" t="s">
        <v>6597</v>
      </c>
      <c r="E6738" s="3">
        <v>4</v>
      </c>
    </row>
    <row r="6739" spans="1:5" ht="18.75">
      <c r="A6739" s="37">
        <v>6737</v>
      </c>
      <c r="B6739" s="209"/>
      <c r="C6739" s="37" t="s">
        <v>18573</v>
      </c>
      <c r="D6739" s="6" t="s">
        <v>6598</v>
      </c>
      <c r="E6739" s="3">
        <v>4</v>
      </c>
    </row>
    <row r="6740" spans="1:5" ht="18.75">
      <c r="A6740" s="37">
        <v>6738</v>
      </c>
      <c r="B6740" s="209"/>
      <c r="C6740" s="37" t="s">
        <v>18574</v>
      </c>
      <c r="D6740" s="6" t="s">
        <v>6599</v>
      </c>
      <c r="E6740" s="3">
        <v>4</v>
      </c>
    </row>
    <row r="6741" spans="1:5" ht="33">
      <c r="A6741" s="37">
        <v>6739</v>
      </c>
      <c r="B6741" s="209"/>
      <c r="C6741" s="37" t="s">
        <v>18575</v>
      </c>
      <c r="D6741" s="6" t="s">
        <v>6600</v>
      </c>
      <c r="E6741" s="3">
        <v>4</v>
      </c>
    </row>
    <row r="6742" spans="1:5" ht="33">
      <c r="A6742" s="37">
        <v>6740</v>
      </c>
      <c r="B6742" s="209"/>
      <c r="C6742" s="37" t="s">
        <v>18576</v>
      </c>
      <c r="D6742" s="6" t="s">
        <v>6601</v>
      </c>
      <c r="E6742" s="3">
        <v>4</v>
      </c>
    </row>
    <row r="6743" spans="1:5" ht="33">
      <c r="A6743" s="37">
        <v>6741</v>
      </c>
      <c r="B6743" s="209"/>
      <c r="C6743" s="37" t="s">
        <v>18577</v>
      </c>
      <c r="D6743" s="6" t="s">
        <v>6602</v>
      </c>
      <c r="E6743" s="3">
        <v>4</v>
      </c>
    </row>
    <row r="6744" spans="1:5" ht="18.75">
      <c r="A6744" s="37">
        <v>6742</v>
      </c>
      <c r="B6744" s="209"/>
      <c r="C6744" s="37" t="s">
        <v>18578</v>
      </c>
      <c r="D6744" s="6" t="s">
        <v>6603</v>
      </c>
      <c r="E6744" s="3">
        <v>4</v>
      </c>
    </row>
    <row r="6745" spans="1:5" ht="18.75">
      <c r="A6745" s="37">
        <v>6743</v>
      </c>
      <c r="B6745" s="209"/>
      <c r="C6745" s="37" t="s">
        <v>18579</v>
      </c>
      <c r="D6745" s="6" t="s">
        <v>6604</v>
      </c>
      <c r="E6745" s="3">
        <v>4</v>
      </c>
    </row>
    <row r="6746" spans="1:5" ht="33">
      <c r="A6746" s="37">
        <v>6744</v>
      </c>
      <c r="B6746" s="209"/>
      <c r="C6746" s="37" t="s">
        <v>18580</v>
      </c>
      <c r="D6746" s="6" t="s">
        <v>6605</v>
      </c>
      <c r="E6746" s="3">
        <v>4</v>
      </c>
    </row>
    <row r="6747" spans="1:5" ht="18.75">
      <c r="A6747" s="37">
        <v>6745</v>
      </c>
      <c r="B6747" s="209"/>
      <c r="C6747" s="37" t="s">
        <v>18581</v>
      </c>
      <c r="D6747" s="6" t="s">
        <v>6606</v>
      </c>
      <c r="E6747" s="3">
        <v>4</v>
      </c>
    </row>
    <row r="6748" spans="1:5" ht="18.75">
      <c r="A6748" s="37">
        <v>6746</v>
      </c>
      <c r="B6748" s="209"/>
      <c r="C6748" s="37" t="s">
        <v>18582</v>
      </c>
      <c r="D6748" s="6" t="s">
        <v>6607</v>
      </c>
      <c r="E6748" s="3">
        <v>4</v>
      </c>
    </row>
    <row r="6749" spans="1:5" ht="18.75">
      <c r="A6749" s="37">
        <v>6747</v>
      </c>
      <c r="B6749" s="209"/>
      <c r="C6749" s="37" t="s">
        <v>18583</v>
      </c>
      <c r="D6749" s="6" t="s">
        <v>6608</v>
      </c>
      <c r="E6749" s="3">
        <v>4</v>
      </c>
    </row>
    <row r="6750" spans="1:5" ht="18.75">
      <c r="A6750" s="37">
        <v>6748</v>
      </c>
      <c r="B6750" s="209"/>
      <c r="C6750" s="37" t="s">
        <v>18584</v>
      </c>
      <c r="D6750" s="6" t="s">
        <v>6609</v>
      </c>
      <c r="E6750" s="3">
        <v>4</v>
      </c>
    </row>
    <row r="6751" spans="1:5" ht="18.75">
      <c r="A6751" s="37">
        <v>6749</v>
      </c>
      <c r="B6751" s="209"/>
      <c r="C6751" s="37" t="s">
        <v>18585</v>
      </c>
      <c r="D6751" s="6" t="s">
        <v>6610</v>
      </c>
      <c r="E6751" s="3">
        <v>4</v>
      </c>
    </row>
    <row r="6752" spans="1:5" ht="18.75">
      <c r="A6752" s="37">
        <v>6750</v>
      </c>
      <c r="B6752" s="209"/>
      <c r="C6752" s="37" t="s">
        <v>18586</v>
      </c>
      <c r="D6752" s="6" t="s">
        <v>6611</v>
      </c>
      <c r="E6752" s="3">
        <v>4</v>
      </c>
    </row>
    <row r="6753" spans="1:5" ht="18.75">
      <c r="A6753" s="37">
        <v>6751</v>
      </c>
      <c r="B6753" s="209"/>
      <c r="C6753" s="37" t="s">
        <v>18587</v>
      </c>
      <c r="D6753" s="6" t="s">
        <v>6612</v>
      </c>
      <c r="E6753" s="3">
        <v>4</v>
      </c>
    </row>
    <row r="6754" spans="1:5" ht="18.75">
      <c r="A6754" s="37">
        <v>6752</v>
      </c>
      <c r="B6754" s="209"/>
      <c r="C6754" s="37" t="s">
        <v>18588</v>
      </c>
      <c r="D6754" s="6" t="s">
        <v>6613</v>
      </c>
      <c r="E6754" s="3">
        <v>4</v>
      </c>
    </row>
    <row r="6755" spans="1:5" ht="33">
      <c r="A6755" s="37">
        <v>6753</v>
      </c>
      <c r="B6755" s="209"/>
      <c r="C6755" s="37" t="s">
        <v>18589</v>
      </c>
      <c r="D6755" s="6" t="s">
        <v>6614</v>
      </c>
      <c r="E6755" s="3">
        <v>4</v>
      </c>
    </row>
    <row r="6756" spans="1:5" ht="18.75">
      <c r="A6756" s="37">
        <v>6754</v>
      </c>
      <c r="B6756" s="209"/>
      <c r="C6756" s="37" t="s">
        <v>18590</v>
      </c>
      <c r="D6756" s="6" t="s">
        <v>6615</v>
      </c>
      <c r="E6756" s="3">
        <v>4</v>
      </c>
    </row>
    <row r="6757" spans="1:5" ht="18.75">
      <c r="A6757" s="37">
        <v>6755</v>
      </c>
      <c r="B6757" s="209"/>
      <c r="C6757" s="37" t="s">
        <v>18591</v>
      </c>
      <c r="D6757" s="6" t="s">
        <v>6616</v>
      </c>
      <c r="E6757" s="3">
        <v>4</v>
      </c>
    </row>
    <row r="6758" spans="1:5" ht="33">
      <c r="A6758" s="37">
        <v>6756</v>
      </c>
      <c r="B6758" s="209"/>
      <c r="C6758" s="37" t="s">
        <v>18592</v>
      </c>
      <c r="D6758" s="6" t="s">
        <v>6617</v>
      </c>
      <c r="E6758" s="3">
        <v>4</v>
      </c>
    </row>
    <row r="6759" spans="1:5" ht="33">
      <c r="A6759" s="37">
        <v>6757</v>
      </c>
      <c r="B6759" s="209"/>
      <c r="C6759" s="37" t="s">
        <v>18593</v>
      </c>
      <c r="D6759" s="6" t="s">
        <v>6618</v>
      </c>
      <c r="E6759" s="3">
        <v>4</v>
      </c>
    </row>
    <row r="6760" spans="1:5" ht="33">
      <c r="A6760" s="37">
        <v>6758</v>
      </c>
      <c r="B6760" s="209"/>
      <c r="C6760" s="37" t="s">
        <v>18594</v>
      </c>
      <c r="D6760" s="6" t="s">
        <v>6619</v>
      </c>
      <c r="E6760" s="3">
        <v>4</v>
      </c>
    </row>
    <row r="6761" spans="1:5" ht="33">
      <c r="A6761" s="37">
        <v>6759</v>
      </c>
      <c r="B6761" s="209"/>
      <c r="C6761" s="37" t="s">
        <v>18595</v>
      </c>
      <c r="D6761" s="6" t="s">
        <v>6620</v>
      </c>
      <c r="E6761" s="3">
        <v>4</v>
      </c>
    </row>
    <row r="6762" spans="1:5" ht="18.75">
      <c r="A6762" s="37">
        <v>6760</v>
      </c>
      <c r="B6762" s="209"/>
      <c r="C6762" s="37" t="s">
        <v>18596</v>
      </c>
      <c r="D6762" s="6" t="s">
        <v>6621</v>
      </c>
      <c r="E6762" s="3">
        <v>4</v>
      </c>
    </row>
    <row r="6763" spans="1:5" ht="33">
      <c r="A6763" s="37">
        <v>6761</v>
      </c>
      <c r="B6763" s="209"/>
      <c r="C6763" s="37" t="s">
        <v>18597</v>
      </c>
      <c r="D6763" s="6" t="s">
        <v>6622</v>
      </c>
      <c r="E6763" s="3">
        <v>4</v>
      </c>
    </row>
    <row r="6764" spans="1:5" ht="33">
      <c r="A6764" s="37">
        <v>6762</v>
      </c>
      <c r="B6764" s="209"/>
      <c r="C6764" s="37" t="s">
        <v>18598</v>
      </c>
      <c r="D6764" s="6" t="s">
        <v>6623</v>
      </c>
      <c r="E6764" s="3">
        <v>4</v>
      </c>
    </row>
    <row r="6765" spans="1:5" ht="18.75">
      <c r="A6765" s="37">
        <v>6763</v>
      </c>
      <c r="B6765" s="209"/>
      <c r="C6765" s="37" t="s">
        <v>18599</v>
      </c>
      <c r="D6765" s="6" t="s">
        <v>6624</v>
      </c>
      <c r="E6765" s="3">
        <v>4</v>
      </c>
    </row>
    <row r="6766" spans="1:5" ht="33">
      <c r="A6766" s="37">
        <v>6764</v>
      </c>
      <c r="B6766" s="209"/>
      <c r="C6766" s="37" t="s">
        <v>18600</v>
      </c>
      <c r="D6766" s="6" t="s">
        <v>6625</v>
      </c>
      <c r="E6766" s="3">
        <v>4</v>
      </c>
    </row>
    <row r="6767" spans="1:5" ht="33">
      <c r="A6767" s="37">
        <v>6765</v>
      </c>
      <c r="B6767" s="209"/>
      <c r="C6767" s="37" t="s">
        <v>18601</v>
      </c>
      <c r="D6767" s="6" t="s">
        <v>6626</v>
      </c>
      <c r="E6767" s="3">
        <v>4</v>
      </c>
    </row>
    <row r="6768" spans="1:5" ht="18.75">
      <c r="A6768" s="37">
        <v>6766</v>
      </c>
      <c r="B6768" s="209"/>
      <c r="C6768" s="37" t="s">
        <v>18602</v>
      </c>
      <c r="D6768" s="6" t="s">
        <v>6627</v>
      </c>
      <c r="E6768" s="3">
        <v>4</v>
      </c>
    </row>
    <row r="6769" spans="1:5" ht="18.75">
      <c r="A6769" s="37">
        <v>6767</v>
      </c>
      <c r="B6769" s="209"/>
      <c r="C6769" s="37" t="s">
        <v>18603</v>
      </c>
      <c r="D6769" s="6" t="s">
        <v>6628</v>
      </c>
      <c r="E6769" s="3">
        <v>4</v>
      </c>
    </row>
    <row r="6770" spans="1:5" ht="33">
      <c r="A6770" s="37">
        <v>6768</v>
      </c>
      <c r="B6770" s="209"/>
      <c r="C6770" s="37" t="s">
        <v>18604</v>
      </c>
      <c r="D6770" s="6" t="s">
        <v>6629</v>
      </c>
      <c r="E6770" s="3">
        <v>4</v>
      </c>
    </row>
    <row r="6771" spans="1:5" ht="33">
      <c r="A6771" s="37">
        <v>6769</v>
      </c>
      <c r="B6771" s="209"/>
      <c r="C6771" s="37" t="s">
        <v>18605</v>
      </c>
      <c r="D6771" s="6" t="s">
        <v>6630</v>
      </c>
      <c r="E6771" s="3">
        <v>4</v>
      </c>
    </row>
    <row r="6772" spans="1:5" ht="33">
      <c r="A6772" s="37">
        <v>6770</v>
      </c>
      <c r="B6772" s="209"/>
      <c r="C6772" s="37" t="s">
        <v>18606</v>
      </c>
      <c r="D6772" s="6" t="s">
        <v>6631</v>
      </c>
      <c r="E6772" s="3">
        <v>4</v>
      </c>
    </row>
    <row r="6773" spans="1:5" ht="18.75">
      <c r="A6773" s="37">
        <v>6771</v>
      </c>
      <c r="B6773" s="209"/>
      <c r="C6773" s="37" t="s">
        <v>18607</v>
      </c>
      <c r="D6773" s="6" t="s">
        <v>6632</v>
      </c>
      <c r="E6773" s="3">
        <v>4</v>
      </c>
    </row>
    <row r="6774" spans="1:5" ht="18.75">
      <c r="A6774" s="37">
        <v>6772</v>
      </c>
      <c r="B6774" s="209"/>
      <c r="C6774" s="37" t="s">
        <v>18608</v>
      </c>
      <c r="D6774" s="6" t="s">
        <v>6633</v>
      </c>
      <c r="E6774" s="3">
        <v>4</v>
      </c>
    </row>
    <row r="6775" spans="1:5" ht="33">
      <c r="A6775" s="37">
        <v>6773</v>
      </c>
      <c r="B6775" s="209"/>
      <c r="C6775" s="37" t="s">
        <v>18609</v>
      </c>
      <c r="D6775" s="6" t="s">
        <v>6634</v>
      </c>
      <c r="E6775" s="3">
        <v>4</v>
      </c>
    </row>
    <row r="6776" spans="1:5" ht="18.75">
      <c r="A6776" s="37">
        <v>6774</v>
      </c>
      <c r="B6776" s="209"/>
      <c r="C6776" s="37" t="s">
        <v>18610</v>
      </c>
      <c r="D6776" s="6" t="s">
        <v>6635</v>
      </c>
      <c r="E6776" s="3">
        <v>4</v>
      </c>
    </row>
    <row r="6777" spans="1:5" ht="18.75">
      <c r="A6777" s="37">
        <v>6775</v>
      </c>
      <c r="B6777" s="209"/>
      <c r="C6777" s="37" t="s">
        <v>18611</v>
      </c>
      <c r="D6777" s="6" t="s">
        <v>6636</v>
      </c>
      <c r="E6777" s="3">
        <v>4</v>
      </c>
    </row>
    <row r="6778" spans="1:5" ht="33">
      <c r="A6778" s="37">
        <v>6776</v>
      </c>
      <c r="B6778" s="209"/>
      <c r="C6778" s="37" t="s">
        <v>18612</v>
      </c>
      <c r="D6778" s="6" t="s">
        <v>6637</v>
      </c>
      <c r="E6778" s="3">
        <v>4</v>
      </c>
    </row>
    <row r="6779" spans="1:5" ht="33">
      <c r="A6779" s="37">
        <v>6777</v>
      </c>
      <c r="B6779" s="209"/>
      <c r="C6779" s="37" t="s">
        <v>18613</v>
      </c>
      <c r="D6779" s="6" t="s">
        <v>6638</v>
      </c>
      <c r="E6779" s="3">
        <v>4</v>
      </c>
    </row>
    <row r="6780" spans="1:5" ht="33">
      <c r="A6780" s="37">
        <v>6778</v>
      </c>
      <c r="B6780" s="209"/>
      <c r="C6780" s="37" t="s">
        <v>18614</v>
      </c>
      <c r="D6780" s="6" t="s">
        <v>6639</v>
      </c>
      <c r="E6780" s="3">
        <v>4</v>
      </c>
    </row>
    <row r="6781" spans="1:5" ht="18.75">
      <c r="A6781" s="37">
        <v>6779</v>
      </c>
      <c r="B6781" s="209"/>
      <c r="C6781" s="37" t="s">
        <v>18615</v>
      </c>
      <c r="D6781" s="6" t="s">
        <v>6640</v>
      </c>
      <c r="E6781" s="3">
        <v>4</v>
      </c>
    </row>
    <row r="6782" spans="1:5" ht="18.75">
      <c r="A6782" s="37">
        <v>6780</v>
      </c>
      <c r="B6782" s="209"/>
      <c r="C6782" s="37" t="s">
        <v>18616</v>
      </c>
      <c r="D6782" s="6" t="s">
        <v>6641</v>
      </c>
      <c r="E6782" s="3">
        <v>4</v>
      </c>
    </row>
    <row r="6783" spans="1:5" ht="18.75">
      <c r="A6783" s="37">
        <v>6781</v>
      </c>
      <c r="B6783" s="209"/>
      <c r="C6783" s="37" t="s">
        <v>18617</v>
      </c>
      <c r="D6783" s="6" t="s">
        <v>6642</v>
      </c>
      <c r="E6783" s="3">
        <v>4</v>
      </c>
    </row>
    <row r="6784" spans="1:5" ht="18.75">
      <c r="A6784" s="37">
        <v>6782</v>
      </c>
      <c r="B6784" s="209"/>
      <c r="C6784" s="37" t="s">
        <v>18618</v>
      </c>
      <c r="D6784" s="6" t="s">
        <v>6643</v>
      </c>
      <c r="E6784" s="3">
        <v>4</v>
      </c>
    </row>
    <row r="6785" spans="1:5" ht="18.75">
      <c r="A6785" s="37">
        <v>6783</v>
      </c>
      <c r="B6785" s="209"/>
      <c r="C6785" s="37" t="s">
        <v>18619</v>
      </c>
      <c r="D6785" s="6" t="s">
        <v>6644</v>
      </c>
      <c r="E6785" s="3">
        <v>4</v>
      </c>
    </row>
    <row r="6786" spans="1:5" ht="18.75">
      <c r="A6786" s="37">
        <v>6784</v>
      </c>
      <c r="B6786" s="209"/>
      <c r="C6786" s="37" t="s">
        <v>18620</v>
      </c>
      <c r="D6786" s="6" t="s">
        <v>6645</v>
      </c>
      <c r="E6786" s="3">
        <v>4</v>
      </c>
    </row>
    <row r="6787" spans="1:5" ht="18.75">
      <c r="A6787" s="37">
        <v>6785</v>
      </c>
      <c r="B6787" s="209"/>
      <c r="C6787" s="37" t="s">
        <v>18621</v>
      </c>
      <c r="D6787" s="6" t="s">
        <v>6646</v>
      </c>
      <c r="E6787" s="3">
        <v>4</v>
      </c>
    </row>
    <row r="6788" spans="1:5" ht="18.75">
      <c r="A6788" s="37">
        <v>6786</v>
      </c>
      <c r="B6788" s="209"/>
      <c r="C6788" s="37" t="s">
        <v>18622</v>
      </c>
      <c r="D6788" s="6" t="s">
        <v>6647</v>
      </c>
      <c r="E6788" s="3">
        <v>4</v>
      </c>
    </row>
    <row r="6789" spans="1:5" ht="18.75">
      <c r="A6789" s="37">
        <v>6787</v>
      </c>
      <c r="B6789" s="209"/>
      <c r="C6789" s="37" t="s">
        <v>18623</v>
      </c>
      <c r="D6789" s="6" t="s">
        <v>6648</v>
      </c>
      <c r="E6789" s="3">
        <v>4</v>
      </c>
    </row>
    <row r="6790" spans="1:5" ht="18.75">
      <c r="A6790" s="37">
        <v>6788</v>
      </c>
      <c r="B6790" s="209"/>
      <c r="C6790" s="37" t="s">
        <v>18624</v>
      </c>
      <c r="D6790" s="6" t="s">
        <v>6649</v>
      </c>
      <c r="E6790" s="3">
        <v>4</v>
      </c>
    </row>
    <row r="6791" spans="1:5" ht="18.75">
      <c r="A6791" s="37">
        <v>6789</v>
      </c>
      <c r="B6791" s="209"/>
      <c r="C6791" s="37" t="s">
        <v>18625</v>
      </c>
      <c r="D6791" s="6" t="s">
        <v>6650</v>
      </c>
      <c r="E6791" s="3">
        <v>4</v>
      </c>
    </row>
    <row r="6792" spans="1:5" ht="18.75">
      <c r="A6792" s="37">
        <v>6790</v>
      </c>
      <c r="B6792" s="209"/>
      <c r="C6792" s="37" t="s">
        <v>18626</v>
      </c>
      <c r="D6792" s="6" t="s">
        <v>6651</v>
      </c>
      <c r="E6792" s="3">
        <v>4</v>
      </c>
    </row>
    <row r="6793" spans="1:5" ht="18.75">
      <c r="A6793" s="37">
        <v>6791</v>
      </c>
      <c r="B6793" s="209"/>
      <c r="C6793" s="37" t="s">
        <v>18627</v>
      </c>
      <c r="D6793" s="6" t="s">
        <v>6652</v>
      </c>
      <c r="E6793" s="3">
        <v>4</v>
      </c>
    </row>
    <row r="6794" spans="1:5" ht="18.75">
      <c r="A6794" s="37">
        <v>6792</v>
      </c>
      <c r="B6794" s="209"/>
      <c r="C6794" s="37" t="s">
        <v>18628</v>
      </c>
      <c r="D6794" s="6" t="s">
        <v>6653</v>
      </c>
      <c r="E6794" s="3">
        <v>4</v>
      </c>
    </row>
    <row r="6795" spans="1:5" ht="18.75">
      <c r="A6795" s="37">
        <v>6793</v>
      </c>
      <c r="B6795" s="209"/>
      <c r="C6795" s="37" t="s">
        <v>18629</v>
      </c>
      <c r="D6795" s="6" t="s">
        <v>6654</v>
      </c>
      <c r="E6795" s="3">
        <v>4</v>
      </c>
    </row>
    <row r="6796" spans="1:5" ht="18.75">
      <c r="A6796" s="37">
        <v>6794</v>
      </c>
      <c r="B6796" s="209"/>
      <c r="C6796" s="37" t="s">
        <v>18630</v>
      </c>
      <c r="D6796" s="6" t="s">
        <v>6655</v>
      </c>
      <c r="E6796" s="3">
        <v>4</v>
      </c>
    </row>
    <row r="6797" spans="1:5" ht="18.75">
      <c r="A6797" s="37">
        <v>6795</v>
      </c>
      <c r="B6797" s="209"/>
      <c r="C6797" s="37" t="s">
        <v>18631</v>
      </c>
      <c r="D6797" s="6" t="s">
        <v>6656</v>
      </c>
      <c r="E6797" s="3">
        <v>4</v>
      </c>
    </row>
    <row r="6798" spans="1:5" ht="18.75">
      <c r="A6798" s="37">
        <v>6796</v>
      </c>
      <c r="B6798" s="209"/>
      <c r="C6798" s="37" t="s">
        <v>18632</v>
      </c>
      <c r="D6798" s="6" t="s">
        <v>6657</v>
      </c>
      <c r="E6798" s="3">
        <v>4</v>
      </c>
    </row>
    <row r="6799" spans="1:5" ht="18.75">
      <c r="A6799" s="37">
        <v>6797</v>
      </c>
      <c r="B6799" s="209"/>
      <c r="C6799" s="37" t="s">
        <v>18633</v>
      </c>
      <c r="D6799" s="6" t="s">
        <v>6658</v>
      </c>
      <c r="E6799" s="3">
        <v>4</v>
      </c>
    </row>
    <row r="6800" spans="1:5" ht="18.75">
      <c r="A6800" s="37">
        <v>6798</v>
      </c>
      <c r="B6800" s="209"/>
      <c r="C6800" s="37" t="s">
        <v>18634</v>
      </c>
      <c r="D6800" s="6" t="s">
        <v>6659</v>
      </c>
      <c r="E6800" s="3">
        <v>4</v>
      </c>
    </row>
    <row r="6801" spans="1:5" ht="33">
      <c r="A6801" s="37">
        <v>6799</v>
      </c>
      <c r="B6801" s="209"/>
      <c r="C6801" s="37" t="s">
        <v>18635</v>
      </c>
      <c r="D6801" s="6" t="s">
        <v>6660</v>
      </c>
      <c r="E6801" s="3">
        <v>4</v>
      </c>
    </row>
    <row r="6802" spans="1:5" ht="18.75">
      <c r="A6802" s="37">
        <v>6800</v>
      </c>
      <c r="B6802" s="209"/>
      <c r="C6802" s="37" t="s">
        <v>18636</v>
      </c>
      <c r="D6802" s="6" t="s">
        <v>6661</v>
      </c>
      <c r="E6802" s="3">
        <v>4</v>
      </c>
    </row>
    <row r="6803" spans="1:5" ht="18.75">
      <c r="A6803" s="37">
        <v>6801</v>
      </c>
      <c r="B6803" s="209"/>
      <c r="C6803" s="37" t="s">
        <v>18637</v>
      </c>
      <c r="D6803" s="6" t="s">
        <v>6662</v>
      </c>
      <c r="E6803" s="3">
        <v>4</v>
      </c>
    </row>
    <row r="6804" spans="1:5" ht="18.75">
      <c r="A6804" s="37">
        <v>6802</v>
      </c>
      <c r="B6804" s="209"/>
      <c r="C6804" s="37" t="s">
        <v>18638</v>
      </c>
      <c r="D6804" s="6" t="s">
        <v>6663</v>
      </c>
      <c r="E6804" s="3">
        <v>4</v>
      </c>
    </row>
    <row r="6805" spans="1:5" ht="33">
      <c r="A6805" s="37">
        <v>6803</v>
      </c>
      <c r="B6805" s="209"/>
      <c r="C6805" s="37" t="s">
        <v>18639</v>
      </c>
      <c r="D6805" s="6" t="s">
        <v>6664</v>
      </c>
      <c r="E6805" s="3">
        <v>4</v>
      </c>
    </row>
    <row r="6806" spans="1:5" ht="33">
      <c r="A6806" s="37">
        <v>6804</v>
      </c>
      <c r="B6806" s="209"/>
      <c r="C6806" s="37" t="s">
        <v>18640</v>
      </c>
      <c r="D6806" s="6" t="s">
        <v>6665</v>
      </c>
      <c r="E6806" s="3">
        <v>4</v>
      </c>
    </row>
    <row r="6807" spans="1:5" ht="33">
      <c r="A6807" s="37">
        <v>6805</v>
      </c>
      <c r="B6807" s="209"/>
      <c r="C6807" s="37" t="s">
        <v>18641</v>
      </c>
      <c r="D6807" s="6" t="s">
        <v>6666</v>
      </c>
      <c r="E6807" s="3">
        <v>4</v>
      </c>
    </row>
    <row r="6808" spans="1:5" ht="18.75">
      <c r="A6808" s="37">
        <v>6806</v>
      </c>
      <c r="B6808" s="209"/>
      <c r="C6808" s="37" t="s">
        <v>18642</v>
      </c>
      <c r="D6808" s="6" t="s">
        <v>6667</v>
      </c>
      <c r="E6808" s="3">
        <v>4</v>
      </c>
    </row>
    <row r="6809" spans="1:5" ht="18.75">
      <c r="A6809" s="37">
        <v>6807</v>
      </c>
      <c r="B6809" s="209"/>
      <c r="C6809" s="37" t="s">
        <v>18643</v>
      </c>
      <c r="D6809" s="6" t="s">
        <v>6668</v>
      </c>
      <c r="E6809" s="3">
        <v>4</v>
      </c>
    </row>
    <row r="6810" spans="1:5" ht="18.75">
      <c r="A6810" s="37">
        <v>6808</v>
      </c>
      <c r="B6810" s="209"/>
      <c r="C6810" s="37" t="s">
        <v>18644</v>
      </c>
      <c r="D6810" s="6" t="s">
        <v>6669</v>
      </c>
      <c r="E6810" s="3">
        <v>4</v>
      </c>
    </row>
    <row r="6811" spans="1:5" ht="18.75">
      <c r="A6811" s="37">
        <v>6809</v>
      </c>
      <c r="B6811" s="209"/>
      <c r="C6811" s="37" t="s">
        <v>18645</v>
      </c>
      <c r="D6811" s="6" t="s">
        <v>6670</v>
      </c>
      <c r="E6811" s="3">
        <v>4</v>
      </c>
    </row>
    <row r="6812" spans="1:5" ht="18.75">
      <c r="A6812" s="37">
        <v>6810</v>
      </c>
      <c r="B6812" s="209"/>
      <c r="C6812" s="37" t="s">
        <v>18646</v>
      </c>
      <c r="D6812" s="6" t="s">
        <v>6671</v>
      </c>
      <c r="E6812" s="3">
        <v>4</v>
      </c>
    </row>
    <row r="6813" spans="1:5" ht="33">
      <c r="A6813" s="37">
        <v>6811</v>
      </c>
      <c r="B6813" s="209"/>
      <c r="C6813" s="37" t="s">
        <v>18647</v>
      </c>
      <c r="D6813" s="6" t="s">
        <v>6672</v>
      </c>
      <c r="E6813" s="3">
        <v>4</v>
      </c>
    </row>
    <row r="6814" spans="1:5" ht="33">
      <c r="A6814" s="37">
        <v>6812</v>
      </c>
      <c r="B6814" s="209"/>
      <c r="C6814" s="37" t="s">
        <v>18648</v>
      </c>
      <c r="D6814" s="6" t="s">
        <v>6673</v>
      </c>
      <c r="E6814" s="3">
        <v>4</v>
      </c>
    </row>
    <row r="6815" spans="1:5" ht="49.5">
      <c r="A6815" s="37">
        <v>6813</v>
      </c>
      <c r="B6815" s="209"/>
      <c r="C6815" s="37" t="s">
        <v>18649</v>
      </c>
      <c r="D6815" s="6" t="s">
        <v>6674</v>
      </c>
      <c r="E6815" s="3">
        <v>4</v>
      </c>
    </row>
    <row r="6816" spans="1:5" ht="18.75">
      <c r="A6816" s="37">
        <v>6814</v>
      </c>
      <c r="B6816" s="209"/>
      <c r="C6816" s="37" t="s">
        <v>24416</v>
      </c>
      <c r="D6816" s="6" t="s">
        <v>6675</v>
      </c>
      <c r="E6816" s="3">
        <v>4</v>
      </c>
    </row>
    <row r="6817" spans="1:5" ht="33">
      <c r="A6817" s="37">
        <v>6815</v>
      </c>
      <c r="B6817" s="209"/>
      <c r="C6817" s="37" t="s">
        <v>18650</v>
      </c>
      <c r="D6817" s="6" t="s">
        <v>6676</v>
      </c>
      <c r="E6817" s="3">
        <v>4</v>
      </c>
    </row>
    <row r="6818" spans="1:5" ht="33">
      <c r="A6818" s="37">
        <v>6816</v>
      </c>
      <c r="B6818" s="209"/>
      <c r="C6818" s="37" t="s">
        <v>18651</v>
      </c>
      <c r="D6818" s="6" t="s">
        <v>6677</v>
      </c>
      <c r="E6818" s="3">
        <v>4</v>
      </c>
    </row>
    <row r="6819" spans="1:5" ht="18.75">
      <c r="A6819" s="37">
        <v>6817</v>
      </c>
      <c r="B6819" s="209"/>
      <c r="C6819" s="37" t="s">
        <v>18652</v>
      </c>
      <c r="D6819" s="6" t="s">
        <v>6678</v>
      </c>
      <c r="E6819" s="3">
        <v>4</v>
      </c>
    </row>
    <row r="6820" spans="1:5" ht="18.75">
      <c r="A6820" s="37">
        <v>6818</v>
      </c>
      <c r="B6820" s="209"/>
      <c r="C6820" s="37" t="s">
        <v>18653</v>
      </c>
      <c r="D6820" s="6" t="s">
        <v>6679</v>
      </c>
      <c r="E6820" s="3">
        <v>4</v>
      </c>
    </row>
    <row r="6821" spans="1:5" ht="18.75">
      <c r="A6821" s="37">
        <v>6819</v>
      </c>
      <c r="B6821" s="209"/>
      <c r="C6821" s="37" t="s">
        <v>18654</v>
      </c>
      <c r="D6821" s="6" t="s">
        <v>6680</v>
      </c>
      <c r="E6821" s="3">
        <v>4</v>
      </c>
    </row>
    <row r="6822" spans="1:5" ht="18.75">
      <c r="A6822" s="37">
        <v>6820</v>
      </c>
      <c r="B6822" s="209"/>
      <c r="C6822" s="37" t="s">
        <v>18655</v>
      </c>
      <c r="D6822" s="6" t="s">
        <v>6681</v>
      </c>
      <c r="E6822" s="3">
        <v>4</v>
      </c>
    </row>
    <row r="6823" spans="1:5" ht="18.75">
      <c r="A6823" s="37">
        <v>6821</v>
      </c>
      <c r="B6823" s="209"/>
      <c r="C6823" s="37" t="s">
        <v>18656</v>
      </c>
      <c r="D6823" s="6" t="s">
        <v>6682</v>
      </c>
      <c r="E6823" s="3">
        <v>4</v>
      </c>
    </row>
    <row r="6824" spans="1:5" ht="18.75">
      <c r="A6824" s="37">
        <v>6822</v>
      </c>
      <c r="B6824" s="209"/>
      <c r="C6824" s="37" t="s">
        <v>18657</v>
      </c>
      <c r="D6824" s="6" t="s">
        <v>6683</v>
      </c>
      <c r="E6824" s="3">
        <v>4</v>
      </c>
    </row>
    <row r="6825" spans="1:5" ht="18.75">
      <c r="A6825" s="37">
        <v>6823</v>
      </c>
      <c r="B6825" s="209"/>
      <c r="C6825" s="37" t="s">
        <v>18658</v>
      </c>
      <c r="D6825" s="6" t="s">
        <v>6684</v>
      </c>
      <c r="E6825" s="3">
        <v>4</v>
      </c>
    </row>
    <row r="6826" spans="1:5" ht="18.75">
      <c r="A6826" s="37">
        <v>6824</v>
      </c>
      <c r="B6826" s="209"/>
      <c r="C6826" s="37" t="s">
        <v>18659</v>
      </c>
      <c r="D6826" s="6" t="s">
        <v>6685</v>
      </c>
      <c r="E6826" s="3">
        <v>4</v>
      </c>
    </row>
    <row r="6827" spans="1:5" ht="33">
      <c r="A6827" s="37">
        <v>6825</v>
      </c>
      <c r="B6827" s="209"/>
      <c r="C6827" s="37" t="s">
        <v>18660</v>
      </c>
      <c r="D6827" s="6" t="s">
        <v>6686</v>
      </c>
      <c r="E6827" s="3">
        <v>4</v>
      </c>
    </row>
    <row r="6828" spans="1:5" ht="18.75">
      <c r="A6828" s="37">
        <v>6826</v>
      </c>
      <c r="B6828" s="209"/>
      <c r="C6828" s="37" t="s">
        <v>18661</v>
      </c>
      <c r="D6828" s="6" t="s">
        <v>6687</v>
      </c>
      <c r="E6828" s="3">
        <v>4</v>
      </c>
    </row>
    <row r="6829" spans="1:5" ht="18.75">
      <c r="A6829" s="37">
        <v>6827</v>
      </c>
      <c r="B6829" s="209"/>
      <c r="C6829" s="37" t="s">
        <v>18662</v>
      </c>
      <c r="D6829" s="6" t="s">
        <v>6688</v>
      </c>
      <c r="E6829" s="3">
        <v>4</v>
      </c>
    </row>
    <row r="6830" spans="1:5" ht="18.75">
      <c r="A6830" s="37">
        <v>6828</v>
      </c>
      <c r="B6830" s="209"/>
      <c r="C6830" s="37" t="s">
        <v>18663</v>
      </c>
      <c r="D6830" s="6" t="s">
        <v>6689</v>
      </c>
      <c r="E6830" s="3">
        <v>4</v>
      </c>
    </row>
    <row r="6831" spans="1:5" ht="18.75">
      <c r="A6831" s="37">
        <v>6829</v>
      </c>
      <c r="B6831" s="209"/>
      <c r="C6831" s="37" t="s">
        <v>18664</v>
      </c>
      <c r="D6831" s="6" t="s">
        <v>6690</v>
      </c>
      <c r="E6831" s="3">
        <v>4</v>
      </c>
    </row>
    <row r="6832" spans="1:5" ht="18.75">
      <c r="A6832" s="37">
        <v>6830</v>
      </c>
      <c r="B6832" s="209"/>
      <c r="C6832" s="37" t="s">
        <v>18665</v>
      </c>
      <c r="D6832" s="6" t="s">
        <v>6691</v>
      </c>
      <c r="E6832" s="3">
        <v>4</v>
      </c>
    </row>
    <row r="6833" spans="1:5" ht="18.75">
      <c r="A6833" s="37">
        <v>6831</v>
      </c>
      <c r="B6833" s="209"/>
      <c r="C6833" s="37" t="s">
        <v>18666</v>
      </c>
      <c r="D6833" s="6" t="s">
        <v>6692</v>
      </c>
      <c r="E6833" s="3">
        <v>4</v>
      </c>
    </row>
    <row r="6834" spans="1:5" ht="18.75">
      <c r="A6834" s="37">
        <v>6832</v>
      </c>
      <c r="B6834" s="209"/>
      <c r="C6834" s="37" t="s">
        <v>18667</v>
      </c>
      <c r="D6834" s="6" t="s">
        <v>6693</v>
      </c>
      <c r="E6834" s="3">
        <v>4</v>
      </c>
    </row>
    <row r="6835" spans="1:5" ht="18.75">
      <c r="A6835" s="37">
        <v>6833</v>
      </c>
      <c r="B6835" s="209"/>
      <c r="C6835" s="37" t="s">
        <v>18668</v>
      </c>
      <c r="D6835" s="6" t="s">
        <v>6694</v>
      </c>
      <c r="E6835" s="3">
        <v>4</v>
      </c>
    </row>
    <row r="6836" spans="1:5" ht="18.75">
      <c r="A6836" s="37">
        <v>6834</v>
      </c>
      <c r="B6836" s="209"/>
      <c r="C6836" s="37" t="s">
        <v>18669</v>
      </c>
      <c r="D6836" s="6" t="s">
        <v>6695</v>
      </c>
      <c r="E6836" s="3">
        <v>4</v>
      </c>
    </row>
    <row r="6837" spans="1:5" ht="18.75">
      <c r="A6837" s="37">
        <v>6835</v>
      </c>
      <c r="B6837" s="209"/>
      <c r="C6837" s="37" t="s">
        <v>18670</v>
      </c>
      <c r="D6837" s="6" t="s">
        <v>6696</v>
      </c>
      <c r="E6837" s="3">
        <v>4</v>
      </c>
    </row>
    <row r="6838" spans="1:5" ht="18.75">
      <c r="A6838" s="37">
        <v>6836</v>
      </c>
      <c r="B6838" s="209"/>
      <c r="C6838" s="37" t="s">
        <v>18671</v>
      </c>
      <c r="D6838" s="6" t="s">
        <v>6697</v>
      </c>
      <c r="E6838" s="3">
        <v>4</v>
      </c>
    </row>
    <row r="6839" spans="1:5" ht="18.75">
      <c r="A6839" s="37">
        <v>6837</v>
      </c>
      <c r="B6839" s="209"/>
      <c r="C6839" s="37" t="s">
        <v>18672</v>
      </c>
      <c r="D6839" s="6" t="s">
        <v>6698</v>
      </c>
      <c r="E6839" s="3">
        <v>4</v>
      </c>
    </row>
    <row r="6840" spans="1:5" ht="18.75">
      <c r="A6840" s="37">
        <v>6838</v>
      </c>
      <c r="B6840" s="209"/>
      <c r="C6840" s="37" t="s">
        <v>18673</v>
      </c>
      <c r="D6840" s="6" t="s">
        <v>6699</v>
      </c>
      <c r="E6840" s="3">
        <v>4</v>
      </c>
    </row>
    <row r="6841" spans="1:5" ht="18.75">
      <c r="A6841" s="37">
        <v>6839</v>
      </c>
      <c r="B6841" s="209"/>
      <c r="C6841" s="37" t="s">
        <v>18674</v>
      </c>
      <c r="D6841" s="6" t="s">
        <v>6700</v>
      </c>
      <c r="E6841" s="3">
        <v>4</v>
      </c>
    </row>
    <row r="6842" spans="1:5" ht="18.75">
      <c r="A6842" s="37">
        <v>6840</v>
      </c>
      <c r="B6842" s="209"/>
      <c r="C6842" s="37" t="s">
        <v>18675</v>
      </c>
      <c r="D6842" s="6" t="s">
        <v>6701</v>
      </c>
      <c r="E6842" s="3">
        <v>4</v>
      </c>
    </row>
    <row r="6843" spans="1:5" ht="33">
      <c r="A6843" s="37">
        <v>6841</v>
      </c>
      <c r="B6843" s="209"/>
      <c r="C6843" s="37" t="s">
        <v>18676</v>
      </c>
      <c r="D6843" s="6" t="s">
        <v>6702</v>
      </c>
      <c r="E6843" s="3">
        <v>4</v>
      </c>
    </row>
    <row r="6844" spans="1:5" ht="18.75">
      <c r="A6844" s="37">
        <v>6842</v>
      </c>
      <c r="B6844" s="209"/>
      <c r="C6844" s="37" t="s">
        <v>18677</v>
      </c>
      <c r="D6844" s="6" t="s">
        <v>6703</v>
      </c>
      <c r="E6844" s="3">
        <v>4</v>
      </c>
    </row>
    <row r="6845" spans="1:5" ht="49.5">
      <c r="A6845" s="37">
        <v>6843</v>
      </c>
      <c r="B6845" s="209"/>
      <c r="C6845" s="37" t="s">
        <v>18678</v>
      </c>
      <c r="D6845" s="6" t="s">
        <v>6704</v>
      </c>
      <c r="E6845" s="3">
        <v>4</v>
      </c>
    </row>
    <row r="6846" spans="1:5" ht="33">
      <c r="A6846" s="37">
        <v>6844</v>
      </c>
      <c r="B6846" s="209"/>
      <c r="C6846" s="37" t="s">
        <v>18679</v>
      </c>
      <c r="D6846" s="6" t="s">
        <v>6705</v>
      </c>
      <c r="E6846" s="3">
        <v>4</v>
      </c>
    </row>
    <row r="6847" spans="1:5" ht="33">
      <c r="A6847" s="37">
        <v>6845</v>
      </c>
      <c r="B6847" s="209"/>
      <c r="C6847" s="37" t="s">
        <v>18680</v>
      </c>
      <c r="D6847" s="6" t="s">
        <v>6706</v>
      </c>
      <c r="E6847" s="3">
        <v>4</v>
      </c>
    </row>
    <row r="6848" spans="1:5" ht="33">
      <c r="A6848" s="37">
        <v>6846</v>
      </c>
      <c r="B6848" s="209"/>
      <c r="C6848" s="37" t="s">
        <v>18681</v>
      </c>
      <c r="D6848" s="6" t="s">
        <v>6707</v>
      </c>
      <c r="E6848" s="3">
        <v>4</v>
      </c>
    </row>
    <row r="6849" spans="1:5" ht="33">
      <c r="A6849" s="37">
        <v>6847</v>
      </c>
      <c r="B6849" s="209"/>
      <c r="C6849" s="37" t="s">
        <v>18682</v>
      </c>
      <c r="D6849" s="6" t="s">
        <v>6708</v>
      </c>
      <c r="E6849" s="3">
        <v>4</v>
      </c>
    </row>
    <row r="6850" spans="1:5" ht="33">
      <c r="A6850" s="37">
        <v>6848</v>
      </c>
      <c r="B6850" s="209"/>
      <c r="C6850" s="37" t="s">
        <v>18683</v>
      </c>
      <c r="D6850" s="6" t="s">
        <v>6709</v>
      </c>
      <c r="E6850" s="3">
        <v>4</v>
      </c>
    </row>
    <row r="6851" spans="1:5" ht="33">
      <c r="A6851" s="37">
        <v>6849</v>
      </c>
      <c r="B6851" s="209"/>
      <c r="C6851" s="37" t="s">
        <v>18684</v>
      </c>
      <c r="D6851" s="6" t="s">
        <v>6710</v>
      </c>
      <c r="E6851" s="3">
        <v>4</v>
      </c>
    </row>
    <row r="6852" spans="1:5" ht="33">
      <c r="A6852" s="37">
        <v>6850</v>
      </c>
      <c r="B6852" s="209"/>
      <c r="C6852" s="37" t="s">
        <v>18685</v>
      </c>
      <c r="D6852" s="6" t="s">
        <v>6711</v>
      </c>
      <c r="E6852" s="3">
        <v>4</v>
      </c>
    </row>
    <row r="6853" spans="1:5" ht="33">
      <c r="A6853" s="37">
        <v>6851</v>
      </c>
      <c r="B6853" s="209"/>
      <c r="C6853" s="37" t="s">
        <v>18686</v>
      </c>
      <c r="D6853" s="6" t="s">
        <v>6712</v>
      </c>
      <c r="E6853" s="3">
        <v>4</v>
      </c>
    </row>
    <row r="6854" spans="1:5" ht="33">
      <c r="A6854" s="37">
        <v>6852</v>
      </c>
      <c r="B6854" s="209"/>
      <c r="C6854" s="37" t="s">
        <v>18687</v>
      </c>
      <c r="D6854" s="6" t="s">
        <v>6713</v>
      </c>
      <c r="E6854" s="3">
        <v>4</v>
      </c>
    </row>
    <row r="6855" spans="1:5" ht="33">
      <c r="A6855" s="37">
        <v>6853</v>
      </c>
      <c r="B6855" s="209"/>
      <c r="C6855" s="37" t="s">
        <v>18688</v>
      </c>
      <c r="D6855" s="6" t="s">
        <v>6714</v>
      </c>
      <c r="E6855" s="3">
        <v>4</v>
      </c>
    </row>
    <row r="6856" spans="1:5" ht="33">
      <c r="A6856" s="37">
        <v>6854</v>
      </c>
      <c r="B6856" s="209"/>
      <c r="C6856" s="37" t="s">
        <v>18689</v>
      </c>
      <c r="D6856" s="6" t="s">
        <v>6715</v>
      </c>
      <c r="E6856" s="3">
        <v>4</v>
      </c>
    </row>
    <row r="6857" spans="1:5" ht="33">
      <c r="A6857" s="37">
        <v>6855</v>
      </c>
      <c r="B6857" s="209"/>
      <c r="C6857" s="37" t="s">
        <v>18690</v>
      </c>
      <c r="D6857" s="6" t="s">
        <v>6716</v>
      </c>
      <c r="E6857" s="3">
        <v>4</v>
      </c>
    </row>
    <row r="6858" spans="1:5" ht="33">
      <c r="A6858" s="37">
        <v>6856</v>
      </c>
      <c r="B6858" s="209"/>
      <c r="C6858" s="37" t="s">
        <v>18691</v>
      </c>
      <c r="D6858" s="6" t="s">
        <v>6717</v>
      </c>
      <c r="E6858" s="3">
        <v>4</v>
      </c>
    </row>
    <row r="6859" spans="1:5" ht="33">
      <c r="A6859" s="37">
        <v>6857</v>
      </c>
      <c r="B6859" s="209"/>
      <c r="C6859" s="37" t="s">
        <v>18692</v>
      </c>
      <c r="D6859" s="6" t="s">
        <v>6718</v>
      </c>
      <c r="E6859" s="3">
        <v>4</v>
      </c>
    </row>
    <row r="6860" spans="1:5" ht="33">
      <c r="A6860" s="37">
        <v>6858</v>
      </c>
      <c r="B6860" s="209"/>
      <c r="C6860" s="37" t="s">
        <v>18693</v>
      </c>
      <c r="D6860" s="6" t="s">
        <v>6719</v>
      </c>
      <c r="E6860" s="3">
        <v>4</v>
      </c>
    </row>
    <row r="6861" spans="1:5" ht="33">
      <c r="A6861" s="37">
        <v>6859</v>
      </c>
      <c r="B6861" s="209"/>
      <c r="C6861" s="37" t="s">
        <v>18694</v>
      </c>
      <c r="D6861" s="6" t="s">
        <v>6720</v>
      </c>
      <c r="E6861" s="3">
        <v>4</v>
      </c>
    </row>
    <row r="6862" spans="1:5" ht="33">
      <c r="A6862" s="37">
        <v>6860</v>
      </c>
      <c r="B6862" s="209"/>
      <c r="C6862" s="37" t="s">
        <v>18695</v>
      </c>
      <c r="D6862" s="6" t="s">
        <v>6721</v>
      </c>
      <c r="E6862" s="3">
        <v>4</v>
      </c>
    </row>
    <row r="6863" spans="1:5" ht="33">
      <c r="A6863" s="37">
        <v>6861</v>
      </c>
      <c r="B6863" s="209"/>
      <c r="C6863" s="37" t="s">
        <v>18696</v>
      </c>
      <c r="D6863" s="6" t="s">
        <v>6722</v>
      </c>
      <c r="E6863" s="3">
        <v>4</v>
      </c>
    </row>
    <row r="6864" spans="1:5" ht="33">
      <c r="A6864" s="37">
        <v>6862</v>
      </c>
      <c r="B6864" s="209"/>
      <c r="C6864" s="37" t="s">
        <v>18697</v>
      </c>
      <c r="D6864" s="6" t="s">
        <v>6723</v>
      </c>
      <c r="E6864" s="3">
        <v>4</v>
      </c>
    </row>
    <row r="6865" spans="1:5" ht="33">
      <c r="A6865" s="37">
        <v>6863</v>
      </c>
      <c r="B6865" s="209"/>
      <c r="C6865" s="37" t="s">
        <v>18698</v>
      </c>
      <c r="D6865" s="6" t="s">
        <v>6724</v>
      </c>
      <c r="E6865" s="3">
        <v>4</v>
      </c>
    </row>
    <row r="6866" spans="1:5" ht="18.75">
      <c r="A6866" s="37">
        <v>6864</v>
      </c>
      <c r="B6866" s="209"/>
      <c r="C6866" s="37" t="s">
        <v>18699</v>
      </c>
      <c r="D6866" s="6" t="s">
        <v>6725</v>
      </c>
      <c r="E6866" s="3">
        <v>4</v>
      </c>
    </row>
    <row r="6867" spans="1:5" ht="33">
      <c r="A6867" s="37">
        <v>6865</v>
      </c>
      <c r="B6867" s="209"/>
      <c r="C6867" s="37" t="s">
        <v>18700</v>
      </c>
      <c r="D6867" s="6" t="s">
        <v>6726</v>
      </c>
      <c r="E6867" s="3">
        <v>4</v>
      </c>
    </row>
    <row r="6868" spans="1:5" ht="33">
      <c r="A6868" s="37">
        <v>6866</v>
      </c>
      <c r="B6868" s="209"/>
      <c r="C6868" s="37" t="s">
        <v>18701</v>
      </c>
      <c r="D6868" s="6" t="s">
        <v>6727</v>
      </c>
      <c r="E6868" s="3">
        <v>4</v>
      </c>
    </row>
    <row r="6869" spans="1:5" ht="33">
      <c r="A6869" s="37">
        <v>6867</v>
      </c>
      <c r="B6869" s="209"/>
      <c r="C6869" s="37" t="s">
        <v>18702</v>
      </c>
      <c r="D6869" s="6" t="s">
        <v>6728</v>
      </c>
      <c r="E6869" s="3">
        <v>4</v>
      </c>
    </row>
    <row r="6870" spans="1:5" ht="33">
      <c r="A6870" s="37">
        <v>6868</v>
      </c>
      <c r="B6870" s="209"/>
      <c r="C6870" s="37" t="s">
        <v>18703</v>
      </c>
      <c r="D6870" s="6" t="s">
        <v>6729</v>
      </c>
      <c r="E6870" s="3">
        <v>4</v>
      </c>
    </row>
    <row r="6871" spans="1:5" ht="33">
      <c r="A6871" s="37">
        <v>6869</v>
      </c>
      <c r="B6871" s="209"/>
      <c r="C6871" s="37" t="s">
        <v>18704</v>
      </c>
      <c r="D6871" s="6" t="s">
        <v>6730</v>
      </c>
      <c r="E6871" s="3">
        <v>4</v>
      </c>
    </row>
    <row r="6872" spans="1:5" ht="33">
      <c r="A6872" s="37">
        <v>6870</v>
      </c>
      <c r="B6872" s="209"/>
      <c r="C6872" s="37" t="s">
        <v>18705</v>
      </c>
      <c r="D6872" s="6" t="s">
        <v>6731</v>
      </c>
      <c r="E6872" s="3">
        <v>4</v>
      </c>
    </row>
    <row r="6873" spans="1:5" ht="33">
      <c r="A6873" s="37">
        <v>6871</v>
      </c>
      <c r="B6873" s="209"/>
      <c r="C6873" s="37" t="s">
        <v>18706</v>
      </c>
      <c r="D6873" s="6" t="s">
        <v>6732</v>
      </c>
      <c r="E6873" s="3">
        <v>4</v>
      </c>
    </row>
    <row r="6874" spans="1:5" ht="49.5">
      <c r="A6874" s="37">
        <v>6872</v>
      </c>
      <c r="B6874" s="209"/>
      <c r="C6874" s="37" t="s">
        <v>18707</v>
      </c>
      <c r="D6874" s="6" t="s">
        <v>6733</v>
      </c>
      <c r="E6874" s="3">
        <v>4</v>
      </c>
    </row>
    <row r="6875" spans="1:5" ht="49.5">
      <c r="A6875" s="37">
        <v>6873</v>
      </c>
      <c r="B6875" s="209"/>
      <c r="C6875" s="37" t="s">
        <v>18708</v>
      </c>
      <c r="D6875" s="6" t="s">
        <v>6734</v>
      </c>
      <c r="E6875" s="3">
        <v>4</v>
      </c>
    </row>
    <row r="6876" spans="1:5" ht="33">
      <c r="A6876" s="37">
        <v>6874</v>
      </c>
      <c r="B6876" s="209"/>
      <c r="C6876" s="37" t="s">
        <v>18709</v>
      </c>
      <c r="D6876" s="6" t="s">
        <v>6735</v>
      </c>
      <c r="E6876" s="3">
        <v>2</v>
      </c>
    </row>
    <row r="6877" spans="1:5" ht="33">
      <c r="A6877" s="37">
        <v>6875</v>
      </c>
      <c r="B6877" s="209"/>
      <c r="C6877" s="37" t="s">
        <v>18710</v>
      </c>
      <c r="D6877" s="6" t="s">
        <v>6736</v>
      </c>
      <c r="E6877" s="3">
        <v>4</v>
      </c>
    </row>
    <row r="6878" spans="1:5" ht="33">
      <c r="A6878" s="37">
        <v>6876</v>
      </c>
      <c r="B6878" s="209"/>
      <c r="C6878" s="37" t="s">
        <v>18711</v>
      </c>
      <c r="D6878" s="6" t="s">
        <v>6737</v>
      </c>
      <c r="E6878" s="3">
        <v>4</v>
      </c>
    </row>
    <row r="6879" spans="1:5" ht="49.5">
      <c r="A6879" s="37">
        <v>6877</v>
      </c>
      <c r="B6879" s="209"/>
      <c r="C6879" s="37" t="s">
        <v>18712</v>
      </c>
      <c r="D6879" s="6" t="s">
        <v>6738</v>
      </c>
      <c r="E6879" s="3">
        <v>0</v>
      </c>
    </row>
    <row r="6880" spans="1:5" ht="33">
      <c r="A6880" s="37">
        <v>6878</v>
      </c>
      <c r="B6880" s="209"/>
      <c r="C6880" s="37" t="s">
        <v>18713</v>
      </c>
      <c r="D6880" s="6" t="s">
        <v>6739</v>
      </c>
      <c r="E6880" s="3">
        <v>4</v>
      </c>
    </row>
    <row r="6881" spans="1:5" ht="33">
      <c r="A6881" s="37">
        <v>6879</v>
      </c>
      <c r="B6881" s="209"/>
      <c r="C6881" s="37" t="s">
        <v>18714</v>
      </c>
      <c r="D6881" s="6" t="s">
        <v>6740</v>
      </c>
      <c r="E6881" s="3">
        <v>0</v>
      </c>
    </row>
    <row r="6882" spans="1:5" ht="33">
      <c r="A6882" s="37">
        <v>6880</v>
      </c>
      <c r="B6882" s="209"/>
      <c r="C6882" s="37" t="s">
        <v>18715</v>
      </c>
      <c r="D6882" s="6" t="s">
        <v>6741</v>
      </c>
      <c r="E6882" s="3">
        <v>0</v>
      </c>
    </row>
    <row r="6883" spans="1:5" ht="49.5">
      <c r="A6883" s="37">
        <v>6881</v>
      </c>
      <c r="B6883" s="209"/>
      <c r="C6883" s="37" t="s">
        <v>18716</v>
      </c>
      <c r="D6883" s="6" t="s">
        <v>6742</v>
      </c>
      <c r="E6883" s="3">
        <v>4</v>
      </c>
    </row>
    <row r="6884" spans="1:5" ht="18.75">
      <c r="A6884" s="37">
        <v>6882</v>
      </c>
      <c r="B6884" s="209"/>
      <c r="C6884" s="37" t="s">
        <v>18717</v>
      </c>
      <c r="D6884" s="6" t="s">
        <v>6743</v>
      </c>
      <c r="E6884" s="3">
        <v>2</v>
      </c>
    </row>
    <row r="6885" spans="1:5" ht="33">
      <c r="A6885" s="37">
        <v>6883</v>
      </c>
      <c r="B6885" s="209"/>
      <c r="C6885" s="37" t="s">
        <v>18718</v>
      </c>
      <c r="D6885" s="6" t="s">
        <v>6744</v>
      </c>
      <c r="E6885" s="3">
        <v>4</v>
      </c>
    </row>
    <row r="6886" spans="1:5" ht="33">
      <c r="A6886" s="37">
        <v>6884</v>
      </c>
      <c r="B6886" s="209"/>
      <c r="C6886" s="37" t="s">
        <v>18719</v>
      </c>
      <c r="D6886" s="6" t="s">
        <v>6745</v>
      </c>
      <c r="E6886" s="3">
        <v>4</v>
      </c>
    </row>
    <row r="6887" spans="1:5" ht="49.5">
      <c r="A6887" s="37">
        <v>6885</v>
      </c>
      <c r="B6887" s="209"/>
      <c r="C6887" s="37" t="s">
        <v>18720</v>
      </c>
      <c r="D6887" s="6" t="s">
        <v>6746</v>
      </c>
      <c r="E6887" s="3">
        <v>4</v>
      </c>
    </row>
    <row r="6888" spans="1:5" ht="33">
      <c r="A6888" s="37">
        <v>6886</v>
      </c>
      <c r="B6888" s="209"/>
      <c r="C6888" s="37" t="s">
        <v>18721</v>
      </c>
      <c r="D6888" s="6" t="s">
        <v>6747</v>
      </c>
      <c r="E6888" s="3">
        <v>4</v>
      </c>
    </row>
    <row r="6889" spans="1:5" ht="33">
      <c r="A6889" s="37">
        <v>6887</v>
      </c>
      <c r="B6889" s="209"/>
      <c r="C6889" s="37" t="s">
        <v>18722</v>
      </c>
      <c r="D6889" s="6" t="s">
        <v>6748</v>
      </c>
      <c r="E6889" s="3">
        <v>4</v>
      </c>
    </row>
    <row r="6890" spans="1:5" ht="33">
      <c r="A6890" s="37">
        <v>6888</v>
      </c>
      <c r="B6890" s="209"/>
      <c r="C6890" s="37" t="s">
        <v>18723</v>
      </c>
      <c r="D6890" s="6" t="s">
        <v>6749</v>
      </c>
      <c r="E6890" s="3">
        <v>4</v>
      </c>
    </row>
    <row r="6891" spans="1:5" ht="49.5">
      <c r="A6891" s="37">
        <v>6889</v>
      </c>
      <c r="B6891" s="209"/>
      <c r="C6891" s="37" t="s">
        <v>18724</v>
      </c>
      <c r="D6891" s="6" t="s">
        <v>6750</v>
      </c>
      <c r="E6891" s="3">
        <v>4</v>
      </c>
    </row>
    <row r="6892" spans="1:5" ht="33">
      <c r="A6892" s="37">
        <v>6890</v>
      </c>
      <c r="B6892" s="209"/>
      <c r="C6892" s="37" t="s">
        <v>18725</v>
      </c>
      <c r="D6892" s="6" t="s">
        <v>6751</v>
      </c>
      <c r="E6892" s="3">
        <v>4</v>
      </c>
    </row>
    <row r="6893" spans="1:5" ht="33">
      <c r="A6893" s="37">
        <v>6891</v>
      </c>
      <c r="B6893" s="209"/>
      <c r="C6893" s="37" t="s">
        <v>18726</v>
      </c>
      <c r="D6893" s="6" t="s">
        <v>6752</v>
      </c>
      <c r="E6893" s="3">
        <v>4</v>
      </c>
    </row>
    <row r="6894" spans="1:5" ht="33">
      <c r="A6894" s="37">
        <v>6892</v>
      </c>
      <c r="B6894" s="209"/>
      <c r="C6894" s="37" t="s">
        <v>23862</v>
      </c>
      <c r="D6894" s="6" t="s">
        <v>6753</v>
      </c>
      <c r="E6894" s="3">
        <v>6</v>
      </c>
    </row>
    <row r="6895" spans="1:5" ht="49.5">
      <c r="A6895" s="37">
        <v>6893</v>
      </c>
      <c r="B6895" s="209"/>
      <c r="C6895" s="37" t="s">
        <v>23863</v>
      </c>
      <c r="D6895" s="6" t="s">
        <v>6754</v>
      </c>
      <c r="E6895" s="3">
        <v>6</v>
      </c>
    </row>
    <row r="6896" spans="1:5" ht="33">
      <c r="A6896" s="37">
        <v>6894</v>
      </c>
      <c r="B6896" s="209"/>
      <c r="C6896" s="37" t="s">
        <v>23864</v>
      </c>
      <c r="D6896" s="6" t="s">
        <v>6755</v>
      </c>
      <c r="E6896" s="3">
        <v>6</v>
      </c>
    </row>
    <row r="6897" spans="1:5" ht="33">
      <c r="A6897" s="37">
        <v>6895</v>
      </c>
      <c r="B6897" s="209"/>
      <c r="C6897" s="37" t="s">
        <v>23865</v>
      </c>
      <c r="D6897" s="6" t="s">
        <v>6756</v>
      </c>
      <c r="E6897" s="3">
        <v>6</v>
      </c>
    </row>
    <row r="6898" spans="1:5" ht="49.5">
      <c r="A6898" s="37">
        <v>6896</v>
      </c>
      <c r="B6898" s="209"/>
      <c r="C6898" s="37" t="s">
        <v>23866</v>
      </c>
      <c r="D6898" s="6" t="s">
        <v>6757</v>
      </c>
      <c r="E6898" s="3">
        <v>6</v>
      </c>
    </row>
    <row r="6899" spans="1:5" ht="33">
      <c r="A6899" s="37">
        <v>6897</v>
      </c>
      <c r="B6899" s="209"/>
      <c r="C6899" s="37" t="s">
        <v>23867</v>
      </c>
      <c r="D6899" s="6" t="s">
        <v>6758</v>
      </c>
      <c r="E6899" s="3">
        <v>6</v>
      </c>
    </row>
    <row r="6900" spans="1:5" ht="49.5">
      <c r="A6900" s="37">
        <v>6898</v>
      </c>
      <c r="B6900" s="209"/>
      <c r="C6900" s="37" t="s">
        <v>23868</v>
      </c>
      <c r="D6900" s="6" t="s">
        <v>6759</v>
      </c>
      <c r="E6900" s="3">
        <v>6</v>
      </c>
    </row>
    <row r="6901" spans="1:5" ht="49.5">
      <c r="A6901" s="37">
        <v>6899</v>
      </c>
      <c r="B6901" s="209"/>
      <c r="C6901" s="37" t="s">
        <v>23869</v>
      </c>
      <c r="D6901" s="6" t="s">
        <v>6760</v>
      </c>
      <c r="E6901" s="3">
        <v>6</v>
      </c>
    </row>
    <row r="6902" spans="1:5" ht="49.5">
      <c r="A6902" s="37">
        <v>6900</v>
      </c>
      <c r="B6902" s="209"/>
      <c r="C6902" s="37" t="s">
        <v>23870</v>
      </c>
      <c r="D6902" s="6" t="s">
        <v>6761</v>
      </c>
      <c r="E6902" s="3">
        <v>6</v>
      </c>
    </row>
    <row r="6903" spans="1:5" ht="49.5">
      <c r="A6903" s="37">
        <v>6901</v>
      </c>
      <c r="B6903" s="209"/>
      <c r="C6903" s="37" t="s">
        <v>23871</v>
      </c>
      <c r="D6903" s="6" t="s">
        <v>6762</v>
      </c>
      <c r="E6903" s="3">
        <v>6</v>
      </c>
    </row>
    <row r="6904" spans="1:5" ht="49.5">
      <c r="A6904" s="37">
        <v>6902</v>
      </c>
      <c r="B6904" s="209"/>
      <c r="C6904" s="37" t="s">
        <v>23872</v>
      </c>
      <c r="D6904" s="6" t="s">
        <v>6763</v>
      </c>
      <c r="E6904" s="3">
        <v>6</v>
      </c>
    </row>
    <row r="6905" spans="1:5" ht="49.5">
      <c r="A6905" s="37">
        <v>6903</v>
      </c>
      <c r="B6905" s="209"/>
      <c r="C6905" s="37" t="s">
        <v>23873</v>
      </c>
      <c r="D6905" s="6" t="s">
        <v>6764</v>
      </c>
      <c r="E6905" s="3">
        <v>6</v>
      </c>
    </row>
    <row r="6906" spans="1:5" ht="49.5">
      <c r="A6906" s="37">
        <v>6904</v>
      </c>
      <c r="B6906" s="209"/>
      <c r="C6906" s="37" t="s">
        <v>23874</v>
      </c>
      <c r="D6906" s="6" t="s">
        <v>6765</v>
      </c>
      <c r="E6906" s="3">
        <v>6</v>
      </c>
    </row>
    <row r="6907" spans="1:5" ht="49.5">
      <c r="A6907" s="37">
        <v>6905</v>
      </c>
      <c r="B6907" s="209"/>
      <c r="C6907" s="37" t="s">
        <v>23875</v>
      </c>
      <c r="D6907" s="6" t="s">
        <v>6766</v>
      </c>
      <c r="E6907" s="3">
        <v>6</v>
      </c>
    </row>
    <row r="6908" spans="1:5" ht="49.5">
      <c r="A6908" s="37">
        <v>6906</v>
      </c>
      <c r="B6908" s="209"/>
      <c r="C6908" s="37" t="s">
        <v>23876</v>
      </c>
      <c r="D6908" s="6" t="s">
        <v>6767</v>
      </c>
      <c r="E6908" s="3">
        <v>6</v>
      </c>
    </row>
    <row r="6909" spans="1:5" ht="49.5">
      <c r="A6909" s="37">
        <v>6907</v>
      </c>
      <c r="B6909" s="209"/>
      <c r="C6909" s="37" t="s">
        <v>23877</v>
      </c>
      <c r="D6909" s="6" t="s">
        <v>6768</v>
      </c>
      <c r="E6909" s="3">
        <v>6</v>
      </c>
    </row>
    <row r="6910" spans="1:5" ht="49.5">
      <c r="A6910" s="37">
        <v>6908</v>
      </c>
      <c r="B6910" s="209"/>
      <c r="C6910" s="37" t="s">
        <v>23878</v>
      </c>
      <c r="D6910" s="6" t="s">
        <v>6769</v>
      </c>
      <c r="E6910" s="3">
        <v>6</v>
      </c>
    </row>
    <row r="6911" spans="1:5" ht="33">
      <c r="A6911" s="37">
        <v>6909</v>
      </c>
      <c r="B6911" s="209"/>
      <c r="C6911" s="37" t="s">
        <v>23879</v>
      </c>
      <c r="D6911" s="6" t="s">
        <v>6770</v>
      </c>
      <c r="E6911" s="3">
        <v>6</v>
      </c>
    </row>
    <row r="6912" spans="1:5" ht="49.5">
      <c r="A6912" s="37">
        <v>6910</v>
      </c>
      <c r="B6912" s="209"/>
      <c r="C6912" s="37" t="s">
        <v>23880</v>
      </c>
      <c r="D6912" s="6" t="s">
        <v>6771</v>
      </c>
      <c r="E6912" s="3">
        <v>6</v>
      </c>
    </row>
    <row r="6913" spans="1:5" ht="49.5">
      <c r="A6913" s="37">
        <v>6911</v>
      </c>
      <c r="B6913" s="209"/>
      <c r="C6913" s="37" t="s">
        <v>23881</v>
      </c>
      <c r="D6913" s="6" t="s">
        <v>6772</v>
      </c>
      <c r="E6913" s="3">
        <v>6</v>
      </c>
    </row>
    <row r="6914" spans="1:5" ht="49.5">
      <c r="A6914" s="37">
        <v>6912</v>
      </c>
      <c r="B6914" s="209"/>
      <c r="C6914" s="37" t="s">
        <v>23882</v>
      </c>
      <c r="D6914" s="6" t="s">
        <v>6773</v>
      </c>
      <c r="E6914" s="3">
        <v>6</v>
      </c>
    </row>
    <row r="6915" spans="1:5" ht="49.5">
      <c r="A6915" s="37">
        <v>6913</v>
      </c>
      <c r="B6915" s="209"/>
      <c r="C6915" s="37" t="s">
        <v>23883</v>
      </c>
      <c r="D6915" s="6" t="s">
        <v>6774</v>
      </c>
      <c r="E6915" s="3">
        <v>6</v>
      </c>
    </row>
    <row r="6916" spans="1:5" ht="49.5">
      <c r="A6916" s="37">
        <v>6914</v>
      </c>
      <c r="B6916" s="209"/>
      <c r="C6916" s="37" t="s">
        <v>23884</v>
      </c>
      <c r="D6916" s="6" t="s">
        <v>6775</v>
      </c>
      <c r="E6916" s="3">
        <v>6</v>
      </c>
    </row>
    <row r="6917" spans="1:5" ht="33">
      <c r="A6917" s="37">
        <v>6915</v>
      </c>
      <c r="B6917" s="209"/>
      <c r="C6917" s="37" t="s">
        <v>23885</v>
      </c>
      <c r="D6917" s="6" t="s">
        <v>6776</v>
      </c>
      <c r="E6917" s="3">
        <v>6</v>
      </c>
    </row>
    <row r="6918" spans="1:5" ht="33">
      <c r="A6918" s="37">
        <v>6916</v>
      </c>
      <c r="B6918" s="209"/>
      <c r="C6918" s="37" t="s">
        <v>23886</v>
      </c>
      <c r="D6918" s="6" t="s">
        <v>6777</v>
      </c>
      <c r="E6918" s="3">
        <v>6</v>
      </c>
    </row>
    <row r="6919" spans="1:5" ht="33">
      <c r="A6919" s="37">
        <v>6917</v>
      </c>
      <c r="B6919" s="209"/>
      <c r="C6919" s="37" t="s">
        <v>23887</v>
      </c>
      <c r="D6919" s="6" t="s">
        <v>6778</v>
      </c>
      <c r="E6919" s="3">
        <v>6</v>
      </c>
    </row>
    <row r="6920" spans="1:5" ht="33">
      <c r="A6920" s="37">
        <v>6918</v>
      </c>
      <c r="B6920" s="209"/>
      <c r="C6920" s="37" t="s">
        <v>23888</v>
      </c>
      <c r="D6920" s="6" t="s">
        <v>6779</v>
      </c>
      <c r="E6920" s="3">
        <v>6</v>
      </c>
    </row>
    <row r="6921" spans="1:5" ht="49.5">
      <c r="A6921" s="37">
        <v>6919</v>
      </c>
      <c r="B6921" s="209"/>
      <c r="C6921" s="37" t="s">
        <v>23889</v>
      </c>
      <c r="D6921" s="6" t="s">
        <v>6780</v>
      </c>
      <c r="E6921" s="3">
        <v>6</v>
      </c>
    </row>
    <row r="6922" spans="1:5" ht="49.5">
      <c r="A6922" s="37">
        <v>6920</v>
      </c>
      <c r="B6922" s="209"/>
      <c r="C6922" s="37" t="s">
        <v>23890</v>
      </c>
      <c r="D6922" s="6" t="s">
        <v>6781</v>
      </c>
      <c r="E6922" s="3">
        <v>6</v>
      </c>
    </row>
    <row r="6923" spans="1:5" ht="33">
      <c r="A6923" s="37">
        <v>6921</v>
      </c>
      <c r="B6923" s="209"/>
      <c r="C6923" s="37" t="s">
        <v>23891</v>
      </c>
      <c r="D6923" s="6" t="s">
        <v>6782</v>
      </c>
      <c r="E6923" s="3">
        <v>6</v>
      </c>
    </row>
    <row r="6924" spans="1:5" ht="33">
      <c r="A6924" s="37">
        <v>6922</v>
      </c>
      <c r="B6924" s="209"/>
      <c r="C6924" s="37" t="s">
        <v>23892</v>
      </c>
      <c r="D6924" s="6" t="s">
        <v>6783</v>
      </c>
      <c r="E6924" s="3">
        <v>6</v>
      </c>
    </row>
    <row r="6925" spans="1:5" ht="49.5">
      <c r="A6925" s="37">
        <v>6923</v>
      </c>
      <c r="B6925" s="209"/>
      <c r="C6925" s="37" t="s">
        <v>23893</v>
      </c>
      <c r="D6925" s="6" t="s">
        <v>6784</v>
      </c>
      <c r="E6925" s="3">
        <v>6</v>
      </c>
    </row>
    <row r="6926" spans="1:5" ht="33">
      <c r="A6926" s="37">
        <v>6924</v>
      </c>
      <c r="B6926" s="209"/>
      <c r="C6926" s="37" t="s">
        <v>23894</v>
      </c>
      <c r="D6926" s="6" t="s">
        <v>6785</v>
      </c>
      <c r="E6926" s="3">
        <v>6</v>
      </c>
    </row>
    <row r="6927" spans="1:5" ht="49.5">
      <c r="A6927" s="37">
        <v>6925</v>
      </c>
      <c r="B6927" s="209"/>
      <c r="C6927" s="37" t="s">
        <v>23973</v>
      </c>
      <c r="D6927" s="6" t="s">
        <v>6786</v>
      </c>
      <c r="E6927" s="3">
        <v>6</v>
      </c>
    </row>
    <row r="6928" spans="1:5" ht="49.5">
      <c r="A6928" s="37">
        <v>6926</v>
      </c>
      <c r="B6928" s="209"/>
      <c r="C6928" s="37" t="s">
        <v>23895</v>
      </c>
      <c r="D6928" s="6" t="s">
        <v>6787</v>
      </c>
      <c r="E6928" s="3">
        <v>6</v>
      </c>
    </row>
    <row r="6929" spans="1:5" ht="33">
      <c r="A6929" s="37">
        <v>6927</v>
      </c>
      <c r="B6929" s="209"/>
      <c r="C6929" s="37" t="s">
        <v>23896</v>
      </c>
      <c r="D6929" s="6" t="s">
        <v>6788</v>
      </c>
      <c r="E6929" s="3">
        <v>6</v>
      </c>
    </row>
    <row r="6930" spans="1:5" ht="33">
      <c r="A6930" s="37">
        <v>6928</v>
      </c>
      <c r="B6930" s="209"/>
      <c r="C6930" s="37" t="s">
        <v>23897</v>
      </c>
      <c r="D6930" s="6" t="s">
        <v>6789</v>
      </c>
      <c r="E6930" s="3">
        <v>6</v>
      </c>
    </row>
    <row r="6931" spans="1:5" ht="49.5">
      <c r="A6931" s="37">
        <v>6929</v>
      </c>
      <c r="B6931" s="209"/>
      <c r="C6931" s="37" t="s">
        <v>23898</v>
      </c>
      <c r="D6931" s="6" t="s">
        <v>6790</v>
      </c>
      <c r="E6931" s="3">
        <v>6</v>
      </c>
    </row>
    <row r="6932" spans="1:5" ht="33">
      <c r="A6932" s="37">
        <v>6930</v>
      </c>
      <c r="B6932" s="209"/>
      <c r="C6932" s="37" t="s">
        <v>23899</v>
      </c>
      <c r="D6932" s="6" t="s">
        <v>6791</v>
      </c>
      <c r="E6932" s="3">
        <v>6</v>
      </c>
    </row>
    <row r="6933" spans="1:5" ht="49.5">
      <c r="A6933" s="37">
        <v>6931</v>
      </c>
      <c r="B6933" s="209"/>
      <c r="C6933" s="37" t="s">
        <v>23900</v>
      </c>
      <c r="D6933" s="6" t="s">
        <v>6792</v>
      </c>
      <c r="E6933" s="3">
        <v>6</v>
      </c>
    </row>
    <row r="6934" spans="1:5" ht="49.5">
      <c r="A6934" s="37">
        <v>6932</v>
      </c>
      <c r="B6934" s="209"/>
      <c r="C6934" s="37" t="s">
        <v>23901</v>
      </c>
      <c r="D6934" s="6" t="s">
        <v>6793</v>
      </c>
      <c r="E6934" s="3">
        <v>6</v>
      </c>
    </row>
    <row r="6935" spans="1:5" ht="33">
      <c r="A6935" s="37">
        <v>6933</v>
      </c>
      <c r="B6935" s="209"/>
      <c r="C6935" s="37" t="s">
        <v>23902</v>
      </c>
      <c r="D6935" s="6" t="s">
        <v>6794</v>
      </c>
      <c r="E6935" s="3">
        <v>6</v>
      </c>
    </row>
    <row r="6936" spans="1:5" ht="49.5">
      <c r="A6936" s="37">
        <v>6934</v>
      </c>
      <c r="B6936" s="209"/>
      <c r="C6936" s="37" t="s">
        <v>23903</v>
      </c>
      <c r="D6936" s="6" t="s">
        <v>6795</v>
      </c>
      <c r="E6936" s="3">
        <v>6</v>
      </c>
    </row>
    <row r="6937" spans="1:5" ht="49.5">
      <c r="A6937" s="37">
        <v>6935</v>
      </c>
      <c r="B6937" s="209"/>
      <c r="C6937" s="37" t="s">
        <v>23904</v>
      </c>
      <c r="D6937" s="6" t="s">
        <v>6796</v>
      </c>
      <c r="E6937" s="3">
        <v>6</v>
      </c>
    </row>
    <row r="6938" spans="1:5" ht="33">
      <c r="A6938" s="37">
        <v>6936</v>
      </c>
      <c r="B6938" s="209"/>
      <c r="C6938" s="37" t="s">
        <v>23905</v>
      </c>
      <c r="D6938" s="6" t="s">
        <v>6797</v>
      </c>
      <c r="E6938" s="3">
        <v>6</v>
      </c>
    </row>
    <row r="6939" spans="1:5" ht="66">
      <c r="A6939" s="37">
        <v>6937</v>
      </c>
      <c r="B6939" s="209"/>
      <c r="C6939" s="37" t="s">
        <v>23861</v>
      </c>
      <c r="D6939" s="6" t="s">
        <v>6798</v>
      </c>
      <c r="E6939" s="3">
        <v>6</v>
      </c>
    </row>
    <row r="6940" spans="1:5" ht="33">
      <c r="A6940" s="37">
        <v>6938</v>
      </c>
      <c r="B6940" s="209"/>
      <c r="C6940" s="37" t="s">
        <v>23906</v>
      </c>
      <c r="D6940" s="6" t="s">
        <v>6799</v>
      </c>
      <c r="E6940" s="3">
        <v>6</v>
      </c>
    </row>
    <row r="6941" spans="1:5" ht="33">
      <c r="A6941" s="37">
        <v>6939</v>
      </c>
      <c r="B6941" s="209"/>
      <c r="C6941" s="37" t="s">
        <v>23907</v>
      </c>
      <c r="D6941" s="6" t="s">
        <v>6800</v>
      </c>
      <c r="E6941" s="3">
        <v>6</v>
      </c>
    </row>
    <row r="6942" spans="1:5" ht="33">
      <c r="A6942" s="37">
        <v>6940</v>
      </c>
      <c r="B6942" s="209"/>
      <c r="C6942" s="37" t="s">
        <v>23908</v>
      </c>
      <c r="D6942" s="6" t="s">
        <v>6801</v>
      </c>
      <c r="E6942" s="3">
        <v>6</v>
      </c>
    </row>
    <row r="6943" spans="1:5" ht="49.5">
      <c r="A6943" s="37">
        <v>6941</v>
      </c>
      <c r="B6943" s="209"/>
      <c r="C6943" s="37" t="s">
        <v>23909</v>
      </c>
      <c r="D6943" s="6" t="s">
        <v>6802</v>
      </c>
      <c r="E6943" s="3">
        <v>6</v>
      </c>
    </row>
    <row r="6944" spans="1:5" ht="33">
      <c r="A6944" s="37">
        <v>6942</v>
      </c>
      <c r="B6944" s="209"/>
      <c r="C6944" s="37" t="s">
        <v>23910</v>
      </c>
      <c r="D6944" s="6" t="s">
        <v>6803</v>
      </c>
      <c r="E6944" s="3">
        <v>6</v>
      </c>
    </row>
    <row r="6945" spans="1:5" ht="33">
      <c r="A6945" s="37">
        <v>6943</v>
      </c>
      <c r="B6945" s="209"/>
      <c r="C6945" s="37" t="s">
        <v>23911</v>
      </c>
      <c r="D6945" s="6" t="s">
        <v>6804</v>
      </c>
      <c r="E6945" s="3">
        <v>6</v>
      </c>
    </row>
    <row r="6946" spans="1:5" ht="49.5">
      <c r="A6946" s="37">
        <v>6944</v>
      </c>
      <c r="B6946" s="209"/>
      <c r="C6946" s="37" t="s">
        <v>23912</v>
      </c>
      <c r="D6946" s="6" t="s">
        <v>6805</v>
      </c>
      <c r="E6946" s="3">
        <v>6</v>
      </c>
    </row>
    <row r="6947" spans="1:5" ht="33">
      <c r="A6947" s="37">
        <v>6945</v>
      </c>
      <c r="B6947" s="209"/>
      <c r="C6947" s="37" t="s">
        <v>23913</v>
      </c>
      <c r="D6947" s="6" t="s">
        <v>6806</v>
      </c>
      <c r="E6947" s="3">
        <v>6</v>
      </c>
    </row>
    <row r="6948" spans="1:5" ht="49.5">
      <c r="A6948" s="37">
        <v>6946</v>
      </c>
      <c r="B6948" s="209"/>
      <c r="C6948" s="37" t="s">
        <v>23914</v>
      </c>
      <c r="D6948" s="6" t="s">
        <v>6807</v>
      </c>
      <c r="E6948" s="3">
        <v>6</v>
      </c>
    </row>
    <row r="6949" spans="1:5" ht="49.5">
      <c r="A6949" s="37">
        <v>6947</v>
      </c>
      <c r="B6949" s="209"/>
      <c r="C6949" s="37" t="s">
        <v>23915</v>
      </c>
      <c r="D6949" s="6" t="s">
        <v>6808</v>
      </c>
      <c r="E6949" s="3">
        <v>6</v>
      </c>
    </row>
    <row r="6950" spans="1:5" ht="49.5">
      <c r="A6950" s="37">
        <v>6948</v>
      </c>
      <c r="B6950" s="209"/>
      <c r="C6950" s="37" t="s">
        <v>23916</v>
      </c>
      <c r="D6950" s="6" t="s">
        <v>6809</v>
      </c>
      <c r="E6950" s="3">
        <v>6</v>
      </c>
    </row>
    <row r="6951" spans="1:5" ht="49.5">
      <c r="A6951" s="37">
        <v>6949</v>
      </c>
      <c r="B6951" s="209"/>
      <c r="C6951" s="37" t="s">
        <v>23917</v>
      </c>
      <c r="D6951" s="6" t="s">
        <v>6810</v>
      </c>
      <c r="E6951" s="3">
        <v>6</v>
      </c>
    </row>
    <row r="6952" spans="1:5" ht="33">
      <c r="A6952" s="37">
        <v>6950</v>
      </c>
      <c r="B6952" s="209"/>
      <c r="C6952" s="37" t="s">
        <v>23918</v>
      </c>
      <c r="D6952" s="6" t="s">
        <v>6811</v>
      </c>
      <c r="E6952" s="3">
        <v>6</v>
      </c>
    </row>
    <row r="6953" spans="1:5" ht="49.5">
      <c r="A6953" s="37">
        <v>6951</v>
      </c>
      <c r="B6953" s="209"/>
      <c r="C6953" s="37" t="s">
        <v>23919</v>
      </c>
      <c r="D6953" s="6" t="s">
        <v>6812</v>
      </c>
      <c r="E6953" s="3">
        <v>6</v>
      </c>
    </row>
    <row r="6954" spans="1:5" ht="33">
      <c r="A6954" s="37">
        <v>6952</v>
      </c>
      <c r="B6954" s="209"/>
      <c r="C6954" s="37" t="s">
        <v>23920</v>
      </c>
      <c r="D6954" s="6" t="s">
        <v>6813</v>
      </c>
      <c r="E6954" s="3">
        <v>6</v>
      </c>
    </row>
    <row r="6955" spans="1:5" ht="33">
      <c r="A6955" s="37">
        <v>6953</v>
      </c>
      <c r="B6955" s="209"/>
      <c r="C6955" s="37" t="s">
        <v>23921</v>
      </c>
      <c r="D6955" s="6" t="s">
        <v>6814</v>
      </c>
      <c r="E6955" s="3">
        <v>6</v>
      </c>
    </row>
    <row r="6956" spans="1:5" ht="33">
      <c r="A6956" s="37">
        <v>6954</v>
      </c>
      <c r="B6956" s="209"/>
      <c r="C6956" s="37" t="s">
        <v>23922</v>
      </c>
      <c r="D6956" s="6" t="s">
        <v>6815</v>
      </c>
      <c r="E6956" s="3">
        <v>6</v>
      </c>
    </row>
    <row r="6957" spans="1:5" ht="49.5">
      <c r="A6957" s="37">
        <v>6955</v>
      </c>
      <c r="B6957" s="209"/>
      <c r="C6957" s="37" t="s">
        <v>23923</v>
      </c>
      <c r="D6957" s="6" t="s">
        <v>6816</v>
      </c>
      <c r="E6957" s="3">
        <v>6</v>
      </c>
    </row>
    <row r="6958" spans="1:5" ht="18.75">
      <c r="A6958" s="37">
        <v>6956</v>
      </c>
      <c r="B6958" s="209"/>
      <c r="C6958" s="37" t="s">
        <v>23924</v>
      </c>
      <c r="D6958" s="6" t="s">
        <v>6817</v>
      </c>
      <c r="E6958" s="3">
        <v>6</v>
      </c>
    </row>
    <row r="6959" spans="1:5" ht="33">
      <c r="A6959" s="37">
        <v>6957</v>
      </c>
      <c r="B6959" s="209"/>
      <c r="C6959" s="37" t="s">
        <v>23925</v>
      </c>
      <c r="D6959" s="6" t="s">
        <v>6818</v>
      </c>
      <c r="E6959" s="3">
        <v>6</v>
      </c>
    </row>
    <row r="6960" spans="1:5" ht="49.5">
      <c r="A6960" s="37">
        <v>6958</v>
      </c>
      <c r="B6960" s="209"/>
      <c r="C6960" s="37" t="s">
        <v>23926</v>
      </c>
      <c r="D6960" s="6" t="s">
        <v>6819</v>
      </c>
      <c r="E6960" s="3">
        <v>6</v>
      </c>
    </row>
    <row r="6961" spans="1:5" ht="33">
      <c r="A6961" s="37">
        <v>6959</v>
      </c>
      <c r="B6961" s="209"/>
      <c r="C6961" s="37" t="s">
        <v>23927</v>
      </c>
      <c r="D6961" s="6" t="s">
        <v>6820</v>
      </c>
      <c r="E6961" s="3">
        <v>6</v>
      </c>
    </row>
    <row r="6962" spans="1:5" ht="33">
      <c r="A6962" s="37">
        <v>6960</v>
      </c>
      <c r="B6962" s="209"/>
      <c r="C6962" s="37" t="s">
        <v>23928</v>
      </c>
      <c r="D6962" s="6" t="s">
        <v>6821</v>
      </c>
      <c r="E6962" s="3">
        <v>6</v>
      </c>
    </row>
    <row r="6963" spans="1:5" ht="33">
      <c r="A6963" s="37">
        <v>6961</v>
      </c>
      <c r="B6963" s="209"/>
      <c r="C6963" s="37" t="s">
        <v>23929</v>
      </c>
      <c r="D6963" s="6" t="s">
        <v>6822</v>
      </c>
      <c r="E6963" s="3">
        <v>6</v>
      </c>
    </row>
    <row r="6964" spans="1:5" ht="33">
      <c r="A6964" s="37">
        <v>6962</v>
      </c>
      <c r="B6964" s="209"/>
      <c r="C6964" s="37" t="s">
        <v>23930</v>
      </c>
      <c r="D6964" s="6" t="s">
        <v>6823</v>
      </c>
      <c r="E6964" s="3">
        <v>6</v>
      </c>
    </row>
    <row r="6965" spans="1:5" ht="33">
      <c r="A6965" s="37">
        <v>6963</v>
      </c>
      <c r="B6965" s="209"/>
      <c r="C6965" s="37" t="s">
        <v>23931</v>
      </c>
      <c r="D6965" s="6" t="s">
        <v>6824</v>
      </c>
      <c r="E6965" s="3">
        <v>6</v>
      </c>
    </row>
    <row r="6966" spans="1:5" ht="33">
      <c r="A6966" s="37">
        <v>6964</v>
      </c>
      <c r="B6966" s="209"/>
      <c r="C6966" s="37" t="s">
        <v>23932</v>
      </c>
      <c r="D6966" s="6" t="s">
        <v>6825</v>
      </c>
      <c r="E6966" s="3">
        <v>6</v>
      </c>
    </row>
    <row r="6967" spans="1:5" ht="33">
      <c r="A6967" s="37">
        <v>6965</v>
      </c>
      <c r="B6967" s="209"/>
      <c r="C6967" s="37" t="s">
        <v>23933</v>
      </c>
      <c r="D6967" s="6" t="s">
        <v>6826</v>
      </c>
      <c r="E6967" s="3">
        <v>6</v>
      </c>
    </row>
    <row r="6968" spans="1:5" ht="49.5">
      <c r="A6968" s="37">
        <v>6966</v>
      </c>
      <c r="B6968" s="209"/>
      <c r="C6968" s="37" t="s">
        <v>23934</v>
      </c>
      <c r="D6968" s="6" t="s">
        <v>6827</v>
      </c>
      <c r="E6968" s="3">
        <v>6</v>
      </c>
    </row>
    <row r="6969" spans="1:5" ht="33">
      <c r="A6969" s="37">
        <v>6967</v>
      </c>
      <c r="B6969" s="209"/>
      <c r="C6969" s="37" t="s">
        <v>23935</v>
      </c>
      <c r="D6969" s="6" t="s">
        <v>6828</v>
      </c>
      <c r="E6969" s="3">
        <v>6</v>
      </c>
    </row>
    <row r="6970" spans="1:5" ht="49.5">
      <c r="A6970" s="37">
        <v>6968</v>
      </c>
      <c r="B6970" s="209"/>
      <c r="C6970" s="37" t="s">
        <v>23936</v>
      </c>
      <c r="D6970" s="6" t="s">
        <v>6829</v>
      </c>
      <c r="E6970" s="3">
        <v>6</v>
      </c>
    </row>
    <row r="6971" spans="1:5" ht="33">
      <c r="A6971" s="37">
        <v>6969</v>
      </c>
      <c r="B6971" s="209"/>
      <c r="C6971" s="37" t="s">
        <v>23937</v>
      </c>
      <c r="D6971" s="6" t="s">
        <v>6830</v>
      </c>
      <c r="E6971" s="3">
        <v>6</v>
      </c>
    </row>
    <row r="6972" spans="1:5" ht="18.75">
      <c r="A6972" s="37">
        <v>6970</v>
      </c>
      <c r="B6972" s="209"/>
      <c r="C6972" s="37" t="s">
        <v>23938</v>
      </c>
      <c r="D6972" s="6" t="s">
        <v>6831</v>
      </c>
      <c r="E6972" s="3">
        <v>6</v>
      </c>
    </row>
    <row r="6973" spans="1:5" ht="33">
      <c r="A6973" s="37">
        <v>6971</v>
      </c>
      <c r="B6973" s="209"/>
      <c r="C6973" s="37" t="s">
        <v>23939</v>
      </c>
      <c r="D6973" s="6" t="s">
        <v>6832</v>
      </c>
      <c r="E6973" s="3">
        <v>6</v>
      </c>
    </row>
    <row r="6974" spans="1:5" ht="18.75">
      <c r="A6974" s="37">
        <v>6972</v>
      </c>
      <c r="B6974" s="209"/>
      <c r="C6974" s="37" t="s">
        <v>23940</v>
      </c>
      <c r="D6974" s="6" t="s">
        <v>6833</v>
      </c>
      <c r="E6974" s="3">
        <v>6</v>
      </c>
    </row>
    <row r="6975" spans="1:5" ht="33">
      <c r="A6975" s="37">
        <v>6973</v>
      </c>
      <c r="B6975" s="209"/>
      <c r="C6975" s="37" t="s">
        <v>23941</v>
      </c>
      <c r="D6975" s="6" t="s">
        <v>6834</v>
      </c>
      <c r="E6975" s="3">
        <v>6</v>
      </c>
    </row>
    <row r="6976" spans="1:5" ht="33">
      <c r="A6976" s="37">
        <v>6974</v>
      </c>
      <c r="B6976" s="209"/>
      <c r="C6976" s="37" t="s">
        <v>23942</v>
      </c>
      <c r="D6976" s="6" t="s">
        <v>6835</v>
      </c>
      <c r="E6976" s="3">
        <v>6</v>
      </c>
    </row>
    <row r="6977" spans="1:5" ht="18.75">
      <c r="A6977" s="37">
        <v>6975</v>
      </c>
      <c r="B6977" s="209"/>
      <c r="C6977" s="37" t="s">
        <v>23943</v>
      </c>
      <c r="D6977" s="6" t="s">
        <v>6836</v>
      </c>
      <c r="E6977" s="3">
        <v>6</v>
      </c>
    </row>
    <row r="6978" spans="1:5" ht="49.5">
      <c r="A6978" s="37">
        <v>6976</v>
      </c>
      <c r="B6978" s="209"/>
      <c r="C6978" s="37" t="s">
        <v>23944</v>
      </c>
      <c r="D6978" s="6" t="s">
        <v>6837</v>
      </c>
      <c r="E6978" s="3">
        <v>6</v>
      </c>
    </row>
    <row r="6979" spans="1:5" ht="18.75">
      <c r="A6979" s="37">
        <v>6977</v>
      </c>
      <c r="B6979" s="209"/>
      <c r="C6979" s="37" t="s">
        <v>23945</v>
      </c>
      <c r="D6979" s="6" t="s">
        <v>6838</v>
      </c>
      <c r="E6979" s="3">
        <v>6</v>
      </c>
    </row>
    <row r="6980" spans="1:5" ht="33">
      <c r="A6980" s="37">
        <v>6978</v>
      </c>
      <c r="B6980" s="209"/>
      <c r="C6980" s="37" t="s">
        <v>23946</v>
      </c>
      <c r="D6980" s="6" t="s">
        <v>6839</v>
      </c>
      <c r="E6980" s="3">
        <v>6</v>
      </c>
    </row>
    <row r="6981" spans="1:5" ht="33">
      <c r="A6981" s="37">
        <v>6979</v>
      </c>
      <c r="B6981" s="209"/>
      <c r="C6981" s="37" t="s">
        <v>23947</v>
      </c>
      <c r="D6981" s="6" t="s">
        <v>6840</v>
      </c>
      <c r="E6981" s="3">
        <v>6</v>
      </c>
    </row>
    <row r="6982" spans="1:5" ht="33">
      <c r="A6982" s="37">
        <v>6980</v>
      </c>
      <c r="B6982" s="209"/>
      <c r="C6982" s="37" t="s">
        <v>23948</v>
      </c>
      <c r="D6982" s="6" t="s">
        <v>6841</v>
      </c>
      <c r="E6982" s="3">
        <v>6</v>
      </c>
    </row>
    <row r="6983" spans="1:5" ht="49.5">
      <c r="A6983" s="37">
        <v>6981</v>
      </c>
      <c r="B6983" s="209"/>
      <c r="C6983" s="37" t="s">
        <v>23949</v>
      </c>
      <c r="D6983" s="6" t="s">
        <v>6842</v>
      </c>
      <c r="E6983" s="3">
        <v>6</v>
      </c>
    </row>
    <row r="6984" spans="1:5" ht="33">
      <c r="A6984" s="37">
        <v>6982</v>
      </c>
      <c r="B6984" s="209"/>
      <c r="C6984" s="37" t="s">
        <v>23950</v>
      </c>
      <c r="D6984" s="6" t="s">
        <v>6843</v>
      </c>
      <c r="E6984" s="3">
        <v>6</v>
      </c>
    </row>
    <row r="6985" spans="1:5" ht="33">
      <c r="A6985" s="37">
        <v>6983</v>
      </c>
      <c r="B6985" s="209"/>
      <c r="C6985" s="37" t="s">
        <v>23951</v>
      </c>
      <c r="D6985" s="6" t="s">
        <v>6844</v>
      </c>
      <c r="E6985" s="3">
        <v>6</v>
      </c>
    </row>
    <row r="6986" spans="1:5" ht="18.75">
      <c r="A6986" s="37">
        <v>6984</v>
      </c>
      <c r="B6986" s="209"/>
      <c r="C6986" s="37" t="s">
        <v>23952</v>
      </c>
      <c r="D6986" s="6" t="s">
        <v>6845</v>
      </c>
      <c r="E6986" s="3">
        <v>6</v>
      </c>
    </row>
    <row r="6987" spans="1:5" ht="33">
      <c r="A6987" s="37">
        <v>6985</v>
      </c>
      <c r="B6987" s="209"/>
      <c r="C6987" s="37" t="s">
        <v>23953</v>
      </c>
      <c r="D6987" s="6" t="s">
        <v>6846</v>
      </c>
      <c r="E6987" s="3">
        <v>6</v>
      </c>
    </row>
    <row r="6988" spans="1:5" ht="33">
      <c r="A6988" s="37">
        <v>6986</v>
      </c>
      <c r="B6988" s="209"/>
      <c r="C6988" s="37" t="s">
        <v>23954</v>
      </c>
      <c r="D6988" s="6" t="s">
        <v>6847</v>
      </c>
      <c r="E6988" s="3">
        <v>6</v>
      </c>
    </row>
    <row r="6989" spans="1:5" ht="49.5">
      <c r="A6989" s="37">
        <v>6987</v>
      </c>
      <c r="B6989" s="209"/>
      <c r="C6989" s="37" t="s">
        <v>23955</v>
      </c>
      <c r="D6989" s="6" t="s">
        <v>6848</v>
      </c>
      <c r="E6989" s="3">
        <v>6</v>
      </c>
    </row>
    <row r="6990" spans="1:5" ht="49.5">
      <c r="A6990" s="37">
        <v>6988</v>
      </c>
      <c r="B6990" s="209"/>
      <c r="C6990" s="37" t="s">
        <v>23956</v>
      </c>
      <c r="D6990" s="6" t="s">
        <v>6849</v>
      </c>
      <c r="E6990" s="3">
        <v>6</v>
      </c>
    </row>
    <row r="6991" spans="1:5" ht="18.75">
      <c r="A6991" s="37">
        <v>6989</v>
      </c>
      <c r="B6991" s="209"/>
      <c r="C6991" s="37" t="s">
        <v>23957</v>
      </c>
      <c r="D6991" s="6" t="s">
        <v>6850</v>
      </c>
      <c r="E6991" s="3">
        <v>6</v>
      </c>
    </row>
    <row r="6992" spans="1:5" ht="33">
      <c r="A6992" s="37">
        <v>6990</v>
      </c>
      <c r="B6992" s="209"/>
      <c r="C6992" s="37" t="s">
        <v>23958</v>
      </c>
      <c r="D6992" s="6" t="s">
        <v>6851</v>
      </c>
      <c r="E6992" s="3">
        <v>6</v>
      </c>
    </row>
    <row r="6993" spans="1:5" ht="33">
      <c r="A6993" s="37">
        <v>6991</v>
      </c>
      <c r="B6993" s="209"/>
      <c r="C6993" s="37" t="s">
        <v>23959</v>
      </c>
      <c r="D6993" s="6" t="s">
        <v>6852</v>
      </c>
      <c r="E6993" s="3">
        <v>6</v>
      </c>
    </row>
    <row r="6994" spans="1:5" ht="18.75">
      <c r="A6994" s="37">
        <v>6992</v>
      </c>
      <c r="B6994" s="209"/>
      <c r="C6994" s="37" t="s">
        <v>23960</v>
      </c>
      <c r="D6994" s="6" t="s">
        <v>6853</v>
      </c>
      <c r="E6994" s="3">
        <v>6</v>
      </c>
    </row>
    <row r="6995" spans="1:5" ht="18.75">
      <c r="A6995" s="37">
        <v>6993</v>
      </c>
      <c r="B6995" s="209"/>
      <c r="C6995" s="37" t="s">
        <v>23961</v>
      </c>
      <c r="D6995" s="6" t="s">
        <v>6854</v>
      </c>
      <c r="E6995" s="3">
        <v>6</v>
      </c>
    </row>
    <row r="6996" spans="1:5" ht="33">
      <c r="A6996" s="37">
        <v>6994</v>
      </c>
      <c r="B6996" s="209"/>
      <c r="C6996" s="37" t="s">
        <v>23962</v>
      </c>
      <c r="D6996" s="6" t="s">
        <v>6855</v>
      </c>
      <c r="E6996" s="3">
        <v>6</v>
      </c>
    </row>
    <row r="6997" spans="1:5" ht="33">
      <c r="A6997" s="37">
        <v>6995</v>
      </c>
      <c r="B6997" s="209"/>
      <c r="C6997" s="37" t="s">
        <v>23963</v>
      </c>
      <c r="D6997" s="6" t="s">
        <v>6856</v>
      </c>
      <c r="E6997" s="3">
        <v>6</v>
      </c>
    </row>
    <row r="6998" spans="1:5" ht="33">
      <c r="A6998" s="37">
        <v>6996</v>
      </c>
      <c r="B6998" s="209"/>
      <c r="C6998" s="37" t="s">
        <v>23964</v>
      </c>
      <c r="D6998" s="6" t="s">
        <v>6857</v>
      </c>
      <c r="E6998" s="3">
        <v>6</v>
      </c>
    </row>
    <row r="6999" spans="1:5" ht="33">
      <c r="A6999" s="37">
        <v>6997</v>
      </c>
      <c r="B6999" s="209"/>
      <c r="C6999" s="37" t="s">
        <v>23965</v>
      </c>
      <c r="D6999" s="6" t="s">
        <v>6858</v>
      </c>
      <c r="E6999" s="3">
        <v>6</v>
      </c>
    </row>
    <row r="7000" spans="1:5" ht="33">
      <c r="A7000" s="37">
        <v>6998</v>
      </c>
      <c r="B7000" s="209"/>
      <c r="C7000" s="37" t="s">
        <v>23966</v>
      </c>
      <c r="D7000" s="6" t="s">
        <v>6859</v>
      </c>
      <c r="E7000" s="3">
        <v>6</v>
      </c>
    </row>
    <row r="7001" spans="1:5" ht="33">
      <c r="A7001" s="37">
        <v>6999</v>
      </c>
      <c r="B7001" s="209"/>
      <c r="C7001" s="37" t="s">
        <v>23967</v>
      </c>
      <c r="D7001" s="6" t="s">
        <v>6860</v>
      </c>
      <c r="E7001" s="3">
        <v>6</v>
      </c>
    </row>
    <row r="7002" spans="1:5" ht="33">
      <c r="A7002" s="37">
        <v>7000</v>
      </c>
      <c r="B7002" s="209"/>
      <c r="C7002" s="37" t="s">
        <v>23968</v>
      </c>
      <c r="D7002" s="6" t="s">
        <v>6861</v>
      </c>
      <c r="E7002" s="3">
        <v>6</v>
      </c>
    </row>
    <row r="7003" spans="1:5" ht="49.5">
      <c r="A7003" s="37">
        <v>7001</v>
      </c>
      <c r="B7003" s="209"/>
      <c r="C7003" s="37" t="s">
        <v>23969</v>
      </c>
      <c r="D7003" s="6" t="s">
        <v>6862</v>
      </c>
      <c r="E7003" s="3">
        <v>6</v>
      </c>
    </row>
    <row r="7004" spans="1:5" ht="33">
      <c r="A7004" s="37">
        <v>7002</v>
      </c>
      <c r="B7004" s="209"/>
      <c r="C7004" s="37" t="s">
        <v>23970</v>
      </c>
      <c r="D7004" s="6" t="s">
        <v>6863</v>
      </c>
      <c r="E7004" s="3">
        <v>6</v>
      </c>
    </row>
    <row r="7005" spans="1:5" ht="18.75">
      <c r="A7005" s="37">
        <v>7003</v>
      </c>
      <c r="B7005" s="209"/>
      <c r="C7005" s="37" t="s">
        <v>23971</v>
      </c>
      <c r="D7005" s="6" t="s">
        <v>6864</v>
      </c>
      <c r="E7005" s="3">
        <v>6</v>
      </c>
    </row>
    <row r="7006" spans="1:5" ht="33">
      <c r="A7006" s="37">
        <v>7004</v>
      </c>
      <c r="B7006" s="209"/>
      <c r="C7006" s="37" t="s">
        <v>23972</v>
      </c>
      <c r="D7006" s="6" t="s">
        <v>6865</v>
      </c>
      <c r="E7006" s="3">
        <v>6</v>
      </c>
    </row>
    <row r="7007" spans="1:5" ht="33">
      <c r="A7007" s="37">
        <v>7005</v>
      </c>
      <c r="B7007" s="209"/>
      <c r="C7007" s="37" t="s">
        <v>18727</v>
      </c>
      <c r="D7007" s="6" t="s">
        <v>6866</v>
      </c>
      <c r="E7007" s="3">
        <v>4</v>
      </c>
    </row>
    <row r="7008" spans="1:5" ht="33">
      <c r="A7008" s="37">
        <v>7006</v>
      </c>
      <c r="B7008" s="209"/>
      <c r="C7008" s="37" t="s">
        <v>18728</v>
      </c>
      <c r="D7008" s="6" t="s">
        <v>6867</v>
      </c>
      <c r="E7008" s="3">
        <v>4</v>
      </c>
    </row>
    <row r="7009" spans="1:5" ht="33">
      <c r="A7009" s="37">
        <v>7007</v>
      </c>
      <c r="B7009" s="209"/>
      <c r="C7009" s="37" t="s">
        <v>18729</v>
      </c>
      <c r="D7009" s="6" t="s">
        <v>6868</v>
      </c>
      <c r="E7009" s="3">
        <v>4</v>
      </c>
    </row>
    <row r="7010" spans="1:5" ht="33">
      <c r="A7010" s="37">
        <v>7008</v>
      </c>
      <c r="B7010" s="209"/>
      <c r="C7010" s="37" t="s">
        <v>18730</v>
      </c>
      <c r="D7010" s="6" t="s">
        <v>6869</v>
      </c>
      <c r="E7010" s="3">
        <v>4</v>
      </c>
    </row>
    <row r="7011" spans="1:5" ht="33">
      <c r="A7011" s="37">
        <v>7009</v>
      </c>
      <c r="B7011" s="209"/>
      <c r="C7011" s="37" t="s">
        <v>18731</v>
      </c>
      <c r="D7011" s="6" t="s">
        <v>6870</v>
      </c>
      <c r="E7011" s="3">
        <v>4</v>
      </c>
    </row>
    <row r="7012" spans="1:5" ht="33">
      <c r="A7012" s="37">
        <v>7010</v>
      </c>
      <c r="B7012" s="209"/>
      <c r="C7012" s="37" t="s">
        <v>18732</v>
      </c>
      <c r="D7012" s="6" t="s">
        <v>6871</v>
      </c>
      <c r="E7012" s="3">
        <v>4</v>
      </c>
    </row>
    <row r="7013" spans="1:5" ht="33">
      <c r="A7013" s="37">
        <v>7011</v>
      </c>
      <c r="B7013" s="209"/>
      <c r="C7013" s="37" t="s">
        <v>18733</v>
      </c>
      <c r="D7013" s="6" t="s">
        <v>6872</v>
      </c>
      <c r="E7013" s="3">
        <v>4</v>
      </c>
    </row>
    <row r="7014" spans="1:5" ht="33">
      <c r="A7014" s="37">
        <v>7012</v>
      </c>
      <c r="B7014" s="209"/>
      <c r="C7014" s="37" t="s">
        <v>18734</v>
      </c>
      <c r="D7014" s="6" t="s">
        <v>6873</v>
      </c>
      <c r="E7014" s="3">
        <v>4</v>
      </c>
    </row>
    <row r="7015" spans="1:5" ht="18.75">
      <c r="A7015" s="37">
        <v>7013</v>
      </c>
      <c r="B7015" s="209"/>
      <c r="C7015" s="37" t="s">
        <v>18735</v>
      </c>
      <c r="D7015" s="6" t="s">
        <v>6874</v>
      </c>
      <c r="E7015" s="3">
        <v>4</v>
      </c>
    </row>
    <row r="7016" spans="1:5" ht="33">
      <c r="A7016" s="37">
        <v>7014</v>
      </c>
      <c r="B7016" s="209"/>
      <c r="C7016" s="37" t="s">
        <v>18736</v>
      </c>
      <c r="D7016" s="6" t="s">
        <v>6875</v>
      </c>
      <c r="E7016" s="3">
        <v>4</v>
      </c>
    </row>
    <row r="7017" spans="1:5" ht="33">
      <c r="A7017" s="37">
        <v>7015</v>
      </c>
      <c r="B7017" s="209"/>
      <c r="C7017" s="37" t="s">
        <v>18737</v>
      </c>
      <c r="D7017" s="6" t="s">
        <v>6876</v>
      </c>
      <c r="E7017" s="3">
        <v>4</v>
      </c>
    </row>
    <row r="7018" spans="1:5" ht="33">
      <c r="A7018" s="37">
        <v>7016</v>
      </c>
      <c r="B7018" s="209"/>
      <c r="C7018" s="37" t="s">
        <v>18738</v>
      </c>
      <c r="D7018" s="6" t="s">
        <v>6877</v>
      </c>
      <c r="E7018" s="3">
        <v>4</v>
      </c>
    </row>
    <row r="7019" spans="1:5" ht="33">
      <c r="A7019" s="37">
        <v>7017</v>
      </c>
      <c r="B7019" s="209"/>
      <c r="C7019" s="37" t="s">
        <v>18739</v>
      </c>
      <c r="D7019" s="6" t="s">
        <v>6878</v>
      </c>
      <c r="E7019" s="3">
        <v>4</v>
      </c>
    </row>
    <row r="7020" spans="1:5" ht="33">
      <c r="A7020" s="37">
        <v>7018</v>
      </c>
      <c r="B7020" s="209"/>
      <c r="C7020" s="37" t="s">
        <v>18740</v>
      </c>
      <c r="D7020" s="6" t="s">
        <v>6879</v>
      </c>
      <c r="E7020" s="3">
        <v>4</v>
      </c>
    </row>
    <row r="7021" spans="1:5" ht="18.75">
      <c r="A7021" s="37">
        <v>7019</v>
      </c>
      <c r="B7021" s="209"/>
      <c r="C7021" s="37" t="s">
        <v>18741</v>
      </c>
      <c r="D7021" s="6" t="s">
        <v>6880</v>
      </c>
      <c r="E7021" s="3">
        <v>4</v>
      </c>
    </row>
    <row r="7022" spans="1:5" ht="18.75">
      <c r="A7022" s="37">
        <v>7020</v>
      </c>
      <c r="B7022" s="209"/>
      <c r="C7022" s="37" t="s">
        <v>18742</v>
      </c>
      <c r="D7022" s="6" t="s">
        <v>6881</v>
      </c>
      <c r="E7022" s="3">
        <v>4</v>
      </c>
    </row>
    <row r="7023" spans="1:5" ht="18.75">
      <c r="A7023" s="37">
        <v>7021</v>
      </c>
      <c r="B7023" s="209"/>
      <c r="C7023" s="37" t="s">
        <v>18743</v>
      </c>
      <c r="D7023" s="6" t="s">
        <v>6882</v>
      </c>
      <c r="E7023" s="3">
        <v>4</v>
      </c>
    </row>
    <row r="7024" spans="1:5" ht="33">
      <c r="A7024" s="37">
        <v>7022</v>
      </c>
      <c r="B7024" s="209"/>
      <c r="C7024" s="37" t="s">
        <v>18744</v>
      </c>
      <c r="D7024" s="6" t="s">
        <v>6883</v>
      </c>
      <c r="E7024" s="3">
        <v>4</v>
      </c>
    </row>
    <row r="7025" spans="1:5" ht="33">
      <c r="A7025" s="37">
        <v>7023</v>
      </c>
      <c r="B7025" s="209"/>
      <c r="C7025" s="37" t="s">
        <v>18745</v>
      </c>
      <c r="D7025" s="6" t="s">
        <v>6884</v>
      </c>
      <c r="E7025" s="3">
        <v>4</v>
      </c>
    </row>
    <row r="7026" spans="1:5" ht="33">
      <c r="A7026" s="37">
        <v>7024</v>
      </c>
      <c r="B7026" s="209"/>
      <c r="C7026" s="37" t="s">
        <v>18746</v>
      </c>
      <c r="D7026" s="6" t="s">
        <v>6885</v>
      </c>
      <c r="E7026" s="3">
        <v>4</v>
      </c>
    </row>
    <row r="7027" spans="1:5" ht="18.75">
      <c r="A7027" s="37">
        <v>7025</v>
      </c>
      <c r="B7027" s="209"/>
      <c r="C7027" s="37" t="s">
        <v>18747</v>
      </c>
      <c r="D7027" s="6" t="s">
        <v>6886</v>
      </c>
      <c r="E7027" s="3">
        <v>4</v>
      </c>
    </row>
    <row r="7028" spans="1:5" ht="33">
      <c r="A7028" s="37">
        <v>7026</v>
      </c>
      <c r="B7028" s="209"/>
      <c r="C7028" s="37" t="s">
        <v>18748</v>
      </c>
      <c r="D7028" s="6" t="s">
        <v>6887</v>
      </c>
      <c r="E7028" s="3">
        <v>4</v>
      </c>
    </row>
    <row r="7029" spans="1:5" ht="33">
      <c r="A7029" s="37">
        <v>7027</v>
      </c>
      <c r="B7029" s="209"/>
      <c r="C7029" s="37" t="s">
        <v>18749</v>
      </c>
      <c r="D7029" s="6" t="s">
        <v>6888</v>
      </c>
      <c r="E7029" s="3">
        <v>4</v>
      </c>
    </row>
    <row r="7030" spans="1:5" ht="33">
      <c r="A7030" s="37">
        <v>7028</v>
      </c>
      <c r="B7030" s="209"/>
      <c r="C7030" s="37" t="s">
        <v>18750</v>
      </c>
      <c r="D7030" s="6" t="s">
        <v>6889</v>
      </c>
      <c r="E7030" s="3">
        <v>4</v>
      </c>
    </row>
    <row r="7031" spans="1:5" ht="33">
      <c r="A7031" s="37">
        <v>7029</v>
      </c>
      <c r="B7031" s="209"/>
      <c r="C7031" s="37" t="s">
        <v>18751</v>
      </c>
      <c r="D7031" s="6" t="s">
        <v>6890</v>
      </c>
      <c r="E7031" s="3">
        <v>4</v>
      </c>
    </row>
    <row r="7032" spans="1:5" ht="33">
      <c r="A7032" s="37">
        <v>7030</v>
      </c>
      <c r="B7032" s="209"/>
      <c r="C7032" s="37" t="s">
        <v>18752</v>
      </c>
      <c r="D7032" s="6" t="s">
        <v>6891</v>
      </c>
      <c r="E7032" s="3">
        <v>4</v>
      </c>
    </row>
    <row r="7033" spans="1:5" ht="33">
      <c r="A7033" s="37">
        <v>7031</v>
      </c>
      <c r="B7033" s="209"/>
      <c r="C7033" s="37" t="s">
        <v>18753</v>
      </c>
      <c r="D7033" s="6" t="s">
        <v>6892</v>
      </c>
      <c r="E7033" s="3">
        <v>4</v>
      </c>
    </row>
    <row r="7034" spans="1:5" ht="49.5">
      <c r="A7034" s="37">
        <v>7032</v>
      </c>
      <c r="B7034" s="209"/>
      <c r="C7034" s="37" t="s">
        <v>18754</v>
      </c>
      <c r="D7034" s="6" t="s">
        <v>6893</v>
      </c>
      <c r="E7034" s="3">
        <v>4</v>
      </c>
    </row>
    <row r="7035" spans="1:5" ht="33">
      <c r="A7035" s="37">
        <v>7033</v>
      </c>
      <c r="B7035" s="209"/>
      <c r="C7035" s="37" t="s">
        <v>18755</v>
      </c>
      <c r="D7035" s="6" t="s">
        <v>6894</v>
      </c>
      <c r="E7035" s="3">
        <v>4</v>
      </c>
    </row>
    <row r="7036" spans="1:5" ht="33">
      <c r="A7036" s="37">
        <v>7034</v>
      </c>
      <c r="B7036" s="209"/>
      <c r="C7036" s="37" t="s">
        <v>18756</v>
      </c>
      <c r="D7036" s="6" t="s">
        <v>6895</v>
      </c>
      <c r="E7036" s="3">
        <v>2</v>
      </c>
    </row>
    <row r="7037" spans="1:5" ht="33">
      <c r="A7037" s="37">
        <v>7035</v>
      </c>
      <c r="B7037" s="209"/>
      <c r="C7037" s="37" t="s">
        <v>18757</v>
      </c>
      <c r="D7037" s="6" t="s">
        <v>6896</v>
      </c>
      <c r="E7037" s="3">
        <v>4</v>
      </c>
    </row>
    <row r="7038" spans="1:5" ht="33">
      <c r="A7038" s="37">
        <v>7036</v>
      </c>
      <c r="B7038" s="209"/>
      <c r="C7038" s="37" t="s">
        <v>18758</v>
      </c>
      <c r="D7038" s="6" t="s">
        <v>6897</v>
      </c>
      <c r="E7038" s="3">
        <v>4</v>
      </c>
    </row>
    <row r="7039" spans="1:5" ht="18.75">
      <c r="A7039" s="37">
        <v>7037</v>
      </c>
      <c r="B7039" s="209"/>
      <c r="C7039" s="37" t="s">
        <v>18759</v>
      </c>
      <c r="D7039" s="6" t="s">
        <v>6898</v>
      </c>
      <c r="E7039" s="3">
        <v>4</v>
      </c>
    </row>
    <row r="7040" spans="1:5" ht="33">
      <c r="A7040" s="37">
        <v>7038</v>
      </c>
      <c r="B7040" s="209"/>
      <c r="C7040" s="37" t="s">
        <v>18760</v>
      </c>
      <c r="D7040" s="6" t="s">
        <v>6899</v>
      </c>
      <c r="E7040" s="3">
        <v>4</v>
      </c>
    </row>
    <row r="7041" spans="1:5" ht="33">
      <c r="A7041" s="37">
        <v>7039</v>
      </c>
      <c r="B7041" s="209"/>
      <c r="C7041" s="37" t="s">
        <v>18761</v>
      </c>
      <c r="D7041" s="6" t="s">
        <v>6900</v>
      </c>
      <c r="E7041" s="3">
        <v>4</v>
      </c>
    </row>
    <row r="7042" spans="1:5" ht="33">
      <c r="A7042" s="37">
        <v>7040</v>
      </c>
      <c r="B7042" s="209"/>
      <c r="C7042" s="37" t="s">
        <v>18762</v>
      </c>
      <c r="D7042" s="6" t="s">
        <v>6901</v>
      </c>
      <c r="E7042" s="3">
        <v>4</v>
      </c>
    </row>
    <row r="7043" spans="1:5" ht="33">
      <c r="A7043" s="37">
        <v>7041</v>
      </c>
      <c r="B7043" s="209"/>
      <c r="C7043" s="37" t="s">
        <v>18763</v>
      </c>
      <c r="D7043" s="6" t="s">
        <v>6902</v>
      </c>
      <c r="E7043" s="3">
        <v>4</v>
      </c>
    </row>
    <row r="7044" spans="1:5" ht="33">
      <c r="A7044" s="37">
        <v>7042</v>
      </c>
      <c r="B7044" s="209"/>
      <c r="C7044" s="37" t="s">
        <v>18764</v>
      </c>
      <c r="D7044" s="6" t="s">
        <v>6903</v>
      </c>
      <c r="E7044" s="3">
        <v>4</v>
      </c>
    </row>
    <row r="7045" spans="1:5" ht="33">
      <c r="A7045" s="37">
        <v>7043</v>
      </c>
      <c r="B7045" s="209"/>
      <c r="C7045" s="37" t="s">
        <v>18765</v>
      </c>
      <c r="D7045" s="6" t="s">
        <v>6904</v>
      </c>
      <c r="E7045" s="3">
        <v>2</v>
      </c>
    </row>
    <row r="7046" spans="1:5" ht="33">
      <c r="A7046" s="37">
        <v>7044</v>
      </c>
      <c r="B7046" s="209"/>
      <c r="C7046" s="37" t="s">
        <v>18766</v>
      </c>
      <c r="D7046" s="6" t="s">
        <v>6905</v>
      </c>
      <c r="E7046" s="3">
        <v>4</v>
      </c>
    </row>
    <row r="7047" spans="1:5" ht="33">
      <c r="A7047" s="37">
        <v>7045</v>
      </c>
      <c r="B7047" s="209"/>
      <c r="C7047" s="37" t="s">
        <v>18767</v>
      </c>
      <c r="D7047" s="6" t="s">
        <v>6906</v>
      </c>
      <c r="E7047" s="3">
        <v>4</v>
      </c>
    </row>
    <row r="7048" spans="1:5" ht="18.75">
      <c r="A7048" s="37">
        <v>7046</v>
      </c>
      <c r="B7048" s="209"/>
      <c r="C7048" s="37" t="s">
        <v>18768</v>
      </c>
      <c r="D7048" s="6" t="s">
        <v>6907</v>
      </c>
      <c r="E7048" s="3">
        <v>4</v>
      </c>
    </row>
    <row r="7049" spans="1:5" ht="33">
      <c r="A7049" s="37">
        <v>7047</v>
      </c>
      <c r="B7049" s="209"/>
      <c r="C7049" s="37" t="s">
        <v>18769</v>
      </c>
      <c r="D7049" s="6" t="s">
        <v>6908</v>
      </c>
      <c r="E7049" s="3">
        <v>4</v>
      </c>
    </row>
    <row r="7050" spans="1:5" ht="18.75">
      <c r="A7050" s="37">
        <v>7048</v>
      </c>
      <c r="B7050" s="209"/>
      <c r="C7050" s="37" t="s">
        <v>18770</v>
      </c>
      <c r="D7050" s="6" t="s">
        <v>6909</v>
      </c>
      <c r="E7050" s="3">
        <v>4</v>
      </c>
    </row>
    <row r="7051" spans="1:5" ht="33">
      <c r="A7051" s="37">
        <v>7049</v>
      </c>
      <c r="B7051" s="209"/>
      <c r="C7051" s="37" t="s">
        <v>18771</v>
      </c>
      <c r="D7051" s="6" t="s">
        <v>6910</v>
      </c>
      <c r="E7051" s="3">
        <v>2</v>
      </c>
    </row>
    <row r="7052" spans="1:5" ht="18.75">
      <c r="A7052" s="37">
        <v>7050</v>
      </c>
      <c r="B7052" s="209"/>
      <c r="C7052" s="37" t="s">
        <v>18772</v>
      </c>
      <c r="D7052" s="6" t="s">
        <v>6911</v>
      </c>
      <c r="E7052" s="3">
        <v>2</v>
      </c>
    </row>
    <row r="7053" spans="1:5" ht="33">
      <c r="A7053" s="37">
        <v>7051</v>
      </c>
      <c r="B7053" s="209"/>
      <c r="C7053" s="37" t="s">
        <v>18773</v>
      </c>
      <c r="D7053" s="6" t="s">
        <v>6912</v>
      </c>
      <c r="E7053" s="3">
        <v>4</v>
      </c>
    </row>
    <row r="7054" spans="1:5" ht="18.75">
      <c r="A7054" s="37">
        <v>7052</v>
      </c>
      <c r="B7054" s="209"/>
      <c r="C7054" s="37" t="s">
        <v>18774</v>
      </c>
      <c r="D7054" s="6" t="s">
        <v>6913</v>
      </c>
      <c r="E7054" s="3">
        <v>4</v>
      </c>
    </row>
    <row r="7055" spans="1:5" ht="18.75">
      <c r="A7055" s="37">
        <v>7053</v>
      </c>
      <c r="B7055" s="209"/>
      <c r="C7055" s="37" t="s">
        <v>18775</v>
      </c>
      <c r="D7055" s="6" t="s">
        <v>6914</v>
      </c>
      <c r="E7055" s="3">
        <v>4</v>
      </c>
    </row>
    <row r="7056" spans="1:5" ht="33">
      <c r="A7056" s="37">
        <v>7054</v>
      </c>
      <c r="B7056" s="209"/>
      <c r="C7056" s="37" t="s">
        <v>18776</v>
      </c>
      <c r="D7056" s="6" t="s">
        <v>6915</v>
      </c>
      <c r="E7056" s="3">
        <v>4</v>
      </c>
    </row>
    <row r="7057" spans="1:5" ht="33">
      <c r="A7057" s="37">
        <v>7055</v>
      </c>
      <c r="B7057" s="209"/>
      <c r="C7057" s="37" t="s">
        <v>18777</v>
      </c>
      <c r="D7057" s="6" t="s">
        <v>6916</v>
      </c>
      <c r="E7057" s="3">
        <v>4</v>
      </c>
    </row>
    <row r="7058" spans="1:5" ht="18.75">
      <c r="A7058" s="37">
        <v>7056</v>
      </c>
      <c r="B7058" s="209"/>
      <c r="C7058" s="37" t="s">
        <v>18778</v>
      </c>
      <c r="D7058" s="6" t="s">
        <v>6917</v>
      </c>
      <c r="E7058" s="3">
        <v>4</v>
      </c>
    </row>
    <row r="7059" spans="1:5" ht="33">
      <c r="A7059" s="37">
        <v>7057</v>
      </c>
      <c r="B7059" s="209"/>
      <c r="C7059" s="37" t="s">
        <v>18779</v>
      </c>
      <c r="D7059" s="6" t="s">
        <v>6918</v>
      </c>
      <c r="E7059" s="3">
        <v>4</v>
      </c>
    </row>
    <row r="7060" spans="1:5" ht="33">
      <c r="A7060" s="37">
        <v>7058</v>
      </c>
      <c r="B7060" s="209"/>
      <c r="C7060" s="37" t="s">
        <v>18780</v>
      </c>
      <c r="D7060" s="6" t="s">
        <v>6919</v>
      </c>
      <c r="E7060" s="3">
        <v>4</v>
      </c>
    </row>
    <row r="7061" spans="1:5" ht="18.75">
      <c r="A7061" s="37">
        <v>7059</v>
      </c>
      <c r="B7061" s="209"/>
      <c r="C7061" s="37" t="s">
        <v>18781</v>
      </c>
      <c r="D7061" s="6" t="s">
        <v>6920</v>
      </c>
      <c r="E7061" s="3">
        <v>2</v>
      </c>
    </row>
    <row r="7062" spans="1:5" ht="18.75">
      <c r="A7062" s="37">
        <v>7060</v>
      </c>
      <c r="B7062" s="209"/>
      <c r="C7062" s="37" t="s">
        <v>18782</v>
      </c>
      <c r="D7062" s="6" t="s">
        <v>6921</v>
      </c>
      <c r="E7062" s="3">
        <v>2</v>
      </c>
    </row>
    <row r="7063" spans="1:5" ht="33">
      <c r="A7063" s="37">
        <v>7061</v>
      </c>
      <c r="B7063" s="209"/>
      <c r="C7063" s="37" t="s">
        <v>18783</v>
      </c>
      <c r="D7063" s="6" t="s">
        <v>6922</v>
      </c>
      <c r="E7063" s="3">
        <v>2</v>
      </c>
    </row>
    <row r="7064" spans="1:5" ht="33">
      <c r="A7064" s="37">
        <v>7062</v>
      </c>
      <c r="B7064" s="209"/>
      <c r="C7064" s="37" t="s">
        <v>18784</v>
      </c>
      <c r="D7064" s="6" t="s">
        <v>6923</v>
      </c>
      <c r="E7064" s="3">
        <v>4</v>
      </c>
    </row>
    <row r="7065" spans="1:5" ht="33">
      <c r="A7065" s="37">
        <v>7063</v>
      </c>
      <c r="B7065" s="209"/>
      <c r="C7065" s="37" t="s">
        <v>18785</v>
      </c>
      <c r="D7065" s="6" t="s">
        <v>6924</v>
      </c>
      <c r="E7065" s="3">
        <v>4</v>
      </c>
    </row>
    <row r="7066" spans="1:5" ht="33">
      <c r="A7066" s="37">
        <v>7064</v>
      </c>
      <c r="B7066" s="209"/>
      <c r="C7066" s="37" t="s">
        <v>18786</v>
      </c>
      <c r="D7066" s="6" t="s">
        <v>6925</v>
      </c>
      <c r="E7066" s="3">
        <v>4</v>
      </c>
    </row>
    <row r="7067" spans="1:5" ht="33">
      <c r="A7067" s="37">
        <v>7065</v>
      </c>
      <c r="B7067" s="209"/>
      <c r="C7067" s="37" t="s">
        <v>18787</v>
      </c>
      <c r="D7067" s="6" t="s">
        <v>6926</v>
      </c>
      <c r="E7067" s="3">
        <v>4</v>
      </c>
    </row>
    <row r="7068" spans="1:5" ht="33">
      <c r="A7068" s="37">
        <v>7066</v>
      </c>
      <c r="B7068" s="209"/>
      <c r="C7068" s="37" t="s">
        <v>18788</v>
      </c>
      <c r="D7068" s="6" t="s">
        <v>6927</v>
      </c>
      <c r="E7068" s="3">
        <v>4</v>
      </c>
    </row>
    <row r="7069" spans="1:5" ht="33">
      <c r="A7069" s="37">
        <v>7067</v>
      </c>
      <c r="B7069" s="209"/>
      <c r="C7069" s="37" t="s">
        <v>18789</v>
      </c>
      <c r="D7069" s="6" t="s">
        <v>6928</v>
      </c>
      <c r="E7069" s="3">
        <v>4</v>
      </c>
    </row>
    <row r="7070" spans="1:5" ht="33">
      <c r="A7070" s="37">
        <v>7068</v>
      </c>
      <c r="B7070" s="209"/>
      <c r="C7070" s="37" t="s">
        <v>18790</v>
      </c>
      <c r="D7070" s="6" t="s">
        <v>6929</v>
      </c>
      <c r="E7070" s="3">
        <v>2</v>
      </c>
    </row>
    <row r="7071" spans="1:5" ht="33">
      <c r="A7071" s="37">
        <v>7069</v>
      </c>
      <c r="B7071" s="209"/>
      <c r="C7071" s="37" t="s">
        <v>18791</v>
      </c>
      <c r="D7071" s="6" t="s">
        <v>6930</v>
      </c>
      <c r="E7071" s="3">
        <v>2</v>
      </c>
    </row>
    <row r="7072" spans="1:5" ht="33">
      <c r="A7072" s="37">
        <v>7070</v>
      </c>
      <c r="B7072" s="209"/>
      <c r="C7072" s="37" t="s">
        <v>18792</v>
      </c>
      <c r="D7072" s="6" t="s">
        <v>6931</v>
      </c>
      <c r="E7072" s="3">
        <v>2</v>
      </c>
    </row>
    <row r="7073" spans="1:5" ht="33">
      <c r="A7073" s="37">
        <v>7071</v>
      </c>
      <c r="B7073" s="209"/>
      <c r="C7073" s="37" t="s">
        <v>18793</v>
      </c>
      <c r="D7073" s="6" t="s">
        <v>6932</v>
      </c>
      <c r="E7073" s="3">
        <v>2</v>
      </c>
    </row>
    <row r="7074" spans="1:5" ht="33">
      <c r="A7074" s="37">
        <v>7072</v>
      </c>
      <c r="B7074" s="209"/>
      <c r="C7074" s="37" t="s">
        <v>18794</v>
      </c>
      <c r="D7074" s="6" t="s">
        <v>6933</v>
      </c>
      <c r="E7074" s="3">
        <v>4</v>
      </c>
    </row>
    <row r="7075" spans="1:5" ht="33">
      <c r="A7075" s="37">
        <v>7073</v>
      </c>
      <c r="B7075" s="209"/>
      <c r="C7075" s="37" t="s">
        <v>18795</v>
      </c>
      <c r="D7075" s="6" t="s">
        <v>6934</v>
      </c>
      <c r="E7075" s="3">
        <v>2</v>
      </c>
    </row>
    <row r="7076" spans="1:5" ht="18.75">
      <c r="A7076" s="37">
        <v>7074</v>
      </c>
      <c r="B7076" s="209"/>
      <c r="C7076" s="37" t="s">
        <v>18796</v>
      </c>
      <c r="D7076" s="6" t="s">
        <v>6935</v>
      </c>
      <c r="E7076" s="3">
        <v>2</v>
      </c>
    </row>
    <row r="7077" spans="1:5" ht="33">
      <c r="A7077" s="37">
        <v>7075</v>
      </c>
      <c r="B7077" s="209"/>
      <c r="C7077" s="37" t="s">
        <v>18797</v>
      </c>
      <c r="D7077" s="6" t="s">
        <v>6936</v>
      </c>
      <c r="E7077" s="3">
        <v>4</v>
      </c>
    </row>
    <row r="7078" spans="1:5" ht="33">
      <c r="A7078" s="37">
        <v>7076</v>
      </c>
      <c r="B7078" s="209"/>
      <c r="C7078" s="37" t="s">
        <v>18798</v>
      </c>
      <c r="D7078" s="6" t="s">
        <v>6937</v>
      </c>
      <c r="E7078" s="3">
        <v>2</v>
      </c>
    </row>
    <row r="7079" spans="1:5" ht="33">
      <c r="A7079" s="37">
        <v>7077</v>
      </c>
      <c r="B7079" s="209"/>
      <c r="C7079" s="37" t="s">
        <v>18799</v>
      </c>
      <c r="D7079" s="6" t="s">
        <v>6938</v>
      </c>
      <c r="E7079" s="3">
        <v>2</v>
      </c>
    </row>
    <row r="7080" spans="1:5" ht="18.75">
      <c r="A7080" s="37">
        <v>7078</v>
      </c>
      <c r="B7080" s="209"/>
      <c r="C7080" s="37" t="s">
        <v>18800</v>
      </c>
      <c r="D7080" s="6" t="s">
        <v>6939</v>
      </c>
      <c r="E7080" s="3">
        <v>4</v>
      </c>
    </row>
    <row r="7081" spans="1:5" ht="33">
      <c r="A7081" s="37">
        <v>7079</v>
      </c>
      <c r="B7081" s="209"/>
      <c r="C7081" s="37" t="s">
        <v>18801</v>
      </c>
      <c r="D7081" s="6" t="s">
        <v>6940</v>
      </c>
      <c r="E7081" s="3">
        <v>4</v>
      </c>
    </row>
    <row r="7082" spans="1:5" ht="33">
      <c r="A7082" s="37">
        <v>7080</v>
      </c>
      <c r="B7082" s="209"/>
      <c r="C7082" s="37" t="s">
        <v>18802</v>
      </c>
      <c r="D7082" s="6" t="s">
        <v>6941</v>
      </c>
      <c r="E7082" s="3">
        <v>4</v>
      </c>
    </row>
    <row r="7083" spans="1:5" ht="18.75">
      <c r="A7083" s="37">
        <v>7081</v>
      </c>
      <c r="B7083" s="209"/>
      <c r="C7083" s="37" t="s">
        <v>18803</v>
      </c>
      <c r="D7083" s="6" t="s">
        <v>6942</v>
      </c>
      <c r="E7083" s="3">
        <v>2</v>
      </c>
    </row>
    <row r="7084" spans="1:5" ht="33">
      <c r="A7084" s="37">
        <v>7082</v>
      </c>
      <c r="B7084" s="209"/>
      <c r="C7084" s="37" t="s">
        <v>18804</v>
      </c>
      <c r="D7084" s="6" t="s">
        <v>6943</v>
      </c>
      <c r="E7084" s="3">
        <v>4</v>
      </c>
    </row>
    <row r="7085" spans="1:5" ht="33">
      <c r="A7085" s="37">
        <v>7083</v>
      </c>
      <c r="B7085" s="209"/>
      <c r="C7085" s="37" t="s">
        <v>18805</v>
      </c>
      <c r="D7085" s="6" t="s">
        <v>6944</v>
      </c>
      <c r="E7085" s="3">
        <v>4</v>
      </c>
    </row>
    <row r="7086" spans="1:5" ht="18.75">
      <c r="A7086" s="37">
        <v>7084</v>
      </c>
      <c r="B7086" s="209"/>
      <c r="C7086" s="37" t="s">
        <v>18806</v>
      </c>
      <c r="D7086" s="6" t="s">
        <v>6945</v>
      </c>
      <c r="E7086" s="3">
        <v>4</v>
      </c>
    </row>
    <row r="7087" spans="1:5" ht="33">
      <c r="A7087" s="37">
        <v>7085</v>
      </c>
      <c r="B7087" s="209"/>
      <c r="C7087" s="37" t="s">
        <v>18807</v>
      </c>
      <c r="D7087" s="6" t="s">
        <v>6946</v>
      </c>
      <c r="E7087" s="3">
        <v>4</v>
      </c>
    </row>
    <row r="7088" spans="1:5" ht="18.75">
      <c r="A7088" s="37">
        <v>7086</v>
      </c>
      <c r="B7088" s="209"/>
      <c r="C7088" s="37" t="s">
        <v>18808</v>
      </c>
      <c r="D7088" s="6" t="s">
        <v>6947</v>
      </c>
      <c r="E7088" s="3">
        <v>4</v>
      </c>
    </row>
    <row r="7089" spans="1:5" ht="33">
      <c r="A7089" s="37">
        <v>7087</v>
      </c>
      <c r="B7089" s="209"/>
      <c r="C7089" s="37" t="s">
        <v>18809</v>
      </c>
      <c r="D7089" s="6" t="s">
        <v>6948</v>
      </c>
      <c r="E7089" s="3">
        <v>4</v>
      </c>
    </row>
    <row r="7090" spans="1:5" ht="33">
      <c r="A7090" s="37">
        <v>7088</v>
      </c>
      <c r="B7090" s="209"/>
      <c r="C7090" s="37" t="s">
        <v>18810</v>
      </c>
      <c r="D7090" s="6" t="s">
        <v>6949</v>
      </c>
      <c r="E7090" s="3">
        <v>4</v>
      </c>
    </row>
    <row r="7091" spans="1:5" ht="33">
      <c r="A7091" s="37">
        <v>7089</v>
      </c>
      <c r="B7091" s="209"/>
      <c r="C7091" s="37" t="s">
        <v>18811</v>
      </c>
      <c r="D7091" s="6" t="s">
        <v>6950</v>
      </c>
      <c r="E7091" s="3">
        <v>4</v>
      </c>
    </row>
    <row r="7092" spans="1:5" ht="33">
      <c r="A7092" s="37">
        <v>7090</v>
      </c>
      <c r="B7092" s="209"/>
      <c r="C7092" s="37" t="s">
        <v>18812</v>
      </c>
      <c r="D7092" s="6" t="s">
        <v>6951</v>
      </c>
      <c r="E7092" s="3">
        <v>4</v>
      </c>
    </row>
    <row r="7093" spans="1:5" ht="33">
      <c r="A7093" s="37">
        <v>7091</v>
      </c>
      <c r="B7093" s="209"/>
      <c r="C7093" s="37" t="s">
        <v>18813</v>
      </c>
      <c r="D7093" s="6" t="s">
        <v>6952</v>
      </c>
      <c r="E7093" s="3">
        <v>4</v>
      </c>
    </row>
    <row r="7094" spans="1:5" ht="33">
      <c r="A7094" s="37">
        <v>7092</v>
      </c>
      <c r="B7094" s="209"/>
      <c r="C7094" s="37" t="s">
        <v>18814</v>
      </c>
      <c r="D7094" s="6" t="s">
        <v>6953</v>
      </c>
      <c r="E7094" s="3">
        <v>4</v>
      </c>
    </row>
    <row r="7095" spans="1:5" ht="18.75">
      <c r="A7095" s="37">
        <v>7093</v>
      </c>
      <c r="B7095" s="209"/>
      <c r="C7095" s="37" t="s">
        <v>18815</v>
      </c>
      <c r="D7095" s="6" t="s">
        <v>6954</v>
      </c>
      <c r="E7095" s="3">
        <v>2</v>
      </c>
    </row>
    <row r="7096" spans="1:5" ht="18.75">
      <c r="A7096" s="37">
        <v>7094</v>
      </c>
      <c r="B7096" s="209"/>
      <c r="C7096" s="37" t="s">
        <v>18816</v>
      </c>
      <c r="D7096" s="6" t="s">
        <v>6955</v>
      </c>
      <c r="E7096" s="3">
        <v>2</v>
      </c>
    </row>
    <row r="7097" spans="1:5" ht="18.75">
      <c r="A7097" s="37">
        <v>7095</v>
      </c>
      <c r="B7097" s="209"/>
      <c r="C7097" s="37" t="s">
        <v>18817</v>
      </c>
      <c r="D7097" s="6" t="s">
        <v>6956</v>
      </c>
      <c r="E7097" s="3">
        <v>2</v>
      </c>
    </row>
    <row r="7098" spans="1:5" ht="18.75">
      <c r="A7098" s="37">
        <v>7096</v>
      </c>
      <c r="B7098" s="209"/>
      <c r="C7098" s="37" t="s">
        <v>18818</v>
      </c>
      <c r="D7098" s="6" t="s">
        <v>6957</v>
      </c>
      <c r="E7098" s="3">
        <v>2</v>
      </c>
    </row>
    <row r="7099" spans="1:5" ht="18.75">
      <c r="A7099" s="37">
        <v>7097</v>
      </c>
      <c r="B7099" s="209"/>
      <c r="C7099" s="37" t="s">
        <v>18819</v>
      </c>
      <c r="D7099" s="6" t="s">
        <v>6958</v>
      </c>
      <c r="E7099" s="3">
        <v>2</v>
      </c>
    </row>
    <row r="7100" spans="1:5" ht="18.75">
      <c r="A7100" s="37">
        <v>7098</v>
      </c>
      <c r="B7100" s="209"/>
      <c r="C7100" s="37" t="s">
        <v>18820</v>
      </c>
      <c r="D7100" s="6" t="s">
        <v>6959</v>
      </c>
      <c r="E7100" s="3">
        <v>2</v>
      </c>
    </row>
    <row r="7101" spans="1:5" ht="18.75">
      <c r="A7101" s="37">
        <v>7099</v>
      </c>
      <c r="B7101" s="209"/>
      <c r="C7101" s="37" t="s">
        <v>18821</v>
      </c>
      <c r="D7101" s="6" t="s">
        <v>6960</v>
      </c>
      <c r="E7101" s="3">
        <v>2</v>
      </c>
    </row>
    <row r="7102" spans="1:5" ht="18.75">
      <c r="A7102" s="37">
        <v>7100</v>
      </c>
      <c r="B7102" s="209"/>
      <c r="C7102" s="37" t="s">
        <v>18822</v>
      </c>
      <c r="D7102" s="6" t="s">
        <v>6961</v>
      </c>
      <c r="E7102" s="3">
        <v>2</v>
      </c>
    </row>
    <row r="7103" spans="1:5" ht="33">
      <c r="A7103" s="37">
        <v>7101</v>
      </c>
      <c r="B7103" s="209"/>
      <c r="C7103" s="37" t="s">
        <v>18823</v>
      </c>
      <c r="D7103" s="6" t="s">
        <v>6962</v>
      </c>
      <c r="E7103" s="3">
        <v>2</v>
      </c>
    </row>
    <row r="7104" spans="1:5" ht="33">
      <c r="A7104" s="37">
        <v>7102</v>
      </c>
      <c r="B7104" s="209"/>
      <c r="C7104" s="37" t="s">
        <v>18824</v>
      </c>
      <c r="D7104" s="6" t="s">
        <v>6963</v>
      </c>
      <c r="E7104" s="3">
        <v>2</v>
      </c>
    </row>
    <row r="7105" spans="1:5" ht="18.75">
      <c r="A7105" s="37">
        <v>7103</v>
      </c>
      <c r="B7105" s="209"/>
      <c r="C7105" s="37" t="s">
        <v>18825</v>
      </c>
      <c r="D7105" s="6" t="s">
        <v>6964</v>
      </c>
      <c r="E7105" s="3">
        <v>2</v>
      </c>
    </row>
    <row r="7106" spans="1:5" ht="18.75">
      <c r="A7106" s="37">
        <v>7104</v>
      </c>
      <c r="B7106" s="209"/>
      <c r="C7106" s="37" t="s">
        <v>18826</v>
      </c>
      <c r="D7106" s="6" t="s">
        <v>6965</v>
      </c>
      <c r="E7106" s="3">
        <v>2</v>
      </c>
    </row>
    <row r="7107" spans="1:5" ht="18.75">
      <c r="A7107" s="37">
        <v>7105</v>
      </c>
      <c r="B7107" s="209"/>
      <c r="C7107" s="37" t="s">
        <v>18827</v>
      </c>
      <c r="D7107" s="6" t="s">
        <v>6966</v>
      </c>
      <c r="E7107" s="3">
        <v>2</v>
      </c>
    </row>
    <row r="7108" spans="1:5" ht="18.75">
      <c r="A7108" s="37">
        <v>7106</v>
      </c>
      <c r="B7108" s="209"/>
      <c r="C7108" s="37" t="s">
        <v>18828</v>
      </c>
      <c r="D7108" s="6" t="s">
        <v>6967</v>
      </c>
      <c r="E7108" s="3">
        <v>2</v>
      </c>
    </row>
    <row r="7109" spans="1:5" ht="18.75">
      <c r="A7109" s="37">
        <v>7107</v>
      </c>
      <c r="B7109" s="209"/>
      <c r="C7109" s="37" t="s">
        <v>18829</v>
      </c>
      <c r="D7109" s="6" t="s">
        <v>6968</v>
      </c>
      <c r="E7109" s="3">
        <v>2</v>
      </c>
    </row>
    <row r="7110" spans="1:5" ht="18.75">
      <c r="A7110" s="37">
        <v>7108</v>
      </c>
      <c r="B7110" s="209"/>
      <c r="C7110" s="37" t="s">
        <v>18830</v>
      </c>
      <c r="D7110" s="6" t="s">
        <v>6969</v>
      </c>
      <c r="E7110" s="3">
        <v>2</v>
      </c>
    </row>
    <row r="7111" spans="1:5" ht="18.75">
      <c r="A7111" s="37">
        <v>7109</v>
      </c>
      <c r="B7111" s="209"/>
      <c r="C7111" s="37" t="s">
        <v>18831</v>
      </c>
      <c r="D7111" s="6" t="s">
        <v>6970</v>
      </c>
      <c r="E7111" s="3">
        <v>2</v>
      </c>
    </row>
    <row r="7112" spans="1:5" ht="18.75">
      <c r="A7112" s="37">
        <v>7110</v>
      </c>
      <c r="B7112" s="209"/>
      <c r="C7112" s="37" t="s">
        <v>18832</v>
      </c>
      <c r="D7112" s="6" t="s">
        <v>6971</v>
      </c>
      <c r="E7112" s="3">
        <v>2</v>
      </c>
    </row>
    <row r="7113" spans="1:5" ht="18.75">
      <c r="A7113" s="37">
        <v>7111</v>
      </c>
      <c r="B7113" s="209"/>
      <c r="C7113" s="37" t="s">
        <v>18833</v>
      </c>
      <c r="D7113" s="6" t="s">
        <v>6972</v>
      </c>
      <c r="E7113" s="3">
        <v>2</v>
      </c>
    </row>
    <row r="7114" spans="1:5" ht="18.75">
      <c r="A7114" s="37">
        <v>7112</v>
      </c>
      <c r="B7114" s="209"/>
      <c r="C7114" s="37" t="s">
        <v>18834</v>
      </c>
      <c r="D7114" s="6" t="s">
        <v>6973</v>
      </c>
      <c r="E7114" s="3">
        <v>2</v>
      </c>
    </row>
    <row r="7115" spans="1:5" ht="18.75">
      <c r="A7115" s="37">
        <v>7113</v>
      </c>
      <c r="B7115" s="209"/>
      <c r="C7115" s="37" t="s">
        <v>18835</v>
      </c>
      <c r="D7115" s="6" t="s">
        <v>6974</v>
      </c>
      <c r="E7115" s="3">
        <v>2</v>
      </c>
    </row>
    <row r="7116" spans="1:5" ht="18.75">
      <c r="A7116" s="37">
        <v>7114</v>
      </c>
      <c r="B7116" s="209"/>
      <c r="C7116" s="37" t="s">
        <v>18836</v>
      </c>
      <c r="D7116" s="6" t="s">
        <v>6975</v>
      </c>
      <c r="E7116" s="3">
        <v>2</v>
      </c>
    </row>
    <row r="7117" spans="1:5" ht="18.75">
      <c r="A7117" s="37">
        <v>7115</v>
      </c>
      <c r="B7117" s="209"/>
      <c r="C7117" s="37" t="s">
        <v>18837</v>
      </c>
      <c r="D7117" s="6" t="s">
        <v>6976</v>
      </c>
      <c r="E7117" s="3">
        <v>2</v>
      </c>
    </row>
    <row r="7118" spans="1:5" ht="18.75">
      <c r="A7118" s="37">
        <v>7116</v>
      </c>
      <c r="B7118" s="209"/>
      <c r="C7118" s="37" t="s">
        <v>18838</v>
      </c>
      <c r="D7118" s="6" t="s">
        <v>6977</v>
      </c>
      <c r="E7118" s="3">
        <v>2</v>
      </c>
    </row>
    <row r="7119" spans="1:5" ht="18.75">
      <c r="A7119" s="37">
        <v>7117</v>
      </c>
      <c r="B7119" s="209"/>
      <c r="C7119" s="37" t="s">
        <v>18839</v>
      </c>
      <c r="D7119" s="6" t="s">
        <v>6978</v>
      </c>
      <c r="E7119" s="3">
        <v>2</v>
      </c>
    </row>
    <row r="7120" spans="1:5" ht="18.75">
      <c r="A7120" s="37">
        <v>7118</v>
      </c>
      <c r="B7120" s="209"/>
      <c r="C7120" s="37" t="s">
        <v>18840</v>
      </c>
      <c r="D7120" s="6" t="s">
        <v>6979</v>
      </c>
      <c r="E7120" s="3">
        <v>2</v>
      </c>
    </row>
    <row r="7121" spans="1:5" ht="18.75">
      <c r="A7121" s="37">
        <v>7119</v>
      </c>
      <c r="B7121" s="209"/>
      <c r="C7121" s="37" t="s">
        <v>18841</v>
      </c>
      <c r="D7121" s="6" t="s">
        <v>6980</v>
      </c>
      <c r="E7121" s="3">
        <v>2</v>
      </c>
    </row>
    <row r="7122" spans="1:5" ht="18.75">
      <c r="A7122" s="37">
        <v>7120</v>
      </c>
      <c r="B7122" s="209"/>
      <c r="C7122" s="37" t="s">
        <v>18842</v>
      </c>
      <c r="D7122" s="6" t="s">
        <v>6981</v>
      </c>
      <c r="E7122" s="3">
        <v>2</v>
      </c>
    </row>
    <row r="7123" spans="1:5" ht="18.75">
      <c r="A7123" s="37">
        <v>7121</v>
      </c>
      <c r="B7123" s="209"/>
      <c r="C7123" s="37" t="s">
        <v>18843</v>
      </c>
      <c r="D7123" s="6" t="s">
        <v>6982</v>
      </c>
      <c r="E7123" s="3">
        <v>2</v>
      </c>
    </row>
    <row r="7124" spans="1:5" ht="18.75">
      <c r="A7124" s="37">
        <v>7122</v>
      </c>
      <c r="B7124" s="209"/>
      <c r="C7124" s="37" t="s">
        <v>18844</v>
      </c>
      <c r="D7124" s="6" t="s">
        <v>6983</v>
      </c>
      <c r="E7124" s="3">
        <v>2</v>
      </c>
    </row>
    <row r="7125" spans="1:5" ht="18.75">
      <c r="A7125" s="37">
        <v>7123</v>
      </c>
      <c r="B7125" s="209"/>
      <c r="C7125" s="37" t="s">
        <v>18845</v>
      </c>
      <c r="D7125" s="6" t="s">
        <v>6984</v>
      </c>
      <c r="E7125" s="3">
        <v>2</v>
      </c>
    </row>
    <row r="7126" spans="1:5" ht="18.75">
      <c r="A7126" s="37">
        <v>7124</v>
      </c>
      <c r="B7126" s="209"/>
      <c r="C7126" s="37" t="s">
        <v>18846</v>
      </c>
      <c r="D7126" s="6" t="s">
        <v>6985</v>
      </c>
      <c r="E7126" s="3">
        <v>2</v>
      </c>
    </row>
    <row r="7127" spans="1:5" ht="18.75">
      <c r="A7127" s="37">
        <v>7125</v>
      </c>
      <c r="B7127" s="209"/>
      <c r="C7127" s="37" t="s">
        <v>18847</v>
      </c>
      <c r="D7127" s="6" t="s">
        <v>6986</v>
      </c>
      <c r="E7127" s="3">
        <v>2</v>
      </c>
    </row>
    <row r="7128" spans="1:5" ht="18.75">
      <c r="A7128" s="37">
        <v>7126</v>
      </c>
      <c r="B7128" s="209"/>
      <c r="C7128" s="37" t="s">
        <v>18848</v>
      </c>
      <c r="D7128" s="6" t="s">
        <v>6987</v>
      </c>
      <c r="E7128" s="3">
        <v>4</v>
      </c>
    </row>
    <row r="7129" spans="1:5" ht="33">
      <c r="A7129" s="37">
        <v>7127</v>
      </c>
      <c r="B7129" s="209"/>
      <c r="C7129" s="37" t="s">
        <v>18849</v>
      </c>
      <c r="D7129" s="6" t="s">
        <v>5192</v>
      </c>
      <c r="E7129" s="3">
        <v>4</v>
      </c>
    </row>
    <row r="7130" spans="1:5" ht="49.5">
      <c r="A7130" s="37">
        <v>7128</v>
      </c>
      <c r="B7130" s="209"/>
      <c r="C7130" s="37" t="s">
        <v>18850</v>
      </c>
      <c r="D7130" s="6" t="s">
        <v>6988</v>
      </c>
      <c r="E7130" s="3">
        <v>2</v>
      </c>
    </row>
    <row r="7131" spans="1:5" ht="33">
      <c r="A7131" s="37">
        <v>7129</v>
      </c>
      <c r="B7131" s="209"/>
      <c r="C7131" s="37" t="s">
        <v>18851</v>
      </c>
      <c r="D7131" s="6" t="s">
        <v>6989</v>
      </c>
      <c r="E7131" s="3">
        <v>2</v>
      </c>
    </row>
    <row r="7132" spans="1:5" ht="49.5">
      <c r="A7132" s="37">
        <v>7130</v>
      </c>
      <c r="B7132" s="209"/>
      <c r="C7132" s="37" t="s">
        <v>18852</v>
      </c>
      <c r="D7132" s="6" t="s">
        <v>6990</v>
      </c>
      <c r="E7132" s="3">
        <v>4</v>
      </c>
    </row>
    <row r="7133" spans="1:5" ht="49.5">
      <c r="A7133" s="37">
        <v>7131</v>
      </c>
      <c r="B7133" s="209"/>
      <c r="C7133" s="37" t="s">
        <v>18853</v>
      </c>
      <c r="D7133" s="6" t="s">
        <v>6991</v>
      </c>
      <c r="E7133" s="3">
        <v>4</v>
      </c>
    </row>
    <row r="7134" spans="1:5" ht="49.5">
      <c r="A7134" s="37">
        <v>7132</v>
      </c>
      <c r="B7134" s="209"/>
      <c r="C7134" s="37" t="s">
        <v>18854</v>
      </c>
      <c r="D7134" s="6" t="s">
        <v>6992</v>
      </c>
      <c r="E7134" s="3">
        <v>4</v>
      </c>
    </row>
    <row r="7135" spans="1:5" ht="49.5">
      <c r="A7135" s="37">
        <v>7133</v>
      </c>
      <c r="B7135" s="209"/>
      <c r="C7135" s="37" t="s">
        <v>18855</v>
      </c>
      <c r="D7135" s="6" t="s">
        <v>6993</v>
      </c>
      <c r="E7135" s="3">
        <v>4</v>
      </c>
    </row>
    <row r="7136" spans="1:5" ht="49.5">
      <c r="A7136" s="37">
        <v>7134</v>
      </c>
      <c r="B7136" s="209"/>
      <c r="C7136" s="37" t="s">
        <v>18856</v>
      </c>
      <c r="D7136" s="6" t="s">
        <v>6994</v>
      </c>
      <c r="E7136" s="3">
        <v>4</v>
      </c>
    </row>
    <row r="7137" spans="1:5" ht="66">
      <c r="A7137" s="37">
        <v>7135</v>
      </c>
      <c r="B7137" s="209"/>
      <c r="C7137" s="37" t="s">
        <v>18857</v>
      </c>
      <c r="D7137" s="6" t="s">
        <v>6995</v>
      </c>
      <c r="E7137" s="3">
        <v>4</v>
      </c>
    </row>
    <row r="7138" spans="1:5" ht="66">
      <c r="A7138" s="37">
        <v>7136</v>
      </c>
      <c r="B7138" s="209"/>
      <c r="C7138" s="37" t="s">
        <v>18858</v>
      </c>
      <c r="D7138" s="6" t="s">
        <v>6996</v>
      </c>
      <c r="E7138" s="3">
        <v>4</v>
      </c>
    </row>
    <row r="7139" spans="1:5" ht="66">
      <c r="A7139" s="37">
        <v>7137</v>
      </c>
      <c r="B7139" s="209"/>
      <c r="C7139" s="37" t="s">
        <v>18859</v>
      </c>
      <c r="D7139" s="6" t="s">
        <v>6997</v>
      </c>
      <c r="E7139" s="3">
        <v>4</v>
      </c>
    </row>
    <row r="7140" spans="1:5" ht="49.5">
      <c r="A7140" s="37">
        <v>7138</v>
      </c>
      <c r="B7140" s="209"/>
      <c r="C7140" s="37" t="s">
        <v>18860</v>
      </c>
      <c r="D7140" s="6" t="s">
        <v>6998</v>
      </c>
      <c r="E7140" s="3">
        <v>4</v>
      </c>
    </row>
    <row r="7141" spans="1:5" ht="49.5">
      <c r="A7141" s="37">
        <v>7139</v>
      </c>
      <c r="B7141" s="209"/>
      <c r="C7141" s="37" t="s">
        <v>18861</v>
      </c>
      <c r="D7141" s="6" t="s">
        <v>6999</v>
      </c>
      <c r="E7141" s="3">
        <v>4</v>
      </c>
    </row>
    <row r="7142" spans="1:5" ht="66">
      <c r="A7142" s="37">
        <v>7140</v>
      </c>
      <c r="B7142" s="209"/>
      <c r="C7142" s="37" t="s">
        <v>18862</v>
      </c>
      <c r="D7142" s="6" t="s">
        <v>7000</v>
      </c>
      <c r="E7142" s="3">
        <v>4</v>
      </c>
    </row>
    <row r="7143" spans="1:5" ht="49.5">
      <c r="A7143" s="37">
        <v>7141</v>
      </c>
      <c r="B7143" s="209"/>
      <c r="C7143" s="37" t="s">
        <v>18863</v>
      </c>
      <c r="D7143" s="6" t="s">
        <v>7001</v>
      </c>
      <c r="E7143" s="3">
        <v>4</v>
      </c>
    </row>
    <row r="7144" spans="1:5" ht="66">
      <c r="A7144" s="37">
        <v>7142</v>
      </c>
      <c r="B7144" s="209"/>
      <c r="C7144" s="37" t="s">
        <v>18864</v>
      </c>
      <c r="D7144" s="6" t="s">
        <v>7002</v>
      </c>
      <c r="E7144" s="3">
        <v>4</v>
      </c>
    </row>
    <row r="7145" spans="1:5" ht="49.5">
      <c r="A7145" s="37">
        <v>7143</v>
      </c>
      <c r="B7145" s="209"/>
      <c r="C7145" s="37" t="s">
        <v>18865</v>
      </c>
      <c r="D7145" s="6" t="s">
        <v>7003</v>
      </c>
      <c r="E7145" s="3">
        <v>4</v>
      </c>
    </row>
    <row r="7146" spans="1:5" ht="66">
      <c r="A7146" s="37">
        <v>7144</v>
      </c>
      <c r="B7146" s="209"/>
      <c r="C7146" s="37" t="s">
        <v>18866</v>
      </c>
      <c r="D7146" s="6" t="s">
        <v>7004</v>
      </c>
      <c r="E7146" s="3">
        <v>4</v>
      </c>
    </row>
    <row r="7147" spans="1:5" ht="66">
      <c r="A7147" s="37">
        <v>7145</v>
      </c>
      <c r="B7147" s="209"/>
      <c r="C7147" s="37" t="s">
        <v>18867</v>
      </c>
      <c r="D7147" s="6" t="s">
        <v>7005</v>
      </c>
      <c r="E7147" s="3">
        <v>4</v>
      </c>
    </row>
    <row r="7148" spans="1:5" ht="66">
      <c r="A7148" s="37">
        <v>7146</v>
      </c>
      <c r="B7148" s="209"/>
      <c r="C7148" s="37" t="s">
        <v>18868</v>
      </c>
      <c r="D7148" s="6" t="s">
        <v>7006</v>
      </c>
      <c r="E7148" s="3">
        <v>4</v>
      </c>
    </row>
    <row r="7149" spans="1:5" ht="66">
      <c r="A7149" s="37">
        <v>7147</v>
      </c>
      <c r="B7149" s="209"/>
      <c r="C7149" s="37" t="s">
        <v>18869</v>
      </c>
      <c r="D7149" s="6" t="s">
        <v>7007</v>
      </c>
      <c r="E7149" s="3">
        <v>4</v>
      </c>
    </row>
    <row r="7150" spans="1:5" ht="66">
      <c r="A7150" s="37">
        <v>7148</v>
      </c>
      <c r="B7150" s="209"/>
      <c r="C7150" s="37" t="s">
        <v>18870</v>
      </c>
      <c r="D7150" s="6" t="s">
        <v>7008</v>
      </c>
      <c r="E7150" s="3">
        <v>4</v>
      </c>
    </row>
    <row r="7151" spans="1:5" ht="66">
      <c r="A7151" s="37">
        <v>7149</v>
      </c>
      <c r="B7151" s="209"/>
      <c r="C7151" s="37" t="s">
        <v>18871</v>
      </c>
      <c r="D7151" s="6" t="s">
        <v>7009</v>
      </c>
      <c r="E7151" s="3">
        <v>4</v>
      </c>
    </row>
    <row r="7152" spans="1:5" ht="66">
      <c r="A7152" s="37">
        <v>7150</v>
      </c>
      <c r="B7152" s="209"/>
      <c r="C7152" s="37" t="s">
        <v>18872</v>
      </c>
      <c r="D7152" s="6" t="s">
        <v>7010</v>
      </c>
      <c r="E7152" s="3">
        <v>4</v>
      </c>
    </row>
    <row r="7153" spans="1:5" ht="49.5">
      <c r="A7153" s="37">
        <v>7151</v>
      </c>
      <c r="B7153" s="209"/>
      <c r="C7153" s="37" t="s">
        <v>18873</v>
      </c>
      <c r="D7153" s="6" t="s">
        <v>7011</v>
      </c>
      <c r="E7153" s="3">
        <v>4</v>
      </c>
    </row>
    <row r="7154" spans="1:5" ht="49.5">
      <c r="A7154" s="37">
        <v>7152</v>
      </c>
      <c r="B7154" s="209"/>
      <c r="C7154" s="37" t="s">
        <v>18874</v>
      </c>
      <c r="D7154" s="6" t="s">
        <v>7012</v>
      </c>
      <c r="E7154" s="3">
        <v>4</v>
      </c>
    </row>
    <row r="7155" spans="1:5" ht="49.5">
      <c r="A7155" s="37">
        <v>7153</v>
      </c>
      <c r="B7155" s="209"/>
      <c r="C7155" s="37" t="s">
        <v>18875</v>
      </c>
      <c r="D7155" s="6" t="s">
        <v>7013</v>
      </c>
      <c r="E7155" s="3">
        <v>4</v>
      </c>
    </row>
    <row r="7156" spans="1:5" ht="49.5">
      <c r="A7156" s="37">
        <v>7154</v>
      </c>
      <c r="B7156" s="209"/>
      <c r="C7156" s="37" t="s">
        <v>18876</v>
      </c>
      <c r="D7156" s="6" t="s">
        <v>7014</v>
      </c>
      <c r="E7156" s="3">
        <v>4</v>
      </c>
    </row>
    <row r="7157" spans="1:5" ht="49.5">
      <c r="A7157" s="37">
        <v>7155</v>
      </c>
      <c r="B7157" s="209"/>
      <c r="C7157" s="37" t="s">
        <v>18877</v>
      </c>
      <c r="D7157" s="6" t="s">
        <v>7015</v>
      </c>
      <c r="E7157" s="3">
        <v>4</v>
      </c>
    </row>
    <row r="7158" spans="1:5" ht="49.5">
      <c r="A7158" s="37">
        <v>7156</v>
      </c>
      <c r="B7158" s="209"/>
      <c r="C7158" s="37" t="s">
        <v>18878</v>
      </c>
      <c r="D7158" s="6" t="s">
        <v>7016</v>
      </c>
      <c r="E7158" s="3">
        <v>4</v>
      </c>
    </row>
    <row r="7159" spans="1:5" ht="49.5">
      <c r="A7159" s="37">
        <v>7157</v>
      </c>
      <c r="B7159" s="209"/>
      <c r="C7159" s="37" t="s">
        <v>18879</v>
      </c>
      <c r="D7159" s="6" t="s">
        <v>7017</v>
      </c>
      <c r="E7159" s="3">
        <v>4</v>
      </c>
    </row>
    <row r="7160" spans="1:5" ht="66">
      <c r="A7160" s="37">
        <v>7158</v>
      </c>
      <c r="B7160" s="209"/>
      <c r="C7160" s="37" t="s">
        <v>18880</v>
      </c>
      <c r="D7160" s="6" t="s">
        <v>7018</v>
      </c>
      <c r="E7160" s="3">
        <v>4</v>
      </c>
    </row>
    <row r="7161" spans="1:5" ht="49.5">
      <c r="A7161" s="37">
        <v>7159</v>
      </c>
      <c r="B7161" s="209"/>
      <c r="C7161" s="37" t="s">
        <v>18881</v>
      </c>
      <c r="D7161" s="6" t="s">
        <v>7019</v>
      </c>
      <c r="E7161" s="3">
        <v>4</v>
      </c>
    </row>
    <row r="7162" spans="1:5" ht="66">
      <c r="A7162" s="37">
        <v>7160</v>
      </c>
      <c r="B7162" s="209"/>
      <c r="C7162" s="37" t="s">
        <v>18882</v>
      </c>
      <c r="D7162" s="6" t="s">
        <v>7020</v>
      </c>
      <c r="E7162" s="3">
        <v>4</v>
      </c>
    </row>
    <row r="7163" spans="1:5" ht="49.5">
      <c r="A7163" s="37">
        <v>7161</v>
      </c>
      <c r="B7163" s="209"/>
      <c r="C7163" s="37" t="s">
        <v>18883</v>
      </c>
      <c r="D7163" s="6" t="s">
        <v>7021</v>
      </c>
      <c r="E7163" s="3">
        <v>4</v>
      </c>
    </row>
    <row r="7164" spans="1:5" ht="66">
      <c r="A7164" s="37">
        <v>7162</v>
      </c>
      <c r="B7164" s="209"/>
      <c r="C7164" s="37" t="s">
        <v>18884</v>
      </c>
      <c r="D7164" s="6" t="s">
        <v>7022</v>
      </c>
      <c r="E7164" s="3">
        <v>4</v>
      </c>
    </row>
    <row r="7165" spans="1:5" ht="49.5">
      <c r="A7165" s="37">
        <v>7163</v>
      </c>
      <c r="B7165" s="209"/>
      <c r="C7165" s="37" t="s">
        <v>18885</v>
      </c>
      <c r="D7165" s="6" t="s">
        <v>7023</v>
      </c>
      <c r="E7165" s="3">
        <v>4</v>
      </c>
    </row>
    <row r="7166" spans="1:5" ht="49.5">
      <c r="A7166" s="37">
        <v>7164</v>
      </c>
      <c r="B7166" s="209"/>
      <c r="C7166" s="37" t="s">
        <v>18886</v>
      </c>
      <c r="D7166" s="6" t="s">
        <v>7024</v>
      </c>
      <c r="E7166" s="3">
        <v>4</v>
      </c>
    </row>
    <row r="7167" spans="1:5" ht="49.5">
      <c r="A7167" s="37">
        <v>7165</v>
      </c>
      <c r="B7167" s="209"/>
      <c r="C7167" s="37" t="s">
        <v>18887</v>
      </c>
      <c r="D7167" s="6" t="s">
        <v>7025</v>
      </c>
      <c r="E7167" s="3">
        <v>4</v>
      </c>
    </row>
    <row r="7168" spans="1:5" ht="18.75">
      <c r="A7168" s="37">
        <v>7166</v>
      </c>
      <c r="B7168" s="209"/>
      <c r="C7168" s="37" t="s">
        <v>18888</v>
      </c>
      <c r="D7168" s="6" t="s">
        <v>7026</v>
      </c>
      <c r="E7168" s="3">
        <v>6</v>
      </c>
    </row>
    <row r="7169" spans="1:5" ht="18.75">
      <c r="A7169" s="37">
        <v>7167</v>
      </c>
      <c r="B7169" s="209"/>
      <c r="C7169" s="37" t="s">
        <v>18889</v>
      </c>
      <c r="D7169" s="6" t="s">
        <v>7027</v>
      </c>
      <c r="E7169" s="3">
        <v>6</v>
      </c>
    </row>
    <row r="7170" spans="1:5" ht="18.75">
      <c r="A7170" s="37">
        <v>7168</v>
      </c>
      <c r="B7170" s="209"/>
      <c r="C7170" s="37" t="s">
        <v>18890</v>
      </c>
      <c r="D7170" s="6" t="s">
        <v>7028</v>
      </c>
      <c r="E7170" s="3">
        <v>6</v>
      </c>
    </row>
    <row r="7171" spans="1:5" ht="18.75">
      <c r="A7171" s="37">
        <v>7169</v>
      </c>
      <c r="B7171" s="209"/>
      <c r="C7171" s="37" t="s">
        <v>18891</v>
      </c>
      <c r="D7171" s="6" t="s">
        <v>7029</v>
      </c>
      <c r="E7171" s="3">
        <v>6</v>
      </c>
    </row>
    <row r="7172" spans="1:5" ht="18.75">
      <c r="A7172" s="37">
        <v>7170</v>
      </c>
      <c r="B7172" s="209"/>
      <c r="C7172" s="37" t="s">
        <v>18892</v>
      </c>
      <c r="D7172" s="6" t="s">
        <v>7030</v>
      </c>
      <c r="E7172" s="3">
        <v>6</v>
      </c>
    </row>
    <row r="7173" spans="1:5" ht="18.75">
      <c r="A7173" s="37">
        <v>7171</v>
      </c>
      <c r="B7173" s="209"/>
      <c r="C7173" s="37" t="s">
        <v>18893</v>
      </c>
      <c r="D7173" s="6" t="s">
        <v>7031</v>
      </c>
      <c r="E7173" s="3">
        <v>6</v>
      </c>
    </row>
    <row r="7174" spans="1:5" ht="18.75">
      <c r="A7174" s="37">
        <v>7172</v>
      </c>
      <c r="B7174" s="209"/>
      <c r="C7174" s="37" t="s">
        <v>18894</v>
      </c>
      <c r="D7174" s="6" t="s">
        <v>7032</v>
      </c>
      <c r="E7174" s="3">
        <v>6</v>
      </c>
    </row>
    <row r="7175" spans="1:5" ht="18.75">
      <c r="A7175" s="37">
        <v>7173</v>
      </c>
      <c r="B7175" s="209"/>
      <c r="C7175" s="37" t="s">
        <v>18895</v>
      </c>
      <c r="D7175" s="6" t="s">
        <v>7033</v>
      </c>
      <c r="E7175" s="3">
        <v>6</v>
      </c>
    </row>
    <row r="7176" spans="1:5" ht="18.75">
      <c r="A7176" s="37">
        <v>7174</v>
      </c>
      <c r="B7176" s="209"/>
      <c r="C7176" s="37" t="s">
        <v>18896</v>
      </c>
      <c r="D7176" s="6" t="s">
        <v>7034</v>
      </c>
      <c r="E7176" s="3">
        <v>6</v>
      </c>
    </row>
    <row r="7177" spans="1:5" ht="18.75">
      <c r="A7177" s="37">
        <v>7175</v>
      </c>
      <c r="B7177" s="209"/>
      <c r="C7177" s="37" t="s">
        <v>18897</v>
      </c>
      <c r="D7177" s="6" t="s">
        <v>7035</v>
      </c>
      <c r="E7177" s="3">
        <v>6</v>
      </c>
    </row>
    <row r="7178" spans="1:5" ht="18.75">
      <c r="A7178" s="37">
        <v>7176</v>
      </c>
      <c r="B7178" s="209"/>
      <c r="C7178" s="37" t="s">
        <v>18898</v>
      </c>
      <c r="D7178" s="6" t="s">
        <v>7036</v>
      </c>
      <c r="E7178" s="3">
        <v>6</v>
      </c>
    </row>
    <row r="7179" spans="1:5" ht="18.75">
      <c r="A7179" s="37">
        <v>7177</v>
      </c>
      <c r="B7179" s="209"/>
      <c r="C7179" s="37" t="s">
        <v>18899</v>
      </c>
      <c r="D7179" s="6" t="s">
        <v>7037</v>
      </c>
      <c r="E7179" s="3">
        <v>6</v>
      </c>
    </row>
    <row r="7180" spans="1:5" ht="18.75">
      <c r="A7180" s="37">
        <v>7178</v>
      </c>
      <c r="B7180" s="209"/>
      <c r="C7180" s="37" t="s">
        <v>18900</v>
      </c>
      <c r="D7180" s="6" t="s">
        <v>7038</v>
      </c>
      <c r="E7180" s="3">
        <v>6</v>
      </c>
    </row>
    <row r="7181" spans="1:5" ht="18.75">
      <c r="A7181" s="37">
        <v>7179</v>
      </c>
      <c r="B7181" s="209"/>
      <c r="C7181" s="37" t="s">
        <v>18901</v>
      </c>
      <c r="D7181" s="6" t="s">
        <v>7039</v>
      </c>
      <c r="E7181" s="3">
        <v>6</v>
      </c>
    </row>
    <row r="7182" spans="1:5" ht="18.75">
      <c r="A7182" s="37">
        <v>7180</v>
      </c>
      <c r="B7182" s="209"/>
      <c r="C7182" s="37" t="s">
        <v>18902</v>
      </c>
      <c r="D7182" s="6" t="s">
        <v>7040</v>
      </c>
      <c r="E7182" s="3">
        <v>6</v>
      </c>
    </row>
    <row r="7183" spans="1:5" ht="18.75">
      <c r="A7183" s="37">
        <v>7181</v>
      </c>
      <c r="B7183" s="209"/>
      <c r="C7183" s="37" t="s">
        <v>18903</v>
      </c>
      <c r="D7183" s="6" t="s">
        <v>7041</v>
      </c>
      <c r="E7183" s="3">
        <v>6</v>
      </c>
    </row>
    <row r="7184" spans="1:5" ht="18.75">
      <c r="A7184" s="37">
        <v>7182</v>
      </c>
      <c r="B7184" s="209"/>
      <c r="C7184" s="37" t="s">
        <v>18904</v>
      </c>
      <c r="D7184" s="6" t="s">
        <v>7042</v>
      </c>
      <c r="E7184" s="3">
        <v>6</v>
      </c>
    </row>
    <row r="7185" spans="1:5" ht="18.75">
      <c r="A7185" s="37">
        <v>7183</v>
      </c>
      <c r="B7185" s="209"/>
      <c r="C7185" s="37" t="s">
        <v>18905</v>
      </c>
      <c r="D7185" s="6" t="s">
        <v>7043</v>
      </c>
      <c r="E7185" s="3">
        <v>2</v>
      </c>
    </row>
    <row r="7186" spans="1:5" ht="18.75">
      <c r="A7186" s="37">
        <v>7184</v>
      </c>
      <c r="B7186" s="209"/>
      <c r="C7186" s="37" t="s">
        <v>18906</v>
      </c>
      <c r="D7186" s="6" t="s">
        <v>7044</v>
      </c>
      <c r="E7186" s="3">
        <v>2</v>
      </c>
    </row>
    <row r="7187" spans="1:5" ht="18.75">
      <c r="A7187" s="37">
        <v>7185</v>
      </c>
      <c r="B7187" s="209"/>
      <c r="C7187" s="37" t="s">
        <v>18907</v>
      </c>
      <c r="D7187" s="6" t="s">
        <v>7045</v>
      </c>
      <c r="E7187" s="3">
        <v>2</v>
      </c>
    </row>
    <row r="7188" spans="1:5" ht="18.75">
      <c r="A7188" s="37">
        <v>7186</v>
      </c>
      <c r="B7188" s="209"/>
      <c r="C7188" s="37" t="s">
        <v>18908</v>
      </c>
      <c r="D7188" s="6" t="s">
        <v>7046</v>
      </c>
      <c r="E7188" s="3">
        <v>2</v>
      </c>
    </row>
    <row r="7189" spans="1:5" ht="18.75">
      <c r="A7189" s="37">
        <v>7187</v>
      </c>
      <c r="B7189" s="209"/>
      <c r="C7189" s="37" t="s">
        <v>18909</v>
      </c>
      <c r="D7189" s="6" t="s">
        <v>7047</v>
      </c>
      <c r="E7189" s="3">
        <v>2</v>
      </c>
    </row>
    <row r="7190" spans="1:5" ht="18.75">
      <c r="A7190" s="37">
        <v>7188</v>
      </c>
      <c r="B7190" s="209"/>
      <c r="C7190" s="37" t="s">
        <v>18910</v>
      </c>
      <c r="D7190" s="6" t="s">
        <v>7048</v>
      </c>
      <c r="E7190" s="3">
        <v>2</v>
      </c>
    </row>
    <row r="7191" spans="1:5" ht="18.75">
      <c r="A7191" s="37">
        <v>7189</v>
      </c>
      <c r="B7191" s="209"/>
      <c r="C7191" s="37" t="s">
        <v>18911</v>
      </c>
      <c r="D7191" s="6" t="s">
        <v>7049</v>
      </c>
      <c r="E7191" s="3">
        <v>2</v>
      </c>
    </row>
    <row r="7192" spans="1:5" ht="18.75">
      <c r="A7192" s="37">
        <v>7190</v>
      </c>
      <c r="B7192" s="209"/>
      <c r="C7192" s="37" t="s">
        <v>18912</v>
      </c>
      <c r="D7192" s="6" t="s">
        <v>7050</v>
      </c>
      <c r="E7192" s="3">
        <v>2</v>
      </c>
    </row>
    <row r="7193" spans="1:5" ht="18.75">
      <c r="A7193" s="37">
        <v>7191</v>
      </c>
      <c r="B7193" s="209"/>
      <c r="C7193" s="37" t="s">
        <v>18913</v>
      </c>
      <c r="D7193" s="6" t="s">
        <v>7051</v>
      </c>
      <c r="E7193" s="3">
        <v>2</v>
      </c>
    </row>
    <row r="7194" spans="1:5" ht="18.75">
      <c r="A7194" s="37">
        <v>7192</v>
      </c>
      <c r="B7194" s="209"/>
      <c r="C7194" s="37" t="s">
        <v>18914</v>
      </c>
      <c r="D7194" s="6" t="s">
        <v>7052</v>
      </c>
      <c r="E7194" s="3">
        <v>2</v>
      </c>
    </row>
    <row r="7195" spans="1:5" ht="18.75">
      <c r="A7195" s="37">
        <v>7193</v>
      </c>
      <c r="B7195" s="209"/>
      <c r="C7195" s="37" t="s">
        <v>18915</v>
      </c>
      <c r="D7195" s="6" t="s">
        <v>7053</v>
      </c>
      <c r="E7195" s="3">
        <v>2</v>
      </c>
    </row>
    <row r="7196" spans="1:5" ht="18.75">
      <c r="A7196" s="37">
        <v>7194</v>
      </c>
      <c r="B7196" s="209"/>
      <c r="C7196" s="37" t="s">
        <v>18916</v>
      </c>
      <c r="D7196" s="6" t="s">
        <v>7054</v>
      </c>
      <c r="E7196" s="3">
        <v>2</v>
      </c>
    </row>
    <row r="7197" spans="1:5" ht="18.75">
      <c r="A7197" s="37">
        <v>7195</v>
      </c>
      <c r="B7197" s="209"/>
      <c r="C7197" s="37" t="s">
        <v>18917</v>
      </c>
      <c r="D7197" s="6" t="s">
        <v>7055</v>
      </c>
      <c r="E7197" s="3">
        <v>2</v>
      </c>
    </row>
    <row r="7198" spans="1:5" ht="18.75">
      <c r="A7198" s="37">
        <v>7196</v>
      </c>
      <c r="B7198" s="209"/>
      <c r="C7198" s="37" t="s">
        <v>18918</v>
      </c>
      <c r="D7198" s="6" t="s">
        <v>7056</v>
      </c>
      <c r="E7198" s="3">
        <v>2</v>
      </c>
    </row>
    <row r="7199" spans="1:5" ht="18.75">
      <c r="A7199" s="37">
        <v>7197</v>
      </c>
      <c r="B7199" s="209"/>
      <c r="C7199" s="37" t="s">
        <v>18919</v>
      </c>
      <c r="D7199" s="6" t="s">
        <v>7057</v>
      </c>
      <c r="E7199" s="3">
        <v>2</v>
      </c>
    </row>
    <row r="7200" spans="1:5" ht="18.75">
      <c r="A7200" s="37">
        <v>7198</v>
      </c>
      <c r="B7200" s="209"/>
      <c r="C7200" s="37" t="s">
        <v>18920</v>
      </c>
      <c r="D7200" s="6" t="s">
        <v>7058</v>
      </c>
      <c r="E7200" s="3">
        <v>2</v>
      </c>
    </row>
    <row r="7201" spans="1:5" ht="18.75">
      <c r="A7201" s="37">
        <v>7199</v>
      </c>
      <c r="B7201" s="209"/>
      <c r="C7201" s="37" t="s">
        <v>18921</v>
      </c>
      <c r="D7201" s="6" t="s">
        <v>7059</v>
      </c>
      <c r="E7201" s="3">
        <v>2</v>
      </c>
    </row>
    <row r="7202" spans="1:5" ht="18.75">
      <c r="A7202" s="37">
        <v>7200</v>
      </c>
      <c r="B7202" s="209"/>
      <c r="C7202" s="37" t="s">
        <v>18922</v>
      </c>
      <c r="D7202" s="6" t="s">
        <v>7060</v>
      </c>
      <c r="E7202" s="3">
        <v>2</v>
      </c>
    </row>
    <row r="7203" spans="1:5" ht="18.75">
      <c r="A7203" s="37">
        <v>7201</v>
      </c>
      <c r="B7203" s="209"/>
      <c r="C7203" s="37" t="s">
        <v>18923</v>
      </c>
      <c r="D7203" s="6" t="s">
        <v>7061</v>
      </c>
      <c r="E7203" s="3">
        <v>2</v>
      </c>
    </row>
    <row r="7204" spans="1:5" ht="33">
      <c r="A7204" s="37">
        <v>7202</v>
      </c>
      <c r="B7204" s="209"/>
      <c r="C7204" s="37" t="s">
        <v>18924</v>
      </c>
      <c r="D7204" s="6" t="s">
        <v>7062</v>
      </c>
      <c r="E7204" s="3">
        <v>2</v>
      </c>
    </row>
    <row r="7205" spans="1:5" ht="49.5">
      <c r="A7205" s="37">
        <v>7203</v>
      </c>
      <c r="B7205" s="209"/>
      <c r="C7205" s="37" t="s">
        <v>18925</v>
      </c>
      <c r="D7205" s="6" t="s">
        <v>7063</v>
      </c>
      <c r="E7205" s="3">
        <v>4</v>
      </c>
    </row>
    <row r="7206" spans="1:5" ht="49.5">
      <c r="A7206" s="37">
        <v>7204</v>
      </c>
      <c r="B7206" s="209"/>
      <c r="C7206" s="37" t="s">
        <v>18926</v>
      </c>
      <c r="D7206" s="6" t="s">
        <v>7064</v>
      </c>
      <c r="E7206" s="3">
        <v>4</v>
      </c>
    </row>
    <row r="7207" spans="1:5" ht="49.5">
      <c r="A7207" s="37">
        <v>7205</v>
      </c>
      <c r="B7207" s="209"/>
      <c r="C7207" s="37" t="s">
        <v>18927</v>
      </c>
      <c r="D7207" s="6" t="s">
        <v>7065</v>
      </c>
      <c r="E7207" s="3">
        <v>4</v>
      </c>
    </row>
    <row r="7208" spans="1:5" ht="49.5">
      <c r="A7208" s="37">
        <v>7206</v>
      </c>
      <c r="B7208" s="209"/>
      <c r="C7208" s="37" t="s">
        <v>18928</v>
      </c>
      <c r="D7208" s="6" t="s">
        <v>7066</v>
      </c>
      <c r="E7208" s="3">
        <v>4</v>
      </c>
    </row>
    <row r="7209" spans="1:5" ht="49.5">
      <c r="A7209" s="37">
        <v>7207</v>
      </c>
      <c r="B7209" s="209"/>
      <c r="C7209" s="37" t="s">
        <v>18929</v>
      </c>
      <c r="D7209" s="6" t="s">
        <v>7067</v>
      </c>
      <c r="E7209" s="3">
        <v>4</v>
      </c>
    </row>
    <row r="7210" spans="1:5" ht="49.5">
      <c r="A7210" s="37">
        <v>7208</v>
      </c>
      <c r="B7210" s="209"/>
      <c r="C7210" s="37" t="s">
        <v>18930</v>
      </c>
      <c r="D7210" s="6" t="s">
        <v>7068</v>
      </c>
      <c r="E7210" s="3">
        <v>4</v>
      </c>
    </row>
    <row r="7211" spans="1:5" ht="49.5">
      <c r="A7211" s="37">
        <v>7209</v>
      </c>
      <c r="B7211" s="209"/>
      <c r="C7211" s="37" t="s">
        <v>18931</v>
      </c>
      <c r="D7211" s="6" t="s">
        <v>7069</v>
      </c>
      <c r="E7211" s="3">
        <v>4</v>
      </c>
    </row>
    <row r="7212" spans="1:5" ht="49.5">
      <c r="A7212" s="37">
        <v>7210</v>
      </c>
      <c r="B7212" s="209"/>
      <c r="C7212" s="37" t="s">
        <v>18932</v>
      </c>
      <c r="D7212" s="6" t="s">
        <v>7070</v>
      </c>
      <c r="E7212" s="3">
        <v>4</v>
      </c>
    </row>
    <row r="7213" spans="1:5" ht="49.5">
      <c r="A7213" s="37">
        <v>7211</v>
      </c>
      <c r="B7213" s="209"/>
      <c r="C7213" s="37" t="s">
        <v>18933</v>
      </c>
      <c r="D7213" s="6" t="s">
        <v>7071</v>
      </c>
      <c r="E7213" s="3">
        <v>4</v>
      </c>
    </row>
    <row r="7214" spans="1:5" ht="49.5">
      <c r="A7214" s="37">
        <v>7212</v>
      </c>
      <c r="B7214" s="209"/>
      <c r="C7214" s="37" t="s">
        <v>18934</v>
      </c>
      <c r="D7214" s="6" t="s">
        <v>7072</v>
      </c>
      <c r="E7214" s="3">
        <v>4</v>
      </c>
    </row>
    <row r="7215" spans="1:5" ht="49.5">
      <c r="A7215" s="37">
        <v>7213</v>
      </c>
      <c r="B7215" s="209"/>
      <c r="C7215" s="37" t="s">
        <v>18935</v>
      </c>
      <c r="D7215" s="6" t="s">
        <v>7073</v>
      </c>
      <c r="E7215" s="3">
        <v>4</v>
      </c>
    </row>
    <row r="7216" spans="1:5" ht="49.5">
      <c r="A7216" s="37">
        <v>7214</v>
      </c>
      <c r="B7216" s="209"/>
      <c r="C7216" s="37" t="s">
        <v>18936</v>
      </c>
      <c r="D7216" s="6" t="s">
        <v>7074</v>
      </c>
      <c r="E7216" s="3">
        <v>4</v>
      </c>
    </row>
    <row r="7217" spans="1:5" ht="49.5">
      <c r="A7217" s="37">
        <v>7215</v>
      </c>
      <c r="B7217" s="209"/>
      <c r="C7217" s="37" t="s">
        <v>18937</v>
      </c>
      <c r="D7217" s="6" t="s">
        <v>7075</v>
      </c>
      <c r="E7217" s="3">
        <v>4</v>
      </c>
    </row>
    <row r="7218" spans="1:5" ht="49.5">
      <c r="A7218" s="37">
        <v>7216</v>
      </c>
      <c r="B7218" s="209"/>
      <c r="C7218" s="37" t="s">
        <v>18938</v>
      </c>
      <c r="D7218" s="6" t="s">
        <v>7076</v>
      </c>
      <c r="E7218" s="3">
        <v>4</v>
      </c>
    </row>
    <row r="7219" spans="1:5" ht="18.75">
      <c r="A7219" s="37">
        <v>7217</v>
      </c>
      <c r="B7219" s="209"/>
      <c r="C7219" s="37" t="s">
        <v>18939</v>
      </c>
      <c r="D7219" s="6" t="s">
        <v>7077</v>
      </c>
      <c r="E7219" s="3">
        <v>2</v>
      </c>
    </row>
    <row r="7220" spans="1:5" ht="18.75">
      <c r="A7220" s="37">
        <v>7218</v>
      </c>
      <c r="B7220" s="209"/>
      <c r="C7220" s="37" t="s">
        <v>18940</v>
      </c>
      <c r="D7220" s="6" t="s">
        <v>7078</v>
      </c>
      <c r="E7220" s="3">
        <v>2</v>
      </c>
    </row>
    <row r="7221" spans="1:5" ht="18.75">
      <c r="A7221" s="37">
        <v>7219</v>
      </c>
      <c r="B7221" s="209"/>
      <c r="C7221" s="37" t="s">
        <v>18941</v>
      </c>
      <c r="D7221" s="6" t="s">
        <v>7079</v>
      </c>
      <c r="E7221" s="3">
        <v>2</v>
      </c>
    </row>
    <row r="7222" spans="1:5" ht="18.75">
      <c r="A7222" s="37">
        <v>7220</v>
      </c>
      <c r="B7222" s="209"/>
      <c r="C7222" s="37" t="s">
        <v>18942</v>
      </c>
      <c r="D7222" s="6" t="s">
        <v>7080</v>
      </c>
      <c r="E7222" s="3">
        <v>2</v>
      </c>
    </row>
    <row r="7223" spans="1:5" ht="18.75">
      <c r="A7223" s="37">
        <v>7221</v>
      </c>
      <c r="B7223" s="209"/>
      <c r="C7223" s="37" t="s">
        <v>18943</v>
      </c>
      <c r="D7223" s="6" t="s">
        <v>7081</v>
      </c>
      <c r="E7223" s="3">
        <v>2</v>
      </c>
    </row>
    <row r="7224" spans="1:5" ht="18.75">
      <c r="A7224" s="37">
        <v>7222</v>
      </c>
      <c r="B7224" s="209"/>
      <c r="C7224" s="37" t="s">
        <v>18944</v>
      </c>
      <c r="D7224" s="6" t="s">
        <v>7082</v>
      </c>
      <c r="E7224" s="3">
        <v>2</v>
      </c>
    </row>
    <row r="7225" spans="1:5" ht="18.75">
      <c r="A7225" s="37">
        <v>7223</v>
      </c>
      <c r="B7225" s="209"/>
      <c r="C7225" s="37" t="s">
        <v>18945</v>
      </c>
      <c r="D7225" s="6" t="s">
        <v>7083</v>
      </c>
      <c r="E7225" s="3">
        <v>2</v>
      </c>
    </row>
    <row r="7226" spans="1:5" ht="18.75">
      <c r="A7226" s="37">
        <v>7224</v>
      </c>
      <c r="B7226" s="209"/>
      <c r="C7226" s="37" t="s">
        <v>18946</v>
      </c>
      <c r="D7226" s="6" t="s">
        <v>7084</v>
      </c>
      <c r="E7226" s="3">
        <v>2</v>
      </c>
    </row>
    <row r="7227" spans="1:5" ht="49.5">
      <c r="A7227" s="37">
        <v>7225</v>
      </c>
      <c r="B7227" s="209"/>
      <c r="C7227" s="37" t="s">
        <v>18947</v>
      </c>
      <c r="D7227" s="6" t="s">
        <v>7085</v>
      </c>
      <c r="E7227" s="3">
        <v>4</v>
      </c>
    </row>
    <row r="7228" spans="1:5" ht="18.75">
      <c r="A7228" s="37">
        <v>7226</v>
      </c>
      <c r="B7228" s="209"/>
      <c r="C7228" s="37" t="s">
        <v>18948</v>
      </c>
      <c r="D7228" s="6" t="s">
        <v>7086</v>
      </c>
      <c r="E7228" s="3">
        <v>2</v>
      </c>
    </row>
    <row r="7229" spans="1:5" ht="49.5">
      <c r="A7229" s="37">
        <v>7227</v>
      </c>
      <c r="B7229" s="209"/>
      <c r="C7229" s="37" t="s">
        <v>18949</v>
      </c>
      <c r="D7229" s="6" t="s">
        <v>7087</v>
      </c>
      <c r="E7229" s="3">
        <v>2</v>
      </c>
    </row>
    <row r="7230" spans="1:5" ht="33">
      <c r="A7230" s="37">
        <v>7228</v>
      </c>
      <c r="B7230" s="209"/>
      <c r="C7230" s="37" t="s">
        <v>18950</v>
      </c>
      <c r="D7230" s="6" t="s">
        <v>7088</v>
      </c>
      <c r="E7230" s="3">
        <v>4</v>
      </c>
    </row>
    <row r="7231" spans="1:5" ht="33">
      <c r="A7231" s="37">
        <v>7229</v>
      </c>
      <c r="B7231" s="209"/>
      <c r="C7231" s="37" t="s">
        <v>18951</v>
      </c>
      <c r="D7231" s="6" t="s">
        <v>7089</v>
      </c>
      <c r="E7231" s="3">
        <v>2</v>
      </c>
    </row>
    <row r="7232" spans="1:5" ht="33">
      <c r="A7232" s="37">
        <v>7230</v>
      </c>
      <c r="B7232" s="209"/>
      <c r="C7232" s="37" t="s">
        <v>18952</v>
      </c>
      <c r="D7232" s="6" t="s">
        <v>7090</v>
      </c>
      <c r="E7232" s="3">
        <v>4</v>
      </c>
    </row>
    <row r="7233" spans="1:5" ht="33">
      <c r="A7233" s="37">
        <v>7231</v>
      </c>
      <c r="B7233" s="209"/>
      <c r="C7233" s="37" t="s">
        <v>18953</v>
      </c>
      <c r="D7233" s="6" t="s">
        <v>7091</v>
      </c>
      <c r="E7233" s="3">
        <v>4</v>
      </c>
    </row>
    <row r="7234" spans="1:5" ht="33">
      <c r="A7234" s="37">
        <v>7232</v>
      </c>
      <c r="B7234" s="209"/>
      <c r="C7234" s="37" t="s">
        <v>18954</v>
      </c>
      <c r="D7234" s="6" t="s">
        <v>7092</v>
      </c>
      <c r="E7234" s="3">
        <v>4</v>
      </c>
    </row>
    <row r="7235" spans="1:5" ht="33">
      <c r="A7235" s="37">
        <v>7233</v>
      </c>
      <c r="B7235" s="209"/>
      <c r="C7235" s="37" t="s">
        <v>18955</v>
      </c>
      <c r="D7235" s="6" t="s">
        <v>7093</v>
      </c>
      <c r="E7235" s="3">
        <v>2</v>
      </c>
    </row>
    <row r="7236" spans="1:5" ht="33">
      <c r="A7236" s="37">
        <v>7234</v>
      </c>
      <c r="B7236" s="209"/>
      <c r="C7236" s="37" t="s">
        <v>18956</v>
      </c>
      <c r="D7236" s="6" t="s">
        <v>7094</v>
      </c>
      <c r="E7236" s="3">
        <v>2</v>
      </c>
    </row>
    <row r="7237" spans="1:5" ht="33">
      <c r="A7237" s="37">
        <v>7235</v>
      </c>
      <c r="B7237" s="209"/>
      <c r="C7237" s="37" t="s">
        <v>18957</v>
      </c>
      <c r="D7237" s="6" t="s">
        <v>7095</v>
      </c>
      <c r="E7237" s="3">
        <v>2</v>
      </c>
    </row>
    <row r="7238" spans="1:5" ht="33">
      <c r="A7238" s="37">
        <v>7236</v>
      </c>
      <c r="B7238" s="209"/>
      <c r="C7238" s="37" t="s">
        <v>18958</v>
      </c>
      <c r="D7238" s="6" t="s">
        <v>7096</v>
      </c>
      <c r="E7238" s="3">
        <v>2</v>
      </c>
    </row>
    <row r="7239" spans="1:5" ht="33">
      <c r="A7239" s="37">
        <v>7237</v>
      </c>
      <c r="B7239" s="209"/>
      <c r="C7239" s="37" t="s">
        <v>18959</v>
      </c>
      <c r="D7239" s="6" t="s">
        <v>7097</v>
      </c>
      <c r="E7239" s="3">
        <v>2</v>
      </c>
    </row>
    <row r="7240" spans="1:5" ht="33">
      <c r="A7240" s="37">
        <v>7238</v>
      </c>
      <c r="B7240" s="209"/>
      <c r="C7240" s="37" t="s">
        <v>18960</v>
      </c>
      <c r="D7240" s="6" t="s">
        <v>7098</v>
      </c>
      <c r="E7240" s="3">
        <v>2</v>
      </c>
    </row>
    <row r="7241" spans="1:5" ht="33">
      <c r="A7241" s="37">
        <v>7239</v>
      </c>
      <c r="B7241" s="209"/>
      <c r="C7241" s="37" t="s">
        <v>18961</v>
      </c>
      <c r="D7241" s="6" t="s">
        <v>7099</v>
      </c>
      <c r="E7241" s="3">
        <v>2</v>
      </c>
    </row>
    <row r="7242" spans="1:5" ht="33">
      <c r="A7242" s="37">
        <v>7240</v>
      </c>
      <c r="B7242" s="209"/>
      <c r="C7242" s="37" t="s">
        <v>18962</v>
      </c>
      <c r="D7242" s="6" t="s">
        <v>7100</v>
      </c>
      <c r="E7242" s="3">
        <v>2</v>
      </c>
    </row>
    <row r="7243" spans="1:5" ht="33">
      <c r="A7243" s="37">
        <v>7241</v>
      </c>
      <c r="B7243" s="209"/>
      <c r="C7243" s="37" t="s">
        <v>18963</v>
      </c>
      <c r="D7243" s="6" t="s">
        <v>7101</v>
      </c>
      <c r="E7243" s="3">
        <v>2</v>
      </c>
    </row>
    <row r="7244" spans="1:5" ht="33">
      <c r="A7244" s="37">
        <v>7242</v>
      </c>
      <c r="B7244" s="209"/>
      <c r="C7244" s="37" t="s">
        <v>18964</v>
      </c>
      <c r="D7244" s="6" t="s">
        <v>7102</v>
      </c>
      <c r="E7244" s="3">
        <v>2</v>
      </c>
    </row>
    <row r="7245" spans="1:5" ht="33">
      <c r="A7245" s="37">
        <v>7243</v>
      </c>
      <c r="B7245" s="209"/>
      <c r="C7245" s="37" t="s">
        <v>18965</v>
      </c>
      <c r="D7245" s="6" t="s">
        <v>7103</v>
      </c>
      <c r="E7245" s="3">
        <v>2</v>
      </c>
    </row>
    <row r="7246" spans="1:5" ht="33">
      <c r="A7246" s="37">
        <v>7244</v>
      </c>
      <c r="B7246" s="209"/>
      <c r="C7246" s="37" t="s">
        <v>18966</v>
      </c>
      <c r="D7246" s="6" t="s">
        <v>7104</v>
      </c>
      <c r="E7246" s="3">
        <v>2</v>
      </c>
    </row>
    <row r="7247" spans="1:5" ht="49.5">
      <c r="A7247" s="37">
        <v>7245</v>
      </c>
      <c r="B7247" s="209"/>
      <c r="C7247" s="37" t="s">
        <v>18967</v>
      </c>
      <c r="D7247" s="6" t="s">
        <v>7105</v>
      </c>
      <c r="E7247" s="3">
        <v>2</v>
      </c>
    </row>
    <row r="7248" spans="1:5" ht="49.5">
      <c r="A7248" s="37">
        <v>7246</v>
      </c>
      <c r="B7248" s="209"/>
      <c r="C7248" s="37" t="s">
        <v>18968</v>
      </c>
      <c r="D7248" s="6" t="s">
        <v>7106</v>
      </c>
      <c r="E7248" s="3">
        <v>2</v>
      </c>
    </row>
    <row r="7249" spans="1:5" ht="33">
      <c r="A7249" s="37">
        <v>7247</v>
      </c>
      <c r="B7249" s="209"/>
      <c r="C7249" s="37" t="s">
        <v>18969</v>
      </c>
      <c r="D7249" s="6" t="s">
        <v>7107</v>
      </c>
      <c r="E7249" s="3">
        <v>2</v>
      </c>
    </row>
    <row r="7250" spans="1:5" ht="33">
      <c r="A7250" s="37">
        <v>7248</v>
      </c>
      <c r="B7250" s="209"/>
      <c r="C7250" s="37" t="s">
        <v>18970</v>
      </c>
      <c r="D7250" s="6" t="s">
        <v>7108</v>
      </c>
      <c r="E7250" s="3">
        <v>2</v>
      </c>
    </row>
    <row r="7251" spans="1:5" ht="18.75">
      <c r="A7251" s="37">
        <v>7249</v>
      </c>
      <c r="B7251" s="209"/>
      <c r="C7251" s="37" t="s">
        <v>18971</v>
      </c>
      <c r="D7251" s="6" t="s">
        <v>7109</v>
      </c>
      <c r="E7251" s="3">
        <v>2</v>
      </c>
    </row>
    <row r="7252" spans="1:5" ht="33">
      <c r="A7252" s="37">
        <v>7250</v>
      </c>
      <c r="B7252" s="209"/>
      <c r="C7252" s="37" t="s">
        <v>18972</v>
      </c>
      <c r="D7252" s="6" t="s">
        <v>7110</v>
      </c>
      <c r="E7252" s="3">
        <v>2</v>
      </c>
    </row>
    <row r="7253" spans="1:5" ht="33">
      <c r="A7253" s="37">
        <v>7251</v>
      </c>
      <c r="B7253" s="209"/>
      <c r="C7253" s="37" t="s">
        <v>18973</v>
      </c>
      <c r="D7253" s="6" t="s">
        <v>7111</v>
      </c>
      <c r="E7253" s="3">
        <v>2</v>
      </c>
    </row>
    <row r="7254" spans="1:5" ht="33">
      <c r="A7254" s="37">
        <v>7252</v>
      </c>
      <c r="B7254" s="209"/>
      <c r="C7254" s="37" t="s">
        <v>18974</v>
      </c>
      <c r="D7254" s="6" t="s">
        <v>7112</v>
      </c>
      <c r="E7254" s="3">
        <v>2</v>
      </c>
    </row>
    <row r="7255" spans="1:5" ht="49.5">
      <c r="A7255" s="37">
        <v>7253</v>
      </c>
      <c r="B7255" s="209"/>
      <c r="C7255" s="37" t="s">
        <v>18975</v>
      </c>
      <c r="D7255" s="6" t="s">
        <v>7113</v>
      </c>
      <c r="E7255" s="3">
        <v>2</v>
      </c>
    </row>
    <row r="7256" spans="1:5" ht="33">
      <c r="A7256" s="37">
        <v>7254</v>
      </c>
      <c r="B7256" s="209"/>
      <c r="C7256" s="37" t="s">
        <v>18976</v>
      </c>
      <c r="D7256" s="6" t="s">
        <v>7114</v>
      </c>
      <c r="E7256" s="3">
        <v>2</v>
      </c>
    </row>
    <row r="7257" spans="1:5" ht="33">
      <c r="A7257" s="37">
        <v>7255</v>
      </c>
      <c r="B7257" s="209"/>
      <c r="C7257" s="37" t="s">
        <v>18977</v>
      </c>
      <c r="D7257" s="6" t="s">
        <v>7115</v>
      </c>
      <c r="E7257" s="3">
        <v>2</v>
      </c>
    </row>
    <row r="7258" spans="1:5" ht="33">
      <c r="A7258" s="37">
        <v>7256</v>
      </c>
      <c r="B7258" s="209"/>
      <c r="C7258" s="37" t="s">
        <v>18978</v>
      </c>
      <c r="D7258" s="6" t="s">
        <v>7116</v>
      </c>
      <c r="E7258" s="3">
        <v>2</v>
      </c>
    </row>
    <row r="7259" spans="1:5" ht="33">
      <c r="A7259" s="37">
        <v>7257</v>
      </c>
      <c r="B7259" s="209"/>
      <c r="C7259" s="37" t="s">
        <v>18979</v>
      </c>
      <c r="D7259" s="6" t="s">
        <v>7117</v>
      </c>
      <c r="E7259" s="3">
        <v>2</v>
      </c>
    </row>
    <row r="7260" spans="1:5" ht="18.75">
      <c r="A7260" s="37">
        <v>7258</v>
      </c>
      <c r="B7260" s="209"/>
      <c r="C7260" s="37" t="s">
        <v>18980</v>
      </c>
      <c r="D7260" s="6" t="s">
        <v>7118</v>
      </c>
      <c r="E7260" s="3">
        <v>2</v>
      </c>
    </row>
    <row r="7261" spans="1:5" ht="49.5">
      <c r="A7261" s="37">
        <v>7259</v>
      </c>
      <c r="B7261" s="209"/>
      <c r="C7261" s="37" t="s">
        <v>18981</v>
      </c>
      <c r="D7261" s="6" t="s">
        <v>7119</v>
      </c>
      <c r="E7261" s="3">
        <v>2</v>
      </c>
    </row>
    <row r="7262" spans="1:5" ht="33">
      <c r="A7262" s="37">
        <v>7260</v>
      </c>
      <c r="B7262" s="209"/>
      <c r="C7262" s="37" t="s">
        <v>18982</v>
      </c>
      <c r="D7262" s="6" t="s">
        <v>7120</v>
      </c>
      <c r="E7262" s="3">
        <v>2</v>
      </c>
    </row>
    <row r="7263" spans="1:5" ht="49.5">
      <c r="A7263" s="37">
        <v>7261</v>
      </c>
      <c r="B7263" s="209"/>
      <c r="C7263" s="37" t="s">
        <v>18983</v>
      </c>
      <c r="D7263" s="6" t="s">
        <v>7121</v>
      </c>
      <c r="E7263" s="3">
        <v>2</v>
      </c>
    </row>
    <row r="7264" spans="1:5" ht="33">
      <c r="A7264" s="37">
        <v>7262</v>
      </c>
      <c r="B7264" s="209"/>
      <c r="C7264" s="37" t="s">
        <v>18984</v>
      </c>
      <c r="D7264" s="6" t="s">
        <v>7122</v>
      </c>
      <c r="E7264" s="3">
        <v>2</v>
      </c>
    </row>
    <row r="7265" spans="1:5" ht="33">
      <c r="A7265" s="37">
        <v>7263</v>
      </c>
      <c r="B7265" s="209"/>
      <c r="C7265" s="37" t="s">
        <v>18985</v>
      </c>
      <c r="D7265" s="6" t="s">
        <v>7123</v>
      </c>
      <c r="E7265" s="3">
        <v>2</v>
      </c>
    </row>
    <row r="7266" spans="1:5" ht="33">
      <c r="A7266" s="37">
        <v>7264</v>
      </c>
      <c r="B7266" s="209"/>
      <c r="C7266" s="37" t="s">
        <v>18986</v>
      </c>
      <c r="D7266" s="6" t="s">
        <v>7124</v>
      </c>
      <c r="E7266" s="3">
        <v>2</v>
      </c>
    </row>
    <row r="7267" spans="1:5" ht="33">
      <c r="A7267" s="37">
        <v>7265</v>
      </c>
      <c r="B7267" s="209"/>
      <c r="C7267" s="37" t="s">
        <v>18987</v>
      </c>
      <c r="D7267" s="6" t="s">
        <v>7125</v>
      </c>
      <c r="E7267" s="3">
        <v>2</v>
      </c>
    </row>
    <row r="7268" spans="1:5" ht="49.5">
      <c r="A7268" s="37">
        <v>7266</v>
      </c>
      <c r="B7268" s="209"/>
      <c r="C7268" s="37" t="s">
        <v>18988</v>
      </c>
      <c r="D7268" s="6" t="s">
        <v>7126</v>
      </c>
      <c r="E7268" s="3">
        <v>2</v>
      </c>
    </row>
    <row r="7269" spans="1:5" ht="18.75">
      <c r="A7269" s="37">
        <v>7267</v>
      </c>
      <c r="B7269" s="209"/>
      <c r="C7269" s="37" t="s">
        <v>18989</v>
      </c>
      <c r="D7269" s="6" t="s">
        <v>7127</v>
      </c>
      <c r="E7269" s="3">
        <v>2</v>
      </c>
    </row>
    <row r="7270" spans="1:5" ht="33">
      <c r="A7270" s="37">
        <v>7268</v>
      </c>
      <c r="B7270" s="209"/>
      <c r="C7270" s="37" t="s">
        <v>18990</v>
      </c>
      <c r="D7270" s="6" t="s">
        <v>7128</v>
      </c>
      <c r="E7270" s="3">
        <v>2</v>
      </c>
    </row>
    <row r="7271" spans="1:5" ht="18.75">
      <c r="A7271" s="37">
        <v>7269</v>
      </c>
      <c r="B7271" s="209"/>
      <c r="C7271" s="37" t="s">
        <v>18991</v>
      </c>
      <c r="D7271" s="6" t="s">
        <v>7129</v>
      </c>
      <c r="E7271" s="3">
        <v>2</v>
      </c>
    </row>
    <row r="7272" spans="1:5" ht="33">
      <c r="A7272" s="37">
        <v>7270</v>
      </c>
      <c r="B7272" s="209"/>
      <c r="C7272" s="37" t="s">
        <v>18992</v>
      </c>
      <c r="D7272" s="6" t="s">
        <v>7130</v>
      </c>
      <c r="E7272" s="3">
        <v>2</v>
      </c>
    </row>
    <row r="7273" spans="1:5" ht="33">
      <c r="A7273" s="37">
        <v>7271</v>
      </c>
      <c r="B7273" s="209"/>
      <c r="C7273" s="37" t="s">
        <v>18993</v>
      </c>
      <c r="D7273" s="6" t="s">
        <v>7131</v>
      </c>
      <c r="E7273" s="3">
        <v>2</v>
      </c>
    </row>
    <row r="7274" spans="1:5" ht="33">
      <c r="A7274" s="37">
        <v>7272</v>
      </c>
      <c r="B7274" s="209"/>
      <c r="C7274" s="37" t="s">
        <v>18994</v>
      </c>
      <c r="D7274" s="6" t="s">
        <v>7132</v>
      </c>
      <c r="E7274" s="3">
        <v>2</v>
      </c>
    </row>
    <row r="7275" spans="1:5" ht="33">
      <c r="A7275" s="37">
        <v>7273</v>
      </c>
      <c r="B7275" s="209"/>
      <c r="C7275" s="37" t="s">
        <v>18995</v>
      </c>
      <c r="D7275" s="6" t="s">
        <v>7133</v>
      </c>
      <c r="E7275" s="3">
        <v>2</v>
      </c>
    </row>
    <row r="7276" spans="1:5" ht="33">
      <c r="A7276" s="37">
        <v>7274</v>
      </c>
      <c r="B7276" s="209"/>
      <c r="C7276" s="37" t="s">
        <v>18996</v>
      </c>
      <c r="D7276" s="6" t="s">
        <v>7134</v>
      </c>
      <c r="E7276" s="3">
        <v>2</v>
      </c>
    </row>
    <row r="7277" spans="1:5" ht="33">
      <c r="A7277" s="37">
        <v>7275</v>
      </c>
      <c r="B7277" s="209"/>
      <c r="C7277" s="37" t="s">
        <v>18997</v>
      </c>
      <c r="D7277" s="6" t="s">
        <v>7135</v>
      </c>
      <c r="E7277" s="3">
        <v>2</v>
      </c>
    </row>
    <row r="7278" spans="1:5" ht="33">
      <c r="A7278" s="37">
        <v>7276</v>
      </c>
      <c r="B7278" s="209"/>
      <c r="C7278" s="37" t="s">
        <v>18998</v>
      </c>
      <c r="D7278" s="6" t="s">
        <v>7136</v>
      </c>
      <c r="E7278" s="3">
        <v>2</v>
      </c>
    </row>
    <row r="7279" spans="1:5" ht="33">
      <c r="A7279" s="37">
        <v>7277</v>
      </c>
      <c r="B7279" s="209"/>
      <c r="C7279" s="37" t="s">
        <v>18999</v>
      </c>
      <c r="D7279" s="6" t="s">
        <v>7137</v>
      </c>
      <c r="E7279" s="3">
        <v>2</v>
      </c>
    </row>
    <row r="7280" spans="1:5" ht="33">
      <c r="A7280" s="37">
        <v>7278</v>
      </c>
      <c r="B7280" s="209"/>
      <c r="C7280" s="37" t="s">
        <v>19000</v>
      </c>
      <c r="D7280" s="6" t="s">
        <v>7138</v>
      </c>
      <c r="E7280" s="3">
        <v>2</v>
      </c>
    </row>
    <row r="7281" spans="1:5" ht="33">
      <c r="A7281" s="37">
        <v>7279</v>
      </c>
      <c r="B7281" s="209"/>
      <c r="C7281" s="37" t="s">
        <v>19001</v>
      </c>
      <c r="D7281" s="6" t="s">
        <v>7139</v>
      </c>
      <c r="E7281" s="3">
        <v>2</v>
      </c>
    </row>
    <row r="7282" spans="1:5" ht="33">
      <c r="A7282" s="37">
        <v>7280</v>
      </c>
      <c r="B7282" s="209"/>
      <c r="C7282" s="37" t="s">
        <v>19002</v>
      </c>
      <c r="D7282" s="6" t="s">
        <v>7140</v>
      </c>
      <c r="E7282" s="3">
        <v>2</v>
      </c>
    </row>
    <row r="7283" spans="1:5" ht="33">
      <c r="A7283" s="37">
        <v>7281</v>
      </c>
      <c r="B7283" s="209"/>
      <c r="C7283" s="37" t="s">
        <v>19003</v>
      </c>
      <c r="D7283" s="6" t="s">
        <v>7141</v>
      </c>
      <c r="E7283" s="3">
        <v>2</v>
      </c>
    </row>
    <row r="7284" spans="1:5" ht="33">
      <c r="A7284" s="37">
        <v>7282</v>
      </c>
      <c r="B7284" s="209"/>
      <c r="C7284" s="37" t="s">
        <v>19004</v>
      </c>
      <c r="D7284" s="6" t="s">
        <v>7142</v>
      </c>
      <c r="E7284" s="3">
        <v>2</v>
      </c>
    </row>
    <row r="7285" spans="1:5" ht="33">
      <c r="A7285" s="37">
        <v>7283</v>
      </c>
      <c r="B7285" s="209"/>
      <c r="C7285" s="37" t="s">
        <v>19005</v>
      </c>
      <c r="D7285" s="6" t="s">
        <v>7143</v>
      </c>
      <c r="E7285" s="3">
        <v>2</v>
      </c>
    </row>
    <row r="7286" spans="1:5" ht="33">
      <c r="A7286" s="37">
        <v>7284</v>
      </c>
      <c r="B7286" s="209"/>
      <c r="C7286" s="37" t="s">
        <v>19006</v>
      </c>
      <c r="D7286" s="6" t="s">
        <v>7144</v>
      </c>
      <c r="E7286" s="3">
        <v>2</v>
      </c>
    </row>
    <row r="7287" spans="1:5" ht="33">
      <c r="A7287" s="37">
        <v>7285</v>
      </c>
      <c r="B7287" s="209"/>
      <c r="C7287" s="37" t="s">
        <v>19007</v>
      </c>
      <c r="D7287" s="6" t="s">
        <v>7145</v>
      </c>
      <c r="E7287" s="3">
        <v>2</v>
      </c>
    </row>
    <row r="7288" spans="1:5" ht="49.5">
      <c r="A7288" s="37">
        <v>7286</v>
      </c>
      <c r="B7288" s="209"/>
      <c r="C7288" s="37" t="s">
        <v>19008</v>
      </c>
      <c r="D7288" s="6" t="s">
        <v>7146</v>
      </c>
      <c r="E7288" s="3">
        <v>2</v>
      </c>
    </row>
    <row r="7289" spans="1:5" ht="33">
      <c r="A7289" s="37">
        <v>7287</v>
      </c>
      <c r="B7289" s="209"/>
      <c r="C7289" s="37" t="s">
        <v>19009</v>
      </c>
      <c r="D7289" s="6" t="s">
        <v>7147</v>
      </c>
      <c r="E7289" s="3">
        <v>2</v>
      </c>
    </row>
    <row r="7290" spans="1:5" ht="33">
      <c r="A7290" s="37">
        <v>7288</v>
      </c>
      <c r="B7290" s="209"/>
      <c r="C7290" s="37" t="s">
        <v>19010</v>
      </c>
      <c r="D7290" s="6" t="s">
        <v>7148</v>
      </c>
      <c r="E7290" s="3">
        <v>2</v>
      </c>
    </row>
    <row r="7291" spans="1:5" ht="33">
      <c r="A7291" s="37">
        <v>7289</v>
      </c>
      <c r="B7291" s="209"/>
      <c r="C7291" s="37" t="s">
        <v>19011</v>
      </c>
      <c r="D7291" s="6" t="s">
        <v>7149</v>
      </c>
      <c r="E7291" s="3">
        <v>2</v>
      </c>
    </row>
    <row r="7292" spans="1:5" ht="33">
      <c r="A7292" s="37">
        <v>7290</v>
      </c>
      <c r="B7292" s="209"/>
      <c r="C7292" s="37" t="s">
        <v>19012</v>
      </c>
      <c r="D7292" s="6" t="s">
        <v>7150</v>
      </c>
      <c r="E7292" s="3">
        <v>2</v>
      </c>
    </row>
    <row r="7293" spans="1:5" ht="33">
      <c r="A7293" s="37">
        <v>7291</v>
      </c>
      <c r="B7293" s="209"/>
      <c r="C7293" s="37" t="s">
        <v>19013</v>
      </c>
      <c r="D7293" s="6" t="s">
        <v>7151</v>
      </c>
      <c r="E7293" s="3">
        <v>2</v>
      </c>
    </row>
    <row r="7294" spans="1:5" ht="33">
      <c r="A7294" s="37">
        <v>7292</v>
      </c>
      <c r="B7294" s="209"/>
      <c r="C7294" s="37" t="s">
        <v>19014</v>
      </c>
      <c r="D7294" s="6" t="s">
        <v>7152</v>
      </c>
      <c r="E7294" s="3">
        <v>2</v>
      </c>
    </row>
    <row r="7295" spans="1:5" ht="33">
      <c r="A7295" s="37">
        <v>7293</v>
      </c>
      <c r="B7295" s="209"/>
      <c r="C7295" s="37" t="s">
        <v>19015</v>
      </c>
      <c r="D7295" s="6" t="s">
        <v>7153</v>
      </c>
      <c r="E7295" s="3">
        <v>2</v>
      </c>
    </row>
    <row r="7296" spans="1:5" ht="33">
      <c r="A7296" s="37">
        <v>7294</v>
      </c>
      <c r="B7296" s="209"/>
      <c r="C7296" s="37" t="s">
        <v>19016</v>
      </c>
      <c r="D7296" s="6" t="s">
        <v>7154</v>
      </c>
      <c r="E7296" s="3">
        <v>2</v>
      </c>
    </row>
    <row r="7297" spans="1:5" ht="33">
      <c r="A7297" s="37">
        <v>7295</v>
      </c>
      <c r="B7297" s="209"/>
      <c r="C7297" s="37" t="s">
        <v>19017</v>
      </c>
      <c r="D7297" s="6" t="s">
        <v>7155</v>
      </c>
      <c r="E7297" s="3">
        <v>2</v>
      </c>
    </row>
    <row r="7298" spans="1:5" ht="33">
      <c r="A7298" s="37">
        <v>7296</v>
      </c>
      <c r="B7298" s="209"/>
      <c r="C7298" s="37" t="s">
        <v>19018</v>
      </c>
      <c r="D7298" s="6" t="s">
        <v>7156</v>
      </c>
      <c r="E7298" s="3">
        <v>2</v>
      </c>
    </row>
    <row r="7299" spans="1:5" ht="49.5">
      <c r="A7299" s="37">
        <v>7297</v>
      </c>
      <c r="B7299" s="209"/>
      <c r="C7299" s="37" t="s">
        <v>19019</v>
      </c>
      <c r="D7299" s="6" t="s">
        <v>7157</v>
      </c>
      <c r="E7299" s="3">
        <v>2</v>
      </c>
    </row>
    <row r="7300" spans="1:5" ht="33">
      <c r="A7300" s="37">
        <v>7298</v>
      </c>
      <c r="B7300" s="209"/>
      <c r="C7300" s="37" t="s">
        <v>19020</v>
      </c>
      <c r="D7300" s="6" t="s">
        <v>7158</v>
      </c>
      <c r="E7300" s="3">
        <v>2</v>
      </c>
    </row>
    <row r="7301" spans="1:5" ht="49.5">
      <c r="A7301" s="37">
        <v>7299</v>
      </c>
      <c r="B7301" s="209"/>
      <c r="C7301" s="37" t="s">
        <v>19021</v>
      </c>
      <c r="D7301" s="6" t="s">
        <v>7159</v>
      </c>
      <c r="E7301" s="3">
        <v>2</v>
      </c>
    </row>
    <row r="7302" spans="1:5" ht="33">
      <c r="A7302" s="37">
        <v>7300</v>
      </c>
      <c r="B7302" s="209"/>
      <c r="C7302" s="37" t="s">
        <v>19022</v>
      </c>
      <c r="D7302" s="6" t="s">
        <v>7160</v>
      </c>
      <c r="E7302" s="3">
        <v>2</v>
      </c>
    </row>
    <row r="7303" spans="1:5" ht="33">
      <c r="A7303" s="37">
        <v>7301</v>
      </c>
      <c r="B7303" s="209"/>
      <c r="C7303" s="37" t="s">
        <v>19023</v>
      </c>
      <c r="D7303" s="6" t="s">
        <v>7161</v>
      </c>
      <c r="E7303" s="3">
        <v>2</v>
      </c>
    </row>
    <row r="7304" spans="1:5" ht="49.5">
      <c r="A7304" s="37">
        <v>7302</v>
      </c>
      <c r="B7304" s="209"/>
      <c r="C7304" s="37" t="s">
        <v>19024</v>
      </c>
      <c r="D7304" s="6" t="s">
        <v>7162</v>
      </c>
      <c r="E7304" s="3">
        <v>2</v>
      </c>
    </row>
    <row r="7305" spans="1:5" ht="33">
      <c r="A7305" s="37">
        <v>7303</v>
      </c>
      <c r="B7305" s="209"/>
      <c r="C7305" s="37" t="s">
        <v>19025</v>
      </c>
      <c r="D7305" s="6" t="s">
        <v>7163</v>
      </c>
      <c r="E7305" s="3">
        <v>2</v>
      </c>
    </row>
    <row r="7306" spans="1:5" ht="33">
      <c r="A7306" s="37">
        <v>7304</v>
      </c>
      <c r="B7306" s="209"/>
      <c r="C7306" s="37" t="s">
        <v>19026</v>
      </c>
      <c r="D7306" s="6" t="s">
        <v>7164</v>
      </c>
      <c r="E7306" s="3">
        <v>2</v>
      </c>
    </row>
    <row r="7307" spans="1:5" ht="33">
      <c r="A7307" s="37">
        <v>7305</v>
      </c>
      <c r="B7307" s="209"/>
      <c r="C7307" s="37" t="s">
        <v>19027</v>
      </c>
      <c r="D7307" s="6" t="s">
        <v>7165</v>
      </c>
      <c r="E7307" s="3">
        <v>2</v>
      </c>
    </row>
    <row r="7308" spans="1:5" ht="18.75">
      <c r="A7308" s="37">
        <v>7306</v>
      </c>
      <c r="B7308" s="209"/>
      <c r="C7308" s="37" t="s">
        <v>19028</v>
      </c>
      <c r="D7308" s="6" t="s">
        <v>7166</v>
      </c>
      <c r="E7308" s="3">
        <v>4</v>
      </c>
    </row>
    <row r="7309" spans="1:5" ht="33">
      <c r="A7309" s="37">
        <v>7307</v>
      </c>
      <c r="B7309" s="209"/>
      <c r="C7309" s="37" t="s">
        <v>19029</v>
      </c>
      <c r="D7309" s="6" t="s">
        <v>7167</v>
      </c>
      <c r="E7309" s="3">
        <v>4</v>
      </c>
    </row>
    <row r="7310" spans="1:5" ht="18.75">
      <c r="A7310" s="37">
        <v>7308</v>
      </c>
      <c r="B7310" s="209"/>
      <c r="C7310" s="37" t="s">
        <v>19030</v>
      </c>
      <c r="D7310" s="6" t="s">
        <v>7168</v>
      </c>
      <c r="E7310" s="3">
        <v>2</v>
      </c>
    </row>
    <row r="7311" spans="1:5" ht="33">
      <c r="A7311" s="37">
        <v>7309</v>
      </c>
      <c r="B7311" s="209"/>
      <c r="C7311" s="37" t="s">
        <v>19031</v>
      </c>
      <c r="D7311" s="6" t="s">
        <v>7169</v>
      </c>
      <c r="E7311" s="3">
        <v>4</v>
      </c>
    </row>
    <row r="7312" spans="1:5" ht="18.75">
      <c r="A7312" s="37">
        <v>7310</v>
      </c>
      <c r="B7312" s="209"/>
      <c r="C7312" s="37" t="s">
        <v>19032</v>
      </c>
      <c r="D7312" s="6" t="s">
        <v>7170</v>
      </c>
      <c r="E7312" s="3">
        <v>4</v>
      </c>
    </row>
    <row r="7313" spans="1:5" ht="18.75">
      <c r="A7313" s="37">
        <v>7311</v>
      </c>
      <c r="B7313" s="209"/>
      <c r="C7313" s="37" t="s">
        <v>19033</v>
      </c>
      <c r="D7313" s="6" t="s">
        <v>7171</v>
      </c>
      <c r="E7313" s="3">
        <v>4</v>
      </c>
    </row>
    <row r="7314" spans="1:5" ht="33">
      <c r="A7314" s="37">
        <v>7312</v>
      </c>
      <c r="B7314" s="209"/>
      <c r="C7314" s="37" t="s">
        <v>19034</v>
      </c>
      <c r="D7314" s="6" t="s">
        <v>7172</v>
      </c>
      <c r="E7314" s="3">
        <v>4</v>
      </c>
    </row>
    <row r="7315" spans="1:5" ht="33">
      <c r="A7315" s="37">
        <v>7313</v>
      </c>
      <c r="B7315" s="209"/>
      <c r="C7315" s="37" t="s">
        <v>19035</v>
      </c>
      <c r="D7315" s="6" t="s">
        <v>7173</v>
      </c>
      <c r="E7315" s="3">
        <v>4</v>
      </c>
    </row>
    <row r="7316" spans="1:5" ht="33">
      <c r="A7316" s="37">
        <v>7314</v>
      </c>
      <c r="B7316" s="209"/>
      <c r="C7316" s="37" t="s">
        <v>19036</v>
      </c>
      <c r="D7316" s="6" t="s">
        <v>7174</v>
      </c>
      <c r="E7316" s="3">
        <v>0</v>
      </c>
    </row>
    <row r="7317" spans="1:5" ht="18.75">
      <c r="A7317" s="37">
        <v>7315</v>
      </c>
      <c r="B7317" s="209"/>
      <c r="C7317" s="37" t="s">
        <v>19037</v>
      </c>
      <c r="D7317" s="6" t="s">
        <v>7175</v>
      </c>
      <c r="E7317" s="3">
        <v>4</v>
      </c>
    </row>
    <row r="7318" spans="1:5" ht="33">
      <c r="A7318" s="37">
        <v>7316</v>
      </c>
      <c r="B7318" s="209"/>
      <c r="C7318" s="37" t="s">
        <v>19038</v>
      </c>
      <c r="D7318" s="6" t="s">
        <v>7176</v>
      </c>
      <c r="E7318" s="3">
        <v>4</v>
      </c>
    </row>
    <row r="7319" spans="1:5" ht="18.75">
      <c r="A7319" s="37">
        <v>7317</v>
      </c>
      <c r="B7319" s="209"/>
      <c r="C7319" s="37" t="s">
        <v>19039</v>
      </c>
      <c r="D7319" s="6" t="s">
        <v>7177</v>
      </c>
      <c r="E7319" s="3">
        <v>4</v>
      </c>
    </row>
    <row r="7320" spans="1:5" ht="33">
      <c r="A7320" s="37">
        <v>7318</v>
      </c>
      <c r="B7320" s="209"/>
      <c r="C7320" s="37" t="s">
        <v>19040</v>
      </c>
      <c r="D7320" s="6" t="s">
        <v>7178</v>
      </c>
      <c r="E7320" s="3">
        <v>4</v>
      </c>
    </row>
    <row r="7321" spans="1:5" ht="18.75">
      <c r="A7321" s="37">
        <v>7319</v>
      </c>
      <c r="B7321" s="209"/>
      <c r="C7321" s="37" t="s">
        <v>19041</v>
      </c>
      <c r="D7321" s="6" t="s">
        <v>7179</v>
      </c>
      <c r="E7321" s="3">
        <v>0</v>
      </c>
    </row>
    <row r="7322" spans="1:5" ht="33">
      <c r="A7322" s="37">
        <v>7320</v>
      </c>
      <c r="B7322" s="209"/>
      <c r="C7322" s="37" t="s">
        <v>19042</v>
      </c>
      <c r="D7322" s="6" t="s">
        <v>7180</v>
      </c>
      <c r="E7322" s="3">
        <v>4</v>
      </c>
    </row>
    <row r="7323" spans="1:5" ht="33">
      <c r="A7323" s="37">
        <v>7321</v>
      </c>
      <c r="B7323" s="209"/>
      <c r="C7323" s="37" t="s">
        <v>19043</v>
      </c>
      <c r="D7323" s="6" t="s">
        <v>7181</v>
      </c>
      <c r="E7323" s="3">
        <v>4</v>
      </c>
    </row>
    <row r="7324" spans="1:5" ht="33">
      <c r="A7324" s="37">
        <v>7322</v>
      </c>
      <c r="B7324" s="209"/>
      <c r="C7324" s="37" t="s">
        <v>19044</v>
      </c>
      <c r="D7324" s="6" t="s">
        <v>7182</v>
      </c>
      <c r="E7324" s="3">
        <v>4</v>
      </c>
    </row>
    <row r="7325" spans="1:5" ht="18.75">
      <c r="A7325" s="37">
        <v>7323</v>
      </c>
      <c r="B7325" s="209"/>
      <c r="C7325" s="37" t="s">
        <v>19045</v>
      </c>
      <c r="D7325" s="6" t="s">
        <v>7183</v>
      </c>
      <c r="E7325" s="3">
        <v>4</v>
      </c>
    </row>
    <row r="7326" spans="1:5" ht="33">
      <c r="A7326" s="37">
        <v>7324</v>
      </c>
      <c r="B7326" s="209"/>
      <c r="C7326" s="37" t="s">
        <v>19046</v>
      </c>
      <c r="D7326" s="6" t="s">
        <v>7184</v>
      </c>
      <c r="E7326" s="3">
        <v>4</v>
      </c>
    </row>
    <row r="7327" spans="1:5" ht="33">
      <c r="A7327" s="37">
        <v>7325</v>
      </c>
      <c r="B7327" s="209"/>
      <c r="C7327" s="37" t="s">
        <v>19047</v>
      </c>
      <c r="D7327" s="6" t="s">
        <v>7185</v>
      </c>
      <c r="E7327" s="3">
        <v>4</v>
      </c>
    </row>
    <row r="7328" spans="1:5" ht="33">
      <c r="A7328" s="37">
        <v>7326</v>
      </c>
      <c r="B7328" s="209"/>
      <c r="C7328" s="37" t="s">
        <v>19048</v>
      </c>
      <c r="D7328" s="6" t="s">
        <v>7186</v>
      </c>
      <c r="E7328" s="3">
        <v>4</v>
      </c>
    </row>
    <row r="7329" spans="1:5" ht="18.75">
      <c r="A7329" s="37">
        <v>7327</v>
      </c>
      <c r="B7329" s="209"/>
      <c r="C7329" s="37" t="s">
        <v>19049</v>
      </c>
      <c r="D7329" s="6" t="s">
        <v>7187</v>
      </c>
      <c r="E7329" s="3">
        <v>4</v>
      </c>
    </row>
    <row r="7330" spans="1:5" ht="18.75">
      <c r="A7330" s="37">
        <v>7328</v>
      </c>
      <c r="B7330" s="209"/>
      <c r="C7330" s="37" t="s">
        <v>19050</v>
      </c>
      <c r="D7330" s="6" t="s">
        <v>7188</v>
      </c>
      <c r="E7330" s="3">
        <v>4</v>
      </c>
    </row>
    <row r="7331" spans="1:5" ht="18.75">
      <c r="A7331" s="37">
        <v>7329</v>
      </c>
      <c r="B7331" s="209"/>
      <c r="C7331" s="37" t="s">
        <v>19051</v>
      </c>
      <c r="D7331" s="6" t="s">
        <v>7189</v>
      </c>
      <c r="E7331" s="3">
        <v>4</v>
      </c>
    </row>
    <row r="7332" spans="1:5" ht="33">
      <c r="A7332" s="37">
        <v>7330</v>
      </c>
      <c r="B7332" s="209"/>
      <c r="C7332" s="37" t="s">
        <v>19052</v>
      </c>
      <c r="D7332" s="6" t="s">
        <v>7190</v>
      </c>
      <c r="E7332" s="3">
        <v>4</v>
      </c>
    </row>
    <row r="7333" spans="1:5" ht="18.75">
      <c r="A7333" s="37">
        <v>7331</v>
      </c>
      <c r="B7333" s="209"/>
      <c r="C7333" s="37" t="s">
        <v>19053</v>
      </c>
      <c r="D7333" s="6" t="s">
        <v>7191</v>
      </c>
      <c r="E7333" s="3">
        <v>4</v>
      </c>
    </row>
    <row r="7334" spans="1:5" ht="33">
      <c r="A7334" s="37">
        <v>7332</v>
      </c>
      <c r="B7334" s="209"/>
      <c r="C7334" s="37" t="s">
        <v>19054</v>
      </c>
      <c r="D7334" s="6" t="s">
        <v>7192</v>
      </c>
      <c r="E7334" s="3">
        <v>4</v>
      </c>
    </row>
    <row r="7335" spans="1:5" ht="33">
      <c r="A7335" s="37">
        <v>7333</v>
      </c>
      <c r="B7335" s="209"/>
      <c r="C7335" s="37" t="s">
        <v>19055</v>
      </c>
      <c r="D7335" s="6" t="s">
        <v>7193</v>
      </c>
      <c r="E7335" s="3">
        <v>4</v>
      </c>
    </row>
    <row r="7336" spans="1:5" ht="33">
      <c r="A7336" s="37">
        <v>7334</v>
      </c>
      <c r="B7336" s="209"/>
      <c r="C7336" s="37" t="s">
        <v>19056</v>
      </c>
      <c r="D7336" s="6" t="s">
        <v>7194</v>
      </c>
      <c r="E7336" s="3">
        <v>4</v>
      </c>
    </row>
    <row r="7337" spans="1:5" ht="33">
      <c r="A7337" s="37">
        <v>7335</v>
      </c>
      <c r="B7337" s="209"/>
      <c r="C7337" s="37" t="s">
        <v>19057</v>
      </c>
      <c r="D7337" s="6" t="s">
        <v>7195</v>
      </c>
      <c r="E7337" s="3">
        <v>4</v>
      </c>
    </row>
    <row r="7338" spans="1:5" ht="33">
      <c r="A7338" s="37">
        <v>7336</v>
      </c>
      <c r="B7338" s="209"/>
      <c r="C7338" s="37" t="s">
        <v>19058</v>
      </c>
      <c r="D7338" s="6" t="s">
        <v>7196</v>
      </c>
      <c r="E7338" s="3">
        <v>4</v>
      </c>
    </row>
    <row r="7339" spans="1:5" ht="33">
      <c r="A7339" s="37">
        <v>7337</v>
      </c>
      <c r="B7339" s="209"/>
      <c r="C7339" s="37" t="s">
        <v>19059</v>
      </c>
      <c r="D7339" s="6" t="s">
        <v>7197</v>
      </c>
      <c r="E7339" s="3">
        <v>4</v>
      </c>
    </row>
    <row r="7340" spans="1:5" ht="33">
      <c r="A7340" s="37">
        <v>7338</v>
      </c>
      <c r="B7340" s="209"/>
      <c r="C7340" s="37" t="s">
        <v>19060</v>
      </c>
      <c r="D7340" s="6" t="s">
        <v>7198</v>
      </c>
      <c r="E7340" s="3">
        <v>4</v>
      </c>
    </row>
    <row r="7341" spans="1:5" ht="33">
      <c r="A7341" s="37">
        <v>7339</v>
      </c>
      <c r="B7341" s="209"/>
      <c r="C7341" s="37" t="s">
        <v>19061</v>
      </c>
      <c r="D7341" s="6" t="s">
        <v>7199</v>
      </c>
      <c r="E7341" s="3">
        <v>4</v>
      </c>
    </row>
    <row r="7342" spans="1:5" ht="33">
      <c r="A7342" s="37">
        <v>7340</v>
      </c>
      <c r="B7342" s="209"/>
      <c r="C7342" s="37" t="s">
        <v>19062</v>
      </c>
      <c r="D7342" s="6" t="s">
        <v>7200</v>
      </c>
      <c r="E7342" s="3">
        <v>4</v>
      </c>
    </row>
    <row r="7343" spans="1:5" ht="18.75">
      <c r="A7343" s="37">
        <v>7341</v>
      </c>
      <c r="B7343" s="209"/>
      <c r="C7343" s="37" t="s">
        <v>19063</v>
      </c>
      <c r="D7343" s="6" t="s">
        <v>7201</v>
      </c>
      <c r="E7343" s="3">
        <v>4</v>
      </c>
    </row>
    <row r="7344" spans="1:5" ht="33">
      <c r="A7344" s="37">
        <v>7342</v>
      </c>
      <c r="B7344" s="209"/>
      <c r="C7344" s="37" t="s">
        <v>19064</v>
      </c>
      <c r="D7344" s="6" t="s">
        <v>7202</v>
      </c>
      <c r="E7344" s="3">
        <v>4</v>
      </c>
    </row>
    <row r="7345" spans="1:5" ht="49.5">
      <c r="A7345" s="37">
        <v>7343</v>
      </c>
      <c r="B7345" s="209"/>
      <c r="C7345" s="37" t="s">
        <v>19065</v>
      </c>
      <c r="D7345" s="6" t="s">
        <v>7203</v>
      </c>
      <c r="E7345" s="3">
        <v>4</v>
      </c>
    </row>
    <row r="7346" spans="1:5" ht="33">
      <c r="A7346" s="37">
        <v>7344</v>
      </c>
      <c r="B7346" s="209"/>
      <c r="C7346" s="37" t="s">
        <v>19066</v>
      </c>
      <c r="D7346" s="6" t="s">
        <v>7204</v>
      </c>
      <c r="E7346" s="3">
        <v>4</v>
      </c>
    </row>
    <row r="7347" spans="1:5" ht="33">
      <c r="A7347" s="37">
        <v>7345</v>
      </c>
      <c r="B7347" s="209"/>
      <c r="C7347" s="37" t="s">
        <v>19067</v>
      </c>
      <c r="D7347" s="6" t="s">
        <v>7205</v>
      </c>
      <c r="E7347" s="3">
        <v>4</v>
      </c>
    </row>
    <row r="7348" spans="1:5" ht="33">
      <c r="A7348" s="37">
        <v>7346</v>
      </c>
      <c r="B7348" s="209"/>
      <c r="C7348" s="37" t="s">
        <v>19068</v>
      </c>
      <c r="D7348" s="6" t="s">
        <v>7206</v>
      </c>
      <c r="E7348" s="3">
        <v>4</v>
      </c>
    </row>
    <row r="7349" spans="1:5" ht="33">
      <c r="A7349" s="37">
        <v>7347</v>
      </c>
      <c r="B7349" s="209"/>
      <c r="C7349" s="37" t="s">
        <v>19069</v>
      </c>
      <c r="D7349" s="6" t="s">
        <v>7207</v>
      </c>
      <c r="E7349" s="3">
        <v>4</v>
      </c>
    </row>
    <row r="7350" spans="1:5" ht="33">
      <c r="A7350" s="37">
        <v>7348</v>
      </c>
      <c r="B7350" s="209"/>
      <c r="C7350" s="37" t="s">
        <v>19070</v>
      </c>
      <c r="D7350" s="6" t="s">
        <v>7208</v>
      </c>
      <c r="E7350" s="3">
        <v>4</v>
      </c>
    </row>
    <row r="7351" spans="1:5" ht="33">
      <c r="A7351" s="37">
        <v>7349</v>
      </c>
      <c r="B7351" s="209"/>
      <c r="C7351" s="37" t="s">
        <v>19071</v>
      </c>
      <c r="D7351" s="6" t="s">
        <v>7209</v>
      </c>
      <c r="E7351" s="3">
        <v>4</v>
      </c>
    </row>
    <row r="7352" spans="1:5" ht="18.75">
      <c r="A7352" s="37">
        <v>7350</v>
      </c>
      <c r="B7352" s="209"/>
      <c r="C7352" s="37" t="s">
        <v>19072</v>
      </c>
      <c r="D7352" s="6" t="s">
        <v>7210</v>
      </c>
      <c r="E7352" s="3">
        <v>4</v>
      </c>
    </row>
    <row r="7353" spans="1:5" ht="33">
      <c r="A7353" s="37">
        <v>7351</v>
      </c>
      <c r="B7353" s="209"/>
      <c r="C7353" s="37" t="s">
        <v>19073</v>
      </c>
      <c r="D7353" s="6" t="s">
        <v>7211</v>
      </c>
      <c r="E7353" s="3">
        <v>4</v>
      </c>
    </row>
    <row r="7354" spans="1:5" ht="33">
      <c r="A7354" s="37">
        <v>7352</v>
      </c>
      <c r="B7354" s="209"/>
      <c r="C7354" s="37" t="s">
        <v>19074</v>
      </c>
      <c r="D7354" s="6" t="s">
        <v>7212</v>
      </c>
      <c r="E7354" s="3">
        <v>4</v>
      </c>
    </row>
    <row r="7355" spans="1:5" ht="18.75">
      <c r="A7355" s="37">
        <v>7353</v>
      </c>
      <c r="B7355" s="209"/>
      <c r="C7355" s="37" t="s">
        <v>19075</v>
      </c>
      <c r="D7355" s="6" t="s">
        <v>7213</v>
      </c>
      <c r="E7355" s="3">
        <v>2</v>
      </c>
    </row>
    <row r="7356" spans="1:5" ht="18.75">
      <c r="A7356" s="37">
        <v>7354</v>
      </c>
      <c r="B7356" s="209"/>
      <c r="C7356" s="37" t="s">
        <v>19076</v>
      </c>
      <c r="D7356" s="6" t="s">
        <v>7214</v>
      </c>
      <c r="E7356" s="3">
        <v>2</v>
      </c>
    </row>
    <row r="7357" spans="1:5" ht="18.75">
      <c r="A7357" s="37">
        <v>7355</v>
      </c>
      <c r="B7357" s="209"/>
      <c r="C7357" s="37" t="s">
        <v>19077</v>
      </c>
      <c r="D7357" s="6" t="s">
        <v>7215</v>
      </c>
      <c r="E7357" s="3">
        <v>2</v>
      </c>
    </row>
    <row r="7358" spans="1:5" ht="33">
      <c r="A7358" s="37">
        <v>7356</v>
      </c>
      <c r="B7358" s="209"/>
      <c r="C7358" s="37" t="s">
        <v>19078</v>
      </c>
      <c r="D7358" s="6" t="s">
        <v>7216</v>
      </c>
      <c r="E7358" s="3">
        <v>2</v>
      </c>
    </row>
    <row r="7359" spans="1:5" ht="18.75">
      <c r="A7359" s="37">
        <v>7357</v>
      </c>
      <c r="B7359" s="209"/>
      <c r="C7359" s="37" t="s">
        <v>19079</v>
      </c>
      <c r="D7359" s="6" t="s">
        <v>7217</v>
      </c>
      <c r="E7359" s="3">
        <v>2</v>
      </c>
    </row>
    <row r="7360" spans="1:5" ht="18.75">
      <c r="A7360" s="37">
        <v>7358</v>
      </c>
      <c r="B7360" s="209"/>
      <c r="C7360" s="37" t="s">
        <v>19080</v>
      </c>
      <c r="D7360" s="6" t="s">
        <v>7218</v>
      </c>
      <c r="E7360" s="3">
        <v>2</v>
      </c>
    </row>
    <row r="7361" spans="1:5" ht="18.75">
      <c r="A7361" s="37">
        <v>7359</v>
      </c>
      <c r="B7361" s="209"/>
      <c r="C7361" s="37" t="s">
        <v>19081</v>
      </c>
      <c r="D7361" s="6" t="s">
        <v>7219</v>
      </c>
      <c r="E7361" s="3">
        <v>2</v>
      </c>
    </row>
    <row r="7362" spans="1:5" ht="33">
      <c r="A7362" s="37">
        <v>7360</v>
      </c>
      <c r="B7362" s="209"/>
      <c r="C7362" s="37" t="s">
        <v>19082</v>
      </c>
      <c r="D7362" s="6" t="s">
        <v>7220</v>
      </c>
      <c r="E7362" s="3">
        <v>2</v>
      </c>
    </row>
    <row r="7363" spans="1:5" ht="18.75">
      <c r="A7363" s="37">
        <v>7361</v>
      </c>
      <c r="B7363" s="209"/>
      <c r="C7363" s="37" t="s">
        <v>19083</v>
      </c>
      <c r="D7363" s="6" t="s">
        <v>7221</v>
      </c>
      <c r="E7363" s="3">
        <v>2</v>
      </c>
    </row>
    <row r="7364" spans="1:5" ht="18.75">
      <c r="A7364" s="37">
        <v>7362</v>
      </c>
      <c r="B7364" s="209"/>
      <c r="C7364" s="37" t="s">
        <v>19084</v>
      </c>
      <c r="D7364" s="6" t="s">
        <v>7222</v>
      </c>
      <c r="E7364" s="3">
        <v>2</v>
      </c>
    </row>
    <row r="7365" spans="1:5" ht="33">
      <c r="A7365" s="37">
        <v>7363</v>
      </c>
      <c r="B7365" s="209"/>
      <c r="C7365" s="37" t="s">
        <v>19085</v>
      </c>
      <c r="D7365" s="6" t="s">
        <v>7223</v>
      </c>
      <c r="E7365" s="3">
        <v>2</v>
      </c>
    </row>
    <row r="7366" spans="1:5" ht="33">
      <c r="A7366" s="37">
        <v>7364</v>
      </c>
      <c r="B7366" s="209"/>
      <c r="C7366" s="37" t="s">
        <v>19086</v>
      </c>
      <c r="D7366" s="6" t="s">
        <v>7224</v>
      </c>
      <c r="E7366" s="3">
        <v>2</v>
      </c>
    </row>
    <row r="7367" spans="1:5" ht="18.75">
      <c r="A7367" s="37">
        <v>7365</v>
      </c>
      <c r="B7367" s="209"/>
      <c r="C7367" s="37" t="s">
        <v>19087</v>
      </c>
      <c r="D7367" s="6" t="s">
        <v>7225</v>
      </c>
      <c r="E7367" s="3">
        <v>4</v>
      </c>
    </row>
    <row r="7368" spans="1:5" ht="33">
      <c r="A7368" s="37">
        <v>7366</v>
      </c>
      <c r="B7368" s="209"/>
      <c r="C7368" s="37" t="s">
        <v>19088</v>
      </c>
      <c r="D7368" s="6" t="s">
        <v>7226</v>
      </c>
      <c r="E7368" s="3">
        <v>4</v>
      </c>
    </row>
    <row r="7369" spans="1:5" ht="33">
      <c r="A7369" s="37">
        <v>7367</v>
      </c>
      <c r="B7369" s="209"/>
      <c r="C7369" s="37" t="s">
        <v>19089</v>
      </c>
      <c r="D7369" s="6" t="s">
        <v>7227</v>
      </c>
      <c r="E7369" s="3">
        <v>4</v>
      </c>
    </row>
    <row r="7370" spans="1:5" ht="18.75">
      <c r="A7370" s="37">
        <v>7368</v>
      </c>
      <c r="B7370" s="209"/>
      <c r="C7370" s="37" t="s">
        <v>19090</v>
      </c>
      <c r="D7370" s="6" t="s">
        <v>7228</v>
      </c>
      <c r="E7370" s="3">
        <v>4</v>
      </c>
    </row>
    <row r="7371" spans="1:5" ht="33">
      <c r="A7371" s="37">
        <v>7369</v>
      </c>
      <c r="B7371" s="209"/>
      <c r="C7371" s="37" t="s">
        <v>19091</v>
      </c>
      <c r="D7371" s="6" t="s">
        <v>7229</v>
      </c>
      <c r="E7371" s="3">
        <v>4</v>
      </c>
    </row>
    <row r="7372" spans="1:5" ht="33">
      <c r="A7372" s="37">
        <v>7370</v>
      </c>
      <c r="B7372" s="209"/>
      <c r="C7372" s="37" t="s">
        <v>19092</v>
      </c>
      <c r="D7372" s="6" t="s">
        <v>7230</v>
      </c>
      <c r="E7372" s="3">
        <v>4</v>
      </c>
    </row>
    <row r="7373" spans="1:5" ht="33">
      <c r="A7373" s="37">
        <v>7371</v>
      </c>
      <c r="B7373" s="209"/>
      <c r="C7373" s="37" t="s">
        <v>19093</v>
      </c>
      <c r="D7373" s="6" t="s">
        <v>7231</v>
      </c>
      <c r="E7373" s="3">
        <v>4</v>
      </c>
    </row>
    <row r="7374" spans="1:5" ht="49.5">
      <c r="A7374" s="37">
        <v>7372</v>
      </c>
      <c r="B7374" s="209"/>
      <c r="C7374" s="37" t="s">
        <v>19094</v>
      </c>
      <c r="D7374" s="6" t="s">
        <v>7232</v>
      </c>
      <c r="E7374" s="3">
        <v>4</v>
      </c>
    </row>
    <row r="7375" spans="1:5" ht="33">
      <c r="A7375" s="37">
        <v>7373</v>
      </c>
      <c r="B7375" s="209"/>
      <c r="C7375" s="37" t="s">
        <v>19095</v>
      </c>
      <c r="D7375" s="6" t="s">
        <v>7233</v>
      </c>
      <c r="E7375" s="3">
        <v>4</v>
      </c>
    </row>
    <row r="7376" spans="1:5" ht="33">
      <c r="A7376" s="37">
        <v>7374</v>
      </c>
      <c r="B7376" s="209"/>
      <c r="C7376" s="37" t="s">
        <v>19096</v>
      </c>
      <c r="D7376" s="6" t="s">
        <v>7234</v>
      </c>
      <c r="E7376" s="3">
        <v>4</v>
      </c>
    </row>
    <row r="7377" spans="1:5" ht="18.75">
      <c r="A7377" s="37">
        <v>7375</v>
      </c>
      <c r="B7377" s="209"/>
      <c r="C7377" s="37" t="s">
        <v>19097</v>
      </c>
      <c r="D7377" s="6" t="s">
        <v>7235</v>
      </c>
      <c r="E7377" s="3">
        <v>4</v>
      </c>
    </row>
    <row r="7378" spans="1:5" ht="33">
      <c r="A7378" s="37">
        <v>7376</v>
      </c>
      <c r="B7378" s="209"/>
      <c r="C7378" s="37" t="s">
        <v>19098</v>
      </c>
      <c r="D7378" s="6" t="s">
        <v>7236</v>
      </c>
      <c r="E7378" s="3">
        <v>4</v>
      </c>
    </row>
    <row r="7379" spans="1:5" ht="33">
      <c r="A7379" s="37">
        <v>7377</v>
      </c>
      <c r="B7379" s="209"/>
      <c r="C7379" s="37" t="s">
        <v>19099</v>
      </c>
      <c r="D7379" s="6" t="s">
        <v>7237</v>
      </c>
      <c r="E7379" s="3">
        <v>4</v>
      </c>
    </row>
    <row r="7380" spans="1:5" ht="33">
      <c r="A7380" s="37">
        <v>7378</v>
      </c>
      <c r="B7380" s="209"/>
      <c r="C7380" s="37" t="s">
        <v>19100</v>
      </c>
      <c r="D7380" s="6" t="s">
        <v>7238</v>
      </c>
      <c r="E7380" s="3">
        <v>4</v>
      </c>
    </row>
    <row r="7381" spans="1:5" ht="33">
      <c r="A7381" s="37">
        <v>7379</v>
      </c>
      <c r="B7381" s="209"/>
      <c r="C7381" s="37" t="s">
        <v>19101</v>
      </c>
      <c r="D7381" s="6" t="s">
        <v>7239</v>
      </c>
      <c r="E7381" s="3">
        <v>4</v>
      </c>
    </row>
    <row r="7382" spans="1:5" ht="33">
      <c r="A7382" s="37">
        <v>7380</v>
      </c>
      <c r="B7382" s="209"/>
      <c r="C7382" s="37" t="s">
        <v>19102</v>
      </c>
      <c r="D7382" s="6" t="s">
        <v>7240</v>
      </c>
      <c r="E7382" s="3">
        <v>4</v>
      </c>
    </row>
    <row r="7383" spans="1:5" ht="18.75">
      <c r="A7383" s="37">
        <v>7381</v>
      </c>
      <c r="B7383" s="209"/>
      <c r="C7383" s="37" t="s">
        <v>19103</v>
      </c>
      <c r="D7383" s="6" t="s">
        <v>7241</v>
      </c>
      <c r="E7383" s="3">
        <v>4</v>
      </c>
    </row>
    <row r="7384" spans="1:5" ht="33">
      <c r="A7384" s="37">
        <v>7382</v>
      </c>
      <c r="B7384" s="209"/>
      <c r="C7384" s="37" t="s">
        <v>19104</v>
      </c>
      <c r="D7384" s="6" t="s">
        <v>7242</v>
      </c>
      <c r="E7384" s="3">
        <v>4</v>
      </c>
    </row>
    <row r="7385" spans="1:5" ht="33">
      <c r="A7385" s="37">
        <v>7383</v>
      </c>
      <c r="B7385" s="209"/>
      <c r="C7385" s="37" t="s">
        <v>19105</v>
      </c>
      <c r="D7385" s="6" t="s">
        <v>7243</v>
      </c>
      <c r="E7385" s="3">
        <v>4</v>
      </c>
    </row>
    <row r="7386" spans="1:5" ht="33">
      <c r="A7386" s="37">
        <v>7384</v>
      </c>
      <c r="B7386" s="209"/>
      <c r="C7386" s="37" t="s">
        <v>19106</v>
      </c>
      <c r="D7386" s="6" t="s">
        <v>7244</v>
      </c>
      <c r="E7386" s="3">
        <v>4</v>
      </c>
    </row>
    <row r="7387" spans="1:5" ht="18.75">
      <c r="A7387" s="37">
        <v>7385</v>
      </c>
      <c r="B7387" s="209"/>
      <c r="C7387" s="37" t="s">
        <v>19107</v>
      </c>
      <c r="D7387" s="6" t="s">
        <v>7245</v>
      </c>
      <c r="E7387" s="3">
        <v>4</v>
      </c>
    </row>
    <row r="7388" spans="1:5" ht="33">
      <c r="A7388" s="37">
        <v>7386</v>
      </c>
      <c r="B7388" s="209"/>
      <c r="C7388" s="37" t="s">
        <v>19108</v>
      </c>
      <c r="D7388" s="6" t="s">
        <v>7246</v>
      </c>
      <c r="E7388" s="3">
        <v>4</v>
      </c>
    </row>
    <row r="7389" spans="1:5" ht="49.5">
      <c r="A7389" s="37">
        <v>7387</v>
      </c>
      <c r="B7389" s="209"/>
      <c r="C7389" s="37" t="s">
        <v>19109</v>
      </c>
      <c r="D7389" s="6" t="s">
        <v>7247</v>
      </c>
      <c r="E7389" s="3">
        <v>4</v>
      </c>
    </row>
    <row r="7390" spans="1:5" ht="33">
      <c r="A7390" s="37">
        <v>7388</v>
      </c>
      <c r="B7390" s="209"/>
      <c r="C7390" s="37" t="s">
        <v>19110</v>
      </c>
      <c r="D7390" s="6" t="s">
        <v>7248</v>
      </c>
      <c r="E7390" s="3">
        <v>4</v>
      </c>
    </row>
    <row r="7391" spans="1:5" ht="33">
      <c r="A7391" s="37">
        <v>7389</v>
      </c>
      <c r="B7391" s="209"/>
      <c r="C7391" s="37" t="s">
        <v>19111</v>
      </c>
      <c r="D7391" s="6" t="s">
        <v>7249</v>
      </c>
      <c r="E7391" s="3">
        <v>4</v>
      </c>
    </row>
    <row r="7392" spans="1:5" ht="33">
      <c r="A7392" s="37">
        <v>7390</v>
      </c>
      <c r="B7392" s="209"/>
      <c r="C7392" s="37" t="s">
        <v>19112</v>
      </c>
      <c r="D7392" s="6" t="s">
        <v>7250</v>
      </c>
      <c r="E7392" s="3">
        <v>4</v>
      </c>
    </row>
    <row r="7393" spans="1:5" ht="49.5">
      <c r="A7393" s="37">
        <v>7391</v>
      </c>
      <c r="B7393" s="209"/>
      <c r="C7393" s="37" t="s">
        <v>19113</v>
      </c>
      <c r="D7393" s="6" t="s">
        <v>7251</v>
      </c>
      <c r="E7393" s="3">
        <v>4</v>
      </c>
    </row>
    <row r="7394" spans="1:5" ht="33">
      <c r="A7394" s="37">
        <v>7392</v>
      </c>
      <c r="B7394" s="209"/>
      <c r="C7394" s="37" t="s">
        <v>19114</v>
      </c>
      <c r="D7394" s="6" t="s">
        <v>7252</v>
      </c>
      <c r="E7394" s="3">
        <v>4</v>
      </c>
    </row>
    <row r="7395" spans="1:5" ht="33">
      <c r="A7395" s="37">
        <v>7393</v>
      </c>
      <c r="B7395" s="209"/>
      <c r="C7395" s="37" t="s">
        <v>19115</v>
      </c>
      <c r="D7395" s="6" t="s">
        <v>7253</v>
      </c>
      <c r="E7395" s="3">
        <v>4</v>
      </c>
    </row>
    <row r="7396" spans="1:5" ht="33">
      <c r="A7396" s="37">
        <v>7394</v>
      </c>
      <c r="B7396" s="209"/>
      <c r="C7396" s="37" t="s">
        <v>19116</v>
      </c>
      <c r="D7396" s="6" t="s">
        <v>7254</v>
      </c>
      <c r="E7396" s="3">
        <v>2</v>
      </c>
    </row>
    <row r="7397" spans="1:5" ht="33">
      <c r="A7397" s="37">
        <v>7395</v>
      </c>
      <c r="B7397" s="209"/>
      <c r="C7397" s="37" t="s">
        <v>19117</v>
      </c>
      <c r="D7397" s="6" t="s">
        <v>7255</v>
      </c>
      <c r="E7397" s="3">
        <v>2</v>
      </c>
    </row>
    <row r="7398" spans="1:5" ht="33">
      <c r="A7398" s="37">
        <v>7396</v>
      </c>
      <c r="B7398" s="209"/>
      <c r="C7398" s="37" t="s">
        <v>19118</v>
      </c>
      <c r="D7398" s="6" t="s">
        <v>7256</v>
      </c>
      <c r="E7398" s="3">
        <v>2</v>
      </c>
    </row>
    <row r="7399" spans="1:5" ht="33">
      <c r="A7399" s="37">
        <v>7397</v>
      </c>
      <c r="B7399" s="209"/>
      <c r="C7399" s="37" t="s">
        <v>19119</v>
      </c>
      <c r="D7399" s="6" t="s">
        <v>7257</v>
      </c>
      <c r="E7399" s="3">
        <v>4</v>
      </c>
    </row>
    <row r="7400" spans="1:5" ht="33">
      <c r="A7400" s="37">
        <v>7398</v>
      </c>
      <c r="B7400" s="209"/>
      <c r="C7400" s="37" t="s">
        <v>19120</v>
      </c>
      <c r="D7400" s="6" t="s">
        <v>7258</v>
      </c>
      <c r="E7400" s="3">
        <v>4</v>
      </c>
    </row>
    <row r="7401" spans="1:5" ht="18.75">
      <c r="A7401" s="37">
        <v>7399</v>
      </c>
      <c r="B7401" s="209"/>
      <c r="C7401" s="37" t="s">
        <v>19121</v>
      </c>
      <c r="D7401" s="6" t="s">
        <v>7259</v>
      </c>
      <c r="E7401" s="3">
        <v>4</v>
      </c>
    </row>
    <row r="7402" spans="1:5" ht="18.75">
      <c r="A7402" s="37">
        <v>7400</v>
      </c>
      <c r="B7402" s="209"/>
      <c r="C7402" s="37" t="s">
        <v>19122</v>
      </c>
      <c r="D7402" s="6" t="s">
        <v>7260</v>
      </c>
      <c r="E7402" s="3">
        <v>4</v>
      </c>
    </row>
    <row r="7403" spans="1:5" ht="33">
      <c r="A7403" s="37">
        <v>7401</v>
      </c>
      <c r="B7403" s="209"/>
      <c r="C7403" s="37" t="s">
        <v>19123</v>
      </c>
      <c r="D7403" s="6" t="s">
        <v>7261</v>
      </c>
      <c r="E7403" s="3">
        <v>4</v>
      </c>
    </row>
    <row r="7404" spans="1:5" ht="33">
      <c r="A7404" s="37">
        <v>7402</v>
      </c>
      <c r="B7404" s="209"/>
      <c r="C7404" s="37" t="s">
        <v>19124</v>
      </c>
      <c r="D7404" s="6" t="s">
        <v>7262</v>
      </c>
      <c r="E7404" s="3">
        <v>4</v>
      </c>
    </row>
    <row r="7405" spans="1:5" ht="33">
      <c r="A7405" s="37">
        <v>7403</v>
      </c>
      <c r="B7405" s="209"/>
      <c r="C7405" s="37" t="s">
        <v>19125</v>
      </c>
      <c r="D7405" s="6" t="s">
        <v>7263</v>
      </c>
      <c r="E7405" s="3">
        <v>4</v>
      </c>
    </row>
    <row r="7406" spans="1:5" ht="18.75">
      <c r="A7406" s="37">
        <v>7404</v>
      </c>
      <c r="B7406" s="209"/>
      <c r="C7406" s="37" t="s">
        <v>19126</v>
      </c>
      <c r="D7406" s="6" t="s">
        <v>7264</v>
      </c>
      <c r="E7406" s="3">
        <v>4</v>
      </c>
    </row>
    <row r="7407" spans="1:5" ht="33">
      <c r="A7407" s="37">
        <v>7405</v>
      </c>
      <c r="B7407" s="209"/>
      <c r="C7407" s="37" t="s">
        <v>19127</v>
      </c>
      <c r="D7407" s="6" t="s">
        <v>7265</v>
      </c>
      <c r="E7407" s="3">
        <v>4</v>
      </c>
    </row>
    <row r="7408" spans="1:5" ht="33">
      <c r="A7408" s="37">
        <v>7406</v>
      </c>
      <c r="B7408" s="209"/>
      <c r="C7408" s="37" t="s">
        <v>19128</v>
      </c>
      <c r="D7408" s="6" t="s">
        <v>7266</v>
      </c>
      <c r="E7408" s="3">
        <v>4</v>
      </c>
    </row>
    <row r="7409" spans="1:5" ht="33">
      <c r="A7409" s="37">
        <v>7407</v>
      </c>
      <c r="B7409" s="209"/>
      <c r="C7409" s="37" t="s">
        <v>19129</v>
      </c>
      <c r="D7409" s="6" t="s">
        <v>7267</v>
      </c>
      <c r="E7409" s="3">
        <v>4</v>
      </c>
    </row>
    <row r="7410" spans="1:5" ht="33">
      <c r="A7410" s="37">
        <v>7408</v>
      </c>
      <c r="B7410" s="209"/>
      <c r="C7410" s="37" t="s">
        <v>19130</v>
      </c>
      <c r="D7410" s="6" t="s">
        <v>7268</v>
      </c>
      <c r="E7410" s="3">
        <v>4</v>
      </c>
    </row>
    <row r="7411" spans="1:5" ht="33">
      <c r="A7411" s="37">
        <v>7409</v>
      </c>
      <c r="B7411" s="209"/>
      <c r="C7411" s="37" t="s">
        <v>19131</v>
      </c>
      <c r="D7411" s="6" t="s">
        <v>7269</v>
      </c>
      <c r="E7411" s="3">
        <v>4</v>
      </c>
    </row>
    <row r="7412" spans="1:5" ht="33">
      <c r="A7412" s="37">
        <v>7410</v>
      </c>
      <c r="B7412" s="209"/>
      <c r="C7412" s="37" t="s">
        <v>19132</v>
      </c>
      <c r="D7412" s="6" t="s">
        <v>7270</v>
      </c>
      <c r="E7412" s="3">
        <v>4</v>
      </c>
    </row>
    <row r="7413" spans="1:5" ht="18.75">
      <c r="A7413" s="37">
        <v>7411</v>
      </c>
      <c r="B7413" s="209"/>
      <c r="C7413" s="37" t="s">
        <v>19133</v>
      </c>
      <c r="D7413" s="6" t="s">
        <v>7271</v>
      </c>
      <c r="E7413" s="3">
        <v>4</v>
      </c>
    </row>
    <row r="7414" spans="1:5" ht="33">
      <c r="A7414" s="37">
        <v>7412</v>
      </c>
      <c r="B7414" s="209"/>
      <c r="C7414" s="37" t="s">
        <v>19134</v>
      </c>
      <c r="D7414" s="6" t="s">
        <v>7272</v>
      </c>
      <c r="E7414" s="3">
        <v>4</v>
      </c>
    </row>
    <row r="7415" spans="1:5" ht="33">
      <c r="A7415" s="37">
        <v>7413</v>
      </c>
      <c r="B7415" s="209"/>
      <c r="C7415" s="37" t="s">
        <v>19135</v>
      </c>
      <c r="D7415" s="6" t="s">
        <v>7273</v>
      </c>
      <c r="E7415" s="3">
        <v>4</v>
      </c>
    </row>
    <row r="7416" spans="1:5" ht="18.75">
      <c r="A7416" s="37">
        <v>7414</v>
      </c>
      <c r="B7416" s="209"/>
      <c r="C7416" s="37" t="s">
        <v>19136</v>
      </c>
      <c r="D7416" s="6" t="s">
        <v>7274</v>
      </c>
      <c r="E7416" s="3">
        <v>2</v>
      </c>
    </row>
    <row r="7417" spans="1:5" ht="33">
      <c r="A7417" s="37">
        <v>7415</v>
      </c>
      <c r="B7417" s="209"/>
      <c r="C7417" s="37" t="s">
        <v>19137</v>
      </c>
      <c r="D7417" s="6" t="s">
        <v>7275</v>
      </c>
      <c r="E7417" s="3">
        <v>2</v>
      </c>
    </row>
    <row r="7418" spans="1:5" ht="49.5">
      <c r="A7418" s="37">
        <v>7416</v>
      </c>
      <c r="B7418" s="209"/>
      <c r="C7418" s="37" t="s">
        <v>19138</v>
      </c>
      <c r="D7418" s="6" t="s">
        <v>7276</v>
      </c>
      <c r="E7418" s="3">
        <v>2</v>
      </c>
    </row>
    <row r="7419" spans="1:5" ht="33">
      <c r="A7419" s="37">
        <v>7417</v>
      </c>
      <c r="B7419" s="209"/>
      <c r="C7419" s="37" t="s">
        <v>19139</v>
      </c>
      <c r="D7419" s="6" t="s">
        <v>7277</v>
      </c>
      <c r="E7419" s="3">
        <v>2</v>
      </c>
    </row>
    <row r="7420" spans="1:5" ht="33">
      <c r="A7420" s="37">
        <v>7418</v>
      </c>
      <c r="B7420" s="209"/>
      <c r="C7420" s="37" t="s">
        <v>19140</v>
      </c>
      <c r="D7420" s="6" t="s">
        <v>7278</v>
      </c>
      <c r="E7420" s="3">
        <v>4</v>
      </c>
    </row>
    <row r="7421" spans="1:5" ht="33">
      <c r="A7421" s="37">
        <v>7419</v>
      </c>
      <c r="B7421" s="209"/>
      <c r="C7421" s="37" t="s">
        <v>19141</v>
      </c>
      <c r="D7421" s="6" t="s">
        <v>7279</v>
      </c>
      <c r="E7421" s="3">
        <v>4</v>
      </c>
    </row>
    <row r="7422" spans="1:5" ht="33">
      <c r="A7422" s="37">
        <v>7420</v>
      </c>
      <c r="B7422" s="209"/>
      <c r="C7422" s="37" t="s">
        <v>19142</v>
      </c>
      <c r="D7422" s="6" t="s">
        <v>7280</v>
      </c>
      <c r="E7422" s="3">
        <v>4</v>
      </c>
    </row>
    <row r="7423" spans="1:5" ht="49.5">
      <c r="A7423" s="37">
        <v>7421</v>
      </c>
      <c r="B7423" s="209"/>
      <c r="C7423" s="37" t="s">
        <v>19143</v>
      </c>
      <c r="D7423" s="6" t="s">
        <v>7281</v>
      </c>
      <c r="E7423" s="3">
        <v>4</v>
      </c>
    </row>
    <row r="7424" spans="1:5" ht="33">
      <c r="A7424" s="37">
        <v>7422</v>
      </c>
      <c r="B7424" s="209"/>
      <c r="C7424" s="37" t="s">
        <v>19144</v>
      </c>
      <c r="D7424" s="6" t="s">
        <v>7282</v>
      </c>
      <c r="E7424" s="3">
        <v>4</v>
      </c>
    </row>
    <row r="7425" spans="1:5" ht="33">
      <c r="A7425" s="37">
        <v>7423</v>
      </c>
      <c r="B7425" s="209"/>
      <c r="C7425" s="37" t="s">
        <v>19145</v>
      </c>
      <c r="D7425" s="6" t="s">
        <v>7283</v>
      </c>
      <c r="E7425" s="3">
        <v>4</v>
      </c>
    </row>
    <row r="7426" spans="1:5" ht="33">
      <c r="A7426" s="37">
        <v>7424</v>
      </c>
      <c r="B7426" s="209"/>
      <c r="C7426" s="37" t="s">
        <v>19146</v>
      </c>
      <c r="D7426" s="6" t="s">
        <v>7284</v>
      </c>
      <c r="E7426" s="3">
        <v>4</v>
      </c>
    </row>
    <row r="7427" spans="1:5" ht="33">
      <c r="A7427" s="37">
        <v>7425</v>
      </c>
      <c r="B7427" s="209"/>
      <c r="C7427" s="37" t="s">
        <v>19147</v>
      </c>
      <c r="D7427" s="6" t="s">
        <v>7285</v>
      </c>
      <c r="E7427" s="3">
        <v>4</v>
      </c>
    </row>
    <row r="7428" spans="1:5" ht="33">
      <c r="A7428" s="37">
        <v>7426</v>
      </c>
      <c r="B7428" s="209"/>
      <c r="C7428" s="37" t="s">
        <v>19148</v>
      </c>
      <c r="D7428" s="6" t="s">
        <v>7286</v>
      </c>
      <c r="E7428" s="3">
        <v>4</v>
      </c>
    </row>
    <row r="7429" spans="1:5" ht="33">
      <c r="A7429" s="37">
        <v>7427</v>
      </c>
      <c r="B7429" s="209"/>
      <c r="C7429" s="37" t="s">
        <v>19149</v>
      </c>
      <c r="D7429" s="6" t="s">
        <v>7287</v>
      </c>
      <c r="E7429" s="3">
        <v>4</v>
      </c>
    </row>
    <row r="7430" spans="1:5" ht="33">
      <c r="A7430" s="37">
        <v>7428</v>
      </c>
      <c r="B7430" s="209"/>
      <c r="C7430" s="37" t="s">
        <v>19150</v>
      </c>
      <c r="D7430" s="6" t="s">
        <v>7288</v>
      </c>
      <c r="E7430" s="3">
        <v>4</v>
      </c>
    </row>
    <row r="7431" spans="1:5" ht="33">
      <c r="A7431" s="37">
        <v>7429</v>
      </c>
      <c r="B7431" s="209"/>
      <c r="C7431" s="37" t="s">
        <v>19151</v>
      </c>
      <c r="D7431" s="6" t="s">
        <v>7289</v>
      </c>
      <c r="E7431" s="3">
        <v>4</v>
      </c>
    </row>
    <row r="7432" spans="1:5" ht="49.5">
      <c r="A7432" s="37">
        <v>7430</v>
      </c>
      <c r="B7432" s="209"/>
      <c r="C7432" s="37" t="s">
        <v>19152</v>
      </c>
      <c r="D7432" s="6" t="s">
        <v>7290</v>
      </c>
      <c r="E7432" s="3">
        <v>4</v>
      </c>
    </row>
    <row r="7433" spans="1:5" ht="66">
      <c r="A7433" s="37">
        <v>7431</v>
      </c>
      <c r="B7433" s="209"/>
      <c r="C7433" s="37" t="s">
        <v>19153</v>
      </c>
      <c r="D7433" s="6" t="s">
        <v>7291</v>
      </c>
      <c r="E7433" s="3">
        <v>4</v>
      </c>
    </row>
    <row r="7434" spans="1:5" ht="33">
      <c r="A7434" s="37">
        <v>7432</v>
      </c>
      <c r="B7434" s="209"/>
      <c r="C7434" s="37" t="s">
        <v>19154</v>
      </c>
      <c r="D7434" s="6" t="s">
        <v>7292</v>
      </c>
      <c r="E7434" s="3">
        <v>4</v>
      </c>
    </row>
    <row r="7435" spans="1:5" ht="33">
      <c r="A7435" s="37">
        <v>7433</v>
      </c>
      <c r="B7435" s="209"/>
      <c r="C7435" s="37" t="s">
        <v>19155</v>
      </c>
      <c r="D7435" s="6" t="s">
        <v>7293</v>
      </c>
      <c r="E7435" s="3">
        <v>4</v>
      </c>
    </row>
    <row r="7436" spans="1:5" ht="33">
      <c r="A7436" s="37">
        <v>7434</v>
      </c>
      <c r="B7436" s="209"/>
      <c r="C7436" s="37" t="s">
        <v>19156</v>
      </c>
      <c r="D7436" s="6" t="s">
        <v>7294</v>
      </c>
      <c r="E7436" s="3">
        <v>4</v>
      </c>
    </row>
    <row r="7437" spans="1:5" ht="33">
      <c r="A7437" s="37">
        <v>7435</v>
      </c>
      <c r="B7437" s="209"/>
      <c r="C7437" s="37" t="s">
        <v>19157</v>
      </c>
      <c r="D7437" s="6" t="s">
        <v>7295</v>
      </c>
      <c r="E7437" s="3">
        <v>4</v>
      </c>
    </row>
    <row r="7438" spans="1:5" ht="49.5">
      <c r="A7438" s="37">
        <v>7436</v>
      </c>
      <c r="B7438" s="209"/>
      <c r="C7438" s="37" t="s">
        <v>19158</v>
      </c>
      <c r="D7438" s="6" t="s">
        <v>7296</v>
      </c>
      <c r="E7438" s="3">
        <v>4</v>
      </c>
    </row>
    <row r="7439" spans="1:5" ht="33">
      <c r="A7439" s="37">
        <v>7437</v>
      </c>
      <c r="B7439" s="209"/>
      <c r="C7439" s="37" t="s">
        <v>19159</v>
      </c>
      <c r="D7439" s="6" t="s">
        <v>7297</v>
      </c>
      <c r="E7439" s="3">
        <v>4</v>
      </c>
    </row>
    <row r="7440" spans="1:5" ht="33">
      <c r="A7440" s="37">
        <v>7438</v>
      </c>
      <c r="B7440" s="209"/>
      <c r="C7440" s="37" t="s">
        <v>19160</v>
      </c>
      <c r="D7440" s="6" t="s">
        <v>7298</v>
      </c>
      <c r="E7440" s="3">
        <v>4</v>
      </c>
    </row>
    <row r="7441" spans="1:5" ht="18.75">
      <c r="A7441" s="37">
        <v>7439</v>
      </c>
      <c r="B7441" s="209"/>
      <c r="C7441" s="37" t="s">
        <v>19161</v>
      </c>
      <c r="D7441" s="6" t="s">
        <v>7299</v>
      </c>
      <c r="E7441" s="3">
        <v>4</v>
      </c>
    </row>
    <row r="7442" spans="1:5" ht="33">
      <c r="A7442" s="37">
        <v>7440</v>
      </c>
      <c r="B7442" s="209"/>
      <c r="C7442" s="37" t="s">
        <v>19162</v>
      </c>
      <c r="D7442" s="6" t="s">
        <v>7300</v>
      </c>
      <c r="E7442" s="3">
        <v>2</v>
      </c>
    </row>
    <row r="7443" spans="1:5" ht="33">
      <c r="A7443" s="37">
        <v>7441</v>
      </c>
      <c r="B7443" s="209"/>
      <c r="C7443" s="37" t="s">
        <v>19163</v>
      </c>
      <c r="D7443" s="6" t="s">
        <v>7301</v>
      </c>
      <c r="E7443" s="3">
        <v>2</v>
      </c>
    </row>
    <row r="7444" spans="1:5" ht="33">
      <c r="A7444" s="37">
        <v>7442</v>
      </c>
      <c r="B7444" s="209"/>
      <c r="C7444" s="37" t="s">
        <v>19164</v>
      </c>
      <c r="D7444" s="6" t="s">
        <v>7302</v>
      </c>
      <c r="E7444" s="3">
        <v>2</v>
      </c>
    </row>
    <row r="7445" spans="1:5" ht="33">
      <c r="A7445" s="37">
        <v>7443</v>
      </c>
      <c r="B7445" s="209"/>
      <c r="C7445" s="37" t="s">
        <v>19165</v>
      </c>
      <c r="D7445" s="6" t="s">
        <v>7303</v>
      </c>
      <c r="E7445" s="3">
        <v>2</v>
      </c>
    </row>
    <row r="7446" spans="1:5" ht="33">
      <c r="A7446" s="37">
        <v>7444</v>
      </c>
      <c r="B7446" s="209"/>
      <c r="C7446" s="37" t="s">
        <v>19166</v>
      </c>
      <c r="D7446" s="6" t="s">
        <v>7304</v>
      </c>
      <c r="E7446" s="3">
        <v>4</v>
      </c>
    </row>
    <row r="7447" spans="1:5" ht="33">
      <c r="A7447" s="37">
        <v>7445</v>
      </c>
      <c r="B7447" s="209"/>
      <c r="C7447" s="37" t="s">
        <v>19167</v>
      </c>
      <c r="D7447" s="6" t="s">
        <v>7305</v>
      </c>
      <c r="E7447" s="3">
        <v>4</v>
      </c>
    </row>
    <row r="7448" spans="1:5" ht="33">
      <c r="A7448" s="37">
        <v>7446</v>
      </c>
      <c r="B7448" s="209"/>
      <c r="C7448" s="37" t="s">
        <v>19168</v>
      </c>
      <c r="D7448" s="6" t="s">
        <v>7306</v>
      </c>
      <c r="E7448" s="3">
        <v>4</v>
      </c>
    </row>
    <row r="7449" spans="1:5" ht="33">
      <c r="A7449" s="37">
        <v>7447</v>
      </c>
      <c r="B7449" s="209"/>
      <c r="C7449" s="37" t="s">
        <v>19169</v>
      </c>
      <c r="D7449" s="6" t="s">
        <v>7307</v>
      </c>
      <c r="E7449" s="3">
        <v>4</v>
      </c>
    </row>
    <row r="7450" spans="1:5" ht="33">
      <c r="A7450" s="37">
        <v>7448</v>
      </c>
      <c r="B7450" s="209"/>
      <c r="C7450" s="37" t="s">
        <v>19170</v>
      </c>
      <c r="D7450" s="6" t="s">
        <v>7308</v>
      </c>
      <c r="E7450" s="3">
        <v>4</v>
      </c>
    </row>
    <row r="7451" spans="1:5" ht="33">
      <c r="A7451" s="37">
        <v>7449</v>
      </c>
      <c r="B7451" s="209"/>
      <c r="C7451" s="37" t="s">
        <v>19171</v>
      </c>
      <c r="D7451" s="6" t="s">
        <v>7309</v>
      </c>
      <c r="E7451" s="3">
        <v>4</v>
      </c>
    </row>
    <row r="7452" spans="1:5" ht="33">
      <c r="A7452" s="37">
        <v>7450</v>
      </c>
      <c r="B7452" s="209"/>
      <c r="C7452" s="37" t="s">
        <v>19172</v>
      </c>
      <c r="D7452" s="6" t="s">
        <v>7310</v>
      </c>
      <c r="E7452" s="3">
        <v>4</v>
      </c>
    </row>
    <row r="7453" spans="1:5" ht="33">
      <c r="A7453" s="37">
        <v>7451</v>
      </c>
      <c r="B7453" s="209"/>
      <c r="C7453" s="37" t="s">
        <v>19173</v>
      </c>
      <c r="D7453" s="6" t="s">
        <v>7311</v>
      </c>
      <c r="E7453" s="3">
        <v>4</v>
      </c>
    </row>
    <row r="7454" spans="1:5" ht="33">
      <c r="A7454" s="37">
        <v>7452</v>
      </c>
      <c r="B7454" s="209"/>
      <c r="C7454" s="37" t="s">
        <v>19174</v>
      </c>
      <c r="D7454" s="6" t="s">
        <v>7312</v>
      </c>
      <c r="E7454" s="3">
        <v>4</v>
      </c>
    </row>
    <row r="7455" spans="1:5" ht="33">
      <c r="A7455" s="37">
        <v>7453</v>
      </c>
      <c r="B7455" s="209"/>
      <c r="C7455" s="37" t="s">
        <v>19175</v>
      </c>
      <c r="D7455" s="6" t="s">
        <v>7313</v>
      </c>
      <c r="E7455" s="3">
        <v>4</v>
      </c>
    </row>
    <row r="7456" spans="1:5" ht="33">
      <c r="A7456" s="37">
        <v>7454</v>
      </c>
      <c r="B7456" s="209"/>
      <c r="C7456" s="37" t="s">
        <v>19176</v>
      </c>
      <c r="D7456" s="6" t="s">
        <v>7314</v>
      </c>
      <c r="E7456" s="3">
        <v>4</v>
      </c>
    </row>
    <row r="7457" spans="1:5" ht="66">
      <c r="A7457" s="37">
        <v>7455</v>
      </c>
      <c r="B7457" s="209"/>
      <c r="C7457" s="37" t="s">
        <v>19177</v>
      </c>
      <c r="D7457" s="6" t="s">
        <v>7315</v>
      </c>
      <c r="E7457" s="3">
        <v>4</v>
      </c>
    </row>
    <row r="7458" spans="1:5" ht="49.5">
      <c r="A7458" s="37">
        <v>7456</v>
      </c>
      <c r="B7458" s="209"/>
      <c r="C7458" s="37" t="s">
        <v>19178</v>
      </c>
      <c r="D7458" s="6" t="s">
        <v>7316</v>
      </c>
      <c r="E7458" s="3">
        <v>4</v>
      </c>
    </row>
    <row r="7459" spans="1:5" ht="49.5">
      <c r="A7459" s="37">
        <v>7457</v>
      </c>
      <c r="B7459" s="209"/>
      <c r="C7459" s="37" t="s">
        <v>19179</v>
      </c>
      <c r="D7459" s="6" t="s">
        <v>7317</v>
      </c>
      <c r="E7459" s="3">
        <v>4</v>
      </c>
    </row>
    <row r="7460" spans="1:5" ht="33">
      <c r="A7460" s="37">
        <v>7458</v>
      </c>
      <c r="B7460" s="209"/>
      <c r="C7460" s="37" t="s">
        <v>19180</v>
      </c>
      <c r="D7460" s="6" t="s">
        <v>7318</v>
      </c>
      <c r="E7460" s="3">
        <v>4</v>
      </c>
    </row>
    <row r="7461" spans="1:5" ht="49.5">
      <c r="A7461" s="37">
        <v>7459</v>
      </c>
      <c r="B7461" s="209"/>
      <c r="C7461" s="37" t="s">
        <v>19181</v>
      </c>
      <c r="D7461" s="6" t="s">
        <v>7319</v>
      </c>
      <c r="E7461" s="3">
        <v>4</v>
      </c>
    </row>
    <row r="7462" spans="1:5" ht="33">
      <c r="A7462" s="37">
        <v>7460</v>
      </c>
      <c r="B7462" s="209"/>
      <c r="C7462" s="37" t="s">
        <v>19182</v>
      </c>
      <c r="D7462" s="6" t="s">
        <v>7320</v>
      </c>
      <c r="E7462" s="3">
        <v>4</v>
      </c>
    </row>
    <row r="7463" spans="1:5" ht="33">
      <c r="A7463" s="37">
        <v>7461</v>
      </c>
      <c r="B7463" s="209"/>
      <c r="C7463" s="37" t="s">
        <v>19183</v>
      </c>
      <c r="D7463" s="6" t="s">
        <v>7321</v>
      </c>
      <c r="E7463" s="3">
        <v>4</v>
      </c>
    </row>
    <row r="7464" spans="1:5" ht="33">
      <c r="A7464" s="37">
        <v>7462</v>
      </c>
      <c r="B7464" s="209"/>
      <c r="C7464" s="37" t="s">
        <v>19184</v>
      </c>
      <c r="D7464" s="6" t="s">
        <v>7322</v>
      </c>
      <c r="E7464" s="3">
        <v>4</v>
      </c>
    </row>
    <row r="7465" spans="1:5" ht="33">
      <c r="A7465" s="37">
        <v>7463</v>
      </c>
      <c r="B7465" s="209"/>
      <c r="C7465" s="37" t="s">
        <v>19185</v>
      </c>
      <c r="D7465" s="6" t="s">
        <v>7323</v>
      </c>
      <c r="E7465" s="3">
        <v>4</v>
      </c>
    </row>
    <row r="7466" spans="1:5" ht="49.5">
      <c r="A7466" s="37">
        <v>7464</v>
      </c>
      <c r="B7466" s="209"/>
      <c r="C7466" s="37" t="s">
        <v>19186</v>
      </c>
      <c r="D7466" s="6" t="s">
        <v>7324</v>
      </c>
      <c r="E7466" s="3">
        <v>4</v>
      </c>
    </row>
    <row r="7467" spans="1:5" ht="33">
      <c r="A7467" s="37">
        <v>7465</v>
      </c>
      <c r="B7467" s="209"/>
      <c r="C7467" s="37" t="s">
        <v>19187</v>
      </c>
      <c r="D7467" s="6" t="s">
        <v>7325</v>
      </c>
      <c r="E7467" s="3">
        <v>4</v>
      </c>
    </row>
    <row r="7468" spans="1:5" ht="33">
      <c r="A7468" s="37">
        <v>7466</v>
      </c>
      <c r="B7468" s="209"/>
      <c r="C7468" s="37" t="s">
        <v>19188</v>
      </c>
      <c r="D7468" s="6" t="s">
        <v>7326</v>
      </c>
      <c r="E7468" s="3">
        <v>4</v>
      </c>
    </row>
    <row r="7469" spans="1:5" ht="33">
      <c r="A7469" s="37">
        <v>7467</v>
      </c>
      <c r="B7469" s="209"/>
      <c r="C7469" s="37" t="s">
        <v>19189</v>
      </c>
      <c r="D7469" s="6" t="s">
        <v>7327</v>
      </c>
      <c r="E7469" s="3">
        <v>4</v>
      </c>
    </row>
    <row r="7470" spans="1:5" ht="49.5">
      <c r="A7470" s="37">
        <v>7468</v>
      </c>
      <c r="B7470" s="209"/>
      <c r="C7470" s="37" t="s">
        <v>19190</v>
      </c>
      <c r="D7470" s="6" t="s">
        <v>7328</v>
      </c>
      <c r="E7470" s="3">
        <v>4</v>
      </c>
    </row>
    <row r="7471" spans="1:5" ht="49.5">
      <c r="A7471" s="37">
        <v>7469</v>
      </c>
      <c r="B7471" s="209"/>
      <c r="C7471" s="37" t="s">
        <v>19191</v>
      </c>
      <c r="D7471" s="6" t="s">
        <v>7329</v>
      </c>
      <c r="E7471" s="3">
        <v>4</v>
      </c>
    </row>
    <row r="7472" spans="1:5" ht="33">
      <c r="A7472" s="37">
        <v>7470</v>
      </c>
      <c r="B7472" s="209"/>
      <c r="C7472" s="37" t="s">
        <v>19192</v>
      </c>
      <c r="D7472" s="6" t="s">
        <v>7330</v>
      </c>
      <c r="E7472" s="3">
        <v>4</v>
      </c>
    </row>
    <row r="7473" spans="1:5" ht="33">
      <c r="A7473" s="37">
        <v>7471</v>
      </c>
      <c r="B7473" s="209"/>
      <c r="C7473" s="37" t="s">
        <v>19193</v>
      </c>
      <c r="D7473" s="6" t="s">
        <v>7331</v>
      </c>
      <c r="E7473" s="3">
        <v>4</v>
      </c>
    </row>
    <row r="7474" spans="1:5" ht="49.5">
      <c r="A7474" s="37">
        <v>7472</v>
      </c>
      <c r="B7474" s="209"/>
      <c r="C7474" s="37" t="s">
        <v>19194</v>
      </c>
      <c r="D7474" s="6" t="s">
        <v>7332</v>
      </c>
      <c r="E7474" s="3">
        <v>4</v>
      </c>
    </row>
    <row r="7475" spans="1:5" ht="33">
      <c r="A7475" s="37">
        <v>7473</v>
      </c>
      <c r="B7475" s="209"/>
      <c r="C7475" s="37" t="s">
        <v>19195</v>
      </c>
      <c r="D7475" s="6" t="s">
        <v>7333</v>
      </c>
      <c r="E7475" s="3">
        <v>4</v>
      </c>
    </row>
    <row r="7476" spans="1:5" ht="33">
      <c r="A7476" s="37">
        <v>7474</v>
      </c>
      <c r="B7476" s="209"/>
      <c r="C7476" s="37" t="s">
        <v>19196</v>
      </c>
      <c r="D7476" s="6" t="s">
        <v>7334</v>
      </c>
      <c r="E7476" s="3">
        <v>4</v>
      </c>
    </row>
    <row r="7477" spans="1:5" ht="49.5">
      <c r="A7477" s="37">
        <v>7475</v>
      </c>
      <c r="B7477" s="209"/>
      <c r="C7477" s="37" t="s">
        <v>19197</v>
      </c>
      <c r="D7477" s="6" t="s">
        <v>7335</v>
      </c>
      <c r="E7477" s="3">
        <v>4</v>
      </c>
    </row>
    <row r="7478" spans="1:5" ht="33">
      <c r="A7478" s="37">
        <v>7476</v>
      </c>
      <c r="B7478" s="209"/>
      <c r="C7478" s="37" t="s">
        <v>19198</v>
      </c>
      <c r="D7478" s="6" t="s">
        <v>7336</v>
      </c>
      <c r="E7478" s="3">
        <v>4</v>
      </c>
    </row>
    <row r="7479" spans="1:5" ht="33">
      <c r="A7479" s="37">
        <v>7477</v>
      </c>
      <c r="B7479" s="209"/>
      <c r="C7479" s="37" t="s">
        <v>19199</v>
      </c>
      <c r="D7479" s="6" t="s">
        <v>7337</v>
      </c>
      <c r="E7479" s="3">
        <v>4</v>
      </c>
    </row>
    <row r="7480" spans="1:5" ht="33">
      <c r="A7480" s="37">
        <v>7478</v>
      </c>
      <c r="B7480" s="209"/>
      <c r="C7480" s="37" t="s">
        <v>19200</v>
      </c>
      <c r="D7480" s="6" t="s">
        <v>7338</v>
      </c>
      <c r="E7480" s="3">
        <v>4</v>
      </c>
    </row>
    <row r="7481" spans="1:5" ht="33">
      <c r="A7481" s="37">
        <v>7479</v>
      </c>
      <c r="B7481" s="209"/>
      <c r="C7481" s="37" t="s">
        <v>19201</v>
      </c>
      <c r="D7481" s="6" t="s">
        <v>7339</v>
      </c>
      <c r="E7481" s="3">
        <v>4</v>
      </c>
    </row>
    <row r="7482" spans="1:5" ht="33">
      <c r="A7482" s="37">
        <v>7480</v>
      </c>
      <c r="B7482" s="209"/>
      <c r="C7482" s="37" t="s">
        <v>19202</v>
      </c>
      <c r="D7482" s="6" t="s">
        <v>7340</v>
      </c>
      <c r="E7482" s="3">
        <v>4</v>
      </c>
    </row>
    <row r="7483" spans="1:5" ht="33">
      <c r="A7483" s="37">
        <v>7481</v>
      </c>
      <c r="B7483" s="209"/>
      <c r="C7483" s="37" t="s">
        <v>19203</v>
      </c>
      <c r="D7483" s="6" t="s">
        <v>7341</v>
      </c>
      <c r="E7483" s="3">
        <v>4</v>
      </c>
    </row>
    <row r="7484" spans="1:5" ht="33">
      <c r="A7484" s="37">
        <v>7482</v>
      </c>
      <c r="B7484" s="209"/>
      <c r="C7484" s="37" t="s">
        <v>19204</v>
      </c>
      <c r="D7484" s="6" t="s">
        <v>7342</v>
      </c>
      <c r="E7484" s="3">
        <v>4</v>
      </c>
    </row>
    <row r="7485" spans="1:5" ht="33">
      <c r="A7485" s="37">
        <v>7483</v>
      </c>
      <c r="B7485" s="209"/>
      <c r="C7485" s="37" t="s">
        <v>19205</v>
      </c>
      <c r="D7485" s="6" t="s">
        <v>7343</v>
      </c>
      <c r="E7485" s="3">
        <v>4</v>
      </c>
    </row>
    <row r="7486" spans="1:5" ht="33">
      <c r="A7486" s="37">
        <v>7484</v>
      </c>
      <c r="B7486" s="209"/>
      <c r="C7486" s="37" t="s">
        <v>19206</v>
      </c>
      <c r="D7486" s="6" t="s">
        <v>7344</v>
      </c>
      <c r="E7486" s="3">
        <v>4</v>
      </c>
    </row>
    <row r="7487" spans="1:5" ht="33">
      <c r="A7487" s="37">
        <v>7485</v>
      </c>
      <c r="B7487" s="209"/>
      <c r="C7487" s="37" t="s">
        <v>19207</v>
      </c>
      <c r="D7487" s="6" t="s">
        <v>7345</v>
      </c>
      <c r="E7487" s="3">
        <v>4</v>
      </c>
    </row>
    <row r="7488" spans="1:5" ht="33">
      <c r="A7488" s="37">
        <v>7486</v>
      </c>
      <c r="B7488" s="209"/>
      <c r="C7488" s="37" t="s">
        <v>19208</v>
      </c>
      <c r="D7488" s="6" t="s">
        <v>7346</v>
      </c>
      <c r="E7488" s="3">
        <v>4</v>
      </c>
    </row>
    <row r="7489" spans="1:5" ht="33">
      <c r="A7489" s="37">
        <v>7487</v>
      </c>
      <c r="B7489" s="209"/>
      <c r="C7489" s="37" t="s">
        <v>19209</v>
      </c>
      <c r="D7489" s="6" t="s">
        <v>7347</v>
      </c>
      <c r="E7489" s="3">
        <v>4</v>
      </c>
    </row>
    <row r="7490" spans="1:5" ht="49.5">
      <c r="A7490" s="37">
        <v>7488</v>
      </c>
      <c r="B7490" s="209"/>
      <c r="C7490" s="37" t="s">
        <v>19210</v>
      </c>
      <c r="D7490" s="6" t="s">
        <v>7348</v>
      </c>
      <c r="E7490" s="3">
        <v>4</v>
      </c>
    </row>
    <row r="7491" spans="1:5" ht="49.5">
      <c r="A7491" s="37">
        <v>7489</v>
      </c>
      <c r="B7491" s="209"/>
      <c r="C7491" s="37" t="s">
        <v>19211</v>
      </c>
      <c r="D7491" s="6" t="s">
        <v>7349</v>
      </c>
      <c r="E7491" s="3">
        <v>4</v>
      </c>
    </row>
    <row r="7492" spans="1:5" ht="49.5">
      <c r="A7492" s="37">
        <v>7490</v>
      </c>
      <c r="B7492" s="209"/>
      <c r="C7492" s="37" t="s">
        <v>19212</v>
      </c>
      <c r="D7492" s="6" t="s">
        <v>7350</v>
      </c>
      <c r="E7492" s="3">
        <v>4</v>
      </c>
    </row>
    <row r="7493" spans="1:5" ht="33">
      <c r="A7493" s="37">
        <v>7491</v>
      </c>
      <c r="B7493" s="209"/>
      <c r="C7493" s="37" t="s">
        <v>19213</v>
      </c>
      <c r="D7493" s="6" t="s">
        <v>7351</v>
      </c>
      <c r="E7493" s="3">
        <v>4</v>
      </c>
    </row>
    <row r="7494" spans="1:5" ht="33">
      <c r="A7494" s="37">
        <v>7492</v>
      </c>
      <c r="B7494" s="209"/>
      <c r="C7494" s="37" t="s">
        <v>19214</v>
      </c>
      <c r="D7494" s="6" t="s">
        <v>7352</v>
      </c>
      <c r="E7494" s="3">
        <v>4</v>
      </c>
    </row>
    <row r="7495" spans="1:5" ht="33">
      <c r="A7495" s="37">
        <v>7493</v>
      </c>
      <c r="B7495" s="209"/>
      <c r="C7495" s="37" t="s">
        <v>19215</v>
      </c>
      <c r="D7495" s="6" t="s">
        <v>7353</v>
      </c>
      <c r="E7495" s="3">
        <v>4</v>
      </c>
    </row>
    <row r="7496" spans="1:5" ht="49.5">
      <c r="A7496" s="37">
        <v>7494</v>
      </c>
      <c r="B7496" s="209"/>
      <c r="C7496" s="37" t="s">
        <v>19216</v>
      </c>
      <c r="D7496" s="6" t="s">
        <v>7354</v>
      </c>
      <c r="E7496" s="3">
        <v>4</v>
      </c>
    </row>
    <row r="7497" spans="1:5" ht="33">
      <c r="A7497" s="37">
        <v>7495</v>
      </c>
      <c r="B7497" s="209"/>
      <c r="C7497" s="37" t="s">
        <v>19217</v>
      </c>
      <c r="D7497" s="6" t="s">
        <v>7355</v>
      </c>
      <c r="E7497" s="3">
        <v>4</v>
      </c>
    </row>
    <row r="7498" spans="1:5" ht="49.5">
      <c r="A7498" s="37">
        <v>7496</v>
      </c>
      <c r="B7498" s="209"/>
      <c r="C7498" s="37" t="s">
        <v>19218</v>
      </c>
      <c r="D7498" s="6" t="s">
        <v>7356</v>
      </c>
      <c r="E7498" s="3">
        <v>4</v>
      </c>
    </row>
    <row r="7499" spans="1:5" ht="49.5">
      <c r="A7499" s="37">
        <v>7497</v>
      </c>
      <c r="B7499" s="209"/>
      <c r="C7499" s="37" t="s">
        <v>19219</v>
      </c>
      <c r="D7499" s="6" t="s">
        <v>7357</v>
      </c>
      <c r="E7499" s="3">
        <v>4</v>
      </c>
    </row>
    <row r="7500" spans="1:5" ht="33">
      <c r="A7500" s="37">
        <v>7498</v>
      </c>
      <c r="B7500" s="209"/>
      <c r="C7500" s="37" t="s">
        <v>19220</v>
      </c>
      <c r="D7500" s="6" t="s">
        <v>7358</v>
      </c>
      <c r="E7500" s="3">
        <v>4</v>
      </c>
    </row>
    <row r="7501" spans="1:5" ht="49.5">
      <c r="A7501" s="37">
        <v>7499</v>
      </c>
      <c r="B7501" s="209"/>
      <c r="C7501" s="37" t="s">
        <v>19221</v>
      </c>
      <c r="D7501" s="6" t="s">
        <v>7359</v>
      </c>
      <c r="E7501" s="3">
        <v>4</v>
      </c>
    </row>
    <row r="7502" spans="1:5" ht="33">
      <c r="A7502" s="37">
        <v>7500</v>
      </c>
      <c r="B7502" s="209"/>
      <c r="C7502" s="37" t="s">
        <v>19222</v>
      </c>
      <c r="D7502" s="6" t="s">
        <v>7360</v>
      </c>
      <c r="E7502" s="3">
        <v>4</v>
      </c>
    </row>
    <row r="7503" spans="1:5" ht="33">
      <c r="A7503" s="37">
        <v>7501</v>
      </c>
      <c r="B7503" s="209"/>
      <c r="C7503" s="37" t="s">
        <v>19223</v>
      </c>
      <c r="D7503" s="6" t="s">
        <v>7361</v>
      </c>
      <c r="E7503" s="3">
        <v>4</v>
      </c>
    </row>
    <row r="7504" spans="1:5" ht="33">
      <c r="A7504" s="37">
        <v>7502</v>
      </c>
      <c r="B7504" s="209"/>
      <c r="C7504" s="37" t="s">
        <v>19224</v>
      </c>
      <c r="D7504" s="6" t="s">
        <v>7362</v>
      </c>
      <c r="E7504" s="3">
        <v>4</v>
      </c>
    </row>
    <row r="7505" spans="1:5" ht="49.5">
      <c r="A7505" s="37">
        <v>7503</v>
      </c>
      <c r="B7505" s="209"/>
      <c r="C7505" s="37" t="s">
        <v>19225</v>
      </c>
      <c r="D7505" s="6" t="s">
        <v>7363</v>
      </c>
      <c r="E7505" s="3">
        <v>4</v>
      </c>
    </row>
    <row r="7506" spans="1:5" ht="33">
      <c r="A7506" s="37">
        <v>7504</v>
      </c>
      <c r="B7506" s="209"/>
      <c r="C7506" s="37" t="s">
        <v>19226</v>
      </c>
      <c r="D7506" s="6" t="s">
        <v>7364</v>
      </c>
      <c r="E7506" s="3">
        <v>4</v>
      </c>
    </row>
    <row r="7507" spans="1:5" ht="49.5">
      <c r="A7507" s="37">
        <v>7505</v>
      </c>
      <c r="B7507" s="209"/>
      <c r="C7507" s="37" t="s">
        <v>19227</v>
      </c>
      <c r="D7507" s="6" t="s">
        <v>7365</v>
      </c>
      <c r="E7507" s="3">
        <v>4</v>
      </c>
    </row>
    <row r="7508" spans="1:5" ht="49.5">
      <c r="A7508" s="37">
        <v>7506</v>
      </c>
      <c r="B7508" s="209"/>
      <c r="C7508" s="37" t="s">
        <v>19228</v>
      </c>
      <c r="D7508" s="6" t="s">
        <v>7366</v>
      </c>
      <c r="E7508" s="3">
        <v>4</v>
      </c>
    </row>
    <row r="7509" spans="1:5" ht="33">
      <c r="A7509" s="37">
        <v>7507</v>
      </c>
      <c r="B7509" s="209"/>
      <c r="C7509" s="37" t="s">
        <v>19229</v>
      </c>
      <c r="D7509" s="6" t="s">
        <v>7367</v>
      </c>
      <c r="E7509" s="3">
        <v>4</v>
      </c>
    </row>
    <row r="7510" spans="1:5" ht="33">
      <c r="A7510" s="37">
        <v>7508</v>
      </c>
      <c r="B7510" s="209"/>
      <c r="C7510" s="37" t="s">
        <v>19230</v>
      </c>
      <c r="D7510" s="6" t="s">
        <v>7368</v>
      </c>
      <c r="E7510" s="3">
        <v>4</v>
      </c>
    </row>
    <row r="7511" spans="1:5" ht="33">
      <c r="A7511" s="37">
        <v>7509</v>
      </c>
      <c r="B7511" s="209"/>
      <c r="C7511" s="37" t="s">
        <v>19231</v>
      </c>
      <c r="D7511" s="6" t="s">
        <v>7369</v>
      </c>
      <c r="E7511" s="3">
        <v>4</v>
      </c>
    </row>
    <row r="7512" spans="1:5" ht="33">
      <c r="A7512" s="37">
        <v>7510</v>
      </c>
      <c r="B7512" s="209"/>
      <c r="C7512" s="37" t="s">
        <v>19232</v>
      </c>
      <c r="D7512" s="6" t="s">
        <v>7370</v>
      </c>
      <c r="E7512" s="3">
        <v>4</v>
      </c>
    </row>
    <row r="7513" spans="1:5" ht="33">
      <c r="A7513" s="37">
        <v>7511</v>
      </c>
      <c r="B7513" s="209"/>
      <c r="C7513" s="37" t="s">
        <v>19233</v>
      </c>
      <c r="D7513" s="6" t="s">
        <v>7371</v>
      </c>
      <c r="E7513" s="3">
        <v>4</v>
      </c>
    </row>
    <row r="7514" spans="1:5" ht="33">
      <c r="A7514" s="37">
        <v>7512</v>
      </c>
      <c r="B7514" s="209"/>
      <c r="C7514" s="37" t="s">
        <v>19234</v>
      </c>
      <c r="D7514" s="6" t="s">
        <v>7372</v>
      </c>
      <c r="E7514" s="3">
        <v>4</v>
      </c>
    </row>
    <row r="7515" spans="1:5" ht="33">
      <c r="A7515" s="37">
        <v>7513</v>
      </c>
      <c r="B7515" s="209"/>
      <c r="C7515" s="37" t="s">
        <v>19235</v>
      </c>
      <c r="D7515" s="6" t="s">
        <v>7373</v>
      </c>
      <c r="E7515" s="3">
        <v>4</v>
      </c>
    </row>
    <row r="7516" spans="1:5" ht="33">
      <c r="A7516" s="37">
        <v>7514</v>
      </c>
      <c r="B7516" s="209"/>
      <c r="C7516" s="37" t="s">
        <v>19236</v>
      </c>
      <c r="D7516" s="6" t="s">
        <v>7374</v>
      </c>
      <c r="E7516" s="3">
        <v>4</v>
      </c>
    </row>
    <row r="7517" spans="1:5" ht="49.5">
      <c r="A7517" s="37">
        <v>7515</v>
      </c>
      <c r="B7517" s="209"/>
      <c r="C7517" s="37" t="s">
        <v>19237</v>
      </c>
      <c r="D7517" s="6" t="s">
        <v>7375</v>
      </c>
      <c r="E7517" s="3">
        <v>4</v>
      </c>
    </row>
    <row r="7518" spans="1:5" ht="49.5">
      <c r="A7518" s="37">
        <v>7516</v>
      </c>
      <c r="B7518" s="209"/>
      <c r="C7518" s="37" t="s">
        <v>19238</v>
      </c>
      <c r="D7518" s="6" t="s">
        <v>7376</v>
      </c>
      <c r="E7518" s="3">
        <v>4</v>
      </c>
    </row>
    <row r="7519" spans="1:5" ht="33">
      <c r="A7519" s="37">
        <v>7517</v>
      </c>
      <c r="B7519" s="209"/>
      <c r="C7519" s="37" t="s">
        <v>19239</v>
      </c>
      <c r="D7519" s="6" t="s">
        <v>7377</v>
      </c>
      <c r="E7519" s="3">
        <v>4</v>
      </c>
    </row>
    <row r="7520" spans="1:5" ht="49.5">
      <c r="A7520" s="37">
        <v>7518</v>
      </c>
      <c r="B7520" s="209"/>
      <c r="C7520" s="37" t="s">
        <v>19240</v>
      </c>
      <c r="D7520" s="6" t="s">
        <v>7378</v>
      </c>
      <c r="E7520" s="3">
        <v>4</v>
      </c>
    </row>
    <row r="7521" spans="1:5" ht="33">
      <c r="A7521" s="37">
        <v>7519</v>
      </c>
      <c r="B7521" s="209"/>
      <c r="C7521" s="37" t="s">
        <v>19241</v>
      </c>
      <c r="D7521" s="6" t="s">
        <v>7379</v>
      </c>
      <c r="E7521" s="3">
        <v>4</v>
      </c>
    </row>
    <row r="7522" spans="1:5" ht="33">
      <c r="A7522" s="37">
        <v>7520</v>
      </c>
      <c r="B7522" s="209"/>
      <c r="C7522" s="37" t="s">
        <v>19242</v>
      </c>
      <c r="D7522" s="6" t="s">
        <v>7380</v>
      </c>
      <c r="E7522" s="3">
        <v>4</v>
      </c>
    </row>
    <row r="7523" spans="1:5" ht="49.5">
      <c r="A7523" s="37">
        <v>7521</v>
      </c>
      <c r="B7523" s="209"/>
      <c r="C7523" s="37" t="s">
        <v>19243</v>
      </c>
      <c r="D7523" s="6" t="s">
        <v>7381</v>
      </c>
      <c r="E7523" s="3">
        <v>4</v>
      </c>
    </row>
    <row r="7524" spans="1:5" ht="33">
      <c r="A7524" s="37">
        <v>7522</v>
      </c>
      <c r="B7524" s="209"/>
      <c r="C7524" s="37" t="s">
        <v>19244</v>
      </c>
      <c r="D7524" s="6" t="s">
        <v>7382</v>
      </c>
      <c r="E7524" s="3">
        <v>4</v>
      </c>
    </row>
    <row r="7525" spans="1:5" ht="33">
      <c r="A7525" s="37">
        <v>7523</v>
      </c>
      <c r="B7525" s="209"/>
      <c r="C7525" s="37" t="s">
        <v>19245</v>
      </c>
      <c r="D7525" s="6" t="s">
        <v>7383</v>
      </c>
      <c r="E7525" s="3">
        <v>4</v>
      </c>
    </row>
    <row r="7526" spans="1:5" ht="33">
      <c r="A7526" s="37">
        <v>7524</v>
      </c>
      <c r="B7526" s="209"/>
      <c r="C7526" s="37" t="s">
        <v>19246</v>
      </c>
      <c r="D7526" s="6" t="s">
        <v>7384</v>
      </c>
      <c r="E7526" s="3">
        <v>4</v>
      </c>
    </row>
    <row r="7527" spans="1:5" ht="33">
      <c r="A7527" s="37">
        <v>7525</v>
      </c>
      <c r="B7527" s="209"/>
      <c r="C7527" s="37" t="s">
        <v>19247</v>
      </c>
      <c r="D7527" s="6" t="s">
        <v>7385</v>
      </c>
      <c r="E7527" s="3">
        <v>4</v>
      </c>
    </row>
    <row r="7528" spans="1:5" ht="33">
      <c r="A7528" s="37">
        <v>7526</v>
      </c>
      <c r="B7528" s="209"/>
      <c r="C7528" s="37" t="s">
        <v>19248</v>
      </c>
      <c r="D7528" s="6" t="s">
        <v>7386</v>
      </c>
      <c r="E7528" s="3">
        <v>4</v>
      </c>
    </row>
    <row r="7529" spans="1:5" ht="33">
      <c r="A7529" s="37">
        <v>7527</v>
      </c>
      <c r="B7529" s="209"/>
      <c r="C7529" s="37" t="s">
        <v>19249</v>
      </c>
      <c r="D7529" s="6" t="s">
        <v>7387</v>
      </c>
      <c r="E7529" s="3">
        <v>4</v>
      </c>
    </row>
    <row r="7530" spans="1:5" ht="33">
      <c r="A7530" s="37">
        <v>7528</v>
      </c>
      <c r="B7530" s="209"/>
      <c r="C7530" s="37" t="s">
        <v>19250</v>
      </c>
      <c r="D7530" s="6" t="s">
        <v>7388</v>
      </c>
      <c r="E7530" s="3">
        <v>4</v>
      </c>
    </row>
    <row r="7531" spans="1:5" ht="33">
      <c r="A7531" s="37">
        <v>7529</v>
      </c>
      <c r="B7531" s="209"/>
      <c r="C7531" s="37" t="s">
        <v>19251</v>
      </c>
      <c r="D7531" s="6" t="s">
        <v>7389</v>
      </c>
      <c r="E7531" s="3">
        <v>4</v>
      </c>
    </row>
    <row r="7532" spans="1:5" ht="33">
      <c r="A7532" s="37">
        <v>7530</v>
      </c>
      <c r="B7532" s="209"/>
      <c r="C7532" s="37" t="s">
        <v>19252</v>
      </c>
      <c r="D7532" s="6" t="s">
        <v>7390</v>
      </c>
      <c r="E7532" s="3">
        <v>4</v>
      </c>
    </row>
    <row r="7533" spans="1:5" ht="33">
      <c r="A7533" s="37">
        <v>7531</v>
      </c>
      <c r="B7533" s="209"/>
      <c r="C7533" s="37" t="s">
        <v>19253</v>
      </c>
      <c r="D7533" s="6" t="s">
        <v>7391</v>
      </c>
      <c r="E7533" s="3">
        <v>4</v>
      </c>
    </row>
    <row r="7534" spans="1:5" ht="49.5">
      <c r="A7534" s="37">
        <v>7532</v>
      </c>
      <c r="B7534" s="209"/>
      <c r="C7534" s="37" t="s">
        <v>19254</v>
      </c>
      <c r="D7534" s="6" t="s">
        <v>7392</v>
      </c>
      <c r="E7534" s="3">
        <v>4</v>
      </c>
    </row>
    <row r="7535" spans="1:5" ht="33">
      <c r="A7535" s="37">
        <v>7533</v>
      </c>
      <c r="B7535" s="209"/>
      <c r="C7535" s="37" t="s">
        <v>19255</v>
      </c>
      <c r="D7535" s="6" t="s">
        <v>7393</v>
      </c>
      <c r="E7535" s="3">
        <v>4</v>
      </c>
    </row>
    <row r="7536" spans="1:5" ht="33">
      <c r="A7536" s="37">
        <v>7534</v>
      </c>
      <c r="B7536" s="209"/>
      <c r="C7536" s="37" t="s">
        <v>19256</v>
      </c>
      <c r="D7536" s="6" t="s">
        <v>7394</v>
      </c>
      <c r="E7536" s="3">
        <v>4</v>
      </c>
    </row>
    <row r="7537" spans="1:5" ht="33">
      <c r="A7537" s="37">
        <v>7535</v>
      </c>
      <c r="B7537" s="209"/>
      <c r="C7537" s="37" t="s">
        <v>19257</v>
      </c>
      <c r="D7537" s="6" t="s">
        <v>7395</v>
      </c>
      <c r="E7537" s="3">
        <v>4</v>
      </c>
    </row>
    <row r="7538" spans="1:5" ht="33">
      <c r="A7538" s="37">
        <v>7536</v>
      </c>
      <c r="B7538" s="209"/>
      <c r="C7538" s="37" t="s">
        <v>19258</v>
      </c>
      <c r="D7538" s="6" t="s">
        <v>7396</v>
      </c>
      <c r="E7538" s="3">
        <v>4</v>
      </c>
    </row>
    <row r="7539" spans="1:5" ht="49.5">
      <c r="A7539" s="37">
        <v>7537</v>
      </c>
      <c r="B7539" s="209"/>
      <c r="C7539" s="37" t="s">
        <v>19259</v>
      </c>
      <c r="D7539" s="6" t="s">
        <v>7397</v>
      </c>
      <c r="E7539" s="3">
        <v>4</v>
      </c>
    </row>
    <row r="7540" spans="1:5" ht="49.5">
      <c r="A7540" s="37">
        <v>7538</v>
      </c>
      <c r="B7540" s="209"/>
      <c r="C7540" s="37" t="s">
        <v>19260</v>
      </c>
      <c r="D7540" s="6" t="s">
        <v>7398</v>
      </c>
      <c r="E7540" s="3">
        <v>4</v>
      </c>
    </row>
    <row r="7541" spans="1:5" ht="33">
      <c r="A7541" s="37">
        <v>7539</v>
      </c>
      <c r="B7541" s="209"/>
      <c r="C7541" s="37" t="s">
        <v>19261</v>
      </c>
      <c r="D7541" s="6" t="s">
        <v>7399</v>
      </c>
      <c r="E7541" s="3">
        <v>4</v>
      </c>
    </row>
    <row r="7542" spans="1:5" ht="33">
      <c r="A7542" s="37">
        <v>7540</v>
      </c>
      <c r="B7542" s="209"/>
      <c r="C7542" s="37" t="s">
        <v>19262</v>
      </c>
      <c r="D7542" s="6" t="s">
        <v>7400</v>
      </c>
      <c r="E7542" s="3">
        <v>4</v>
      </c>
    </row>
    <row r="7543" spans="1:5" ht="49.5">
      <c r="A7543" s="37">
        <v>7541</v>
      </c>
      <c r="B7543" s="209"/>
      <c r="C7543" s="37" t="s">
        <v>19263</v>
      </c>
      <c r="D7543" s="6" t="s">
        <v>7401</v>
      </c>
      <c r="E7543" s="3">
        <v>4</v>
      </c>
    </row>
    <row r="7544" spans="1:5" ht="33">
      <c r="A7544" s="37">
        <v>7542</v>
      </c>
      <c r="B7544" s="209"/>
      <c r="C7544" s="37" t="s">
        <v>19264</v>
      </c>
      <c r="D7544" s="6" t="s">
        <v>7402</v>
      </c>
      <c r="E7544" s="3">
        <v>2</v>
      </c>
    </row>
    <row r="7545" spans="1:5" ht="18.75">
      <c r="A7545" s="37">
        <v>7543</v>
      </c>
      <c r="B7545" s="209"/>
      <c r="C7545" s="37" t="s">
        <v>19265</v>
      </c>
      <c r="D7545" s="6" t="s">
        <v>7403</v>
      </c>
      <c r="E7545" s="3">
        <v>2</v>
      </c>
    </row>
    <row r="7546" spans="1:5" ht="18.75">
      <c r="A7546" s="37">
        <v>7544</v>
      </c>
      <c r="B7546" s="209"/>
      <c r="C7546" s="37" t="s">
        <v>19266</v>
      </c>
      <c r="D7546" s="6" t="s">
        <v>7404</v>
      </c>
      <c r="E7546" s="3">
        <v>2</v>
      </c>
    </row>
    <row r="7547" spans="1:5" ht="18.75">
      <c r="A7547" s="37">
        <v>7545</v>
      </c>
      <c r="B7547" s="209"/>
      <c r="C7547" s="37" t="s">
        <v>19267</v>
      </c>
      <c r="D7547" s="6" t="s">
        <v>7405</v>
      </c>
      <c r="E7547" s="3">
        <v>2</v>
      </c>
    </row>
    <row r="7548" spans="1:5" ht="33">
      <c r="A7548" s="37">
        <v>7546</v>
      </c>
      <c r="B7548" s="209"/>
      <c r="C7548" s="37" t="s">
        <v>19268</v>
      </c>
      <c r="D7548" s="6" t="s">
        <v>7406</v>
      </c>
      <c r="E7548" s="3">
        <v>2</v>
      </c>
    </row>
    <row r="7549" spans="1:5" ht="33">
      <c r="A7549" s="37">
        <v>7547</v>
      </c>
      <c r="B7549" s="209"/>
      <c r="C7549" s="37" t="s">
        <v>19269</v>
      </c>
      <c r="D7549" s="6" t="s">
        <v>7407</v>
      </c>
      <c r="E7549" s="3">
        <v>2</v>
      </c>
    </row>
    <row r="7550" spans="1:5" ht="18.75">
      <c r="A7550" s="37">
        <v>7548</v>
      </c>
      <c r="B7550" s="209"/>
      <c r="C7550" s="37" t="s">
        <v>19270</v>
      </c>
      <c r="D7550" s="6" t="s">
        <v>7408</v>
      </c>
      <c r="E7550" s="3">
        <v>2</v>
      </c>
    </row>
    <row r="7551" spans="1:5" ht="33">
      <c r="A7551" s="37">
        <v>7549</v>
      </c>
      <c r="B7551" s="209"/>
      <c r="C7551" s="37" t="s">
        <v>19271</v>
      </c>
      <c r="D7551" s="6" t="s">
        <v>7409</v>
      </c>
      <c r="E7551" s="3">
        <v>2</v>
      </c>
    </row>
    <row r="7552" spans="1:5" ht="18.75">
      <c r="A7552" s="37">
        <v>7550</v>
      </c>
      <c r="B7552" s="209"/>
      <c r="C7552" s="37" t="s">
        <v>19272</v>
      </c>
      <c r="D7552" s="6" t="s">
        <v>7410</v>
      </c>
      <c r="E7552" s="3">
        <v>2</v>
      </c>
    </row>
    <row r="7553" spans="1:5" ht="18.75">
      <c r="A7553" s="37">
        <v>7551</v>
      </c>
      <c r="B7553" s="209"/>
      <c r="C7553" s="37" t="s">
        <v>19273</v>
      </c>
      <c r="D7553" s="6" t="s">
        <v>7411</v>
      </c>
      <c r="E7553" s="3">
        <v>2</v>
      </c>
    </row>
    <row r="7554" spans="1:5" ht="18.75">
      <c r="A7554" s="37">
        <v>7552</v>
      </c>
      <c r="B7554" s="209"/>
      <c r="C7554" s="37" t="s">
        <v>19274</v>
      </c>
      <c r="D7554" s="6" t="s">
        <v>7412</v>
      </c>
      <c r="E7554" s="3">
        <v>2</v>
      </c>
    </row>
    <row r="7555" spans="1:5" ht="33">
      <c r="A7555" s="37">
        <v>7553</v>
      </c>
      <c r="B7555" s="209"/>
      <c r="C7555" s="37" t="s">
        <v>19275</v>
      </c>
      <c r="D7555" s="6" t="s">
        <v>7413</v>
      </c>
      <c r="E7555" s="3">
        <v>2</v>
      </c>
    </row>
    <row r="7556" spans="1:5" ht="18.75">
      <c r="A7556" s="37">
        <v>7554</v>
      </c>
      <c r="B7556" s="209"/>
      <c r="C7556" s="37" t="s">
        <v>19276</v>
      </c>
      <c r="D7556" s="6" t="s">
        <v>7414</v>
      </c>
      <c r="E7556" s="3">
        <v>2</v>
      </c>
    </row>
    <row r="7557" spans="1:5" ht="18.75">
      <c r="A7557" s="37">
        <v>7555</v>
      </c>
      <c r="B7557" s="209"/>
      <c r="C7557" s="37" t="s">
        <v>19277</v>
      </c>
      <c r="D7557" s="6" t="s">
        <v>7415</v>
      </c>
      <c r="E7557" s="3">
        <v>2</v>
      </c>
    </row>
    <row r="7558" spans="1:5" ht="18.75">
      <c r="A7558" s="37">
        <v>7556</v>
      </c>
      <c r="B7558" s="209"/>
      <c r="C7558" s="37" t="s">
        <v>19278</v>
      </c>
      <c r="D7558" s="6" t="s">
        <v>7416</v>
      </c>
      <c r="E7558" s="3">
        <v>2</v>
      </c>
    </row>
    <row r="7559" spans="1:5" ht="33">
      <c r="A7559" s="37">
        <v>7557</v>
      </c>
      <c r="B7559" s="209"/>
      <c r="C7559" s="37" t="s">
        <v>19279</v>
      </c>
      <c r="D7559" s="6" t="s">
        <v>7417</v>
      </c>
      <c r="E7559" s="3">
        <v>2</v>
      </c>
    </row>
    <row r="7560" spans="1:5" ht="18.75">
      <c r="A7560" s="37">
        <v>7558</v>
      </c>
      <c r="B7560" s="209"/>
      <c r="C7560" s="37" t="s">
        <v>19280</v>
      </c>
      <c r="D7560" s="6" t="s">
        <v>7418</v>
      </c>
      <c r="E7560" s="3">
        <v>2</v>
      </c>
    </row>
    <row r="7561" spans="1:5" ht="18.75">
      <c r="A7561" s="37">
        <v>7559</v>
      </c>
      <c r="B7561" s="209"/>
      <c r="C7561" s="37" t="s">
        <v>19281</v>
      </c>
      <c r="D7561" s="6" t="s">
        <v>7419</v>
      </c>
      <c r="E7561" s="3">
        <v>2</v>
      </c>
    </row>
    <row r="7562" spans="1:5" ht="33">
      <c r="A7562" s="37">
        <v>7560</v>
      </c>
      <c r="B7562" s="209"/>
      <c r="C7562" s="37" t="s">
        <v>19282</v>
      </c>
      <c r="D7562" s="6" t="s">
        <v>7420</v>
      </c>
      <c r="E7562" s="3">
        <v>2</v>
      </c>
    </row>
    <row r="7563" spans="1:5" ht="18.75">
      <c r="A7563" s="37">
        <v>7561</v>
      </c>
      <c r="B7563" s="209"/>
      <c r="C7563" s="37" t="s">
        <v>19283</v>
      </c>
      <c r="D7563" s="6" t="s">
        <v>7421</v>
      </c>
      <c r="E7563" s="3">
        <v>2</v>
      </c>
    </row>
    <row r="7564" spans="1:5" ht="33">
      <c r="A7564" s="37">
        <v>7562</v>
      </c>
      <c r="B7564" s="209"/>
      <c r="C7564" s="37" t="s">
        <v>19284</v>
      </c>
      <c r="D7564" s="6" t="s">
        <v>7422</v>
      </c>
      <c r="E7564" s="3">
        <v>2</v>
      </c>
    </row>
    <row r="7565" spans="1:5" ht="33">
      <c r="A7565" s="37">
        <v>7563</v>
      </c>
      <c r="B7565" s="209"/>
      <c r="C7565" s="37" t="s">
        <v>19285</v>
      </c>
      <c r="D7565" s="6" t="s">
        <v>7423</v>
      </c>
      <c r="E7565" s="3">
        <v>2</v>
      </c>
    </row>
    <row r="7566" spans="1:5" ht="33">
      <c r="A7566" s="37">
        <v>7564</v>
      </c>
      <c r="B7566" s="209"/>
      <c r="C7566" s="37" t="s">
        <v>19286</v>
      </c>
      <c r="D7566" s="6" t="s">
        <v>7424</v>
      </c>
      <c r="E7566" s="3">
        <v>2</v>
      </c>
    </row>
    <row r="7567" spans="1:5" ht="18.75">
      <c r="A7567" s="37">
        <v>7565</v>
      </c>
      <c r="B7567" s="209"/>
      <c r="C7567" s="37" t="s">
        <v>19287</v>
      </c>
      <c r="D7567" s="6" t="s">
        <v>7425</v>
      </c>
      <c r="E7567" s="3">
        <v>2</v>
      </c>
    </row>
    <row r="7568" spans="1:5" ht="33">
      <c r="A7568" s="37">
        <v>7566</v>
      </c>
      <c r="B7568" s="209"/>
      <c r="C7568" s="37" t="s">
        <v>19288</v>
      </c>
      <c r="D7568" s="6" t="s">
        <v>7426</v>
      </c>
      <c r="E7568" s="3">
        <v>2</v>
      </c>
    </row>
    <row r="7569" spans="1:5" ht="33">
      <c r="A7569" s="37">
        <v>7567</v>
      </c>
      <c r="B7569" s="209"/>
      <c r="C7569" s="37" t="s">
        <v>19289</v>
      </c>
      <c r="D7569" s="6" t="s">
        <v>7427</v>
      </c>
      <c r="E7569" s="3">
        <v>2</v>
      </c>
    </row>
    <row r="7570" spans="1:5" ht="18.75">
      <c r="A7570" s="37">
        <v>7568</v>
      </c>
      <c r="B7570" s="209"/>
      <c r="C7570" s="37" t="s">
        <v>19290</v>
      </c>
      <c r="D7570" s="6" t="s">
        <v>7428</v>
      </c>
      <c r="E7570" s="3">
        <v>2</v>
      </c>
    </row>
    <row r="7571" spans="1:5" ht="33">
      <c r="A7571" s="37">
        <v>7569</v>
      </c>
      <c r="B7571" s="209"/>
      <c r="C7571" s="37" t="s">
        <v>19291</v>
      </c>
      <c r="D7571" s="6" t="s">
        <v>7429</v>
      </c>
      <c r="E7571" s="3">
        <v>2</v>
      </c>
    </row>
    <row r="7572" spans="1:5" ht="18.75">
      <c r="A7572" s="37">
        <v>7570</v>
      </c>
      <c r="B7572" s="209"/>
      <c r="C7572" s="37" t="s">
        <v>19292</v>
      </c>
      <c r="D7572" s="6" t="s">
        <v>7430</v>
      </c>
      <c r="E7572" s="3">
        <v>2</v>
      </c>
    </row>
    <row r="7573" spans="1:5" ht="18.75">
      <c r="A7573" s="37">
        <v>7571</v>
      </c>
      <c r="B7573" s="209"/>
      <c r="C7573" s="37" t="s">
        <v>19293</v>
      </c>
      <c r="D7573" s="6" t="s">
        <v>7431</v>
      </c>
      <c r="E7573" s="3">
        <v>2</v>
      </c>
    </row>
    <row r="7574" spans="1:5" ht="18.75">
      <c r="A7574" s="37">
        <v>7572</v>
      </c>
      <c r="B7574" s="209"/>
      <c r="C7574" s="37" t="s">
        <v>19294</v>
      </c>
      <c r="D7574" s="6" t="s">
        <v>7432</v>
      </c>
      <c r="E7574" s="3">
        <v>2</v>
      </c>
    </row>
    <row r="7575" spans="1:5" ht="18.75">
      <c r="A7575" s="37">
        <v>7573</v>
      </c>
      <c r="B7575" s="209"/>
      <c r="C7575" s="37" t="s">
        <v>19295</v>
      </c>
      <c r="D7575" s="6" t="s">
        <v>7433</v>
      </c>
      <c r="E7575" s="3">
        <v>2</v>
      </c>
    </row>
    <row r="7576" spans="1:5" ht="18.75">
      <c r="A7576" s="37">
        <v>7574</v>
      </c>
      <c r="B7576" s="209"/>
      <c r="C7576" s="37" t="s">
        <v>19296</v>
      </c>
      <c r="D7576" s="6" t="s">
        <v>7434</v>
      </c>
      <c r="E7576" s="3">
        <v>2</v>
      </c>
    </row>
    <row r="7577" spans="1:5" ht="33">
      <c r="A7577" s="37">
        <v>7575</v>
      </c>
      <c r="B7577" s="209"/>
      <c r="C7577" s="37" t="s">
        <v>19297</v>
      </c>
      <c r="D7577" s="6" t="s">
        <v>7435</v>
      </c>
      <c r="E7577" s="3">
        <v>2</v>
      </c>
    </row>
    <row r="7578" spans="1:5" ht="18.75">
      <c r="A7578" s="37">
        <v>7576</v>
      </c>
      <c r="B7578" s="209"/>
      <c r="C7578" s="37" t="s">
        <v>19298</v>
      </c>
      <c r="D7578" s="6" t="s">
        <v>7436</v>
      </c>
      <c r="E7578" s="3">
        <v>2</v>
      </c>
    </row>
    <row r="7579" spans="1:5" ht="18.75">
      <c r="A7579" s="37">
        <v>7577</v>
      </c>
      <c r="B7579" s="209"/>
      <c r="C7579" s="37" t="s">
        <v>19299</v>
      </c>
      <c r="D7579" s="6" t="s">
        <v>7437</v>
      </c>
      <c r="E7579" s="3">
        <v>2</v>
      </c>
    </row>
    <row r="7580" spans="1:5" ht="18.75">
      <c r="A7580" s="37">
        <v>7578</v>
      </c>
      <c r="B7580" s="209"/>
      <c r="C7580" s="37" t="s">
        <v>19300</v>
      </c>
      <c r="D7580" s="6" t="s">
        <v>7438</v>
      </c>
      <c r="E7580" s="3">
        <v>2</v>
      </c>
    </row>
    <row r="7581" spans="1:5" ht="18.75">
      <c r="A7581" s="37">
        <v>7579</v>
      </c>
      <c r="B7581" s="209"/>
      <c r="C7581" s="37" t="s">
        <v>19301</v>
      </c>
      <c r="D7581" s="6" t="s">
        <v>7439</v>
      </c>
      <c r="E7581" s="3">
        <v>2</v>
      </c>
    </row>
    <row r="7582" spans="1:5" ht="33">
      <c r="A7582" s="37">
        <v>7580</v>
      </c>
      <c r="B7582" s="209"/>
      <c r="C7582" s="37" t="s">
        <v>19302</v>
      </c>
      <c r="D7582" s="6" t="s">
        <v>7440</v>
      </c>
      <c r="E7582" s="3">
        <v>2</v>
      </c>
    </row>
    <row r="7583" spans="1:5" ht="18.75">
      <c r="A7583" s="37">
        <v>7581</v>
      </c>
      <c r="B7583" s="209"/>
      <c r="C7583" s="37" t="s">
        <v>19303</v>
      </c>
      <c r="D7583" s="6" t="s">
        <v>7441</v>
      </c>
      <c r="E7583" s="3">
        <v>2</v>
      </c>
    </row>
    <row r="7584" spans="1:5" ht="33">
      <c r="A7584" s="37">
        <v>7582</v>
      </c>
      <c r="B7584" s="209"/>
      <c r="C7584" s="37" t="s">
        <v>19304</v>
      </c>
      <c r="D7584" s="6" t="s">
        <v>7442</v>
      </c>
      <c r="E7584" s="3">
        <v>2</v>
      </c>
    </row>
    <row r="7585" spans="1:5" ht="18.75">
      <c r="A7585" s="37">
        <v>7583</v>
      </c>
      <c r="B7585" s="209"/>
      <c r="C7585" s="37" t="s">
        <v>19305</v>
      </c>
      <c r="D7585" s="6" t="s">
        <v>7443</v>
      </c>
      <c r="E7585" s="3">
        <v>2</v>
      </c>
    </row>
    <row r="7586" spans="1:5" ht="33">
      <c r="A7586" s="37">
        <v>7584</v>
      </c>
      <c r="B7586" s="209"/>
      <c r="C7586" s="37" t="s">
        <v>19306</v>
      </c>
      <c r="D7586" s="6" t="s">
        <v>7444</v>
      </c>
      <c r="E7586" s="3">
        <v>2</v>
      </c>
    </row>
    <row r="7587" spans="1:5" ht="18.75">
      <c r="A7587" s="37">
        <v>7585</v>
      </c>
      <c r="B7587" s="209"/>
      <c r="C7587" s="37" t="s">
        <v>19307</v>
      </c>
      <c r="D7587" s="6" t="s">
        <v>7445</v>
      </c>
      <c r="E7587" s="3">
        <v>2</v>
      </c>
    </row>
    <row r="7588" spans="1:5" ht="18.75">
      <c r="A7588" s="37">
        <v>7586</v>
      </c>
      <c r="B7588" s="209"/>
      <c r="C7588" s="37" t="s">
        <v>19308</v>
      </c>
      <c r="D7588" s="6" t="s">
        <v>7446</v>
      </c>
      <c r="E7588" s="3">
        <v>2</v>
      </c>
    </row>
    <row r="7589" spans="1:5" ht="33">
      <c r="A7589" s="37">
        <v>7587</v>
      </c>
      <c r="B7589" s="209"/>
      <c r="C7589" s="37" t="s">
        <v>19309</v>
      </c>
      <c r="D7589" s="6" t="s">
        <v>7447</v>
      </c>
      <c r="E7589" s="3">
        <v>2</v>
      </c>
    </row>
    <row r="7590" spans="1:5" ht="18.75">
      <c r="A7590" s="37">
        <v>7588</v>
      </c>
      <c r="B7590" s="209"/>
      <c r="C7590" s="37" t="s">
        <v>19310</v>
      </c>
      <c r="D7590" s="6" t="s">
        <v>7448</v>
      </c>
      <c r="E7590" s="3">
        <v>2</v>
      </c>
    </row>
    <row r="7591" spans="1:5" ht="18.75">
      <c r="A7591" s="37">
        <v>7589</v>
      </c>
      <c r="B7591" s="209"/>
      <c r="C7591" s="37" t="s">
        <v>19311</v>
      </c>
      <c r="D7591" s="6" t="s">
        <v>7449</v>
      </c>
      <c r="E7591" s="3">
        <v>2</v>
      </c>
    </row>
    <row r="7592" spans="1:5" ht="18.75">
      <c r="A7592" s="37">
        <v>7590</v>
      </c>
      <c r="B7592" s="209"/>
      <c r="C7592" s="37" t="s">
        <v>19312</v>
      </c>
      <c r="D7592" s="6" t="s">
        <v>7450</v>
      </c>
      <c r="E7592" s="3">
        <v>2</v>
      </c>
    </row>
    <row r="7593" spans="1:5" ht="18.75">
      <c r="A7593" s="37">
        <v>7591</v>
      </c>
      <c r="B7593" s="209"/>
      <c r="C7593" s="37" t="s">
        <v>19313</v>
      </c>
      <c r="D7593" s="6" t="s">
        <v>7451</v>
      </c>
      <c r="E7593" s="3">
        <v>2</v>
      </c>
    </row>
    <row r="7594" spans="1:5" ht="33">
      <c r="A7594" s="37">
        <v>7592</v>
      </c>
      <c r="B7594" s="209"/>
      <c r="C7594" s="37" t="s">
        <v>19314</v>
      </c>
      <c r="D7594" s="6" t="s">
        <v>7452</v>
      </c>
      <c r="E7594" s="3">
        <v>2</v>
      </c>
    </row>
    <row r="7595" spans="1:5" ht="33">
      <c r="A7595" s="37">
        <v>7593</v>
      </c>
      <c r="B7595" s="209"/>
      <c r="C7595" s="37" t="s">
        <v>19315</v>
      </c>
      <c r="D7595" s="6" t="s">
        <v>7453</v>
      </c>
      <c r="E7595" s="3">
        <v>2</v>
      </c>
    </row>
    <row r="7596" spans="1:5" ht="33">
      <c r="A7596" s="37">
        <v>7594</v>
      </c>
      <c r="B7596" s="209"/>
      <c r="C7596" s="37" t="s">
        <v>19316</v>
      </c>
      <c r="D7596" s="6" t="s">
        <v>7454</v>
      </c>
      <c r="E7596" s="3">
        <v>2</v>
      </c>
    </row>
    <row r="7597" spans="1:5" ht="18.75">
      <c r="A7597" s="37">
        <v>7595</v>
      </c>
      <c r="B7597" s="209"/>
      <c r="C7597" s="37" t="s">
        <v>19317</v>
      </c>
      <c r="D7597" s="6" t="s">
        <v>7455</v>
      </c>
      <c r="E7597" s="3">
        <v>2</v>
      </c>
    </row>
    <row r="7598" spans="1:5" ht="18.75">
      <c r="A7598" s="37">
        <v>7596</v>
      </c>
      <c r="B7598" s="209"/>
      <c r="C7598" s="37" t="s">
        <v>19318</v>
      </c>
      <c r="D7598" s="6" t="s">
        <v>7456</v>
      </c>
      <c r="E7598" s="3">
        <v>2</v>
      </c>
    </row>
    <row r="7599" spans="1:5" ht="18.75">
      <c r="A7599" s="37">
        <v>7597</v>
      </c>
      <c r="B7599" s="209"/>
      <c r="C7599" s="37" t="s">
        <v>19319</v>
      </c>
      <c r="D7599" s="6" t="s">
        <v>7457</v>
      </c>
      <c r="E7599" s="3">
        <v>2</v>
      </c>
    </row>
    <row r="7600" spans="1:5" ht="18.75">
      <c r="A7600" s="37">
        <v>7598</v>
      </c>
      <c r="B7600" s="209"/>
      <c r="C7600" s="37" t="s">
        <v>19320</v>
      </c>
      <c r="D7600" s="6" t="s">
        <v>7458</v>
      </c>
      <c r="E7600" s="3">
        <v>2</v>
      </c>
    </row>
    <row r="7601" spans="1:5" ht="18.75">
      <c r="A7601" s="37">
        <v>7599</v>
      </c>
      <c r="B7601" s="209"/>
      <c r="C7601" s="37" t="s">
        <v>19321</v>
      </c>
      <c r="D7601" s="6" t="s">
        <v>7459</v>
      </c>
      <c r="E7601" s="3">
        <v>2</v>
      </c>
    </row>
    <row r="7602" spans="1:5" ht="33">
      <c r="A7602" s="37">
        <v>7600</v>
      </c>
      <c r="B7602" s="209"/>
      <c r="C7602" s="37" t="s">
        <v>19322</v>
      </c>
      <c r="D7602" s="6" t="s">
        <v>7460</v>
      </c>
      <c r="E7602" s="3">
        <v>2</v>
      </c>
    </row>
    <row r="7603" spans="1:5" ht="18.75">
      <c r="A7603" s="37">
        <v>7601</v>
      </c>
      <c r="B7603" s="209"/>
      <c r="C7603" s="37" t="s">
        <v>19323</v>
      </c>
      <c r="D7603" s="6" t="s">
        <v>7461</v>
      </c>
      <c r="E7603" s="3">
        <v>2</v>
      </c>
    </row>
    <row r="7604" spans="1:5" ht="33">
      <c r="A7604" s="37">
        <v>7602</v>
      </c>
      <c r="B7604" s="209"/>
      <c r="C7604" s="37" t="s">
        <v>19324</v>
      </c>
      <c r="D7604" s="6" t="s">
        <v>7462</v>
      </c>
      <c r="E7604" s="3">
        <v>2</v>
      </c>
    </row>
    <row r="7605" spans="1:5" ht="18.75">
      <c r="A7605" s="37">
        <v>7603</v>
      </c>
      <c r="B7605" s="209"/>
      <c r="C7605" s="37" t="s">
        <v>19325</v>
      </c>
      <c r="D7605" s="6" t="s">
        <v>7463</v>
      </c>
      <c r="E7605" s="3">
        <v>2</v>
      </c>
    </row>
    <row r="7606" spans="1:5" ht="18.75">
      <c r="A7606" s="37">
        <v>7604</v>
      </c>
      <c r="B7606" s="209"/>
      <c r="C7606" s="37" t="s">
        <v>19326</v>
      </c>
      <c r="D7606" s="6" t="s">
        <v>7464</v>
      </c>
      <c r="E7606" s="3">
        <v>2</v>
      </c>
    </row>
    <row r="7607" spans="1:5" ht="18.75">
      <c r="A7607" s="37">
        <v>7605</v>
      </c>
      <c r="B7607" s="209"/>
      <c r="C7607" s="37" t="s">
        <v>19327</v>
      </c>
      <c r="D7607" s="6" t="s">
        <v>7465</v>
      </c>
      <c r="E7607" s="3">
        <v>2</v>
      </c>
    </row>
    <row r="7608" spans="1:5" ht="18.75">
      <c r="A7608" s="37">
        <v>7606</v>
      </c>
      <c r="B7608" s="209"/>
      <c r="C7608" s="37" t="s">
        <v>19328</v>
      </c>
      <c r="D7608" s="6" t="s">
        <v>7466</v>
      </c>
      <c r="E7608" s="3">
        <v>2</v>
      </c>
    </row>
    <row r="7609" spans="1:5" ht="33">
      <c r="A7609" s="37">
        <v>7607</v>
      </c>
      <c r="B7609" s="209"/>
      <c r="C7609" s="37" t="s">
        <v>19329</v>
      </c>
      <c r="D7609" s="6" t="s">
        <v>7467</v>
      </c>
      <c r="E7609" s="3">
        <v>4</v>
      </c>
    </row>
    <row r="7610" spans="1:5" ht="18.75">
      <c r="A7610" s="37">
        <v>7608</v>
      </c>
      <c r="B7610" s="209"/>
      <c r="C7610" s="37" t="s">
        <v>19330</v>
      </c>
      <c r="D7610" s="6" t="s">
        <v>7468</v>
      </c>
      <c r="E7610" s="3">
        <v>2</v>
      </c>
    </row>
    <row r="7611" spans="1:5" ht="18.75">
      <c r="A7611" s="37">
        <v>7609</v>
      </c>
      <c r="B7611" s="209"/>
      <c r="C7611" s="37" t="s">
        <v>19331</v>
      </c>
      <c r="D7611" s="6" t="s">
        <v>7469</v>
      </c>
      <c r="E7611" s="3">
        <v>2</v>
      </c>
    </row>
    <row r="7612" spans="1:5" ht="18.75">
      <c r="A7612" s="37">
        <v>7610</v>
      </c>
      <c r="B7612" s="209"/>
      <c r="C7612" s="37" t="s">
        <v>19332</v>
      </c>
      <c r="D7612" s="6" t="s">
        <v>7470</v>
      </c>
      <c r="E7612" s="3">
        <v>2</v>
      </c>
    </row>
    <row r="7613" spans="1:5" ht="33">
      <c r="A7613" s="37">
        <v>7611</v>
      </c>
      <c r="B7613" s="209"/>
      <c r="C7613" s="37" t="s">
        <v>19333</v>
      </c>
      <c r="D7613" s="6" t="s">
        <v>7471</v>
      </c>
      <c r="E7613" s="3">
        <v>2</v>
      </c>
    </row>
    <row r="7614" spans="1:5" ht="18.75">
      <c r="A7614" s="37">
        <v>7612</v>
      </c>
      <c r="B7614" s="209"/>
      <c r="C7614" s="37" t="s">
        <v>19334</v>
      </c>
      <c r="D7614" s="6" t="s">
        <v>7472</v>
      </c>
      <c r="E7614" s="3">
        <v>2</v>
      </c>
    </row>
    <row r="7615" spans="1:5" ht="33">
      <c r="A7615" s="37">
        <v>7613</v>
      </c>
      <c r="B7615" s="209"/>
      <c r="C7615" s="37" t="s">
        <v>19335</v>
      </c>
      <c r="D7615" s="6" t="s">
        <v>7473</v>
      </c>
      <c r="E7615" s="3">
        <v>2</v>
      </c>
    </row>
    <row r="7616" spans="1:5" ht="18.75">
      <c r="A7616" s="37">
        <v>7614</v>
      </c>
      <c r="B7616" s="209"/>
      <c r="C7616" s="37" t="s">
        <v>19336</v>
      </c>
      <c r="D7616" s="6" t="s">
        <v>7474</v>
      </c>
      <c r="E7616" s="3">
        <v>2</v>
      </c>
    </row>
    <row r="7617" spans="1:5" ht="33">
      <c r="A7617" s="37">
        <v>7615</v>
      </c>
      <c r="B7617" s="209"/>
      <c r="C7617" s="37" t="s">
        <v>19337</v>
      </c>
      <c r="D7617" s="6" t="s">
        <v>7475</v>
      </c>
      <c r="E7617" s="3">
        <v>2</v>
      </c>
    </row>
    <row r="7618" spans="1:5" ht="49.5">
      <c r="A7618" s="37">
        <v>7616</v>
      </c>
      <c r="B7618" s="209"/>
      <c r="C7618" s="37" t="s">
        <v>19338</v>
      </c>
      <c r="D7618" s="6" t="s">
        <v>7476</v>
      </c>
      <c r="E7618" s="3">
        <v>2</v>
      </c>
    </row>
    <row r="7619" spans="1:5" ht="49.5">
      <c r="A7619" s="37">
        <v>7617</v>
      </c>
      <c r="B7619" s="209"/>
      <c r="C7619" s="37" t="s">
        <v>19339</v>
      </c>
      <c r="D7619" s="6" t="s">
        <v>7477</v>
      </c>
      <c r="E7619" s="3">
        <v>2</v>
      </c>
    </row>
    <row r="7620" spans="1:5" ht="33">
      <c r="A7620" s="37">
        <v>7618</v>
      </c>
      <c r="B7620" s="209"/>
      <c r="C7620" s="37" t="s">
        <v>19340</v>
      </c>
      <c r="D7620" s="6" t="s">
        <v>7478</v>
      </c>
      <c r="E7620" s="3">
        <v>2</v>
      </c>
    </row>
    <row r="7621" spans="1:5" ht="18.75">
      <c r="A7621" s="37">
        <v>7619</v>
      </c>
      <c r="B7621" s="209"/>
      <c r="C7621" s="37" t="s">
        <v>19341</v>
      </c>
      <c r="D7621" s="6" t="s">
        <v>7479</v>
      </c>
      <c r="E7621" s="3">
        <v>2</v>
      </c>
    </row>
    <row r="7622" spans="1:5" ht="18.75">
      <c r="A7622" s="37">
        <v>7620</v>
      </c>
      <c r="B7622" s="209"/>
      <c r="C7622" s="37" t="s">
        <v>19342</v>
      </c>
      <c r="D7622" s="6" t="s">
        <v>7480</v>
      </c>
      <c r="E7622" s="3">
        <v>2</v>
      </c>
    </row>
    <row r="7623" spans="1:5" ht="18.75">
      <c r="A7623" s="37">
        <v>7621</v>
      </c>
      <c r="B7623" s="209"/>
      <c r="C7623" s="37" t="s">
        <v>19343</v>
      </c>
      <c r="D7623" s="6" t="s">
        <v>7481</v>
      </c>
      <c r="E7623" s="3">
        <v>2</v>
      </c>
    </row>
    <row r="7624" spans="1:5" ht="49.5">
      <c r="A7624" s="37">
        <v>7622</v>
      </c>
      <c r="B7624" s="209"/>
      <c r="C7624" s="37" t="s">
        <v>19344</v>
      </c>
      <c r="D7624" s="6" t="s">
        <v>7482</v>
      </c>
      <c r="E7624" s="3">
        <v>2</v>
      </c>
    </row>
    <row r="7625" spans="1:5" ht="33">
      <c r="A7625" s="37">
        <v>7623</v>
      </c>
      <c r="B7625" s="209"/>
      <c r="C7625" s="37" t="s">
        <v>19345</v>
      </c>
      <c r="D7625" s="6" t="s">
        <v>7483</v>
      </c>
      <c r="E7625" s="3">
        <v>2</v>
      </c>
    </row>
    <row r="7626" spans="1:5" ht="33">
      <c r="A7626" s="37">
        <v>7624</v>
      </c>
      <c r="B7626" s="209"/>
      <c r="C7626" s="37" t="s">
        <v>19346</v>
      </c>
      <c r="D7626" s="6" t="s">
        <v>7484</v>
      </c>
      <c r="E7626" s="3">
        <v>2</v>
      </c>
    </row>
    <row r="7627" spans="1:5" ht="33">
      <c r="A7627" s="37">
        <v>7625</v>
      </c>
      <c r="B7627" s="209"/>
      <c r="C7627" s="37" t="s">
        <v>19347</v>
      </c>
      <c r="D7627" s="6" t="s">
        <v>7485</v>
      </c>
      <c r="E7627" s="3">
        <v>2</v>
      </c>
    </row>
    <row r="7628" spans="1:5" ht="33">
      <c r="A7628" s="37">
        <v>7626</v>
      </c>
      <c r="B7628" s="209"/>
      <c r="C7628" s="37" t="s">
        <v>19348</v>
      </c>
      <c r="D7628" s="6" t="s">
        <v>7486</v>
      </c>
      <c r="E7628" s="3">
        <v>2</v>
      </c>
    </row>
    <row r="7629" spans="1:5" ht="18.75">
      <c r="A7629" s="37">
        <v>7627</v>
      </c>
      <c r="B7629" s="209"/>
      <c r="C7629" s="37" t="s">
        <v>19349</v>
      </c>
      <c r="D7629" s="6" t="s">
        <v>7487</v>
      </c>
      <c r="E7629" s="3">
        <v>2</v>
      </c>
    </row>
    <row r="7630" spans="1:5" ht="33">
      <c r="A7630" s="37">
        <v>7628</v>
      </c>
      <c r="B7630" s="209"/>
      <c r="C7630" s="37" t="s">
        <v>19350</v>
      </c>
      <c r="D7630" s="6" t="s">
        <v>7488</v>
      </c>
      <c r="E7630" s="3">
        <v>2</v>
      </c>
    </row>
    <row r="7631" spans="1:5" ht="18.75">
      <c r="A7631" s="37">
        <v>7629</v>
      </c>
      <c r="B7631" s="209"/>
      <c r="C7631" s="37" t="s">
        <v>19351</v>
      </c>
      <c r="D7631" s="6" t="s">
        <v>7489</v>
      </c>
      <c r="E7631" s="3">
        <v>2</v>
      </c>
    </row>
    <row r="7632" spans="1:5" ht="18.75">
      <c r="A7632" s="37">
        <v>7630</v>
      </c>
      <c r="B7632" s="209"/>
      <c r="C7632" s="37" t="s">
        <v>19352</v>
      </c>
      <c r="D7632" s="6" t="s">
        <v>7490</v>
      </c>
      <c r="E7632" s="3">
        <v>2</v>
      </c>
    </row>
    <row r="7633" spans="1:5" ht="18.75">
      <c r="A7633" s="37">
        <v>7631</v>
      </c>
      <c r="B7633" s="209"/>
      <c r="C7633" s="37" t="s">
        <v>19353</v>
      </c>
      <c r="D7633" s="6" t="s">
        <v>7491</v>
      </c>
      <c r="E7633" s="3">
        <v>2</v>
      </c>
    </row>
    <row r="7634" spans="1:5" ht="18.75">
      <c r="A7634" s="37">
        <v>7632</v>
      </c>
      <c r="B7634" s="209"/>
      <c r="C7634" s="37" t="s">
        <v>19354</v>
      </c>
      <c r="D7634" s="6" t="s">
        <v>7492</v>
      </c>
      <c r="E7634" s="3">
        <v>2</v>
      </c>
    </row>
    <row r="7635" spans="1:5" ht="18.75">
      <c r="A7635" s="37">
        <v>7633</v>
      </c>
      <c r="B7635" s="209"/>
      <c r="C7635" s="37" t="s">
        <v>19355</v>
      </c>
      <c r="D7635" s="6" t="s">
        <v>7493</v>
      </c>
      <c r="E7635" s="3">
        <v>2</v>
      </c>
    </row>
    <row r="7636" spans="1:5" ht="18.75">
      <c r="A7636" s="37">
        <v>7634</v>
      </c>
      <c r="B7636" s="209"/>
      <c r="C7636" s="37" t="s">
        <v>19356</v>
      </c>
      <c r="D7636" s="6" t="s">
        <v>7494</v>
      </c>
      <c r="E7636" s="3">
        <v>2</v>
      </c>
    </row>
    <row r="7637" spans="1:5" ht="33">
      <c r="A7637" s="37">
        <v>7635</v>
      </c>
      <c r="B7637" s="209"/>
      <c r="C7637" s="37" t="s">
        <v>19357</v>
      </c>
      <c r="D7637" s="6" t="s">
        <v>7495</v>
      </c>
      <c r="E7637" s="3">
        <v>2</v>
      </c>
    </row>
    <row r="7638" spans="1:5" ht="18.75">
      <c r="A7638" s="37">
        <v>7636</v>
      </c>
      <c r="B7638" s="209"/>
      <c r="C7638" s="37" t="s">
        <v>19358</v>
      </c>
      <c r="D7638" s="6" t="s">
        <v>7496</v>
      </c>
      <c r="E7638" s="3">
        <v>2</v>
      </c>
    </row>
    <row r="7639" spans="1:5" ht="18.75">
      <c r="A7639" s="37">
        <v>7637</v>
      </c>
      <c r="B7639" s="209"/>
      <c r="C7639" s="37" t="s">
        <v>19359</v>
      </c>
      <c r="D7639" s="6" t="s">
        <v>7497</v>
      </c>
      <c r="E7639" s="3">
        <v>2</v>
      </c>
    </row>
    <row r="7640" spans="1:5" ht="18.75">
      <c r="A7640" s="37">
        <v>7638</v>
      </c>
      <c r="B7640" s="209"/>
      <c r="C7640" s="37" t="s">
        <v>19360</v>
      </c>
      <c r="D7640" s="6" t="s">
        <v>7498</v>
      </c>
      <c r="E7640" s="3">
        <v>2</v>
      </c>
    </row>
    <row r="7641" spans="1:5" ht="18.75">
      <c r="A7641" s="37">
        <v>7639</v>
      </c>
      <c r="B7641" s="209"/>
      <c r="C7641" s="37" t="s">
        <v>19361</v>
      </c>
      <c r="D7641" s="6" t="s">
        <v>7499</v>
      </c>
      <c r="E7641" s="3">
        <v>2</v>
      </c>
    </row>
    <row r="7642" spans="1:5" ht="18.75">
      <c r="A7642" s="37">
        <v>7640</v>
      </c>
      <c r="B7642" s="209"/>
      <c r="C7642" s="37" t="s">
        <v>19362</v>
      </c>
      <c r="D7642" s="6" t="s">
        <v>7500</v>
      </c>
      <c r="E7642" s="3">
        <v>2</v>
      </c>
    </row>
    <row r="7643" spans="1:5" ht="18.75">
      <c r="A7643" s="37">
        <v>7641</v>
      </c>
      <c r="B7643" s="209"/>
      <c r="C7643" s="37" t="s">
        <v>19363</v>
      </c>
      <c r="D7643" s="6" t="s">
        <v>7501</v>
      </c>
      <c r="E7643" s="3">
        <v>2</v>
      </c>
    </row>
    <row r="7644" spans="1:5" ht="18.75">
      <c r="A7644" s="37">
        <v>7642</v>
      </c>
      <c r="B7644" s="209"/>
      <c r="C7644" s="37" t="s">
        <v>19364</v>
      </c>
      <c r="D7644" s="6" t="s">
        <v>7502</v>
      </c>
      <c r="E7644" s="3">
        <v>2</v>
      </c>
    </row>
    <row r="7645" spans="1:5" ht="18.75">
      <c r="A7645" s="37">
        <v>7643</v>
      </c>
      <c r="B7645" s="209"/>
      <c r="C7645" s="37" t="s">
        <v>19365</v>
      </c>
      <c r="D7645" s="6" t="s">
        <v>7503</v>
      </c>
      <c r="E7645" s="3">
        <v>2</v>
      </c>
    </row>
    <row r="7646" spans="1:5" ht="18.75">
      <c r="A7646" s="37">
        <v>7644</v>
      </c>
      <c r="B7646" s="209"/>
      <c r="C7646" s="37" t="s">
        <v>19366</v>
      </c>
      <c r="D7646" s="6" t="s">
        <v>7504</v>
      </c>
      <c r="E7646" s="3">
        <v>2</v>
      </c>
    </row>
    <row r="7647" spans="1:5" ht="18.75">
      <c r="A7647" s="37">
        <v>7645</v>
      </c>
      <c r="B7647" s="209"/>
      <c r="C7647" s="37" t="s">
        <v>19367</v>
      </c>
      <c r="D7647" s="6" t="s">
        <v>7505</v>
      </c>
      <c r="E7647" s="3">
        <v>2</v>
      </c>
    </row>
    <row r="7648" spans="1:5" ht="49.5">
      <c r="A7648" s="37">
        <v>7646</v>
      </c>
      <c r="B7648" s="209"/>
      <c r="C7648" s="37" t="s">
        <v>19368</v>
      </c>
      <c r="D7648" s="6" t="s">
        <v>7506</v>
      </c>
      <c r="E7648" s="3">
        <v>2</v>
      </c>
    </row>
    <row r="7649" spans="1:5" ht="33">
      <c r="A7649" s="37">
        <v>7647</v>
      </c>
      <c r="B7649" s="209"/>
      <c r="C7649" s="37" t="s">
        <v>19369</v>
      </c>
      <c r="D7649" s="6" t="s">
        <v>7507</v>
      </c>
      <c r="E7649" s="3">
        <v>2</v>
      </c>
    </row>
    <row r="7650" spans="1:5" ht="33">
      <c r="A7650" s="37">
        <v>7648</v>
      </c>
      <c r="B7650" s="209"/>
      <c r="C7650" s="37" t="s">
        <v>19370</v>
      </c>
      <c r="D7650" s="6" t="s">
        <v>7508</v>
      </c>
      <c r="E7650" s="3">
        <v>2</v>
      </c>
    </row>
    <row r="7651" spans="1:5" ht="18.75">
      <c r="A7651" s="37">
        <v>7649</v>
      </c>
      <c r="B7651" s="209"/>
      <c r="C7651" s="37" t="s">
        <v>19371</v>
      </c>
      <c r="D7651" s="6" t="s">
        <v>7509</v>
      </c>
      <c r="E7651" s="3">
        <v>2</v>
      </c>
    </row>
    <row r="7652" spans="1:5" ht="33">
      <c r="A7652" s="37">
        <v>7650</v>
      </c>
      <c r="B7652" s="209"/>
      <c r="C7652" s="37" t="s">
        <v>19372</v>
      </c>
      <c r="D7652" s="6" t="s">
        <v>7510</v>
      </c>
      <c r="E7652" s="3">
        <v>2</v>
      </c>
    </row>
    <row r="7653" spans="1:5" ht="18.75">
      <c r="A7653" s="37">
        <v>7651</v>
      </c>
      <c r="B7653" s="209"/>
      <c r="C7653" s="37" t="s">
        <v>19373</v>
      </c>
      <c r="D7653" s="6" t="s">
        <v>7511</v>
      </c>
      <c r="E7653" s="3">
        <v>2</v>
      </c>
    </row>
    <row r="7654" spans="1:5" ht="33">
      <c r="A7654" s="37">
        <v>7652</v>
      </c>
      <c r="B7654" s="209"/>
      <c r="C7654" s="37" t="s">
        <v>19374</v>
      </c>
      <c r="D7654" s="6" t="s">
        <v>7512</v>
      </c>
      <c r="E7654" s="3">
        <v>2</v>
      </c>
    </row>
    <row r="7655" spans="1:5" ht="33">
      <c r="A7655" s="37">
        <v>7653</v>
      </c>
      <c r="B7655" s="209"/>
      <c r="C7655" s="37" t="s">
        <v>19375</v>
      </c>
      <c r="D7655" s="6" t="s">
        <v>7513</v>
      </c>
      <c r="E7655" s="3">
        <v>2</v>
      </c>
    </row>
    <row r="7656" spans="1:5" ht="33">
      <c r="A7656" s="37">
        <v>7654</v>
      </c>
      <c r="B7656" s="209"/>
      <c r="C7656" s="37" t="s">
        <v>19376</v>
      </c>
      <c r="D7656" s="6" t="s">
        <v>7514</v>
      </c>
      <c r="E7656" s="3">
        <v>2</v>
      </c>
    </row>
    <row r="7657" spans="1:5" ht="33">
      <c r="A7657" s="37">
        <v>7655</v>
      </c>
      <c r="B7657" s="209"/>
      <c r="C7657" s="37" t="s">
        <v>19377</v>
      </c>
      <c r="D7657" s="6" t="s">
        <v>7515</v>
      </c>
      <c r="E7657" s="3">
        <v>2</v>
      </c>
    </row>
    <row r="7658" spans="1:5" ht="33">
      <c r="A7658" s="37">
        <v>7656</v>
      </c>
      <c r="B7658" s="209"/>
      <c r="C7658" s="37" t="s">
        <v>19378</v>
      </c>
      <c r="D7658" s="6" t="s">
        <v>7516</v>
      </c>
      <c r="E7658" s="3">
        <v>2</v>
      </c>
    </row>
    <row r="7659" spans="1:5" ht="33">
      <c r="A7659" s="37">
        <v>7657</v>
      </c>
      <c r="B7659" s="209"/>
      <c r="C7659" s="37" t="s">
        <v>19379</v>
      </c>
      <c r="D7659" s="6" t="s">
        <v>7517</v>
      </c>
      <c r="E7659" s="3">
        <v>2</v>
      </c>
    </row>
    <row r="7660" spans="1:5" ht="18.75">
      <c r="A7660" s="37">
        <v>7658</v>
      </c>
      <c r="B7660" s="209"/>
      <c r="C7660" s="37" t="s">
        <v>19380</v>
      </c>
      <c r="D7660" s="6" t="s">
        <v>7518</v>
      </c>
      <c r="E7660" s="3">
        <v>2</v>
      </c>
    </row>
    <row r="7661" spans="1:5" ht="33">
      <c r="A7661" s="37">
        <v>7659</v>
      </c>
      <c r="B7661" s="209"/>
      <c r="C7661" s="37" t="s">
        <v>19381</v>
      </c>
      <c r="D7661" s="6" t="s">
        <v>7519</v>
      </c>
      <c r="E7661" s="3">
        <v>2</v>
      </c>
    </row>
    <row r="7662" spans="1:5" ht="49.5">
      <c r="A7662" s="37">
        <v>7660</v>
      </c>
      <c r="B7662" s="209"/>
      <c r="C7662" s="37" t="s">
        <v>19382</v>
      </c>
      <c r="D7662" s="6" t="s">
        <v>7520</v>
      </c>
      <c r="E7662" s="3">
        <v>2</v>
      </c>
    </row>
    <row r="7663" spans="1:5" ht="18.75">
      <c r="A7663" s="37">
        <v>7661</v>
      </c>
      <c r="B7663" s="209"/>
      <c r="C7663" s="37" t="s">
        <v>19383</v>
      </c>
      <c r="D7663" s="6" t="s">
        <v>7521</v>
      </c>
      <c r="E7663" s="3">
        <v>4</v>
      </c>
    </row>
    <row r="7664" spans="1:5" ht="18.75">
      <c r="A7664" s="37">
        <v>7662</v>
      </c>
      <c r="B7664" s="209"/>
      <c r="C7664" s="37" t="s">
        <v>19384</v>
      </c>
      <c r="D7664" s="6" t="s">
        <v>7522</v>
      </c>
      <c r="E7664" s="3">
        <v>4</v>
      </c>
    </row>
    <row r="7665" spans="1:5" ht="33">
      <c r="A7665" s="37">
        <v>7663</v>
      </c>
      <c r="B7665" s="209"/>
      <c r="C7665" s="37" t="s">
        <v>19385</v>
      </c>
      <c r="D7665" s="6" t="s">
        <v>7523</v>
      </c>
      <c r="E7665" s="3">
        <v>4</v>
      </c>
    </row>
    <row r="7666" spans="1:5" ht="18.75">
      <c r="A7666" s="37">
        <v>7664</v>
      </c>
      <c r="B7666" s="209"/>
      <c r="C7666" s="37" t="s">
        <v>19386</v>
      </c>
      <c r="D7666" s="6" t="s">
        <v>7524</v>
      </c>
      <c r="E7666" s="3">
        <v>4</v>
      </c>
    </row>
    <row r="7667" spans="1:5" ht="18.75">
      <c r="A7667" s="37">
        <v>7665</v>
      </c>
      <c r="B7667" s="209"/>
      <c r="C7667" s="37" t="s">
        <v>19387</v>
      </c>
      <c r="D7667" s="6" t="s">
        <v>7525</v>
      </c>
      <c r="E7667" s="3">
        <v>4</v>
      </c>
    </row>
    <row r="7668" spans="1:5" ht="18.75">
      <c r="A7668" s="37">
        <v>7666</v>
      </c>
      <c r="B7668" s="209"/>
      <c r="C7668" s="37" t="s">
        <v>19388</v>
      </c>
      <c r="D7668" s="6" t="s">
        <v>7526</v>
      </c>
      <c r="E7668" s="3">
        <v>4</v>
      </c>
    </row>
    <row r="7669" spans="1:5" ht="18.75">
      <c r="A7669" s="37">
        <v>7667</v>
      </c>
      <c r="B7669" s="209"/>
      <c r="C7669" s="37" t="s">
        <v>19389</v>
      </c>
      <c r="D7669" s="6" t="s">
        <v>7527</v>
      </c>
      <c r="E7669" s="3">
        <v>4</v>
      </c>
    </row>
    <row r="7670" spans="1:5" ht="49.5">
      <c r="A7670" s="37">
        <v>7668</v>
      </c>
      <c r="B7670" s="209"/>
      <c r="C7670" s="37" t="s">
        <v>19390</v>
      </c>
      <c r="D7670" s="6" t="s">
        <v>7528</v>
      </c>
      <c r="E7670" s="3">
        <v>4</v>
      </c>
    </row>
    <row r="7671" spans="1:5" ht="49.5">
      <c r="A7671" s="37">
        <v>7669</v>
      </c>
      <c r="B7671" s="209"/>
      <c r="C7671" s="37" t="s">
        <v>19390</v>
      </c>
      <c r="D7671" s="6" t="s">
        <v>7529</v>
      </c>
      <c r="E7671" s="3">
        <v>4</v>
      </c>
    </row>
    <row r="7672" spans="1:5" ht="49.5">
      <c r="A7672" s="37">
        <v>7670</v>
      </c>
      <c r="B7672" s="209"/>
      <c r="C7672" s="37" t="s">
        <v>19391</v>
      </c>
      <c r="D7672" s="6" t="s">
        <v>7530</v>
      </c>
      <c r="E7672" s="3">
        <v>4</v>
      </c>
    </row>
    <row r="7673" spans="1:5" ht="49.5">
      <c r="A7673" s="37">
        <v>7671</v>
      </c>
      <c r="B7673" s="209"/>
      <c r="C7673" s="37" t="s">
        <v>19392</v>
      </c>
      <c r="D7673" s="6" t="s">
        <v>7531</v>
      </c>
      <c r="E7673" s="3">
        <v>4</v>
      </c>
    </row>
    <row r="7674" spans="1:5" ht="33">
      <c r="A7674" s="37">
        <v>7672</v>
      </c>
      <c r="B7674" s="209"/>
      <c r="C7674" s="37" t="s">
        <v>19393</v>
      </c>
      <c r="D7674" s="6" t="s">
        <v>7532</v>
      </c>
      <c r="E7674" s="3">
        <v>4</v>
      </c>
    </row>
    <row r="7675" spans="1:5" ht="33">
      <c r="A7675" s="37">
        <v>7673</v>
      </c>
      <c r="B7675" s="209"/>
      <c r="C7675" s="37" t="s">
        <v>19394</v>
      </c>
      <c r="D7675" s="6" t="s">
        <v>7533</v>
      </c>
      <c r="E7675" s="3">
        <v>4</v>
      </c>
    </row>
    <row r="7676" spans="1:5" ht="49.5">
      <c r="A7676" s="37">
        <v>7674</v>
      </c>
      <c r="B7676" s="209"/>
      <c r="C7676" s="37" t="s">
        <v>19395</v>
      </c>
      <c r="D7676" s="6" t="s">
        <v>7534</v>
      </c>
      <c r="E7676" s="3">
        <v>4</v>
      </c>
    </row>
    <row r="7677" spans="1:5" ht="18.75">
      <c r="A7677" s="37">
        <v>7675</v>
      </c>
      <c r="B7677" s="209"/>
      <c r="C7677" s="37" t="s">
        <v>19396</v>
      </c>
      <c r="D7677" s="6" t="s">
        <v>7535</v>
      </c>
      <c r="E7677" s="3">
        <v>4</v>
      </c>
    </row>
    <row r="7678" spans="1:5" ht="18.75">
      <c r="A7678" s="37">
        <v>7676</v>
      </c>
      <c r="B7678" s="209"/>
      <c r="C7678" s="37" t="s">
        <v>19397</v>
      </c>
      <c r="D7678" s="6" t="s">
        <v>7536</v>
      </c>
      <c r="E7678" s="3">
        <v>4</v>
      </c>
    </row>
    <row r="7679" spans="1:5" ht="33">
      <c r="A7679" s="37">
        <v>7677</v>
      </c>
      <c r="B7679" s="209"/>
      <c r="C7679" s="37" t="s">
        <v>19398</v>
      </c>
      <c r="D7679" s="6" t="s">
        <v>7537</v>
      </c>
      <c r="E7679" s="3">
        <v>4</v>
      </c>
    </row>
    <row r="7680" spans="1:5" ht="18.75">
      <c r="A7680" s="37">
        <v>7678</v>
      </c>
      <c r="B7680" s="209"/>
      <c r="C7680" s="37" t="s">
        <v>19399</v>
      </c>
      <c r="D7680" s="6" t="s">
        <v>7538</v>
      </c>
      <c r="E7680" s="3">
        <v>4</v>
      </c>
    </row>
    <row r="7681" spans="1:5" ht="18.75">
      <c r="A7681" s="37">
        <v>7679</v>
      </c>
      <c r="B7681" s="209"/>
      <c r="C7681" s="37" t="s">
        <v>19400</v>
      </c>
      <c r="D7681" s="6" t="s">
        <v>7539</v>
      </c>
      <c r="E7681" s="3">
        <v>4</v>
      </c>
    </row>
    <row r="7682" spans="1:5" ht="33">
      <c r="A7682" s="37">
        <v>7680</v>
      </c>
      <c r="B7682" s="209"/>
      <c r="C7682" s="37" t="s">
        <v>19401</v>
      </c>
      <c r="D7682" s="6" t="s">
        <v>7540</v>
      </c>
      <c r="E7682" s="3">
        <v>4</v>
      </c>
    </row>
    <row r="7683" spans="1:5" ht="33">
      <c r="A7683" s="37">
        <v>7681</v>
      </c>
      <c r="B7683" s="209"/>
      <c r="C7683" s="37" t="s">
        <v>19402</v>
      </c>
      <c r="D7683" s="6" t="s">
        <v>7541</v>
      </c>
      <c r="E7683" s="3">
        <v>4</v>
      </c>
    </row>
    <row r="7684" spans="1:5" ht="18.75">
      <c r="A7684" s="37">
        <v>7682</v>
      </c>
      <c r="B7684" s="209"/>
      <c r="C7684" s="37" t="s">
        <v>19403</v>
      </c>
      <c r="D7684" s="6" t="s">
        <v>7542</v>
      </c>
      <c r="E7684" s="3">
        <v>4</v>
      </c>
    </row>
    <row r="7685" spans="1:5" ht="18.75">
      <c r="A7685" s="37">
        <v>7683</v>
      </c>
      <c r="B7685" s="209"/>
      <c r="C7685" s="37" t="s">
        <v>19404</v>
      </c>
      <c r="D7685" s="6" t="s">
        <v>7543</v>
      </c>
      <c r="E7685" s="3">
        <v>4</v>
      </c>
    </row>
    <row r="7686" spans="1:5" ht="18.75">
      <c r="A7686" s="37">
        <v>7684</v>
      </c>
      <c r="B7686" s="209"/>
      <c r="C7686" s="37" t="s">
        <v>19405</v>
      </c>
      <c r="D7686" s="6" t="s">
        <v>7544</v>
      </c>
      <c r="E7686" s="3">
        <v>4</v>
      </c>
    </row>
    <row r="7687" spans="1:5" ht="33">
      <c r="A7687" s="37">
        <v>7685</v>
      </c>
      <c r="B7687" s="209"/>
      <c r="C7687" s="37" t="s">
        <v>19406</v>
      </c>
      <c r="D7687" s="6" t="s">
        <v>7545</v>
      </c>
      <c r="E7687" s="3">
        <v>4</v>
      </c>
    </row>
    <row r="7688" spans="1:5" ht="33">
      <c r="A7688" s="37">
        <v>7686</v>
      </c>
      <c r="B7688" s="209"/>
      <c r="C7688" s="37" t="s">
        <v>19407</v>
      </c>
      <c r="D7688" s="6" t="s">
        <v>7546</v>
      </c>
      <c r="E7688" s="3">
        <v>4</v>
      </c>
    </row>
    <row r="7689" spans="1:5" ht="18.75">
      <c r="A7689" s="37">
        <v>7687</v>
      </c>
      <c r="B7689" s="209"/>
      <c r="C7689" s="37" t="s">
        <v>19408</v>
      </c>
      <c r="D7689" s="6" t="s">
        <v>7547</v>
      </c>
      <c r="E7689" s="3">
        <v>4</v>
      </c>
    </row>
    <row r="7690" spans="1:5" ht="18.75">
      <c r="A7690" s="37">
        <v>7688</v>
      </c>
      <c r="B7690" s="209"/>
      <c r="C7690" s="37" t="s">
        <v>19409</v>
      </c>
      <c r="D7690" s="6" t="s">
        <v>7548</v>
      </c>
      <c r="E7690" s="3">
        <v>4</v>
      </c>
    </row>
    <row r="7691" spans="1:5" ht="18.75">
      <c r="A7691" s="37">
        <v>7689</v>
      </c>
      <c r="B7691" s="209"/>
      <c r="C7691" s="37" t="s">
        <v>19410</v>
      </c>
      <c r="D7691" s="6" t="s">
        <v>7549</v>
      </c>
      <c r="E7691" s="3">
        <v>4</v>
      </c>
    </row>
    <row r="7692" spans="1:5" ht="18.75">
      <c r="A7692" s="37">
        <v>7690</v>
      </c>
      <c r="B7692" s="209"/>
      <c r="C7692" s="37" t="s">
        <v>19411</v>
      </c>
      <c r="D7692" s="6" t="s">
        <v>7550</v>
      </c>
      <c r="E7692" s="3">
        <v>4</v>
      </c>
    </row>
    <row r="7693" spans="1:5" ht="18.75">
      <c r="A7693" s="37">
        <v>7691</v>
      </c>
      <c r="B7693" s="209"/>
      <c r="C7693" s="37" t="s">
        <v>19412</v>
      </c>
      <c r="D7693" s="6" t="s">
        <v>7551</v>
      </c>
      <c r="E7693" s="3">
        <v>4</v>
      </c>
    </row>
    <row r="7694" spans="1:5" ht="18.75">
      <c r="A7694" s="37">
        <v>7692</v>
      </c>
      <c r="B7694" s="209"/>
      <c r="C7694" s="37" t="s">
        <v>19413</v>
      </c>
      <c r="D7694" s="6" t="s">
        <v>7552</v>
      </c>
      <c r="E7694" s="3">
        <v>4</v>
      </c>
    </row>
    <row r="7695" spans="1:5" ht="33">
      <c r="A7695" s="37">
        <v>7693</v>
      </c>
      <c r="B7695" s="209"/>
      <c r="C7695" s="37" t="s">
        <v>19414</v>
      </c>
      <c r="D7695" s="6" t="s">
        <v>7553</v>
      </c>
      <c r="E7695" s="3">
        <v>4</v>
      </c>
    </row>
    <row r="7696" spans="1:5" ht="33">
      <c r="A7696" s="37">
        <v>7694</v>
      </c>
      <c r="B7696" s="209"/>
      <c r="C7696" s="37" t="s">
        <v>19415</v>
      </c>
      <c r="D7696" s="6" t="s">
        <v>7554</v>
      </c>
      <c r="E7696" s="3">
        <v>4</v>
      </c>
    </row>
    <row r="7697" spans="1:5" ht="18.75">
      <c r="A7697" s="37">
        <v>7695</v>
      </c>
      <c r="B7697" s="209"/>
      <c r="C7697" s="37" t="s">
        <v>19416</v>
      </c>
      <c r="D7697" s="6" t="s">
        <v>7555</v>
      </c>
      <c r="E7697" s="3">
        <v>4</v>
      </c>
    </row>
    <row r="7698" spans="1:5" ht="18.75">
      <c r="A7698" s="37">
        <v>7696</v>
      </c>
      <c r="B7698" s="209"/>
      <c r="C7698" s="37" t="s">
        <v>19417</v>
      </c>
      <c r="D7698" s="6" t="s">
        <v>7556</v>
      </c>
      <c r="E7698" s="3">
        <v>4</v>
      </c>
    </row>
    <row r="7699" spans="1:5" ht="33">
      <c r="A7699" s="37">
        <v>7697</v>
      </c>
      <c r="B7699" s="209"/>
      <c r="C7699" s="37" t="s">
        <v>19418</v>
      </c>
      <c r="D7699" s="6" t="s">
        <v>7557</v>
      </c>
      <c r="E7699" s="3">
        <v>4</v>
      </c>
    </row>
    <row r="7700" spans="1:5" ht="18.75">
      <c r="A7700" s="37">
        <v>7698</v>
      </c>
      <c r="B7700" s="209"/>
      <c r="C7700" s="37" t="s">
        <v>19419</v>
      </c>
      <c r="D7700" s="6" t="s">
        <v>7558</v>
      </c>
      <c r="E7700" s="3">
        <v>4</v>
      </c>
    </row>
    <row r="7701" spans="1:5" ht="18.75">
      <c r="A7701" s="37">
        <v>7699</v>
      </c>
      <c r="B7701" s="209"/>
      <c r="C7701" s="37" t="s">
        <v>19420</v>
      </c>
      <c r="D7701" s="6" t="s">
        <v>7559</v>
      </c>
      <c r="E7701" s="3">
        <v>4</v>
      </c>
    </row>
    <row r="7702" spans="1:5" ht="18.75">
      <c r="A7702" s="37">
        <v>7700</v>
      </c>
      <c r="B7702" s="209"/>
      <c r="C7702" s="37" t="s">
        <v>19421</v>
      </c>
      <c r="D7702" s="6" t="s">
        <v>7560</v>
      </c>
      <c r="E7702" s="3">
        <v>4</v>
      </c>
    </row>
    <row r="7703" spans="1:5" ht="33">
      <c r="A7703" s="37">
        <v>7701</v>
      </c>
      <c r="B7703" s="209"/>
      <c r="C7703" s="37" t="s">
        <v>19422</v>
      </c>
      <c r="D7703" s="6" t="s">
        <v>7561</v>
      </c>
      <c r="E7703" s="3">
        <v>4</v>
      </c>
    </row>
    <row r="7704" spans="1:5" ht="49.5">
      <c r="A7704" s="37">
        <v>7702</v>
      </c>
      <c r="B7704" s="209"/>
      <c r="C7704" s="37" t="s">
        <v>19423</v>
      </c>
      <c r="D7704" s="6" t="s">
        <v>7562</v>
      </c>
      <c r="E7704" s="3">
        <v>4</v>
      </c>
    </row>
    <row r="7705" spans="1:5" ht="18.75">
      <c r="A7705" s="37">
        <v>7703</v>
      </c>
      <c r="B7705" s="209"/>
      <c r="C7705" s="37" t="s">
        <v>19424</v>
      </c>
      <c r="D7705" s="6" t="s">
        <v>7563</v>
      </c>
      <c r="E7705" s="3">
        <v>4</v>
      </c>
    </row>
    <row r="7706" spans="1:5" ht="18.75">
      <c r="A7706" s="37">
        <v>7704</v>
      </c>
      <c r="B7706" s="209"/>
      <c r="C7706" s="37" t="s">
        <v>19425</v>
      </c>
      <c r="D7706" s="6" t="s">
        <v>7564</v>
      </c>
      <c r="E7706" s="3">
        <v>4</v>
      </c>
    </row>
    <row r="7707" spans="1:5" ht="33">
      <c r="A7707" s="37">
        <v>7705</v>
      </c>
      <c r="B7707" s="209"/>
      <c r="C7707" s="37" t="s">
        <v>19426</v>
      </c>
      <c r="D7707" s="6" t="s">
        <v>7565</v>
      </c>
      <c r="E7707" s="3">
        <v>4</v>
      </c>
    </row>
    <row r="7708" spans="1:5" ht="49.5">
      <c r="A7708" s="37">
        <v>7706</v>
      </c>
      <c r="B7708" s="209"/>
      <c r="C7708" s="37" t="s">
        <v>19427</v>
      </c>
      <c r="D7708" s="6" t="s">
        <v>7566</v>
      </c>
      <c r="E7708" s="3">
        <v>4</v>
      </c>
    </row>
    <row r="7709" spans="1:5" ht="33">
      <c r="A7709" s="37">
        <v>7707</v>
      </c>
      <c r="B7709" s="209"/>
      <c r="C7709" s="37" t="s">
        <v>19428</v>
      </c>
      <c r="D7709" s="6" t="s">
        <v>7567</v>
      </c>
      <c r="E7709" s="3">
        <v>4</v>
      </c>
    </row>
    <row r="7710" spans="1:5" ht="18.75">
      <c r="A7710" s="37">
        <v>7708</v>
      </c>
      <c r="B7710" s="209"/>
      <c r="C7710" s="37" t="s">
        <v>19429</v>
      </c>
      <c r="D7710" s="6" t="s">
        <v>7568</v>
      </c>
      <c r="E7710" s="3">
        <v>4</v>
      </c>
    </row>
    <row r="7711" spans="1:5" ht="33">
      <c r="A7711" s="37">
        <v>7709</v>
      </c>
      <c r="B7711" s="209"/>
      <c r="C7711" s="37" t="s">
        <v>19430</v>
      </c>
      <c r="D7711" s="6" t="s">
        <v>7569</v>
      </c>
      <c r="E7711" s="3">
        <v>4</v>
      </c>
    </row>
    <row r="7712" spans="1:5" ht="18.75">
      <c r="A7712" s="37">
        <v>7710</v>
      </c>
      <c r="B7712" s="209"/>
      <c r="C7712" s="37" t="s">
        <v>19431</v>
      </c>
      <c r="D7712" s="6" t="s">
        <v>7570</v>
      </c>
      <c r="E7712" s="3">
        <v>4</v>
      </c>
    </row>
    <row r="7713" spans="1:5" ht="49.5">
      <c r="A7713" s="37">
        <v>7711</v>
      </c>
      <c r="B7713" s="209"/>
      <c r="C7713" s="37" t="s">
        <v>19432</v>
      </c>
      <c r="D7713" s="6" t="s">
        <v>7571</v>
      </c>
      <c r="E7713" s="3">
        <v>4</v>
      </c>
    </row>
    <row r="7714" spans="1:5" ht="33">
      <c r="A7714" s="37">
        <v>7712</v>
      </c>
      <c r="B7714" s="209"/>
      <c r="C7714" s="37" t="s">
        <v>19433</v>
      </c>
      <c r="D7714" s="6" t="s">
        <v>7572</v>
      </c>
      <c r="E7714" s="3">
        <v>4</v>
      </c>
    </row>
    <row r="7715" spans="1:5" ht="18.75">
      <c r="A7715" s="37">
        <v>7713</v>
      </c>
      <c r="B7715" s="209"/>
      <c r="C7715" s="37" t="s">
        <v>19434</v>
      </c>
      <c r="D7715" s="6" t="s">
        <v>7573</v>
      </c>
      <c r="E7715" s="3">
        <v>4</v>
      </c>
    </row>
    <row r="7716" spans="1:5" ht="18.75">
      <c r="A7716" s="37">
        <v>7714</v>
      </c>
      <c r="B7716" s="209"/>
      <c r="C7716" s="37" t="s">
        <v>19435</v>
      </c>
      <c r="D7716" s="6" t="s">
        <v>7574</v>
      </c>
      <c r="E7716" s="3">
        <v>4</v>
      </c>
    </row>
    <row r="7717" spans="1:5" ht="18.75">
      <c r="A7717" s="37">
        <v>7715</v>
      </c>
      <c r="B7717" s="209"/>
      <c r="C7717" s="37" t="s">
        <v>19436</v>
      </c>
      <c r="D7717" s="6" t="s">
        <v>7575</v>
      </c>
      <c r="E7717" s="3">
        <v>4</v>
      </c>
    </row>
    <row r="7718" spans="1:5" ht="33">
      <c r="A7718" s="37">
        <v>7716</v>
      </c>
      <c r="B7718" s="209"/>
      <c r="C7718" s="37" t="s">
        <v>19437</v>
      </c>
      <c r="D7718" s="6" t="s">
        <v>7576</v>
      </c>
      <c r="E7718" s="3">
        <v>4</v>
      </c>
    </row>
    <row r="7719" spans="1:5" ht="33">
      <c r="A7719" s="37">
        <v>7717</v>
      </c>
      <c r="B7719" s="209"/>
      <c r="C7719" s="37" t="s">
        <v>19438</v>
      </c>
      <c r="D7719" s="6" t="s">
        <v>7577</v>
      </c>
      <c r="E7719" s="3">
        <v>4</v>
      </c>
    </row>
    <row r="7720" spans="1:5" ht="18.75">
      <c r="A7720" s="37">
        <v>7718</v>
      </c>
      <c r="B7720" s="209"/>
      <c r="C7720" s="37" t="s">
        <v>19439</v>
      </c>
      <c r="D7720" s="6" t="s">
        <v>7578</v>
      </c>
      <c r="E7720" s="3">
        <v>4</v>
      </c>
    </row>
    <row r="7721" spans="1:5" ht="18.75">
      <c r="A7721" s="37">
        <v>7719</v>
      </c>
      <c r="B7721" s="209"/>
      <c r="C7721" s="37" t="s">
        <v>19440</v>
      </c>
      <c r="D7721" s="6" t="s">
        <v>7579</v>
      </c>
      <c r="E7721" s="3">
        <v>4</v>
      </c>
    </row>
    <row r="7722" spans="1:5" ht="18.75">
      <c r="A7722" s="37">
        <v>7720</v>
      </c>
      <c r="B7722" s="209"/>
      <c r="C7722" s="37" t="s">
        <v>19441</v>
      </c>
      <c r="D7722" s="6" t="s">
        <v>7580</v>
      </c>
      <c r="E7722" s="3">
        <v>4</v>
      </c>
    </row>
    <row r="7723" spans="1:5" ht="18.75">
      <c r="A7723" s="37">
        <v>7721</v>
      </c>
      <c r="B7723" s="209"/>
      <c r="C7723" s="37" t="s">
        <v>19442</v>
      </c>
      <c r="D7723" s="6" t="s">
        <v>7581</v>
      </c>
      <c r="E7723" s="3">
        <v>4</v>
      </c>
    </row>
    <row r="7724" spans="1:5" ht="33">
      <c r="A7724" s="37">
        <v>7722</v>
      </c>
      <c r="B7724" s="209"/>
      <c r="C7724" s="37" t="s">
        <v>19443</v>
      </c>
      <c r="D7724" s="6" t="s">
        <v>7582</v>
      </c>
      <c r="E7724" s="3">
        <v>4</v>
      </c>
    </row>
    <row r="7725" spans="1:5" ht="18.75">
      <c r="A7725" s="37">
        <v>7723</v>
      </c>
      <c r="B7725" s="209"/>
      <c r="C7725" s="37" t="s">
        <v>19444</v>
      </c>
      <c r="D7725" s="6" t="s">
        <v>7583</v>
      </c>
      <c r="E7725" s="3">
        <v>4</v>
      </c>
    </row>
    <row r="7726" spans="1:5" ht="18.75">
      <c r="A7726" s="37">
        <v>7724</v>
      </c>
      <c r="B7726" s="209"/>
      <c r="C7726" s="37" t="s">
        <v>19445</v>
      </c>
      <c r="D7726" s="6" t="s">
        <v>7584</v>
      </c>
      <c r="E7726" s="3">
        <v>4</v>
      </c>
    </row>
    <row r="7727" spans="1:5" ht="49.5">
      <c r="A7727" s="37">
        <v>7725</v>
      </c>
      <c r="B7727" s="209"/>
      <c r="C7727" s="37" t="s">
        <v>19446</v>
      </c>
      <c r="D7727" s="6" t="s">
        <v>7585</v>
      </c>
      <c r="E7727" s="3">
        <v>4</v>
      </c>
    </row>
    <row r="7728" spans="1:5" ht="33">
      <c r="A7728" s="37">
        <v>7726</v>
      </c>
      <c r="B7728" s="209"/>
      <c r="C7728" s="37" t="s">
        <v>19447</v>
      </c>
      <c r="D7728" s="6" t="s">
        <v>7586</v>
      </c>
      <c r="E7728" s="3">
        <v>4</v>
      </c>
    </row>
    <row r="7729" spans="1:5" ht="33">
      <c r="A7729" s="37">
        <v>7727</v>
      </c>
      <c r="B7729" s="209"/>
      <c r="C7729" s="37" t="s">
        <v>19448</v>
      </c>
      <c r="D7729" s="6" t="s">
        <v>7587</v>
      </c>
      <c r="E7729" s="3">
        <v>4</v>
      </c>
    </row>
    <row r="7730" spans="1:5" ht="18.75">
      <c r="A7730" s="37">
        <v>7728</v>
      </c>
      <c r="B7730" s="209"/>
      <c r="C7730" s="37" t="s">
        <v>19449</v>
      </c>
      <c r="D7730" s="6" t="s">
        <v>7588</v>
      </c>
      <c r="E7730" s="3">
        <v>4</v>
      </c>
    </row>
    <row r="7731" spans="1:5" ht="18.75">
      <c r="A7731" s="37">
        <v>7729</v>
      </c>
      <c r="B7731" s="209"/>
      <c r="C7731" s="37" t="s">
        <v>19450</v>
      </c>
      <c r="D7731" s="6" t="s">
        <v>7589</v>
      </c>
      <c r="E7731" s="3">
        <v>4</v>
      </c>
    </row>
    <row r="7732" spans="1:5" ht="49.5">
      <c r="A7732" s="37">
        <v>7730</v>
      </c>
      <c r="B7732" s="209"/>
      <c r="C7732" s="37" t="s">
        <v>19451</v>
      </c>
      <c r="D7732" s="6" t="s">
        <v>7590</v>
      </c>
      <c r="E7732" s="3">
        <v>4</v>
      </c>
    </row>
    <row r="7733" spans="1:5" ht="18.75">
      <c r="A7733" s="37">
        <v>7731</v>
      </c>
      <c r="B7733" s="209"/>
      <c r="C7733" s="37" t="s">
        <v>19452</v>
      </c>
      <c r="D7733" s="6" t="s">
        <v>7591</v>
      </c>
      <c r="E7733" s="3">
        <v>4</v>
      </c>
    </row>
    <row r="7734" spans="1:5" ht="33">
      <c r="A7734" s="37">
        <v>7732</v>
      </c>
      <c r="B7734" s="209"/>
      <c r="C7734" s="37" t="s">
        <v>19453</v>
      </c>
      <c r="D7734" s="6" t="s">
        <v>7592</v>
      </c>
      <c r="E7734" s="3">
        <v>4</v>
      </c>
    </row>
    <row r="7735" spans="1:5" ht="33">
      <c r="A7735" s="37">
        <v>7733</v>
      </c>
      <c r="B7735" s="209"/>
      <c r="C7735" s="37" t="s">
        <v>19454</v>
      </c>
      <c r="D7735" s="6" t="s">
        <v>7593</v>
      </c>
      <c r="E7735" s="3">
        <v>4</v>
      </c>
    </row>
    <row r="7736" spans="1:5" ht="33">
      <c r="A7736" s="37">
        <v>7734</v>
      </c>
      <c r="B7736" s="209"/>
      <c r="C7736" s="37" t="s">
        <v>19455</v>
      </c>
      <c r="D7736" s="6" t="s">
        <v>7594</v>
      </c>
      <c r="E7736" s="3">
        <v>4</v>
      </c>
    </row>
    <row r="7737" spans="1:5" ht="18.75">
      <c r="A7737" s="37">
        <v>7735</v>
      </c>
      <c r="B7737" s="209"/>
      <c r="C7737" s="37" t="s">
        <v>19456</v>
      </c>
      <c r="D7737" s="6" t="s">
        <v>7595</v>
      </c>
      <c r="E7737" s="3">
        <v>4</v>
      </c>
    </row>
    <row r="7738" spans="1:5" ht="18.75">
      <c r="A7738" s="37">
        <v>7736</v>
      </c>
      <c r="B7738" s="209"/>
      <c r="C7738" s="37" t="s">
        <v>19457</v>
      </c>
      <c r="D7738" s="6" t="s">
        <v>7596</v>
      </c>
      <c r="E7738" s="3">
        <v>4</v>
      </c>
    </row>
    <row r="7739" spans="1:5" ht="18.75">
      <c r="A7739" s="37">
        <v>7737</v>
      </c>
      <c r="B7739" s="209"/>
      <c r="C7739" s="37" t="s">
        <v>19458</v>
      </c>
      <c r="D7739" s="6" t="s">
        <v>7597</v>
      </c>
      <c r="E7739" s="3">
        <v>4</v>
      </c>
    </row>
    <row r="7740" spans="1:5" ht="18.75">
      <c r="A7740" s="37">
        <v>7738</v>
      </c>
      <c r="B7740" s="209"/>
      <c r="C7740" s="37" t="s">
        <v>19459</v>
      </c>
      <c r="D7740" s="6" t="s">
        <v>7598</v>
      </c>
      <c r="E7740" s="3">
        <v>4</v>
      </c>
    </row>
    <row r="7741" spans="1:5" ht="18.75">
      <c r="A7741" s="37">
        <v>7739</v>
      </c>
      <c r="B7741" s="209"/>
      <c r="C7741" s="37" t="s">
        <v>19460</v>
      </c>
      <c r="D7741" s="6" t="s">
        <v>7599</v>
      </c>
      <c r="E7741" s="3">
        <v>4</v>
      </c>
    </row>
    <row r="7742" spans="1:5" ht="18.75">
      <c r="A7742" s="37">
        <v>7740</v>
      </c>
      <c r="B7742" s="209"/>
      <c r="C7742" s="37" t="s">
        <v>19461</v>
      </c>
      <c r="D7742" s="6" t="s">
        <v>7600</v>
      </c>
      <c r="E7742" s="3">
        <v>4</v>
      </c>
    </row>
    <row r="7743" spans="1:5" ht="18.75">
      <c r="A7743" s="37">
        <v>7741</v>
      </c>
      <c r="B7743" s="209"/>
      <c r="C7743" s="37" t="s">
        <v>19462</v>
      </c>
      <c r="D7743" s="6" t="s">
        <v>7601</v>
      </c>
      <c r="E7743" s="3">
        <v>4</v>
      </c>
    </row>
    <row r="7744" spans="1:5" ht="18.75">
      <c r="A7744" s="37">
        <v>7742</v>
      </c>
      <c r="B7744" s="209"/>
      <c r="C7744" s="37" t="s">
        <v>19463</v>
      </c>
      <c r="D7744" s="6" t="s">
        <v>7602</v>
      </c>
      <c r="E7744" s="3">
        <v>4</v>
      </c>
    </row>
    <row r="7745" spans="1:5" ht="49.5">
      <c r="A7745" s="37">
        <v>7743</v>
      </c>
      <c r="B7745" s="209"/>
      <c r="C7745" s="37" t="s">
        <v>19464</v>
      </c>
      <c r="D7745" s="6" t="s">
        <v>7603</v>
      </c>
      <c r="E7745" s="3">
        <v>4</v>
      </c>
    </row>
    <row r="7746" spans="1:5" ht="18.75">
      <c r="A7746" s="37">
        <v>7744</v>
      </c>
      <c r="B7746" s="209"/>
      <c r="C7746" s="37" t="s">
        <v>19465</v>
      </c>
      <c r="D7746" s="6" t="s">
        <v>7604</v>
      </c>
      <c r="E7746" s="3">
        <v>4</v>
      </c>
    </row>
    <row r="7747" spans="1:5" ht="49.5">
      <c r="A7747" s="37">
        <v>7745</v>
      </c>
      <c r="B7747" s="209"/>
      <c r="C7747" s="37" t="s">
        <v>19466</v>
      </c>
      <c r="D7747" s="6" t="s">
        <v>7605</v>
      </c>
      <c r="E7747" s="3">
        <v>4</v>
      </c>
    </row>
    <row r="7748" spans="1:5" ht="18.75">
      <c r="A7748" s="37">
        <v>7746</v>
      </c>
      <c r="B7748" s="209"/>
      <c r="C7748" s="37" t="s">
        <v>19467</v>
      </c>
      <c r="D7748" s="6" t="s">
        <v>7606</v>
      </c>
      <c r="E7748" s="3">
        <v>4</v>
      </c>
    </row>
    <row r="7749" spans="1:5" ht="18.75">
      <c r="A7749" s="37">
        <v>7747</v>
      </c>
      <c r="B7749" s="209"/>
      <c r="C7749" s="37" t="s">
        <v>19468</v>
      </c>
      <c r="D7749" s="6" t="s">
        <v>7607</v>
      </c>
      <c r="E7749" s="3">
        <v>4</v>
      </c>
    </row>
    <row r="7750" spans="1:5" ht="18.75">
      <c r="A7750" s="37">
        <v>7748</v>
      </c>
      <c r="B7750" s="209"/>
      <c r="C7750" s="37" t="s">
        <v>19469</v>
      </c>
      <c r="D7750" s="6" t="s">
        <v>7608</v>
      </c>
      <c r="E7750" s="3">
        <v>4</v>
      </c>
    </row>
    <row r="7751" spans="1:5" ht="49.5">
      <c r="A7751" s="37">
        <v>7749</v>
      </c>
      <c r="B7751" s="209"/>
      <c r="C7751" s="37" t="s">
        <v>19470</v>
      </c>
      <c r="D7751" s="6" t="s">
        <v>7609</v>
      </c>
      <c r="E7751" s="3">
        <v>4</v>
      </c>
    </row>
    <row r="7752" spans="1:5" ht="33">
      <c r="A7752" s="37">
        <v>7750</v>
      </c>
      <c r="B7752" s="209"/>
      <c r="C7752" s="37" t="s">
        <v>19471</v>
      </c>
      <c r="D7752" s="6" t="s">
        <v>7610</v>
      </c>
      <c r="E7752" s="3">
        <v>4</v>
      </c>
    </row>
    <row r="7753" spans="1:5" ht="33">
      <c r="A7753" s="37">
        <v>7751</v>
      </c>
      <c r="B7753" s="209"/>
      <c r="C7753" s="37" t="s">
        <v>19472</v>
      </c>
      <c r="D7753" s="6" t="s">
        <v>7611</v>
      </c>
      <c r="E7753" s="3">
        <v>4</v>
      </c>
    </row>
    <row r="7754" spans="1:5" ht="33">
      <c r="A7754" s="37">
        <v>7752</v>
      </c>
      <c r="B7754" s="209"/>
      <c r="C7754" s="37" t="s">
        <v>19473</v>
      </c>
      <c r="D7754" s="6" t="s">
        <v>7612</v>
      </c>
      <c r="E7754" s="3">
        <v>4</v>
      </c>
    </row>
    <row r="7755" spans="1:5" ht="33">
      <c r="A7755" s="37">
        <v>7753</v>
      </c>
      <c r="B7755" s="209"/>
      <c r="C7755" s="37" t="s">
        <v>19474</v>
      </c>
      <c r="D7755" s="6" t="s">
        <v>7613</v>
      </c>
      <c r="E7755" s="3">
        <v>4</v>
      </c>
    </row>
    <row r="7756" spans="1:5" ht="33">
      <c r="A7756" s="37">
        <v>7754</v>
      </c>
      <c r="B7756" s="209"/>
      <c r="C7756" s="37" t="s">
        <v>19475</v>
      </c>
      <c r="D7756" s="6" t="s">
        <v>7614</v>
      </c>
      <c r="E7756" s="3">
        <v>4</v>
      </c>
    </row>
    <row r="7757" spans="1:5" ht="33">
      <c r="A7757" s="37">
        <v>7755</v>
      </c>
      <c r="B7757" s="209"/>
      <c r="C7757" s="37" t="s">
        <v>19476</v>
      </c>
      <c r="D7757" s="6" t="s">
        <v>7615</v>
      </c>
      <c r="E7757" s="3">
        <v>4</v>
      </c>
    </row>
    <row r="7758" spans="1:5" ht="33">
      <c r="A7758" s="37">
        <v>7756</v>
      </c>
      <c r="B7758" s="209"/>
      <c r="C7758" s="37" t="s">
        <v>19477</v>
      </c>
      <c r="D7758" s="6" t="s">
        <v>7616</v>
      </c>
      <c r="E7758" s="3">
        <v>4</v>
      </c>
    </row>
    <row r="7759" spans="1:5" ht="33">
      <c r="A7759" s="37">
        <v>7757</v>
      </c>
      <c r="B7759" s="209"/>
      <c r="C7759" s="37" t="s">
        <v>19478</v>
      </c>
      <c r="D7759" s="6" t="s">
        <v>7617</v>
      </c>
      <c r="E7759" s="3">
        <v>4</v>
      </c>
    </row>
    <row r="7760" spans="1:5" ht="18.75">
      <c r="A7760" s="37">
        <v>7758</v>
      </c>
      <c r="B7760" s="209"/>
      <c r="C7760" s="37" t="s">
        <v>19479</v>
      </c>
      <c r="D7760" s="6" t="s">
        <v>7618</v>
      </c>
      <c r="E7760" s="3">
        <v>4</v>
      </c>
    </row>
    <row r="7761" spans="1:5" ht="33">
      <c r="A7761" s="37">
        <v>7759</v>
      </c>
      <c r="B7761" s="209"/>
      <c r="C7761" s="37" t="s">
        <v>19480</v>
      </c>
      <c r="D7761" s="6" t="s">
        <v>7619</v>
      </c>
      <c r="E7761" s="3">
        <v>2</v>
      </c>
    </row>
    <row r="7762" spans="1:5" ht="18.75">
      <c r="A7762" s="37">
        <v>7760</v>
      </c>
      <c r="B7762" s="209"/>
      <c r="C7762" s="37" t="s">
        <v>19481</v>
      </c>
      <c r="D7762" s="6" t="s">
        <v>7620</v>
      </c>
      <c r="E7762" s="3">
        <v>4</v>
      </c>
    </row>
    <row r="7763" spans="1:5" ht="18.75">
      <c r="A7763" s="37">
        <v>7761</v>
      </c>
      <c r="B7763" s="209"/>
      <c r="C7763" s="37" t="s">
        <v>19482</v>
      </c>
      <c r="D7763" s="6" t="s">
        <v>7621</v>
      </c>
      <c r="E7763" s="3">
        <v>4</v>
      </c>
    </row>
    <row r="7764" spans="1:5" ht="18.75">
      <c r="A7764" s="37">
        <v>7762</v>
      </c>
      <c r="B7764" s="209"/>
      <c r="C7764" s="37" t="s">
        <v>19483</v>
      </c>
      <c r="D7764" s="6" t="s">
        <v>7622</v>
      </c>
      <c r="E7764" s="3">
        <v>4</v>
      </c>
    </row>
    <row r="7765" spans="1:5" ht="49.5">
      <c r="A7765" s="37">
        <v>7763</v>
      </c>
      <c r="B7765" s="209"/>
      <c r="C7765" s="37" t="s">
        <v>19484</v>
      </c>
      <c r="D7765" s="6" t="s">
        <v>7623</v>
      </c>
      <c r="E7765" s="3">
        <v>2</v>
      </c>
    </row>
    <row r="7766" spans="1:5" ht="33">
      <c r="A7766" s="37">
        <v>7764</v>
      </c>
      <c r="B7766" s="209"/>
      <c r="C7766" s="37" t="s">
        <v>19485</v>
      </c>
      <c r="D7766" s="6" t="s">
        <v>7624</v>
      </c>
      <c r="E7766" s="3">
        <v>4</v>
      </c>
    </row>
    <row r="7767" spans="1:5" ht="33">
      <c r="A7767" s="37">
        <v>7765</v>
      </c>
      <c r="B7767" s="209"/>
      <c r="C7767" s="37" t="s">
        <v>19486</v>
      </c>
      <c r="D7767" s="6" t="s">
        <v>7625</v>
      </c>
      <c r="E7767" s="3">
        <v>2</v>
      </c>
    </row>
    <row r="7768" spans="1:5" ht="49.5">
      <c r="A7768" s="37">
        <v>7766</v>
      </c>
      <c r="B7768" s="209"/>
      <c r="C7768" s="37" t="s">
        <v>19487</v>
      </c>
      <c r="D7768" s="6" t="s">
        <v>7626</v>
      </c>
      <c r="E7768" s="3">
        <v>2</v>
      </c>
    </row>
    <row r="7769" spans="1:5" ht="18.75">
      <c r="A7769" s="37">
        <v>7767</v>
      </c>
      <c r="B7769" s="209"/>
      <c r="C7769" s="37" t="s">
        <v>19488</v>
      </c>
      <c r="D7769" s="6" t="s">
        <v>7627</v>
      </c>
      <c r="E7769" s="3">
        <v>2</v>
      </c>
    </row>
    <row r="7770" spans="1:5" ht="18.75">
      <c r="A7770" s="37">
        <v>7768</v>
      </c>
      <c r="B7770" s="209"/>
      <c r="C7770" s="37" t="s">
        <v>19489</v>
      </c>
      <c r="D7770" s="6" t="s">
        <v>7628</v>
      </c>
      <c r="E7770" s="3">
        <v>2</v>
      </c>
    </row>
    <row r="7771" spans="1:5" ht="18.75">
      <c r="A7771" s="37">
        <v>7769</v>
      </c>
      <c r="B7771" s="209"/>
      <c r="C7771" s="37" t="s">
        <v>19490</v>
      </c>
      <c r="D7771" s="6" t="s">
        <v>7629</v>
      </c>
      <c r="E7771" s="3">
        <v>2</v>
      </c>
    </row>
    <row r="7772" spans="1:5" ht="18.75">
      <c r="A7772" s="37">
        <v>7770</v>
      </c>
      <c r="B7772" s="209"/>
      <c r="C7772" s="37" t="s">
        <v>19491</v>
      </c>
      <c r="D7772" s="6" t="s">
        <v>7630</v>
      </c>
      <c r="E7772" s="3">
        <v>2</v>
      </c>
    </row>
    <row r="7773" spans="1:5" ht="18.75">
      <c r="A7773" s="37">
        <v>7771</v>
      </c>
      <c r="B7773" s="209"/>
      <c r="C7773" s="37" t="s">
        <v>19492</v>
      </c>
      <c r="D7773" s="6" t="s">
        <v>7631</v>
      </c>
      <c r="E7773" s="3">
        <v>2</v>
      </c>
    </row>
    <row r="7774" spans="1:5" ht="18.75">
      <c r="A7774" s="37">
        <v>7772</v>
      </c>
      <c r="B7774" s="209"/>
      <c r="C7774" s="37" t="s">
        <v>19493</v>
      </c>
      <c r="D7774" s="6" t="s">
        <v>7632</v>
      </c>
      <c r="E7774" s="3">
        <v>2</v>
      </c>
    </row>
    <row r="7775" spans="1:5" ht="33">
      <c r="A7775" s="37">
        <v>7773</v>
      </c>
      <c r="B7775" s="209"/>
      <c r="C7775" s="37" t="s">
        <v>19494</v>
      </c>
      <c r="D7775" s="6" t="s">
        <v>7633</v>
      </c>
      <c r="E7775" s="3">
        <v>2</v>
      </c>
    </row>
    <row r="7776" spans="1:5" ht="18.75">
      <c r="A7776" s="37">
        <v>7774</v>
      </c>
      <c r="B7776" s="209"/>
      <c r="C7776" s="37" t="s">
        <v>19495</v>
      </c>
      <c r="D7776" s="6" t="s">
        <v>7634</v>
      </c>
      <c r="E7776" s="3">
        <v>2</v>
      </c>
    </row>
    <row r="7777" spans="1:5" ht="33">
      <c r="A7777" s="37">
        <v>7775</v>
      </c>
      <c r="B7777" s="209"/>
      <c r="C7777" s="37" t="s">
        <v>19496</v>
      </c>
      <c r="D7777" s="6" t="s">
        <v>7635</v>
      </c>
      <c r="E7777" s="3">
        <v>2</v>
      </c>
    </row>
    <row r="7778" spans="1:5" ht="33">
      <c r="A7778" s="37">
        <v>7776</v>
      </c>
      <c r="B7778" s="209"/>
      <c r="C7778" s="37" t="s">
        <v>19497</v>
      </c>
      <c r="D7778" s="6" t="s">
        <v>7636</v>
      </c>
      <c r="E7778" s="3">
        <v>2</v>
      </c>
    </row>
    <row r="7779" spans="1:5" ht="18.75">
      <c r="A7779" s="37">
        <v>7777</v>
      </c>
      <c r="B7779" s="209"/>
      <c r="C7779" s="37" t="s">
        <v>19498</v>
      </c>
      <c r="D7779" s="6" t="s">
        <v>7637</v>
      </c>
      <c r="E7779" s="3">
        <v>2</v>
      </c>
    </row>
    <row r="7780" spans="1:5" ht="18.75">
      <c r="A7780" s="37">
        <v>7778</v>
      </c>
      <c r="B7780" s="209"/>
      <c r="C7780" s="37" t="s">
        <v>19499</v>
      </c>
      <c r="D7780" s="6" t="s">
        <v>7638</v>
      </c>
      <c r="E7780" s="3">
        <v>2</v>
      </c>
    </row>
    <row r="7781" spans="1:5" ht="18.75">
      <c r="A7781" s="37">
        <v>7779</v>
      </c>
      <c r="B7781" s="209"/>
      <c r="C7781" s="37" t="s">
        <v>19500</v>
      </c>
      <c r="D7781" s="6" t="s">
        <v>7639</v>
      </c>
      <c r="E7781" s="3">
        <v>2</v>
      </c>
    </row>
    <row r="7782" spans="1:5" ht="18.75">
      <c r="A7782" s="37">
        <v>7780</v>
      </c>
      <c r="B7782" s="209"/>
      <c r="C7782" s="37" t="s">
        <v>19501</v>
      </c>
      <c r="D7782" s="6" t="s">
        <v>7640</v>
      </c>
      <c r="E7782" s="3">
        <v>2</v>
      </c>
    </row>
    <row r="7783" spans="1:5" ht="33">
      <c r="A7783" s="37">
        <v>7781</v>
      </c>
      <c r="B7783" s="209"/>
      <c r="C7783" s="37" t="s">
        <v>19502</v>
      </c>
      <c r="D7783" s="6" t="s">
        <v>7641</v>
      </c>
      <c r="E7783" s="3">
        <v>2</v>
      </c>
    </row>
    <row r="7784" spans="1:5" ht="33">
      <c r="A7784" s="37">
        <v>7782</v>
      </c>
      <c r="B7784" s="209"/>
      <c r="C7784" s="37" t="s">
        <v>19503</v>
      </c>
      <c r="D7784" s="6" t="s">
        <v>7642</v>
      </c>
      <c r="E7784" s="3">
        <v>2</v>
      </c>
    </row>
    <row r="7785" spans="1:5" ht="18.75">
      <c r="A7785" s="37">
        <v>7783</v>
      </c>
      <c r="B7785" s="209"/>
      <c r="C7785" s="37" t="s">
        <v>19504</v>
      </c>
      <c r="D7785" s="6" t="s">
        <v>7643</v>
      </c>
      <c r="E7785" s="3">
        <v>2</v>
      </c>
    </row>
    <row r="7786" spans="1:5" ht="18.75">
      <c r="A7786" s="37">
        <v>7784</v>
      </c>
      <c r="B7786" s="209"/>
      <c r="C7786" s="37" t="s">
        <v>19505</v>
      </c>
      <c r="D7786" s="6" t="s">
        <v>7644</v>
      </c>
      <c r="E7786" s="3">
        <v>2</v>
      </c>
    </row>
    <row r="7787" spans="1:5" ht="18.75">
      <c r="A7787" s="37">
        <v>7785</v>
      </c>
      <c r="B7787" s="209"/>
      <c r="C7787" s="37" t="s">
        <v>19506</v>
      </c>
      <c r="D7787" s="6" t="s">
        <v>7645</v>
      </c>
      <c r="E7787" s="3">
        <v>2</v>
      </c>
    </row>
    <row r="7788" spans="1:5" ht="18.75">
      <c r="A7788" s="37">
        <v>7786</v>
      </c>
      <c r="B7788" s="209"/>
      <c r="C7788" s="37" t="s">
        <v>19507</v>
      </c>
      <c r="D7788" s="6" t="s">
        <v>7646</v>
      </c>
      <c r="E7788" s="3">
        <v>2</v>
      </c>
    </row>
    <row r="7789" spans="1:5" ht="33">
      <c r="A7789" s="37">
        <v>7787</v>
      </c>
      <c r="B7789" s="209"/>
      <c r="C7789" s="37" t="s">
        <v>19508</v>
      </c>
      <c r="D7789" s="6" t="s">
        <v>7647</v>
      </c>
      <c r="E7789" s="3">
        <v>2</v>
      </c>
    </row>
    <row r="7790" spans="1:5" ht="18.75">
      <c r="A7790" s="37">
        <v>7788</v>
      </c>
      <c r="B7790" s="209"/>
      <c r="C7790" s="37" t="s">
        <v>19509</v>
      </c>
      <c r="D7790" s="6" t="s">
        <v>7648</v>
      </c>
      <c r="E7790" s="3">
        <v>2</v>
      </c>
    </row>
    <row r="7791" spans="1:5" ht="18.75">
      <c r="A7791" s="37">
        <v>7789</v>
      </c>
      <c r="B7791" s="209"/>
      <c r="C7791" s="37" t="s">
        <v>19510</v>
      </c>
      <c r="D7791" s="6" t="s">
        <v>7649</v>
      </c>
      <c r="E7791" s="3">
        <v>2</v>
      </c>
    </row>
    <row r="7792" spans="1:5" ht="18.75">
      <c r="A7792" s="37">
        <v>7790</v>
      </c>
      <c r="B7792" s="209"/>
      <c r="C7792" s="37" t="s">
        <v>19511</v>
      </c>
      <c r="D7792" s="6" t="s">
        <v>7650</v>
      </c>
      <c r="E7792" s="3">
        <v>2</v>
      </c>
    </row>
    <row r="7793" spans="1:5" ht="18.75">
      <c r="A7793" s="37">
        <v>7791</v>
      </c>
      <c r="B7793" s="209"/>
      <c r="C7793" s="37" t="s">
        <v>19512</v>
      </c>
      <c r="D7793" s="6" t="s">
        <v>7651</v>
      </c>
      <c r="E7793" s="3">
        <v>2</v>
      </c>
    </row>
    <row r="7794" spans="1:5" ht="33">
      <c r="A7794" s="37">
        <v>7792</v>
      </c>
      <c r="B7794" s="209"/>
      <c r="C7794" s="37" t="s">
        <v>19513</v>
      </c>
      <c r="D7794" s="6" t="s">
        <v>7652</v>
      </c>
      <c r="E7794" s="3">
        <v>2</v>
      </c>
    </row>
    <row r="7795" spans="1:5" ht="18.75">
      <c r="A7795" s="37">
        <v>7793</v>
      </c>
      <c r="B7795" s="209"/>
      <c r="C7795" s="37" t="s">
        <v>19514</v>
      </c>
      <c r="D7795" s="6" t="s">
        <v>7653</v>
      </c>
      <c r="E7795" s="3">
        <v>2</v>
      </c>
    </row>
    <row r="7796" spans="1:5" ht="18.75">
      <c r="A7796" s="37">
        <v>7794</v>
      </c>
      <c r="B7796" s="209"/>
      <c r="C7796" s="37" t="s">
        <v>19515</v>
      </c>
      <c r="D7796" s="6" t="s">
        <v>7654</v>
      </c>
      <c r="E7796" s="3">
        <v>2</v>
      </c>
    </row>
    <row r="7797" spans="1:5" ht="33">
      <c r="A7797" s="37">
        <v>7795</v>
      </c>
      <c r="B7797" s="209"/>
      <c r="C7797" s="37" t="s">
        <v>19516</v>
      </c>
      <c r="D7797" s="6" t="s">
        <v>7655</v>
      </c>
      <c r="E7797" s="3">
        <v>2</v>
      </c>
    </row>
    <row r="7798" spans="1:5" ht="18.75">
      <c r="A7798" s="37">
        <v>7796</v>
      </c>
      <c r="B7798" s="209"/>
      <c r="C7798" s="37" t="s">
        <v>19517</v>
      </c>
      <c r="D7798" s="6" t="s">
        <v>7656</v>
      </c>
      <c r="E7798" s="3">
        <v>2</v>
      </c>
    </row>
    <row r="7799" spans="1:5" ht="33">
      <c r="A7799" s="37">
        <v>7797</v>
      </c>
      <c r="B7799" s="209"/>
      <c r="C7799" s="37" t="s">
        <v>19518</v>
      </c>
      <c r="D7799" s="6" t="s">
        <v>7657</v>
      </c>
      <c r="E7799" s="3">
        <v>2</v>
      </c>
    </row>
    <row r="7800" spans="1:5" ht="33">
      <c r="A7800" s="37">
        <v>7798</v>
      </c>
      <c r="B7800" s="209"/>
      <c r="C7800" s="37" t="s">
        <v>19519</v>
      </c>
      <c r="D7800" s="6" t="s">
        <v>7658</v>
      </c>
      <c r="E7800" s="3">
        <v>2</v>
      </c>
    </row>
    <row r="7801" spans="1:5" ht="18.75">
      <c r="A7801" s="37">
        <v>7799</v>
      </c>
      <c r="B7801" s="209"/>
      <c r="C7801" s="37" t="s">
        <v>19520</v>
      </c>
      <c r="D7801" s="6" t="s">
        <v>7659</v>
      </c>
      <c r="E7801" s="3">
        <v>2</v>
      </c>
    </row>
    <row r="7802" spans="1:5" ht="18.75">
      <c r="A7802" s="37">
        <v>7800</v>
      </c>
      <c r="B7802" s="209"/>
      <c r="C7802" s="37" t="s">
        <v>19521</v>
      </c>
      <c r="D7802" s="6" t="s">
        <v>7660</v>
      </c>
      <c r="E7802" s="3">
        <v>2</v>
      </c>
    </row>
    <row r="7803" spans="1:5" ht="18.75">
      <c r="A7803" s="37">
        <v>7801</v>
      </c>
      <c r="B7803" s="209"/>
      <c r="C7803" s="37" t="s">
        <v>19522</v>
      </c>
      <c r="D7803" s="6" t="s">
        <v>7661</v>
      </c>
      <c r="E7803" s="3">
        <v>2</v>
      </c>
    </row>
    <row r="7804" spans="1:5" ht="33">
      <c r="A7804" s="37">
        <v>7802</v>
      </c>
      <c r="B7804" s="209"/>
      <c r="C7804" s="37" t="s">
        <v>19523</v>
      </c>
      <c r="D7804" s="6" t="s">
        <v>7662</v>
      </c>
      <c r="E7804" s="3">
        <v>2</v>
      </c>
    </row>
    <row r="7805" spans="1:5" ht="18.75">
      <c r="A7805" s="37">
        <v>7803</v>
      </c>
      <c r="B7805" s="209"/>
      <c r="C7805" s="37" t="s">
        <v>19524</v>
      </c>
      <c r="D7805" s="6" t="s">
        <v>7663</v>
      </c>
      <c r="E7805" s="3">
        <v>2</v>
      </c>
    </row>
    <row r="7806" spans="1:5" ht="33">
      <c r="A7806" s="37">
        <v>7804</v>
      </c>
      <c r="B7806" s="209"/>
      <c r="C7806" s="37" t="s">
        <v>19525</v>
      </c>
      <c r="D7806" s="6" t="s">
        <v>7664</v>
      </c>
      <c r="E7806" s="3">
        <v>2</v>
      </c>
    </row>
    <row r="7807" spans="1:5" ht="33">
      <c r="A7807" s="37">
        <v>7805</v>
      </c>
      <c r="B7807" s="209"/>
      <c r="C7807" s="37" t="s">
        <v>19526</v>
      </c>
      <c r="D7807" s="6" t="s">
        <v>7665</v>
      </c>
      <c r="E7807" s="3">
        <v>2</v>
      </c>
    </row>
    <row r="7808" spans="1:5" ht="18.75">
      <c r="A7808" s="37">
        <v>7806</v>
      </c>
      <c r="B7808" s="209"/>
      <c r="C7808" s="37" t="s">
        <v>19527</v>
      </c>
      <c r="D7808" s="6" t="s">
        <v>7666</v>
      </c>
      <c r="E7808" s="3">
        <v>2</v>
      </c>
    </row>
    <row r="7809" spans="1:5" ht="18.75">
      <c r="A7809" s="37">
        <v>7807</v>
      </c>
      <c r="B7809" s="209"/>
      <c r="C7809" s="37" t="s">
        <v>19528</v>
      </c>
      <c r="D7809" s="6" t="s">
        <v>7667</v>
      </c>
      <c r="E7809" s="3">
        <v>2</v>
      </c>
    </row>
    <row r="7810" spans="1:5" ht="18.75">
      <c r="A7810" s="37">
        <v>7808</v>
      </c>
      <c r="B7810" s="209"/>
      <c r="C7810" s="37" t="s">
        <v>19529</v>
      </c>
      <c r="D7810" s="6" t="s">
        <v>7668</v>
      </c>
      <c r="E7810" s="3">
        <v>2</v>
      </c>
    </row>
    <row r="7811" spans="1:5" ht="18.75">
      <c r="A7811" s="37">
        <v>7809</v>
      </c>
      <c r="B7811" s="209"/>
      <c r="C7811" s="37" t="s">
        <v>19530</v>
      </c>
      <c r="D7811" s="6" t="s">
        <v>7669</v>
      </c>
      <c r="E7811" s="3">
        <v>2</v>
      </c>
    </row>
    <row r="7812" spans="1:5" ht="18.75">
      <c r="A7812" s="37">
        <v>7810</v>
      </c>
      <c r="B7812" s="209"/>
      <c r="C7812" s="37" t="s">
        <v>19531</v>
      </c>
      <c r="D7812" s="6" t="s">
        <v>7670</v>
      </c>
      <c r="E7812" s="3">
        <v>2</v>
      </c>
    </row>
    <row r="7813" spans="1:5" ht="18.75">
      <c r="A7813" s="37">
        <v>7811</v>
      </c>
      <c r="B7813" s="209"/>
      <c r="C7813" s="37" t="s">
        <v>19532</v>
      </c>
      <c r="D7813" s="6" t="s">
        <v>7671</v>
      </c>
      <c r="E7813" s="3">
        <v>2</v>
      </c>
    </row>
    <row r="7814" spans="1:5" ht="18.75">
      <c r="A7814" s="37">
        <v>7812</v>
      </c>
      <c r="B7814" s="209"/>
      <c r="C7814" s="37" t="s">
        <v>19533</v>
      </c>
      <c r="D7814" s="6" t="s">
        <v>7672</v>
      </c>
      <c r="E7814" s="3">
        <v>2</v>
      </c>
    </row>
    <row r="7815" spans="1:5" ht="33">
      <c r="A7815" s="37">
        <v>7813</v>
      </c>
      <c r="B7815" s="209"/>
      <c r="C7815" s="37" t="s">
        <v>19534</v>
      </c>
      <c r="D7815" s="6" t="s">
        <v>7673</v>
      </c>
      <c r="E7815" s="3">
        <v>2</v>
      </c>
    </row>
    <row r="7816" spans="1:5" ht="33">
      <c r="A7816" s="37">
        <v>7814</v>
      </c>
      <c r="B7816" s="209"/>
      <c r="C7816" s="37" t="s">
        <v>19535</v>
      </c>
      <c r="D7816" s="6" t="s">
        <v>7674</v>
      </c>
      <c r="E7816" s="3">
        <v>2</v>
      </c>
    </row>
    <row r="7817" spans="1:5" ht="18.75">
      <c r="A7817" s="37">
        <v>7815</v>
      </c>
      <c r="B7817" s="209"/>
      <c r="C7817" s="37" t="s">
        <v>19536</v>
      </c>
      <c r="D7817" s="6" t="s">
        <v>7675</v>
      </c>
      <c r="E7817" s="3">
        <v>2</v>
      </c>
    </row>
    <row r="7818" spans="1:5" ht="18.75">
      <c r="A7818" s="37">
        <v>7816</v>
      </c>
      <c r="B7818" s="209"/>
      <c r="C7818" s="37" t="s">
        <v>19537</v>
      </c>
      <c r="D7818" s="6" t="s">
        <v>7676</v>
      </c>
      <c r="E7818" s="3">
        <v>2</v>
      </c>
    </row>
    <row r="7819" spans="1:5" ht="33">
      <c r="A7819" s="37">
        <v>7817</v>
      </c>
      <c r="B7819" s="209"/>
      <c r="C7819" s="37" t="s">
        <v>19538</v>
      </c>
      <c r="D7819" s="6" t="s">
        <v>7677</v>
      </c>
      <c r="E7819" s="3">
        <v>2</v>
      </c>
    </row>
    <row r="7820" spans="1:5" ht="48" customHeight="1">
      <c r="A7820" s="37">
        <v>7818</v>
      </c>
      <c r="B7820" s="209"/>
      <c r="C7820" s="37" t="s">
        <v>19539</v>
      </c>
      <c r="D7820" s="6" t="s">
        <v>7678</v>
      </c>
      <c r="E7820" s="3">
        <v>2</v>
      </c>
    </row>
    <row r="7821" spans="1:5" ht="18.75">
      <c r="A7821" s="37">
        <v>7819</v>
      </c>
      <c r="B7821" s="209"/>
      <c r="C7821" s="37" t="s">
        <v>19540</v>
      </c>
      <c r="D7821" s="6" t="s">
        <v>7679</v>
      </c>
      <c r="E7821" s="3">
        <v>2</v>
      </c>
    </row>
    <row r="7822" spans="1:5" ht="18.75">
      <c r="A7822" s="37">
        <v>7820</v>
      </c>
      <c r="B7822" s="209"/>
      <c r="C7822" s="37" t="s">
        <v>19541</v>
      </c>
      <c r="D7822" s="6" t="s">
        <v>7680</v>
      </c>
      <c r="E7822" s="3">
        <v>2</v>
      </c>
    </row>
    <row r="7823" spans="1:5" ht="18.75">
      <c r="A7823" s="37">
        <v>7821</v>
      </c>
      <c r="B7823" s="209"/>
      <c r="C7823" s="37" t="s">
        <v>19542</v>
      </c>
      <c r="D7823" s="6" t="s">
        <v>7681</v>
      </c>
      <c r="E7823" s="3">
        <v>2</v>
      </c>
    </row>
    <row r="7824" spans="1:5" ht="18.75">
      <c r="A7824" s="37">
        <v>7822</v>
      </c>
      <c r="B7824" s="209"/>
      <c r="C7824" s="37" t="s">
        <v>19543</v>
      </c>
      <c r="D7824" s="6" t="s">
        <v>7682</v>
      </c>
      <c r="E7824" s="3">
        <v>2</v>
      </c>
    </row>
    <row r="7825" spans="1:5" ht="18.75">
      <c r="A7825" s="37">
        <v>7823</v>
      </c>
      <c r="B7825" s="209"/>
      <c r="C7825" s="37" t="s">
        <v>19544</v>
      </c>
      <c r="D7825" s="6" t="s">
        <v>7683</v>
      </c>
      <c r="E7825" s="3">
        <v>2</v>
      </c>
    </row>
    <row r="7826" spans="1:5" ht="18.75">
      <c r="A7826" s="37">
        <v>7824</v>
      </c>
      <c r="B7826" s="209"/>
      <c r="C7826" s="37" t="s">
        <v>19545</v>
      </c>
      <c r="D7826" s="6" t="s">
        <v>7684</v>
      </c>
      <c r="E7826" s="3">
        <v>2</v>
      </c>
    </row>
    <row r="7827" spans="1:5" ht="18.75">
      <c r="A7827" s="37">
        <v>7825</v>
      </c>
      <c r="B7827" s="209"/>
      <c r="C7827" s="37" t="s">
        <v>19546</v>
      </c>
      <c r="D7827" s="6" t="s">
        <v>7685</v>
      </c>
      <c r="E7827" s="3">
        <v>2</v>
      </c>
    </row>
    <row r="7828" spans="1:5" ht="18.75">
      <c r="A7828" s="37">
        <v>7826</v>
      </c>
      <c r="B7828" s="209"/>
      <c r="C7828" s="37" t="s">
        <v>19547</v>
      </c>
      <c r="D7828" s="6" t="s">
        <v>7686</v>
      </c>
      <c r="E7828" s="3">
        <v>2</v>
      </c>
    </row>
    <row r="7829" spans="1:5" ht="18.75">
      <c r="A7829" s="37">
        <v>7827</v>
      </c>
      <c r="B7829" s="209"/>
      <c r="C7829" s="37" t="s">
        <v>19548</v>
      </c>
      <c r="D7829" s="6" t="s">
        <v>7687</v>
      </c>
      <c r="E7829" s="3">
        <v>2</v>
      </c>
    </row>
    <row r="7830" spans="1:5" ht="18.75">
      <c r="A7830" s="37">
        <v>7828</v>
      </c>
      <c r="B7830" s="209"/>
      <c r="C7830" s="37" t="s">
        <v>19549</v>
      </c>
      <c r="D7830" s="6" t="s">
        <v>7688</v>
      </c>
      <c r="E7830" s="3">
        <v>2</v>
      </c>
    </row>
    <row r="7831" spans="1:5" ht="18.75">
      <c r="A7831" s="37">
        <v>7829</v>
      </c>
      <c r="B7831" s="209"/>
      <c r="C7831" s="37" t="s">
        <v>19550</v>
      </c>
      <c r="D7831" s="6" t="s">
        <v>7689</v>
      </c>
      <c r="E7831" s="3">
        <v>2</v>
      </c>
    </row>
    <row r="7832" spans="1:5" ht="18.75">
      <c r="A7832" s="37">
        <v>7830</v>
      </c>
      <c r="B7832" s="209"/>
      <c r="C7832" s="37" t="s">
        <v>19551</v>
      </c>
      <c r="D7832" s="6" t="s">
        <v>7690</v>
      </c>
      <c r="E7832" s="3">
        <v>2</v>
      </c>
    </row>
    <row r="7833" spans="1:5" ht="33">
      <c r="A7833" s="37">
        <v>7831</v>
      </c>
      <c r="B7833" s="209"/>
      <c r="C7833" s="37" t="s">
        <v>19552</v>
      </c>
      <c r="D7833" s="6" t="s">
        <v>7691</v>
      </c>
      <c r="E7833" s="3">
        <v>2</v>
      </c>
    </row>
    <row r="7834" spans="1:5" ht="18.75">
      <c r="A7834" s="37">
        <v>7832</v>
      </c>
      <c r="B7834" s="209"/>
      <c r="C7834" s="37" t="s">
        <v>19553</v>
      </c>
      <c r="D7834" s="6" t="s">
        <v>7692</v>
      </c>
      <c r="E7834" s="3">
        <v>2</v>
      </c>
    </row>
    <row r="7835" spans="1:5" ht="18.75">
      <c r="A7835" s="37">
        <v>7833</v>
      </c>
      <c r="B7835" s="209"/>
      <c r="C7835" s="37" t="s">
        <v>19554</v>
      </c>
      <c r="D7835" s="6" t="s">
        <v>7693</v>
      </c>
      <c r="E7835" s="3">
        <v>2</v>
      </c>
    </row>
    <row r="7836" spans="1:5" ht="18.75">
      <c r="A7836" s="37">
        <v>7834</v>
      </c>
      <c r="B7836" s="209"/>
      <c r="C7836" s="37" t="s">
        <v>19555</v>
      </c>
      <c r="D7836" s="6" t="s">
        <v>7694</v>
      </c>
      <c r="E7836" s="3">
        <v>2</v>
      </c>
    </row>
    <row r="7837" spans="1:5" ht="33">
      <c r="A7837" s="37">
        <v>7835</v>
      </c>
      <c r="B7837" s="209"/>
      <c r="C7837" s="37" t="s">
        <v>19556</v>
      </c>
      <c r="D7837" s="6" t="s">
        <v>7695</v>
      </c>
      <c r="E7837" s="3">
        <v>2</v>
      </c>
    </row>
    <row r="7838" spans="1:5" ht="18.75">
      <c r="A7838" s="37">
        <v>7836</v>
      </c>
      <c r="B7838" s="209"/>
      <c r="C7838" s="37" t="s">
        <v>19557</v>
      </c>
      <c r="D7838" s="6" t="s">
        <v>7696</v>
      </c>
      <c r="E7838" s="3">
        <v>2</v>
      </c>
    </row>
    <row r="7839" spans="1:5" ht="18.75">
      <c r="A7839" s="37">
        <v>7837</v>
      </c>
      <c r="B7839" s="209"/>
      <c r="C7839" s="37" t="s">
        <v>19558</v>
      </c>
      <c r="D7839" s="6" t="s">
        <v>7697</v>
      </c>
      <c r="E7839" s="3">
        <v>2</v>
      </c>
    </row>
    <row r="7840" spans="1:5" ht="18.75">
      <c r="A7840" s="37">
        <v>7838</v>
      </c>
      <c r="B7840" s="209"/>
      <c r="C7840" s="37" t="s">
        <v>19559</v>
      </c>
      <c r="D7840" s="6" t="s">
        <v>7698</v>
      </c>
      <c r="E7840" s="3">
        <v>2</v>
      </c>
    </row>
    <row r="7841" spans="1:5" ht="33">
      <c r="A7841" s="37">
        <v>7839</v>
      </c>
      <c r="B7841" s="209"/>
      <c r="C7841" s="37" t="s">
        <v>19560</v>
      </c>
      <c r="D7841" s="6" t="s">
        <v>7699</v>
      </c>
      <c r="E7841" s="3">
        <v>2</v>
      </c>
    </row>
    <row r="7842" spans="1:5" ht="18.75">
      <c r="A7842" s="37">
        <v>7840</v>
      </c>
      <c r="B7842" s="209"/>
      <c r="C7842" s="37" t="s">
        <v>19561</v>
      </c>
      <c r="D7842" s="6" t="s">
        <v>7700</v>
      </c>
      <c r="E7842" s="3">
        <v>2</v>
      </c>
    </row>
    <row r="7843" spans="1:5" ht="18.75">
      <c r="A7843" s="37">
        <v>7841</v>
      </c>
      <c r="B7843" s="209"/>
      <c r="C7843" s="37" t="s">
        <v>19562</v>
      </c>
      <c r="D7843" s="6" t="s">
        <v>7701</v>
      </c>
      <c r="E7843" s="3">
        <v>2</v>
      </c>
    </row>
    <row r="7844" spans="1:5" ht="33">
      <c r="A7844" s="37">
        <v>7842</v>
      </c>
      <c r="B7844" s="209"/>
      <c r="C7844" s="37" t="s">
        <v>19563</v>
      </c>
      <c r="D7844" s="6" t="s">
        <v>7702</v>
      </c>
      <c r="E7844" s="3">
        <v>2</v>
      </c>
    </row>
    <row r="7845" spans="1:5" ht="18.75">
      <c r="A7845" s="37">
        <v>7843</v>
      </c>
      <c r="B7845" s="209"/>
      <c r="C7845" s="37" t="s">
        <v>19564</v>
      </c>
      <c r="D7845" s="6" t="s">
        <v>7703</v>
      </c>
      <c r="E7845" s="3">
        <v>2</v>
      </c>
    </row>
    <row r="7846" spans="1:5" ht="33">
      <c r="A7846" s="37">
        <v>7844</v>
      </c>
      <c r="B7846" s="209"/>
      <c r="C7846" s="37" t="s">
        <v>19565</v>
      </c>
      <c r="D7846" s="6" t="s">
        <v>7704</v>
      </c>
      <c r="E7846" s="3">
        <v>2</v>
      </c>
    </row>
    <row r="7847" spans="1:5" ht="18.75">
      <c r="A7847" s="37">
        <v>7845</v>
      </c>
      <c r="B7847" s="209"/>
      <c r="C7847" s="37" t="s">
        <v>19566</v>
      </c>
      <c r="D7847" s="6" t="s">
        <v>7705</v>
      </c>
      <c r="E7847" s="3">
        <v>2</v>
      </c>
    </row>
    <row r="7848" spans="1:5" ht="18.75">
      <c r="A7848" s="37">
        <v>7846</v>
      </c>
      <c r="B7848" s="209"/>
      <c r="C7848" s="37" t="s">
        <v>19567</v>
      </c>
      <c r="D7848" s="6" t="s">
        <v>7706</v>
      </c>
      <c r="E7848" s="3">
        <v>2</v>
      </c>
    </row>
    <row r="7849" spans="1:5" ht="33">
      <c r="A7849" s="37">
        <v>7847</v>
      </c>
      <c r="B7849" s="209"/>
      <c r="C7849" s="37" t="s">
        <v>19568</v>
      </c>
      <c r="D7849" s="6" t="s">
        <v>7707</v>
      </c>
      <c r="E7849" s="3">
        <v>2</v>
      </c>
    </row>
    <row r="7850" spans="1:5" ht="18.75">
      <c r="A7850" s="37">
        <v>7848</v>
      </c>
      <c r="B7850" s="209"/>
      <c r="C7850" s="37" t="s">
        <v>19569</v>
      </c>
      <c r="D7850" s="6" t="s">
        <v>7708</v>
      </c>
      <c r="E7850" s="3">
        <v>2</v>
      </c>
    </row>
    <row r="7851" spans="1:5" ht="33">
      <c r="A7851" s="37">
        <v>7849</v>
      </c>
      <c r="B7851" s="209"/>
      <c r="C7851" s="37" t="s">
        <v>19570</v>
      </c>
      <c r="D7851" s="6" t="s">
        <v>7709</v>
      </c>
      <c r="E7851" s="3">
        <v>2</v>
      </c>
    </row>
    <row r="7852" spans="1:5" ht="18.75">
      <c r="A7852" s="37">
        <v>7850</v>
      </c>
      <c r="B7852" s="209"/>
      <c r="C7852" s="37" t="s">
        <v>19571</v>
      </c>
      <c r="D7852" s="6" t="s">
        <v>7710</v>
      </c>
      <c r="E7852" s="3">
        <v>2</v>
      </c>
    </row>
    <row r="7853" spans="1:5" ht="18.75">
      <c r="A7853" s="37">
        <v>7851</v>
      </c>
      <c r="B7853" s="209"/>
      <c r="C7853" s="37" t="s">
        <v>19572</v>
      </c>
      <c r="D7853" s="6" t="s">
        <v>7711</v>
      </c>
      <c r="E7853" s="3">
        <v>2</v>
      </c>
    </row>
    <row r="7854" spans="1:5" ht="33">
      <c r="A7854" s="37">
        <v>7852</v>
      </c>
      <c r="B7854" s="209"/>
      <c r="C7854" s="37" t="s">
        <v>19573</v>
      </c>
      <c r="D7854" s="6" t="s">
        <v>7712</v>
      </c>
      <c r="E7854" s="3">
        <v>2</v>
      </c>
    </row>
    <row r="7855" spans="1:5" ht="18.75">
      <c r="A7855" s="37">
        <v>7853</v>
      </c>
      <c r="B7855" s="209"/>
      <c r="C7855" s="37" t="s">
        <v>19574</v>
      </c>
      <c r="D7855" s="6" t="s">
        <v>7713</v>
      </c>
      <c r="E7855" s="3">
        <v>2</v>
      </c>
    </row>
    <row r="7856" spans="1:5" ht="18.75">
      <c r="A7856" s="37">
        <v>7854</v>
      </c>
      <c r="B7856" s="209"/>
      <c r="C7856" s="37" t="s">
        <v>19575</v>
      </c>
      <c r="D7856" s="6" t="s">
        <v>7714</v>
      </c>
      <c r="E7856" s="3">
        <v>2</v>
      </c>
    </row>
    <row r="7857" spans="1:5" ht="33">
      <c r="A7857" s="37">
        <v>7855</v>
      </c>
      <c r="B7857" s="209"/>
      <c r="C7857" s="37" t="s">
        <v>19576</v>
      </c>
      <c r="D7857" s="6" t="s">
        <v>7715</v>
      </c>
      <c r="E7857" s="3">
        <v>2</v>
      </c>
    </row>
    <row r="7858" spans="1:5" ht="18.75">
      <c r="A7858" s="37">
        <v>7856</v>
      </c>
      <c r="B7858" s="209"/>
      <c r="C7858" s="37" t="s">
        <v>19577</v>
      </c>
      <c r="D7858" s="6" t="s">
        <v>7716</v>
      </c>
      <c r="E7858" s="3">
        <v>2</v>
      </c>
    </row>
    <row r="7859" spans="1:5" ht="18.75">
      <c r="A7859" s="37">
        <v>7857</v>
      </c>
      <c r="B7859" s="209"/>
      <c r="C7859" s="37" t="s">
        <v>19578</v>
      </c>
      <c r="D7859" s="6" t="s">
        <v>7717</v>
      </c>
      <c r="E7859" s="3">
        <v>2</v>
      </c>
    </row>
    <row r="7860" spans="1:5" ht="33">
      <c r="A7860" s="37">
        <v>7858</v>
      </c>
      <c r="B7860" s="209"/>
      <c r="C7860" s="37" t="s">
        <v>19579</v>
      </c>
      <c r="D7860" s="6" t="s">
        <v>7718</v>
      </c>
      <c r="E7860" s="3">
        <v>2</v>
      </c>
    </row>
    <row r="7861" spans="1:5" ht="18.75">
      <c r="A7861" s="37">
        <v>7859</v>
      </c>
      <c r="B7861" s="209"/>
      <c r="C7861" s="37" t="s">
        <v>19580</v>
      </c>
      <c r="D7861" s="6" t="s">
        <v>7719</v>
      </c>
      <c r="E7861" s="3">
        <v>2</v>
      </c>
    </row>
    <row r="7862" spans="1:5" ht="18.75">
      <c r="A7862" s="37">
        <v>7860</v>
      </c>
      <c r="B7862" s="209"/>
      <c r="C7862" s="37" t="s">
        <v>19581</v>
      </c>
      <c r="D7862" s="6" t="s">
        <v>7720</v>
      </c>
      <c r="E7862" s="3">
        <v>2</v>
      </c>
    </row>
    <row r="7863" spans="1:5" ht="18.75">
      <c r="A7863" s="37">
        <v>7861</v>
      </c>
      <c r="B7863" s="209"/>
      <c r="C7863" s="37" t="s">
        <v>19582</v>
      </c>
      <c r="D7863" s="6" t="s">
        <v>7721</v>
      </c>
      <c r="E7863" s="3">
        <v>2</v>
      </c>
    </row>
    <row r="7864" spans="1:5" ht="18.75">
      <c r="A7864" s="37">
        <v>7862</v>
      </c>
      <c r="B7864" s="209"/>
      <c r="C7864" s="37" t="s">
        <v>19583</v>
      </c>
      <c r="D7864" s="6" t="s">
        <v>7722</v>
      </c>
      <c r="E7864" s="3">
        <v>2</v>
      </c>
    </row>
    <row r="7865" spans="1:5" ht="18.75">
      <c r="A7865" s="37">
        <v>7863</v>
      </c>
      <c r="B7865" s="209"/>
      <c r="C7865" s="37" t="s">
        <v>19584</v>
      </c>
      <c r="D7865" s="6" t="s">
        <v>7723</v>
      </c>
      <c r="E7865" s="3">
        <v>2</v>
      </c>
    </row>
    <row r="7866" spans="1:5" ht="18.75">
      <c r="A7866" s="37">
        <v>7864</v>
      </c>
      <c r="B7866" s="209"/>
      <c r="C7866" s="37" t="s">
        <v>19585</v>
      </c>
      <c r="D7866" s="6" t="s">
        <v>7724</v>
      </c>
      <c r="E7866" s="3">
        <v>2</v>
      </c>
    </row>
    <row r="7867" spans="1:5" ht="33">
      <c r="A7867" s="37">
        <v>7865</v>
      </c>
      <c r="B7867" s="209"/>
      <c r="C7867" s="37" t="s">
        <v>19586</v>
      </c>
      <c r="D7867" s="6" t="s">
        <v>7725</v>
      </c>
      <c r="E7867" s="3">
        <v>2</v>
      </c>
    </row>
    <row r="7868" spans="1:5" ht="18.75">
      <c r="A7868" s="37">
        <v>7866</v>
      </c>
      <c r="B7868" s="209"/>
      <c r="C7868" s="37" t="s">
        <v>19587</v>
      </c>
      <c r="D7868" s="6" t="s">
        <v>7726</v>
      </c>
      <c r="E7868" s="3">
        <v>2</v>
      </c>
    </row>
    <row r="7869" spans="1:5" ht="18.75">
      <c r="A7869" s="37">
        <v>7867</v>
      </c>
      <c r="B7869" s="209"/>
      <c r="C7869" s="37" t="s">
        <v>19588</v>
      </c>
      <c r="D7869" s="6" t="s">
        <v>7727</v>
      </c>
      <c r="E7869" s="3">
        <v>2</v>
      </c>
    </row>
    <row r="7870" spans="1:5" ht="49.5">
      <c r="A7870" s="37">
        <v>7868</v>
      </c>
      <c r="B7870" s="209"/>
      <c r="C7870" s="37" t="s">
        <v>19589</v>
      </c>
      <c r="D7870" s="6" t="s">
        <v>7728</v>
      </c>
      <c r="E7870" s="3">
        <v>2</v>
      </c>
    </row>
    <row r="7871" spans="1:5" ht="18.75">
      <c r="A7871" s="37">
        <v>7869</v>
      </c>
      <c r="B7871" s="209"/>
      <c r="C7871" s="37" t="s">
        <v>19590</v>
      </c>
      <c r="D7871" s="6" t="s">
        <v>7729</v>
      </c>
      <c r="E7871" s="3">
        <v>2</v>
      </c>
    </row>
    <row r="7872" spans="1:5" ht="33">
      <c r="A7872" s="37">
        <v>7870</v>
      </c>
      <c r="B7872" s="209"/>
      <c r="C7872" s="37" t="s">
        <v>19591</v>
      </c>
      <c r="D7872" s="6" t="s">
        <v>7730</v>
      </c>
      <c r="E7872" s="3">
        <v>2</v>
      </c>
    </row>
    <row r="7873" spans="1:5" ht="18.75">
      <c r="A7873" s="37">
        <v>7871</v>
      </c>
      <c r="B7873" s="209"/>
      <c r="C7873" s="37" t="s">
        <v>19592</v>
      </c>
      <c r="D7873" s="6" t="s">
        <v>7731</v>
      </c>
      <c r="E7873" s="3">
        <v>2</v>
      </c>
    </row>
    <row r="7874" spans="1:5" ht="18.75">
      <c r="A7874" s="37">
        <v>7872</v>
      </c>
      <c r="B7874" s="209"/>
      <c r="C7874" s="37" t="s">
        <v>19593</v>
      </c>
      <c r="D7874" s="6" t="s">
        <v>7732</v>
      </c>
      <c r="E7874" s="3">
        <v>2</v>
      </c>
    </row>
    <row r="7875" spans="1:5" ht="33">
      <c r="A7875" s="37">
        <v>7873</v>
      </c>
      <c r="B7875" s="209"/>
      <c r="C7875" s="37" t="s">
        <v>19594</v>
      </c>
      <c r="D7875" s="6" t="s">
        <v>7733</v>
      </c>
      <c r="E7875" s="3">
        <v>2</v>
      </c>
    </row>
    <row r="7876" spans="1:5" ht="18.75">
      <c r="A7876" s="37">
        <v>7874</v>
      </c>
      <c r="B7876" s="209"/>
      <c r="C7876" s="37" t="s">
        <v>19595</v>
      </c>
      <c r="D7876" s="6" t="s">
        <v>7734</v>
      </c>
      <c r="E7876" s="3">
        <v>2</v>
      </c>
    </row>
    <row r="7877" spans="1:5" ht="18.75">
      <c r="A7877" s="37">
        <v>7875</v>
      </c>
      <c r="B7877" s="209"/>
      <c r="C7877" s="37" t="s">
        <v>19596</v>
      </c>
      <c r="D7877" s="6" t="s">
        <v>7735</v>
      </c>
      <c r="E7877" s="3">
        <v>2</v>
      </c>
    </row>
    <row r="7878" spans="1:5" ht="18.75">
      <c r="A7878" s="37">
        <v>7876</v>
      </c>
      <c r="B7878" s="209"/>
      <c r="C7878" s="37" t="s">
        <v>19597</v>
      </c>
      <c r="D7878" s="6" t="s">
        <v>7736</v>
      </c>
      <c r="E7878" s="3">
        <v>2</v>
      </c>
    </row>
    <row r="7879" spans="1:5" ht="18.75">
      <c r="A7879" s="37">
        <v>7877</v>
      </c>
      <c r="B7879" s="209"/>
      <c r="C7879" s="37" t="s">
        <v>19598</v>
      </c>
      <c r="D7879" s="6" t="s">
        <v>7737</v>
      </c>
      <c r="E7879" s="3">
        <v>2</v>
      </c>
    </row>
    <row r="7880" spans="1:5" ht="33">
      <c r="A7880" s="37">
        <v>7878</v>
      </c>
      <c r="B7880" s="209"/>
      <c r="C7880" s="37" t="s">
        <v>19599</v>
      </c>
      <c r="D7880" s="6" t="s">
        <v>7738</v>
      </c>
      <c r="E7880" s="3">
        <v>2</v>
      </c>
    </row>
    <row r="7881" spans="1:5" ht="18.75">
      <c r="A7881" s="37">
        <v>7879</v>
      </c>
      <c r="B7881" s="209"/>
      <c r="C7881" s="37" t="s">
        <v>19600</v>
      </c>
      <c r="D7881" s="6" t="s">
        <v>7739</v>
      </c>
      <c r="E7881" s="3">
        <v>2</v>
      </c>
    </row>
    <row r="7882" spans="1:5" ht="18.75">
      <c r="A7882" s="37">
        <v>7880</v>
      </c>
      <c r="B7882" s="209"/>
      <c r="C7882" s="37" t="s">
        <v>19601</v>
      </c>
      <c r="D7882" s="6" t="s">
        <v>7740</v>
      </c>
      <c r="E7882" s="3">
        <v>2</v>
      </c>
    </row>
    <row r="7883" spans="1:5" ht="18.75">
      <c r="A7883" s="37">
        <v>7881</v>
      </c>
      <c r="B7883" s="209"/>
      <c r="C7883" s="37" t="s">
        <v>19602</v>
      </c>
      <c r="D7883" s="6" t="s">
        <v>7741</v>
      </c>
      <c r="E7883" s="3">
        <v>2</v>
      </c>
    </row>
    <row r="7884" spans="1:5" ht="33">
      <c r="A7884" s="37">
        <v>7882</v>
      </c>
      <c r="B7884" s="209"/>
      <c r="C7884" s="37" t="s">
        <v>19603</v>
      </c>
      <c r="D7884" s="6" t="s">
        <v>7742</v>
      </c>
      <c r="E7884" s="3">
        <v>2</v>
      </c>
    </row>
    <row r="7885" spans="1:5" ht="18.75">
      <c r="A7885" s="37">
        <v>7883</v>
      </c>
      <c r="B7885" s="209"/>
      <c r="C7885" s="37" t="s">
        <v>19604</v>
      </c>
      <c r="D7885" s="6" t="s">
        <v>7743</v>
      </c>
      <c r="E7885" s="3">
        <v>2</v>
      </c>
    </row>
    <row r="7886" spans="1:5" ht="33">
      <c r="A7886" s="37">
        <v>7884</v>
      </c>
      <c r="B7886" s="209"/>
      <c r="C7886" s="37" t="s">
        <v>19605</v>
      </c>
      <c r="D7886" s="6" t="s">
        <v>7744</v>
      </c>
      <c r="E7886" s="3">
        <v>2</v>
      </c>
    </row>
    <row r="7887" spans="1:5" ht="33">
      <c r="A7887" s="37">
        <v>7885</v>
      </c>
      <c r="B7887" s="209"/>
      <c r="C7887" s="37" t="s">
        <v>19606</v>
      </c>
      <c r="D7887" s="6" t="s">
        <v>7745</v>
      </c>
      <c r="E7887" s="3">
        <v>2</v>
      </c>
    </row>
    <row r="7888" spans="1:5" ht="18.75">
      <c r="A7888" s="37">
        <v>7886</v>
      </c>
      <c r="B7888" s="209"/>
      <c r="C7888" s="37" t="s">
        <v>19607</v>
      </c>
      <c r="D7888" s="6" t="s">
        <v>7746</v>
      </c>
      <c r="E7888" s="3">
        <v>2</v>
      </c>
    </row>
    <row r="7889" spans="1:5" ht="18.75">
      <c r="A7889" s="37">
        <v>7887</v>
      </c>
      <c r="B7889" s="209"/>
      <c r="C7889" s="37" t="s">
        <v>19608</v>
      </c>
      <c r="D7889" s="6" t="s">
        <v>7747</v>
      </c>
      <c r="E7889" s="3">
        <v>2</v>
      </c>
    </row>
    <row r="7890" spans="1:5" ht="18.75">
      <c r="A7890" s="37">
        <v>7888</v>
      </c>
      <c r="B7890" s="209"/>
      <c r="C7890" s="37" t="s">
        <v>19609</v>
      </c>
      <c r="D7890" s="6" t="s">
        <v>7748</v>
      </c>
      <c r="E7890" s="3">
        <v>2</v>
      </c>
    </row>
    <row r="7891" spans="1:5" ht="18.75">
      <c r="A7891" s="37">
        <v>7889</v>
      </c>
      <c r="B7891" s="209"/>
      <c r="C7891" s="37" t="s">
        <v>19610</v>
      </c>
      <c r="D7891" s="6" t="s">
        <v>7749</v>
      </c>
      <c r="E7891" s="3">
        <v>2</v>
      </c>
    </row>
    <row r="7892" spans="1:5" ht="18.75">
      <c r="A7892" s="37">
        <v>7890</v>
      </c>
      <c r="B7892" s="209"/>
      <c r="C7892" s="37" t="s">
        <v>19611</v>
      </c>
      <c r="D7892" s="6" t="s">
        <v>7750</v>
      </c>
      <c r="E7892" s="3">
        <v>2</v>
      </c>
    </row>
    <row r="7893" spans="1:5" ht="18.75">
      <c r="A7893" s="37">
        <v>7891</v>
      </c>
      <c r="B7893" s="209"/>
      <c r="C7893" s="37" t="s">
        <v>19612</v>
      </c>
      <c r="D7893" s="6" t="s">
        <v>7751</v>
      </c>
      <c r="E7893" s="3">
        <v>2</v>
      </c>
    </row>
    <row r="7894" spans="1:5" ht="18.75">
      <c r="A7894" s="37">
        <v>7892</v>
      </c>
      <c r="B7894" s="209"/>
      <c r="C7894" s="37" t="s">
        <v>19613</v>
      </c>
      <c r="D7894" s="6" t="s">
        <v>7752</v>
      </c>
      <c r="E7894" s="3">
        <v>2</v>
      </c>
    </row>
    <row r="7895" spans="1:5" ht="18.75">
      <c r="A7895" s="37">
        <v>7893</v>
      </c>
      <c r="B7895" s="209"/>
      <c r="C7895" s="37" t="s">
        <v>19614</v>
      </c>
      <c r="D7895" s="6" t="s">
        <v>7753</v>
      </c>
      <c r="E7895" s="3">
        <v>2</v>
      </c>
    </row>
    <row r="7896" spans="1:5" ht="18.75">
      <c r="A7896" s="37">
        <v>7894</v>
      </c>
      <c r="B7896" s="209"/>
      <c r="C7896" s="37" t="s">
        <v>19615</v>
      </c>
      <c r="D7896" s="6" t="s">
        <v>7754</v>
      </c>
      <c r="E7896" s="3">
        <v>2</v>
      </c>
    </row>
    <row r="7897" spans="1:5" ht="33">
      <c r="A7897" s="37">
        <v>7895</v>
      </c>
      <c r="B7897" s="209"/>
      <c r="C7897" s="37" t="s">
        <v>19616</v>
      </c>
      <c r="D7897" s="6" t="s">
        <v>7755</v>
      </c>
      <c r="E7897" s="3">
        <v>2</v>
      </c>
    </row>
    <row r="7898" spans="1:5" ht="18.75">
      <c r="A7898" s="37">
        <v>7896</v>
      </c>
      <c r="B7898" s="209"/>
      <c r="C7898" s="37" t="s">
        <v>19617</v>
      </c>
      <c r="D7898" s="6" t="s">
        <v>7756</v>
      </c>
      <c r="E7898" s="3">
        <v>2</v>
      </c>
    </row>
    <row r="7899" spans="1:5" ht="18.75">
      <c r="A7899" s="37">
        <v>7897</v>
      </c>
      <c r="B7899" s="209"/>
      <c r="C7899" s="37" t="s">
        <v>19618</v>
      </c>
      <c r="D7899" s="6" t="s">
        <v>7757</v>
      </c>
      <c r="E7899" s="3">
        <v>2</v>
      </c>
    </row>
    <row r="7900" spans="1:5" ht="18.75">
      <c r="A7900" s="37">
        <v>7898</v>
      </c>
      <c r="B7900" s="209"/>
      <c r="C7900" s="37" t="s">
        <v>19619</v>
      </c>
      <c r="D7900" s="6" t="s">
        <v>7758</v>
      </c>
      <c r="E7900" s="3">
        <v>2</v>
      </c>
    </row>
    <row r="7901" spans="1:5" ht="18.75">
      <c r="A7901" s="37">
        <v>7899</v>
      </c>
      <c r="B7901" s="209"/>
      <c r="C7901" s="37" t="s">
        <v>19620</v>
      </c>
      <c r="D7901" s="6" t="s">
        <v>7759</v>
      </c>
      <c r="E7901" s="3">
        <v>2</v>
      </c>
    </row>
    <row r="7902" spans="1:5" ht="18.75">
      <c r="A7902" s="37">
        <v>7900</v>
      </c>
      <c r="B7902" s="209"/>
      <c r="C7902" s="37" t="s">
        <v>19621</v>
      </c>
      <c r="D7902" s="6" t="s">
        <v>7760</v>
      </c>
      <c r="E7902" s="3">
        <v>2</v>
      </c>
    </row>
    <row r="7903" spans="1:5" ht="18.75">
      <c r="A7903" s="37">
        <v>7901</v>
      </c>
      <c r="B7903" s="209"/>
      <c r="C7903" s="37" t="s">
        <v>19622</v>
      </c>
      <c r="D7903" s="6" t="s">
        <v>7761</v>
      </c>
      <c r="E7903" s="3">
        <v>2</v>
      </c>
    </row>
    <row r="7904" spans="1:5" ht="18.75">
      <c r="A7904" s="37">
        <v>7902</v>
      </c>
      <c r="B7904" s="209"/>
      <c r="C7904" s="37" t="s">
        <v>19623</v>
      </c>
      <c r="D7904" s="6" t="s">
        <v>7762</v>
      </c>
      <c r="E7904" s="3">
        <v>2</v>
      </c>
    </row>
    <row r="7905" spans="1:5" ht="18.75">
      <c r="A7905" s="37">
        <v>7903</v>
      </c>
      <c r="B7905" s="209"/>
      <c r="C7905" s="37" t="s">
        <v>19624</v>
      </c>
      <c r="D7905" s="6" t="s">
        <v>7763</v>
      </c>
      <c r="E7905" s="3">
        <v>2</v>
      </c>
    </row>
    <row r="7906" spans="1:5" ht="18.75">
      <c r="A7906" s="37">
        <v>7904</v>
      </c>
      <c r="B7906" s="209"/>
      <c r="C7906" s="37" t="s">
        <v>19625</v>
      </c>
      <c r="D7906" s="6" t="s">
        <v>7764</v>
      </c>
      <c r="E7906" s="3">
        <v>2</v>
      </c>
    </row>
    <row r="7907" spans="1:5" ht="33">
      <c r="A7907" s="37">
        <v>7905</v>
      </c>
      <c r="B7907" s="209"/>
      <c r="C7907" s="37" t="s">
        <v>19626</v>
      </c>
      <c r="D7907" s="6" t="s">
        <v>7765</v>
      </c>
      <c r="E7907" s="3">
        <v>2</v>
      </c>
    </row>
    <row r="7908" spans="1:5" ht="18.75">
      <c r="A7908" s="37">
        <v>7906</v>
      </c>
      <c r="B7908" s="209"/>
      <c r="C7908" s="37" t="s">
        <v>19627</v>
      </c>
      <c r="D7908" s="6" t="s">
        <v>7766</v>
      </c>
      <c r="E7908" s="3">
        <v>2</v>
      </c>
    </row>
    <row r="7909" spans="1:5" ht="18.75">
      <c r="A7909" s="37">
        <v>7907</v>
      </c>
      <c r="B7909" s="209"/>
      <c r="C7909" s="37" t="s">
        <v>19628</v>
      </c>
      <c r="D7909" s="6" t="s">
        <v>7767</v>
      </c>
      <c r="E7909" s="3">
        <v>2</v>
      </c>
    </row>
    <row r="7910" spans="1:5" ht="18.75">
      <c r="A7910" s="37">
        <v>7908</v>
      </c>
      <c r="B7910" s="209"/>
      <c r="C7910" s="37" t="s">
        <v>19629</v>
      </c>
      <c r="D7910" s="6" t="s">
        <v>7768</v>
      </c>
      <c r="E7910" s="3">
        <v>2</v>
      </c>
    </row>
    <row r="7911" spans="1:5" ht="18.75">
      <c r="A7911" s="37">
        <v>7909</v>
      </c>
      <c r="B7911" s="209"/>
      <c r="C7911" s="37" t="s">
        <v>19630</v>
      </c>
      <c r="D7911" s="6" t="s">
        <v>7769</v>
      </c>
      <c r="E7911" s="3">
        <v>2</v>
      </c>
    </row>
    <row r="7912" spans="1:5" ht="18.75">
      <c r="A7912" s="37">
        <v>7910</v>
      </c>
      <c r="B7912" s="209"/>
      <c r="C7912" s="37" t="s">
        <v>19631</v>
      </c>
      <c r="D7912" s="6" t="s">
        <v>7770</v>
      </c>
      <c r="E7912" s="3">
        <v>2</v>
      </c>
    </row>
    <row r="7913" spans="1:5" ht="18.75">
      <c r="A7913" s="37">
        <v>7911</v>
      </c>
      <c r="B7913" s="209"/>
      <c r="C7913" s="37" t="s">
        <v>19632</v>
      </c>
      <c r="D7913" s="6" t="s">
        <v>7771</v>
      </c>
      <c r="E7913" s="3">
        <v>2</v>
      </c>
    </row>
    <row r="7914" spans="1:5" ht="18.75">
      <c r="A7914" s="37">
        <v>7912</v>
      </c>
      <c r="B7914" s="209"/>
      <c r="C7914" s="37" t="s">
        <v>19633</v>
      </c>
      <c r="D7914" s="6" t="s">
        <v>7772</v>
      </c>
      <c r="E7914" s="3">
        <v>2</v>
      </c>
    </row>
    <row r="7915" spans="1:5" ht="18.75">
      <c r="A7915" s="37">
        <v>7913</v>
      </c>
      <c r="B7915" s="209"/>
      <c r="C7915" s="37" t="s">
        <v>19634</v>
      </c>
      <c r="D7915" s="6" t="s">
        <v>7773</v>
      </c>
      <c r="E7915" s="3">
        <v>2</v>
      </c>
    </row>
    <row r="7916" spans="1:5" ht="18.75">
      <c r="A7916" s="37">
        <v>7914</v>
      </c>
      <c r="B7916" s="209"/>
      <c r="C7916" s="37" t="s">
        <v>19635</v>
      </c>
      <c r="D7916" s="6" t="s">
        <v>7774</v>
      </c>
      <c r="E7916" s="3">
        <v>1</v>
      </c>
    </row>
    <row r="7917" spans="1:5" ht="18.75">
      <c r="A7917" s="37">
        <v>7915</v>
      </c>
      <c r="B7917" s="209"/>
      <c r="C7917" s="37" t="s">
        <v>19636</v>
      </c>
      <c r="D7917" s="6" t="s">
        <v>7775</v>
      </c>
      <c r="E7917" s="3">
        <v>1</v>
      </c>
    </row>
    <row r="7918" spans="1:5" ht="18.75">
      <c r="A7918" s="37">
        <v>7916</v>
      </c>
      <c r="B7918" s="209"/>
      <c r="C7918" s="37" t="s">
        <v>19637</v>
      </c>
      <c r="D7918" s="6" t="s">
        <v>7776</v>
      </c>
      <c r="E7918" s="3">
        <v>1</v>
      </c>
    </row>
    <row r="7919" spans="1:5" ht="33">
      <c r="A7919" s="37">
        <v>7917</v>
      </c>
      <c r="B7919" s="209"/>
      <c r="C7919" s="37" t="s">
        <v>19638</v>
      </c>
      <c r="D7919" s="6" t="s">
        <v>7777</v>
      </c>
      <c r="E7919" s="3">
        <v>1</v>
      </c>
    </row>
    <row r="7920" spans="1:5" ht="18.75">
      <c r="A7920" s="37">
        <v>7918</v>
      </c>
      <c r="B7920" s="209"/>
      <c r="C7920" s="37" t="s">
        <v>19639</v>
      </c>
      <c r="D7920" s="6" t="s">
        <v>7778</v>
      </c>
      <c r="E7920" s="3">
        <v>1</v>
      </c>
    </row>
    <row r="7921" spans="1:5" ht="18.75">
      <c r="A7921" s="37">
        <v>7919</v>
      </c>
      <c r="B7921" s="209"/>
      <c r="C7921" s="37" t="s">
        <v>19640</v>
      </c>
      <c r="D7921" s="6" t="s">
        <v>7779</v>
      </c>
      <c r="E7921" s="3">
        <v>1</v>
      </c>
    </row>
    <row r="7922" spans="1:5" ht="18.75">
      <c r="A7922" s="37">
        <v>7920</v>
      </c>
      <c r="B7922" s="209"/>
      <c r="C7922" s="37" t="s">
        <v>19641</v>
      </c>
      <c r="D7922" s="6" t="s">
        <v>7780</v>
      </c>
      <c r="E7922" s="3">
        <v>1</v>
      </c>
    </row>
    <row r="7923" spans="1:5" ht="18.75">
      <c r="A7923" s="37">
        <v>7921</v>
      </c>
      <c r="B7923" s="209"/>
      <c r="C7923" s="37" t="s">
        <v>19642</v>
      </c>
      <c r="D7923" s="6" t="s">
        <v>7781</v>
      </c>
      <c r="E7923" s="3">
        <v>1</v>
      </c>
    </row>
    <row r="7924" spans="1:5" ht="18.75">
      <c r="A7924" s="37">
        <v>7922</v>
      </c>
      <c r="B7924" s="209"/>
      <c r="C7924" s="37" t="s">
        <v>19643</v>
      </c>
      <c r="D7924" s="6" t="s">
        <v>7782</v>
      </c>
      <c r="E7924" s="3">
        <v>1</v>
      </c>
    </row>
    <row r="7925" spans="1:5" ht="33">
      <c r="A7925" s="37">
        <v>7923</v>
      </c>
      <c r="B7925" s="209"/>
      <c r="C7925" s="37" t="s">
        <v>19644</v>
      </c>
      <c r="D7925" s="6" t="s">
        <v>7783</v>
      </c>
      <c r="E7925" s="3">
        <v>1</v>
      </c>
    </row>
    <row r="7926" spans="1:5" ht="18.75">
      <c r="A7926" s="37">
        <v>7924</v>
      </c>
      <c r="B7926" s="209"/>
      <c r="C7926" s="37" t="s">
        <v>19645</v>
      </c>
      <c r="D7926" s="6" t="s">
        <v>7784</v>
      </c>
      <c r="E7926" s="3">
        <v>1</v>
      </c>
    </row>
    <row r="7927" spans="1:5" ht="33">
      <c r="A7927" s="37">
        <v>7925</v>
      </c>
      <c r="B7927" s="209"/>
      <c r="C7927" s="37" t="s">
        <v>19646</v>
      </c>
      <c r="D7927" s="6" t="s">
        <v>7785</v>
      </c>
      <c r="E7927" s="3">
        <v>1</v>
      </c>
    </row>
    <row r="7928" spans="1:5" ht="18.75">
      <c r="A7928" s="37">
        <v>7926</v>
      </c>
      <c r="B7928" s="209"/>
      <c r="C7928" s="37" t="s">
        <v>19647</v>
      </c>
      <c r="D7928" s="6" t="s">
        <v>7786</v>
      </c>
      <c r="E7928" s="3">
        <v>1</v>
      </c>
    </row>
    <row r="7929" spans="1:5" ht="18.75">
      <c r="A7929" s="37">
        <v>7927</v>
      </c>
      <c r="B7929" s="209"/>
      <c r="C7929" s="37" t="s">
        <v>19648</v>
      </c>
      <c r="D7929" s="6" t="s">
        <v>7787</v>
      </c>
      <c r="E7929" s="3">
        <v>1</v>
      </c>
    </row>
    <row r="7930" spans="1:5" ht="18.75">
      <c r="A7930" s="37">
        <v>7928</v>
      </c>
      <c r="B7930" s="209"/>
      <c r="C7930" s="37" t="s">
        <v>19649</v>
      </c>
      <c r="D7930" s="6" t="s">
        <v>7788</v>
      </c>
      <c r="E7930" s="3">
        <v>1</v>
      </c>
    </row>
    <row r="7931" spans="1:5" ht="18.75">
      <c r="A7931" s="37">
        <v>7929</v>
      </c>
      <c r="B7931" s="209"/>
      <c r="C7931" s="37" t="s">
        <v>19650</v>
      </c>
      <c r="D7931" s="6" t="s">
        <v>7789</v>
      </c>
      <c r="E7931" s="3">
        <v>1</v>
      </c>
    </row>
    <row r="7932" spans="1:5" ht="33">
      <c r="A7932" s="37">
        <v>7930</v>
      </c>
      <c r="B7932" s="209"/>
      <c r="C7932" s="37" t="s">
        <v>19651</v>
      </c>
      <c r="D7932" s="6" t="s">
        <v>7790</v>
      </c>
      <c r="E7932" s="3">
        <v>1</v>
      </c>
    </row>
    <row r="7933" spans="1:5" ht="33">
      <c r="A7933" s="37">
        <v>7931</v>
      </c>
      <c r="B7933" s="209"/>
      <c r="C7933" s="37" t="s">
        <v>19652</v>
      </c>
      <c r="D7933" s="6" t="s">
        <v>7791</v>
      </c>
      <c r="E7933" s="3">
        <v>1</v>
      </c>
    </row>
    <row r="7934" spans="1:5" ht="18.75">
      <c r="A7934" s="37">
        <v>7932</v>
      </c>
      <c r="B7934" s="209"/>
      <c r="C7934" s="37" t="s">
        <v>19653</v>
      </c>
      <c r="D7934" s="6" t="s">
        <v>7792</v>
      </c>
      <c r="E7934" s="3">
        <v>1</v>
      </c>
    </row>
    <row r="7935" spans="1:5" ht="33">
      <c r="A7935" s="37">
        <v>7933</v>
      </c>
      <c r="B7935" s="209"/>
      <c r="C7935" s="37" t="s">
        <v>19654</v>
      </c>
      <c r="D7935" s="6" t="s">
        <v>7793</v>
      </c>
      <c r="E7935" s="3">
        <v>1</v>
      </c>
    </row>
    <row r="7936" spans="1:5" ht="33">
      <c r="A7936" s="37">
        <v>7934</v>
      </c>
      <c r="B7936" s="209"/>
      <c r="C7936" s="37" t="s">
        <v>19655</v>
      </c>
      <c r="D7936" s="6" t="s">
        <v>7794</v>
      </c>
      <c r="E7936" s="3">
        <v>1</v>
      </c>
    </row>
    <row r="7937" spans="1:5" ht="33">
      <c r="A7937" s="37">
        <v>7935</v>
      </c>
      <c r="B7937" s="209"/>
      <c r="C7937" s="37" t="s">
        <v>19656</v>
      </c>
      <c r="D7937" s="6" t="s">
        <v>7795</v>
      </c>
      <c r="E7937" s="3">
        <v>1</v>
      </c>
    </row>
    <row r="7938" spans="1:5" ht="33">
      <c r="A7938" s="37">
        <v>7936</v>
      </c>
      <c r="B7938" s="209"/>
      <c r="C7938" s="37" t="s">
        <v>19657</v>
      </c>
      <c r="D7938" s="6" t="s">
        <v>7796</v>
      </c>
      <c r="E7938" s="3">
        <v>1</v>
      </c>
    </row>
    <row r="7939" spans="1:5" ht="33">
      <c r="A7939" s="37">
        <v>7937</v>
      </c>
      <c r="B7939" s="209"/>
      <c r="C7939" s="37" t="s">
        <v>19658</v>
      </c>
      <c r="D7939" s="6" t="s">
        <v>7797</v>
      </c>
      <c r="E7939" s="3">
        <v>1</v>
      </c>
    </row>
    <row r="7940" spans="1:5" ht="33">
      <c r="A7940" s="37">
        <v>7938</v>
      </c>
      <c r="B7940" s="209"/>
      <c r="C7940" s="37" t="s">
        <v>19659</v>
      </c>
      <c r="D7940" s="6" t="s">
        <v>7798</v>
      </c>
      <c r="E7940" s="3">
        <v>1</v>
      </c>
    </row>
    <row r="7941" spans="1:5" ht="33">
      <c r="A7941" s="37">
        <v>7939</v>
      </c>
      <c r="B7941" s="209"/>
      <c r="C7941" s="37" t="s">
        <v>19660</v>
      </c>
      <c r="D7941" s="6" t="s">
        <v>7799</v>
      </c>
      <c r="E7941" s="3">
        <v>1</v>
      </c>
    </row>
    <row r="7942" spans="1:5" ht="33">
      <c r="A7942" s="37">
        <v>7940</v>
      </c>
      <c r="B7942" s="209"/>
      <c r="C7942" s="37" t="s">
        <v>19661</v>
      </c>
      <c r="D7942" s="6" t="s">
        <v>7800</v>
      </c>
      <c r="E7942" s="3">
        <v>1</v>
      </c>
    </row>
    <row r="7943" spans="1:5" ht="33">
      <c r="A7943" s="37">
        <v>7941</v>
      </c>
      <c r="B7943" s="209"/>
      <c r="C7943" s="37" t="s">
        <v>19662</v>
      </c>
      <c r="D7943" s="6" t="s">
        <v>7801</v>
      </c>
      <c r="E7943" s="3">
        <v>1</v>
      </c>
    </row>
    <row r="7944" spans="1:5" ht="33">
      <c r="A7944" s="37">
        <v>7942</v>
      </c>
      <c r="B7944" s="209"/>
      <c r="C7944" s="37" t="s">
        <v>19663</v>
      </c>
      <c r="D7944" s="6" t="s">
        <v>7802</v>
      </c>
      <c r="E7944" s="3">
        <v>1</v>
      </c>
    </row>
    <row r="7945" spans="1:5" ht="33">
      <c r="A7945" s="37">
        <v>7943</v>
      </c>
      <c r="B7945" s="209"/>
      <c r="C7945" s="37" t="s">
        <v>19664</v>
      </c>
      <c r="D7945" s="6" t="s">
        <v>7803</v>
      </c>
      <c r="E7945" s="3">
        <v>1</v>
      </c>
    </row>
    <row r="7946" spans="1:5" ht="33">
      <c r="A7946" s="37">
        <v>7944</v>
      </c>
      <c r="B7946" s="209"/>
      <c r="C7946" s="37" t="s">
        <v>19665</v>
      </c>
      <c r="D7946" s="6" t="s">
        <v>7804</v>
      </c>
      <c r="E7946" s="3">
        <v>1</v>
      </c>
    </row>
    <row r="7947" spans="1:5" ht="33">
      <c r="A7947" s="37">
        <v>7945</v>
      </c>
      <c r="B7947" s="209"/>
      <c r="C7947" s="37" t="s">
        <v>19666</v>
      </c>
      <c r="D7947" s="6" t="s">
        <v>7805</v>
      </c>
      <c r="E7947" s="3">
        <v>1</v>
      </c>
    </row>
    <row r="7948" spans="1:5" ht="18.75">
      <c r="A7948" s="37">
        <v>7946</v>
      </c>
      <c r="B7948" s="209"/>
      <c r="C7948" s="37" t="s">
        <v>19667</v>
      </c>
      <c r="D7948" s="6" t="s">
        <v>7806</v>
      </c>
      <c r="E7948" s="3">
        <v>1</v>
      </c>
    </row>
    <row r="7949" spans="1:5" ht="33">
      <c r="A7949" s="37">
        <v>7947</v>
      </c>
      <c r="B7949" s="209"/>
      <c r="C7949" s="37" t="s">
        <v>19668</v>
      </c>
      <c r="D7949" s="6" t="s">
        <v>7807</v>
      </c>
      <c r="E7949" s="3">
        <v>1</v>
      </c>
    </row>
    <row r="7950" spans="1:5" ht="18.75">
      <c r="A7950" s="37">
        <v>7948</v>
      </c>
      <c r="B7950" s="209"/>
      <c r="C7950" s="37" t="s">
        <v>19669</v>
      </c>
      <c r="D7950" s="6" t="s">
        <v>7808</v>
      </c>
      <c r="E7950" s="3">
        <v>1</v>
      </c>
    </row>
    <row r="7951" spans="1:5" ht="33">
      <c r="A7951" s="37">
        <v>7949</v>
      </c>
      <c r="B7951" s="209"/>
      <c r="C7951" s="37" t="s">
        <v>19670</v>
      </c>
      <c r="D7951" s="6" t="s">
        <v>7809</v>
      </c>
      <c r="E7951" s="3">
        <v>1</v>
      </c>
    </row>
    <row r="7952" spans="1:5" ht="33">
      <c r="A7952" s="37">
        <v>7950</v>
      </c>
      <c r="B7952" s="209"/>
      <c r="C7952" s="37" t="s">
        <v>19671</v>
      </c>
      <c r="D7952" s="6" t="s">
        <v>7810</v>
      </c>
      <c r="E7952" s="3">
        <v>1</v>
      </c>
    </row>
    <row r="7953" spans="1:5" ht="33">
      <c r="A7953" s="37">
        <v>7951</v>
      </c>
      <c r="B7953" s="209"/>
      <c r="C7953" s="37" t="s">
        <v>19672</v>
      </c>
      <c r="D7953" s="6" t="s">
        <v>7811</v>
      </c>
      <c r="E7953" s="3">
        <v>1</v>
      </c>
    </row>
    <row r="7954" spans="1:5" ht="33">
      <c r="A7954" s="37">
        <v>7952</v>
      </c>
      <c r="B7954" s="209"/>
      <c r="C7954" s="37" t="s">
        <v>19673</v>
      </c>
      <c r="D7954" s="6" t="s">
        <v>7812</v>
      </c>
      <c r="E7954" s="3">
        <v>1</v>
      </c>
    </row>
    <row r="7955" spans="1:5" ht="18.75">
      <c r="A7955" s="37">
        <v>7953</v>
      </c>
      <c r="B7955" s="209"/>
      <c r="C7955" s="37" t="s">
        <v>19674</v>
      </c>
      <c r="D7955" s="6" t="s">
        <v>7813</v>
      </c>
      <c r="E7955" s="3">
        <v>1</v>
      </c>
    </row>
    <row r="7956" spans="1:5" ht="18.75">
      <c r="A7956" s="37">
        <v>7954</v>
      </c>
      <c r="B7956" s="209"/>
      <c r="C7956" s="37" t="s">
        <v>19675</v>
      </c>
      <c r="D7956" s="6" t="s">
        <v>7814</v>
      </c>
      <c r="E7956" s="3">
        <v>1</v>
      </c>
    </row>
    <row r="7957" spans="1:5" ht="18.75">
      <c r="A7957" s="37">
        <v>7955</v>
      </c>
      <c r="B7957" s="209"/>
      <c r="C7957" s="37" t="s">
        <v>19676</v>
      </c>
      <c r="D7957" s="6" t="s">
        <v>7815</v>
      </c>
      <c r="E7957" s="3">
        <v>1</v>
      </c>
    </row>
    <row r="7958" spans="1:5" ht="18.75">
      <c r="A7958" s="37">
        <v>7956</v>
      </c>
      <c r="B7958" s="209"/>
      <c r="C7958" s="37" t="s">
        <v>19677</v>
      </c>
      <c r="D7958" s="6" t="s">
        <v>7816</v>
      </c>
      <c r="E7958" s="3">
        <v>1</v>
      </c>
    </row>
    <row r="7959" spans="1:5" ht="18.75">
      <c r="A7959" s="37">
        <v>7957</v>
      </c>
      <c r="B7959" s="209"/>
      <c r="C7959" s="37" t="s">
        <v>19678</v>
      </c>
      <c r="D7959" s="6" t="s">
        <v>7817</v>
      </c>
      <c r="E7959" s="3">
        <v>1</v>
      </c>
    </row>
    <row r="7960" spans="1:5" ht="18.75">
      <c r="A7960" s="37">
        <v>7958</v>
      </c>
      <c r="B7960" s="209"/>
      <c r="C7960" s="37" t="s">
        <v>19679</v>
      </c>
      <c r="D7960" s="6" t="s">
        <v>7818</v>
      </c>
      <c r="E7960" s="3">
        <v>1</v>
      </c>
    </row>
    <row r="7961" spans="1:5" ht="18.75">
      <c r="A7961" s="37">
        <v>7959</v>
      </c>
      <c r="B7961" s="209"/>
      <c r="C7961" s="37" t="s">
        <v>19680</v>
      </c>
      <c r="D7961" s="6" t="s">
        <v>7819</v>
      </c>
      <c r="E7961" s="3">
        <v>1</v>
      </c>
    </row>
    <row r="7962" spans="1:5" ht="18.75">
      <c r="A7962" s="37">
        <v>7960</v>
      </c>
      <c r="B7962" s="209"/>
      <c r="C7962" s="37" t="s">
        <v>19681</v>
      </c>
      <c r="D7962" s="6" t="s">
        <v>7820</v>
      </c>
      <c r="E7962" s="3">
        <v>1</v>
      </c>
    </row>
    <row r="7963" spans="1:5" ht="18.75">
      <c r="A7963" s="37">
        <v>7961</v>
      </c>
      <c r="B7963" s="209"/>
      <c r="C7963" s="37" t="s">
        <v>19682</v>
      </c>
      <c r="D7963" s="6" t="s">
        <v>7821</v>
      </c>
      <c r="E7963" s="3">
        <v>1</v>
      </c>
    </row>
    <row r="7964" spans="1:5" ht="18.75">
      <c r="A7964" s="37">
        <v>7962</v>
      </c>
      <c r="B7964" s="209"/>
      <c r="C7964" s="37" t="s">
        <v>19683</v>
      </c>
      <c r="D7964" s="6" t="s">
        <v>7822</v>
      </c>
      <c r="E7964" s="3">
        <v>1</v>
      </c>
    </row>
    <row r="7965" spans="1:5" ht="18.75">
      <c r="A7965" s="37">
        <v>7963</v>
      </c>
      <c r="B7965" s="209"/>
      <c r="C7965" s="37" t="s">
        <v>19684</v>
      </c>
      <c r="D7965" s="6" t="s">
        <v>7823</v>
      </c>
      <c r="E7965" s="3">
        <v>1</v>
      </c>
    </row>
    <row r="7966" spans="1:5" ht="33">
      <c r="A7966" s="37">
        <v>7964</v>
      </c>
      <c r="B7966" s="209"/>
      <c r="C7966" s="37" t="s">
        <v>19685</v>
      </c>
      <c r="D7966" s="6" t="s">
        <v>7824</v>
      </c>
      <c r="E7966" s="3">
        <v>1</v>
      </c>
    </row>
    <row r="7967" spans="1:5" ht="18.75">
      <c r="A7967" s="37">
        <v>7965</v>
      </c>
      <c r="B7967" s="209"/>
      <c r="C7967" s="37" t="s">
        <v>19686</v>
      </c>
      <c r="D7967" s="6" t="s">
        <v>7825</v>
      </c>
      <c r="E7967" s="3">
        <v>1</v>
      </c>
    </row>
    <row r="7968" spans="1:5" ht="18.75">
      <c r="A7968" s="37">
        <v>7966</v>
      </c>
      <c r="B7968" s="209"/>
      <c r="C7968" s="37" t="s">
        <v>19687</v>
      </c>
      <c r="D7968" s="6" t="s">
        <v>7826</v>
      </c>
      <c r="E7968" s="3">
        <v>1</v>
      </c>
    </row>
    <row r="7969" spans="1:5" ht="18.75">
      <c r="A7969" s="37">
        <v>7967</v>
      </c>
      <c r="B7969" s="209"/>
      <c r="C7969" s="37" t="s">
        <v>19688</v>
      </c>
      <c r="D7969" s="6" t="s">
        <v>7827</v>
      </c>
      <c r="E7969" s="3">
        <v>1</v>
      </c>
    </row>
    <row r="7970" spans="1:5" ht="18.75">
      <c r="A7970" s="37">
        <v>7968</v>
      </c>
      <c r="B7970" s="209"/>
      <c r="C7970" s="37" t="s">
        <v>19689</v>
      </c>
      <c r="D7970" s="6" t="s">
        <v>7828</v>
      </c>
      <c r="E7970" s="3">
        <v>1</v>
      </c>
    </row>
    <row r="7971" spans="1:5" ht="18.75">
      <c r="A7971" s="37">
        <v>7969</v>
      </c>
      <c r="B7971" s="209"/>
      <c r="C7971" s="37" t="s">
        <v>19690</v>
      </c>
      <c r="D7971" s="6" t="s">
        <v>7829</v>
      </c>
      <c r="E7971" s="3">
        <v>1</v>
      </c>
    </row>
    <row r="7972" spans="1:5" ht="33">
      <c r="A7972" s="37">
        <v>7970</v>
      </c>
      <c r="B7972" s="209"/>
      <c r="C7972" s="37" t="s">
        <v>19691</v>
      </c>
      <c r="D7972" s="6" t="s">
        <v>7830</v>
      </c>
      <c r="E7972" s="3">
        <v>1</v>
      </c>
    </row>
    <row r="7973" spans="1:5" ht="18.75">
      <c r="A7973" s="37">
        <v>7971</v>
      </c>
      <c r="B7973" s="209"/>
      <c r="C7973" s="37" t="s">
        <v>19692</v>
      </c>
      <c r="D7973" s="6" t="s">
        <v>7831</v>
      </c>
      <c r="E7973" s="3">
        <v>1</v>
      </c>
    </row>
    <row r="7974" spans="1:5" ht="18.75">
      <c r="A7974" s="37">
        <v>7972</v>
      </c>
      <c r="B7974" s="209"/>
      <c r="C7974" s="37" t="s">
        <v>19693</v>
      </c>
      <c r="D7974" s="6" t="s">
        <v>7832</v>
      </c>
      <c r="E7974" s="3">
        <v>1</v>
      </c>
    </row>
    <row r="7975" spans="1:5" ht="33">
      <c r="A7975" s="37">
        <v>7973</v>
      </c>
      <c r="B7975" s="209"/>
      <c r="C7975" s="37" t="s">
        <v>19694</v>
      </c>
      <c r="D7975" s="6" t="s">
        <v>7833</v>
      </c>
      <c r="E7975" s="3">
        <v>1</v>
      </c>
    </row>
    <row r="7976" spans="1:5" ht="33">
      <c r="A7976" s="37">
        <v>7974</v>
      </c>
      <c r="B7976" s="209"/>
      <c r="C7976" s="37" t="s">
        <v>19695</v>
      </c>
      <c r="D7976" s="6" t="s">
        <v>7834</v>
      </c>
      <c r="E7976" s="3">
        <v>1</v>
      </c>
    </row>
    <row r="7977" spans="1:5" ht="33">
      <c r="A7977" s="37">
        <v>7975</v>
      </c>
      <c r="B7977" s="209"/>
      <c r="C7977" s="37" t="s">
        <v>19696</v>
      </c>
      <c r="D7977" s="6" t="s">
        <v>7835</v>
      </c>
      <c r="E7977" s="3">
        <v>1</v>
      </c>
    </row>
    <row r="7978" spans="1:5" ht="33">
      <c r="A7978" s="37">
        <v>7976</v>
      </c>
      <c r="B7978" s="209"/>
      <c r="C7978" s="37" t="s">
        <v>19697</v>
      </c>
      <c r="D7978" s="6" t="s">
        <v>7836</v>
      </c>
      <c r="E7978" s="3">
        <v>1</v>
      </c>
    </row>
    <row r="7979" spans="1:5" ht="33">
      <c r="A7979" s="37">
        <v>7977</v>
      </c>
      <c r="B7979" s="209"/>
      <c r="C7979" s="37" t="s">
        <v>19698</v>
      </c>
      <c r="D7979" s="6" t="s">
        <v>7837</v>
      </c>
      <c r="E7979" s="3">
        <v>1</v>
      </c>
    </row>
    <row r="7980" spans="1:5" ht="33">
      <c r="A7980" s="37">
        <v>7978</v>
      </c>
      <c r="B7980" s="209"/>
      <c r="C7980" s="37" t="s">
        <v>19699</v>
      </c>
      <c r="D7980" s="6" t="s">
        <v>7838</v>
      </c>
      <c r="E7980" s="3">
        <v>1</v>
      </c>
    </row>
    <row r="7981" spans="1:5" ht="33">
      <c r="A7981" s="37">
        <v>7979</v>
      </c>
      <c r="B7981" s="209"/>
      <c r="C7981" s="37" t="s">
        <v>19700</v>
      </c>
      <c r="D7981" s="6" t="s">
        <v>7839</v>
      </c>
      <c r="E7981" s="3">
        <v>1</v>
      </c>
    </row>
    <row r="7982" spans="1:5" ht="33">
      <c r="A7982" s="37">
        <v>7980</v>
      </c>
      <c r="B7982" s="209"/>
      <c r="C7982" s="37" t="s">
        <v>19701</v>
      </c>
      <c r="D7982" s="6" t="s">
        <v>7840</v>
      </c>
      <c r="E7982" s="3">
        <v>1</v>
      </c>
    </row>
    <row r="7983" spans="1:5" ht="33">
      <c r="A7983" s="37">
        <v>7981</v>
      </c>
      <c r="B7983" s="209"/>
      <c r="C7983" s="37" t="s">
        <v>19702</v>
      </c>
      <c r="D7983" s="6" t="s">
        <v>7841</v>
      </c>
      <c r="E7983" s="3">
        <v>1</v>
      </c>
    </row>
    <row r="7984" spans="1:5" ht="33">
      <c r="A7984" s="37">
        <v>7982</v>
      </c>
      <c r="B7984" s="209"/>
      <c r="C7984" s="37" t="s">
        <v>19703</v>
      </c>
      <c r="D7984" s="6" t="s">
        <v>7842</v>
      </c>
      <c r="E7984" s="3">
        <v>1</v>
      </c>
    </row>
    <row r="7985" spans="1:5" ht="33">
      <c r="A7985" s="37">
        <v>7983</v>
      </c>
      <c r="B7985" s="209"/>
      <c r="C7985" s="37" t="s">
        <v>19704</v>
      </c>
      <c r="D7985" s="6" t="s">
        <v>7843</v>
      </c>
      <c r="E7985" s="3">
        <v>1</v>
      </c>
    </row>
    <row r="7986" spans="1:5" ht="33">
      <c r="A7986" s="37">
        <v>7984</v>
      </c>
      <c r="B7986" s="209"/>
      <c r="C7986" s="37" t="s">
        <v>19705</v>
      </c>
      <c r="D7986" s="6" t="s">
        <v>7844</v>
      </c>
      <c r="E7986" s="3">
        <v>1</v>
      </c>
    </row>
    <row r="7987" spans="1:5" ht="33">
      <c r="A7987" s="37">
        <v>7985</v>
      </c>
      <c r="B7987" s="209"/>
      <c r="C7987" s="37" t="s">
        <v>19706</v>
      </c>
      <c r="D7987" s="6" t="s">
        <v>7845</v>
      </c>
      <c r="E7987" s="3">
        <v>1</v>
      </c>
    </row>
    <row r="7988" spans="1:5" ht="33">
      <c r="A7988" s="37">
        <v>7986</v>
      </c>
      <c r="B7988" s="209"/>
      <c r="C7988" s="37" t="s">
        <v>19707</v>
      </c>
      <c r="D7988" s="6" t="s">
        <v>7846</v>
      </c>
      <c r="E7988" s="3">
        <v>1</v>
      </c>
    </row>
    <row r="7989" spans="1:5" ht="33">
      <c r="A7989" s="37">
        <v>7987</v>
      </c>
      <c r="B7989" s="209"/>
      <c r="C7989" s="37" t="s">
        <v>19708</v>
      </c>
      <c r="D7989" s="6" t="s">
        <v>7847</v>
      </c>
      <c r="E7989" s="3">
        <v>1</v>
      </c>
    </row>
    <row r="7990" spans="1:5" ht="33">
      <c r="A7990" s="37">
        <v>7988</v>
      </c>
      <c r="B7990" s="209"/>
      <c r="C7990" s="37" t="s">
        <v>19709</v>
      </c>
      <c r="D7990" s="6" t="s">
        <v>7848</v>
      </c>
      <c r="E7990" s="3">
        <v>1</v>
      </c>
    </row>
    <row r="7991" spans="1:5" ht="33">
      <c r="A7991" s="37">
        <v>7989</v>
      </c>
      <c r="B7991" s="209"/>
      <c r="C7991" s="37" t="s">
        <v>19710</v>
      </c>
      <c r="D7991" s="6" t="s">
        <v>7849</v>
      </c>
      <c r="E7991" s="3">
        <v>1</v>
      </c>
    </row>
    <row r="7992" spans="1:5" ht="33">
      <c r="A7992" s="37">
        <v>7990</v>
      </c>
      <c r="B7992" s="209"/>
      <c r="C7992" s="37" t="s">
        <v>19711</v>
      </c>
      <c r="D7992" s="6" t="s">
        <v>7850</v>
      </c>
      <c r="E7992" s="3">
        <v>1</v>
      </c>
    </row>
    <row r="7993" spans="1:5" ht="33">
      <c r="A7993" s="37">
        <v>7991</v>
      </c>
      <c r="B7993" s="209"/>
      <c r="C7993" s="37" t="s">
        <v>19712</v>
      </c>
      <c r="D7993" s="6" t="s">
        <v>7851</v>
      </c>
      <c r="E7993" s="3">
        <v>1</v>
      </c>
    </row>
    <row r="7994" spans="1:5" ht="33">
      <c r="A7994" s="37">
        <v>7992</v>
      </c>
      <c r="B7994" s="209"/>
      <c r="C7994" s="37" t="s">
        <v>19713</v>
      </c>
      <c r="D7994" s="6" t="s">
        <v>7852</v>
      </c>
      <c r="E7994" s="3">
        <v>1</v>
      </c>
    </row>
    <row r="7995" spans="1:5" ht="33">
      <c r="A7995" s="37">
        <v>7993</v>
      </c>
      <c r="B7995" s="209"/>
      <c r="C7995" s="37" t="s">
        <v>19714</v>
      </c>
      <c r="D7995" s="6" t="s">
        <v>7853</v>
      </c>
      <c r="E7995" s="3">
        <v>1</v>
      </c>
    </row>
    <row r="7996" spans="1:5" ht="33">
      <c r="A7996" s="37">
        <v>7994</v>
      </c>
      <c r="B7996" s="209"/>
      <c r="C7996" s="37" t="s">
        <v>19715</v>
      </c>
      <c r="D7996" s="6" t="s">
        <v>7854</v>
      </c>
      <c r="E7996" s="3">
        <v>1</v>
      </c>
    </row>
    <row r="7997" spans="1:5" ht="33">
      <c r="A7997" s="37">
        <v>7995</v>
      </c>
      <c r="B7997" s="209"/>
      <c r="C7997" s="37" t="s">
        <v>19716</v>
      </c>
      <c r="D7997" s="6" t="s">
        <v>7855</v>
      </c>
      <c r="E7997" s="3">
        <v>1</v>
      </c>
    </row>
    <row r="7998" spans="1:5" ht="33">
      <c r="A7998" s="37">
        <v>7996</v>
      </c>
      <c r="B7998" s="209"/>
      <c r="C7998" s="37" t="s">
        <v>19717</v>
      </c>
      <c r="D7998" s="6" t="s">
        <v>7856</v>
      </c>
      <c r="E7998" s="3">
        <v>1</v>
      </c>
    </row>
    <row r="7999" spans="1:5" ht="33">
      <c r="A7999" s="37">
        <v>7997</v>
      </c>
      <c r="B7999" s="209"/>
      <c r="C7999" s="37" t="s">
        <v>19718</v>
      </c>
      <c r="D7999" s="6" t="s">
        <v>7857</v>
      </c>
      <c r="E7999" s="3">
        <v>1</v>
      </c>
    </row>
    <row r="8000" spans="1:5" ht="33">
      <c r="A8000" s="37">
        <v>7998</v>
      </c>
      <c r="B8000" s="209"/>
      <c r="C8000" s="37" t="s">
        <v>19719</v>
      </c>
      <c r="D8000" s="6" t="s">
        <v>7858</v>
      </c>
      <c r="E8000" s="3">
        <v>1</v>
      </c>
    </row>
    <row r="8001" spans="1:5" ht="33">
      <c r="A8001" s="37">
        <v>7999</v>
      </c>
      <c r="B8001" s="209"/>
      <c r="C8001" s="37" t="s">
        <v>19720</v>
      </c>
      <c r="D8001" s="6" t="s">
        <v>7859</v>
      </c>
      <c r="E8001" s="3">
        <v>1</v>
      </c>
    </row>
    <row r="8002" spans="1:5" ht="33">
      <c r="A8002" s="37">
        <v>8000</v>
      </c>
      <c r="B8002" s="209"/>
      <c r="C8002" s="37" t="s">
        <v>19721</v>
      </c>
      <c r="D8002" s="6" t="s">
        <v>7860</v>
      </c>
      <c r="E8002" s="3">
        <v>1</v>
      </c>
    </row>
    <row r="8003" spans="1:5" ht="33">
      <c r="A8003" s="37">
        <v>8001</v>
      </c>
      <c r="B8003" s="209"/>
      <c r="C8003" s="37" t="s">
        <v>19722</v>
      </c>
      <c r="D8003" s="6" t="s">
        <v>7861</v>
      </c>
      <c r="E8003" s="3">
        <v>1</v>
      </c>
    </row>
    <row r="8004" spans="1:5" ht="33">
      <c r="A8004" s="37">
        <v>8002</v>
      </c>
      <c r="B8004" s="209"/>
      <c r="C8004" s="37" t="s">
        <v>19723</v>
      </c>
      <c r="D8004" s="6" t="s">
        <v>7862</v>
      </c>
      <c r="E8004" s="3">
        <v>1</v>
      </c>
    </row>
    <row r="8005" spans="1:5" ht="33">
      <c r="A8005" s="37">
        <v>8003</v>
      </c>
      <c r="B8005" s="209"/>
      <c r="C8005" s="37" t="s">
        <v>19724</v>
      </c>
      <c r="D8005" s="6" t="s">
        <v>7863</v>
      </c>
      <c r="E8005" s="3">
        <v>1</v>
      </c>
    </row>
    <row r="8006" spans="1:5" ht="33">
      <c r="A8006" s="37">
        <v>8004</v>
      </c>
      <c r="B8006" s="209"/>
      <c r="C8006" s="37" t="s">
        <v>19725</v>
      </c>
      <c r="D8006" s="6" t="s">
        <v>7864</v>
      </c>
      <c r="E8006" s="3">
        <v>1</v>
      </c>
    </row>
    <row r="8007" spans="1:5" ht="18.75">
      <c r="A8007" s="37">
        <v>8005</v>
      </c>
      <c r="B8007" s="209"/>
      <c r="C8007" s="37" t="s">
        <v>19726</v>
      </c>
      <c r="D8007" s="6" t="s">
        <v>7865</v>
      </c>
      <c r="E8007" s="3">
        <v>1</v>
      </c>
    </row>
    <row r="8008" spans="1:5" ht="18.75">
      <c r="A8008" s="37">
        <v>8006</v>
      </c>
      <c r="B8008" s="209"/>
      <c r="C8008" s="37" t="s">
        <v>19727</v>
      </c>
      <c r="D8008" s="6" t="s">
        <v>7866</v>
      </c>
      <c r="E8008" s="3">
        <v>1</v>
      </c>
    </row>
    <row r="8009" spans="1:5" ht="18.75">
      <c r="A8009" s="37">
        <v>8007</v>
      </c>
      <c r="B8009" s="209"/>
      <c r="C8009" s="37" t="s">
        <v>19728</v>
      </c>
      <c r="D8009" s="6" t="s">
        <v>7867</v>
      </c>
      <c r="E8009" s="3">
        <v>1</v>
      </c>
    </row>
    <row r="8010" spans="1:5" ht="18.75">
      <c r="A8010" s="37">
        <v>8008</v>
      </c>
      <c r="B8010" s="209"/>
      <c r="C8010" s="37" t="s">
        <v>19729</v>
      </c>
      <c r="D8010" s="6" t="s">
        <v>7868</v>
      </c>
      <c r="E8010" s="3">
        <v>1</v>
      </c>
    </row>
    <row r="8011" spans="1:5" ht="18.75">
      <c r="A8011" s="37">
        <v>8009</v>
      </c>
      <c r="B8011" s="209"/>
      <c r="C8011" s="37" t="s">
        <v>19730</v>
      </c>
      <c r="D8011" s="6" t="s">
        <v>7869</v>
      </c>
      <c r="E8011" s="3">
        <v>1</v>
      </c>
    </row>
    <row r="8012" spans="1:5" ht="18.75">
      <c r="A8012" s="37">
        <v>8010</v>
      </c>
      <c r="B8012" s="209"/>
      <c r="C8012" s="37" t="s">
        <v>19731</v>
      </c>
      <c r="D8012" s="6" t="s">
        <v>7870</v>
      </c>
      <c r="E8012" s="3">
        <v>1</v>
      </c>
    </row>
    <row r="8013" spans="1:5" ht="18.75">
      <c r="A8013" s="37">
        <v>8011</v>
      </c>
      <c r="B8013" s="209"/>
      <c r="C8013" s="37" t="s">
        <v>19732</v>
      </c>
      <c r="D8013" s="6" t="s">
        <v>7871</v>
      </c>
      <c r="E8013" s="3">
        <v>1</v>
      </c>
    </row>
    <row r="8014" spans="1:5" ht="18.75">
      <c r="A8014" s="37">
        <v>8012</v>
      </c>
      <c r="B8014" s="209"/>
      <c r="C8014" s="37" t="s">
        <v>19733</v>
      </c>
      <c r="D8014" s="6" t="s">
        <v>7872</v>
      </c>
      <c r="E8014" s="3">
        <v>1</v>
      </c>
    </row>
    <row r="8015" spans="1:5" ht="18.75">
      <c r="A8015" s="37">
        <v>8013</v>
      </c>
      <c r="B8015" s="209"/>
      <c r="C8015" s="37" t="s">
        <v>19734</v>
      </c>
      <c r="D8015" s="6" t="s">
        <v>7873</v>
      </c>
      <c r="E8015" s="3">
        <v>1</v>
      </c>
    </row>
    <row r="8016" spans="1:5" ht="18.75">
      <c r="A8016" s="37">
        <v>8014</v>
      </c>
      <c r="B8016" s="209"/>
      <c r="C8016" s="37" t="s">
        <v>19735</v>
      </c>
      <c r="D8016" s="6" t="s">
        <v>7874</v>
      </c>
      <c r="E8016" s="3">
        <v>1</v>
      </c>
    </row>
    <row r="8017" spans="1:5" ht="18.75">
      <c r="A8017" s="37">
        <v>8015</v>
      </c>
      <c r="B8017" s="209"/>
      <c r="C8017" s="37" t="s">
        <v>7875</v>
      </c>
      <c r="D8017" s="6" t="s">
        <v>7875</v>
      </c>
      <c r="E8017" s="3">
        <v>1</v>
      </c>
    </row>
    <row r="8018" spans="1:5" ht="18.75">
      <c r="A8018" s="37">
        <v>8016</v>
      </c>
      <c r="B8018" s="209"/>
      <c r="C8018" s="37" t="s">
        <v>7876</v>
      </c>
      <c r="D8018" s="6" t="s">
        <v>7876</v>
      </c>
      <c r="E8018" s="3">
        <v>1</v>
      </c>
    </row>
    <row r="8019" spans="1:5" ht="18.75">
      <c r="A8019" s="37">
        <v>8017</v>
      </c>
      <c r="B8019" s="209"/>
      <c r="C8019" s="37" t="s">
        <v>7877</v>
      </c>
      <c r="D8019" s="6" t="s">
        <v>7877</v>
      </c>
      <c r="E8019" s="3">
        <v>1</v>
      </c>
    </row>
    <row r="8020" spans="1:5" ht="18.75">
      <c r="A8020" s="37">
        <v>8018</v>
      </c>
      <c r="B8020" s="209"/>
      <c r="C8020" s="37" t="s">
        <v>7878</v>
      </c>
      <c r="D8020" s="6" t="s">
        <v>7878</v>
      </c>
      <c r="E8020" s="3">
        <v>1</v>
      </c>
    </row>
    <row r="8021" spans="1:5" ht="18.75">
      <c r="A8021" s="37">
        <v>8019</v>
      </c>
      <c r="B8021" s="209"/>
      <c r="C8021" s="37" t="s">
        <v>7879</v>
      </c>
      <c r="D8021" s="6" t="s">
        <v>7879</v>
      </c>
      <c r="E8021" s="3">
        <v>1</v>
      </c>
    </row>
    <row r="8022" spans="1:5" ht="18.75">
      <c r="A8022" s="37">
        <v>8020</v>
      </c>
      <c r="B8022" s="209"/>
      <c r="C8022" s="37" t="s">
        <v>7880</v>
      </c>
      <c r="D8022" s="6" t="s">
        <v>7880</v>
      </c>
      <c r="E8022" s="3">
        <v>1</v>
      </c>
    </row>
    <row r="8023" spans="1:5" ht="18.75">
      <c r="A8023" s="37">
        <v>8021</v>
      </c>
      <c r="B8023" s="209"/>
      <c r="C8023" s="37" t="s">
        <v>7881</v>
      </c>
      <c r="D8023" s="6" t="s">
        <v>7881</v>
      </c>
      <c r="E8023" s="3">
        <v>1</v>
      </c>
    </row>
    <row r="8024" spans="1:5" ht="18.75">
      <c r="A8024" s="37">
        <v>8022</v>
      </c>
      <c r="B8024" s="209"/>
      <c r="C8024" s="37" t="s">
        <v>7882</v>
      </c>
      <c r="D8024" s="6" t="s">
        <v>7882</v>
      </c>
      <c r="E8024" s="3">
        <v>1</v>
      </c>
    </row>
    <row r="8025" spans="1:5" ht="18.75">
      <c r="A8025" s="37">
        <v>8023</v>
      </c>
      <c r="B8025" s="209"/>
      <c r="C8025" s="37" t="s">
        <v>7883</v>
      </c>
      <c r="D8025" s="6" t="s">
        <v>7883</v>
      </c>
      <c r="E8025" s="3">
        <v>1</v>
      </c>
    </row>
    <row r="8026" spans="1:5" ht="18.75">
      <c r="A8026" s="37">
        <v>8024</v>
      </c>
      <c r="B8026" s="209"/>
      <c r="C8026" s="37" t="s">
        <v>19736</v>
      </c>
      <c r="D8026" s="6" t="s">
        <v>7884</v>
      </c>
      <c r="E8026" s="3">
        <v>1</v>
      </c>
    </row>
    <row r="8027" spans="1:5" ht="18.75">
      <c r="A8027" s="37">
        <v>8025</v>
      </c>
      <c r="B8027" s="209"/>
      <c r="C8027" s="37" t="s">
        <v>7885</v>
      </c>
      <c r="D8027" s="6" t="s">
        <v>7885</v>
      </c>
      <c r="E8027" s="3">
        <v>1</v>
      </c>
    </row>
    <row r="8028" spans="1:5" ht="18.75">
      <c r="A8028" s="37">
        <v>8026</v>
      </c>
      <c r="B8028" s="209"/>
      <c r="C8028" s="37" t="s">
        <v>19737</v>
      </c>
      <c r="D8028" s="6" t="s">
        <v>7886</v>
      </c>
      <c r="E8028" s="3">
        <v>1</v>
      </c>
    </row>
    <row r="8029" spans="1:5" ht="18.75">
      <c r="A8029" s="37">
        <v>8027</v>
      </c>
      <c r="B8029" s="209"/>
      <c r="C8029" s="37" t="s">
        <v>7887</v>
      </c>
      <c r="D8029" s="6" t="s">
        <v>7887</v>
      </c>
      <c r="E8029" s="3">
        <v>1</v>
      </c>
    </row>
    <row r="8030" spans="1:5" ht="18.75">
      <c r="A8030" s="37">
        <v>8028</v>
      </c>
      <c r="B8030" s="209"/>
      <c r="C8030" s="37" t="s">
        <v>19738</v>
      </c>
      <c r="D8030" s="6" t="s">
        <v>7888</v>
      </c>
      <c r="E8030" s="3">
        <v>1</v>
      </c>
    </row>
    <row r="8031" spans="1:5" ht="18.75">
      <c r="A8031" s="37">
        <v>8029</v>
      </c>
      <c r="B8031" s="209"/>
      <c r="C8031" s="37" t="s">
        <v>19739</v>
      </c>
      <c r="D8031" s="6" t="s">
        <v>7889</v>
      </c>
      <c r="E8031" s="3">
        <v>1</v>
      </c>
    </row>
    <row r="8032" spans="1:5" ht="18.75">
      <c r="A8032" s="37">
        <v>8030</v>
      </c>
      <c r="B8032" s="209"/>
      <c r="C8032" s="37" t="s">
        <v>19740</v>
      </c>
      <c r="D8032" s="6" t="s">
        <v>7890</v>
      </c>
      <c r="E8032" s="3">
        <v>1</v>
      </c>
    </row>
    <row r="8033" spans="1:5" ht="18.75">
      <c r="A8033" s="37">
        <v>8031</v>
      </c>
      <c r="B8033" s="209"/>
      <c r="C8033" s="37" t="s">
        <v>19741</v>
      </c>
      <c r="D8033" s="6" t="s">
        <v>7891</v>
      </c>
      <c r="E8033" s="3">
        <v>1</v>
      </c>
    </row>
    <row r="8034" spans="1:5" ht="18.75">
      <c r="A8034" s="37">
        <v>8032</v>
      </c>
      <c r="B8034" s="209"/>
      <c r="C8034" s="37" t="s">
        <v>7892</v>
      </c>
      <c r="D8034" s="6" t="s">
        <v>7892</v>
      </c>
      <c r="E8034" s="3">
        <v>1</v>
      </c>
    </row>
    <row r="8035" spans="1:5" ht="18.75">
      <c r="A8035" s="37">
        <v>8033</v>
      </c>
      <c r="B8035" s="209"/>
      <c r="C8035" s="37" t="s">
        <v>7893</v>
      </c>
      <c r="D8035" s="6" t="s">
        <v>7893</v>
      </c>
      <c r="E8035" s="3">
        <v>1</v>
      </c>
    </row>
    <row r="8036" spans="1:5" ht="18.75">
      <c r="A8036" s="37">
        <v>8034</v>
      </c>
      <c r="B8036" s="209"/>
      <c r="C8036" s="37" t="s">
        <v>7894</v>
      </c>
      <c r="D8036" s="6" t="s">
        <v>7894</v>
      </c>
      <c r="E8036" s="3">
        <v>1</v>
      </c>
    </row>
    <row r="8037" spans="1:5" ht="18.75">
      <c r="A8037" s="37">
        <v>8035</v>
      </c>
      <c r="B8037" s="209"/>
      <c r="C8037" s="37" t="s">
        <v>7895</v>
      </c>
      <c r="D8037" s="6" t="s">
        <v>7895</v>
      </c>
      <c r="E8037" s="3">
        <v>1</v>
      </c>
    </row>
    <row r="8038" spans="1:5" ht="18.75">
      <c r="A8038" s="37">
        <v>8036</v>
      </c>
      <c r="B8038" s="209"/>
      <c r="C8038" s="37" t="s">
        <v>7896</v>
      </c>
      <c r="D8038" s="6" t="s">
        <v>7896</v>
      </c>
      <c r="E8038" s="3">
        <v>1</v>
      </c>
    </row>
    <row r="8039" spans="1:5" ht="18.75">
      <c r="A8039" s="37">
        <v>8037</v>
      </c>
      <c r="B8039" s="209"/>
      <c r="C8039" s="37" t="s">
        <v>7897</v>
      </c>
      <c r="D8039" s="6" t="s">
        <v>7897</v>
      </c>
      <c r="E8039" s="3">
        <v>1</v>
      </c>
    </row>
    <row r="8040" spans="1:5" ht="18.75">
      <c r="A8040" s="37">
        <v>8038</v>
      </c>
      <c r="B8040" s="209"/>
      <c r="C8040" s="37" t="s">
        <v>19742</v>
      </c>
      <c r="D8040" s="6" t="s">
        <v>7898</v>
      </c>
      <c r="E8040" s="3">
        <v>1</v>
      </c>
    </row>
    <row r="8041" spans="1:5" ht="18.75">
      <c r="A8041" s="37">
        <v>8039</v>
      </c>
      <c r="B8041" s="209"/>
      <c r="C8041" s="37" t="s">
        <v>19743</v>
      </c>
      <c r="D8041" s="6" t="s">
        <v>7899</v>
      </c>
      <c r="E8041" s="3">
        <v>1</v>
      </c>
    </row>
    <row r="8042" spans="1:5" ht="18.75">
      <c r="A8042" s="37">
        <v>8040</v>
      </c>
      <c r="B8042" s="209"/>
      <c r="C8042" s="37" t="s">
        <v>19744</v>
      </c>
      <c r="D8042" s="6" t="s">
        <v>7900</v>
      </c>
      <c r="E8042" s="3">
        <v>1</v>
      </c>
    </row>
    <row r="8043" spans="1:5" ht="18.75">
      <c r="A8043" s="37">
        <v>8041</v>
      </c>
      <c r="B8043" s="209"/>
      <c r="C8043" s="37" t="s">
        <v>19745</v>
      </c>
      <c r="D8043" s="6" t="s">
        <v>7901</v>
      </c>
      <c r="E8043" s="3">
        <v>1</v>
      </c>
    </row>
    <row r="8044" spans="1:5" ht="18.75">
      <c r="A8044" s="37">
        <v>8042</v>
      </c>
      <c r="B8044" s="209"/>
      <c r="C8044" s="37" t="s">
        <v>19746</v>
      </c>
      <c r="D8044" s="6" t="s">
        <v>7902</v>
      </c>
      <c r="E8044" s="3">
        <v>1</v>
      </c>
    </row>
    <row r="8045" spans="1:5" ht="18.75">
      <c r="A8045" s="37">
        <v>8043</v>
      </c>
      <c r="B8045" s="209"/>
      <c r="C8045" s="37" t="s">
        <v>19747</v>
      </c>
      <c r="D8045" s="6" t="s">
        <v>7903</v>
      </c>
      <c r="E8045" s="3">
        <v>1</v>
      </c>
    </row>
    <row r="8046" spans="1:5" ht="18.75">
      <c r="A8046" s="37">
        <v>8044</v>
      </c>
      <c r="B8046" s="209"/>
      <c r="C8046" s="37" t="s">
        <v>19748</v>
      </c>
      <c r="D8046" s="6" t="s">
        <v>7904</v>
      </c>
      <c r="E8046" s="3">
        <v>1</v>
      </c>
    </row>
    <row r="8047" spans="1:5" ht="18.75">
      <c r="A8047" s="37">
        <v>8045</v>
      </c>
      <c r="B8047" s="209"/>
      <c r="C8047" s="37" t="s">
        <v>19749</v>
      </c>
      <c r="D8047" s="6" t="s">
        <v>7905</v>
      </c>
      <c r="E8047" s="3">
        <v>1</v>
      </c>
    </row>
    <row r="8048" spans="1:5" ht="18.75">
      <c r="A8048" s="37">
        <v>8046</v>
      </c>
      <c r="B8048" s="209"/>
      <c r="C8048" s="37" t="s">
        <v>19750</v>
      </c>
      <c r="D8048" s="6" t="s">
        <v>7906</v>
      </c>
      <c r="E8048" s="3">
        <v>1</v>
      </c>
    </row>
    <row r="8049" spans="1:5" ht="18.75">
      <c r="A8049" s="37">
        <v>8047</v>
      </c>
      <c r="B8049" s="209"/>
      <c r="C8049" s="37" t="s">
        <v>19751</v>
      </c>
      <c r="D8049" s="6" t="s">
        <v>7907</v>
      </c>
      <c r="E8049" s="3">
        <v>1</v>
      </c>
    </row>
    <row r="8050" spans="1:5" ht="18.75">
      <c r="A8050" s="37">
        <v>8048</v>
      </c>
      <c r="B8050" s="209"/>
      <c r="C8050" s="37" t="s">
        <v>19752</v>
      </c>
      <c r="D8050" s="6" t="s">
        <v>7908</v>
      </c>
      <c r="E8050" s="3">
        <v>1</v>
      </c>
    </row>
    <row r="8051" spans="1:5" ht="18.75">
      <c r="A8051" s="37">
        <v>8049</v>
      </c>
      <c r="B8051" s="209"/>
      <c r="C8051" s="37" t="s">
        <v>19753</v>
      </c>
      <c r="D8051" s="6" t="s">
        <v>7909</v>
      </c>
      <c r="E8051" s="3">
        <v>1</v>
      </c>
    </row>
    <row r="8052" spans="1:5" ht="18.75">
      <c r="A8052" s="37">
        <v>8050</v>
      </c>
      <c r="B8052" s="209"/>
      <c r="C8052" s="37" t="s">
        <v>19754</v>
      </c>
      <c r="D8052" s="6" t="s">
        <v>7910</v>
      </c>
      <c r="E8052" s="3">
        <v>1</v>
      </c>
    </row>
    <row r="8053" spans="1:5" ht="18.75">
      <c r="A8053" s="37">
        <v>8051</v>
      </c>
      <c r="B8053" s="209"/>
      <c r="C8053" s="37" t="s">
        <v>19755</v>
      </c>
      <c r="D8053" s="6" t="s">
        <v>7911</v>
      </c>
      <c r="E8053" s="3">
        <v>1</v>
      </c>
    </row>
    <row r="8054" spans="1:5" ht="18.75">
      <c r="A8054" s="37">
        <v>8052</v>
      </c>
      <c r="B8054" s="209"/>
      <c r="C8054" s="37" t="s">
        <v>19756</v>
      </c>
      <c r="D8054" s="6" t="s">
        <v>7912</v>
      </c>
      <c r="E8054" s="3">
        <v>1</v>
      </c>
    </row>
    <row r="8055" spans="1:5" ht="18.75">
      <c r="A8055" s="37">
        <v>8053</v>
      </c>
      <c r="B8055" s="209"/>
      <c r="C8055" s="37" t="s">
        <v>19757</v>
      </c>
      <c r="D8055" s="6" t="s">
        <v>7913</v>
      </c>
      <c r="E8055" s="3">
        <v>1</v>
      </c>
    </row>
    <row r="8056" spans="1:5" ht="18.75">
      <c r="A8056" s="37">
        <v>8054</v>
      </c>
      <c r="B8056" s="209"/>
      <c r="C8056" s="37" t="s">
        <v>19758</v>
      </c>
      <c r="D8056" s="6" t="s">
        <v>7914</v>
      </c>
      <c r="E8056" s="3">
        <v>1</v>
      </c>
    </row>
    <row r="8057" spans="1:5" ht="18.75">
      <c r="A8057" s="37">
        <v>8055</v>
      </c>
      <c r="B8057" s="209"/>
      <c r="C8057" s="37" t="s">
        <v>19759</v>
      </c>
      <c r="D8057" s="6" t="s">
        <v>7915</v>
      </c>
      <c r="E8057" s="3">
        <v>1</v>
      </c>
    </row>
    <row r="8058" spans="1:5" ht="18.75">
      <c r="A8058" s="37">
        <v>8056</v>
      </c>
      <c r="B8058" s="209"/>
      <c r="C8058" s="37" t="s">
        <v>19760</v>
      </c>
      <c r="D8058" s="6" t="s">
        <v>7916</v>
      </c>
      <c r="E8058" s="3">
        <v>1</v>
      </c>
    </row>
    <row r="8059" spans="1:5" ht="18.75">
      <c r="A8059" s="37">
        <v>8057</v>
      </c>
      <c r="B8059" s="209"/>
      <c r="C8059" s="37" t="s">
        <v>19761</v>
      </c>
      <c r="D8059" s="6" t="s">
        <v>7917</v>
      </c>
      <c r="E8059" s="3">
        <v>1</v>
      </c>
    </row>
    <row r="8060" spans="1:5" ht="18.75">
      <c r="A8060" s="37">
        <v>8058</v>
      </c>
      <c r="B8060" s="209"/>
      <c r="C8060" s="37" t="s">
        <v>19762</v>
      </c>
      <c r="D8060" s="6" t="s">
        <v>7918</v>
      </c>
      <c r="E8060" s="3">
        <v>1</v>
      </c>
    </row>
    <row r="8061" spans="1:5" ht="18.75">
      <c r="A8061" s="37">
        <v>8059</v>
      </c>
      <c r="B8061" s="209"/>
      <c r="C8061" s="37" t="s">
        <v>19763</v>
      </c>
      <c r="D8061" s="6" t="s">
        <v>7919</v>
      </c>
      <c r="E8061" s="3">
        <v>1</v>
      </c>
    </row>
    <row r="8062" spans="1:5" ht="18.75">
      <c r="A8062" s="37">
        <v>8060</v>
      </c>
      <c r="B8062" s="209"/>
      <c r="C8062" s="37" t="s">
        <v>19764</v>
      </c>
      <c r="D8062" s="6" t="s">
        <v>7920</v>
      </c>
      <c r="E8062" s="3">
        <v>1</v>
      </c>
    </row>
    <row r="8063" spans="1:5" ht="18.75">
      <c r="A8063" s="37">
        <v>8061</v>
      </c>
      <c r="B8063" s="209"/>
      <c r="C8063" s="37" t="s">
        <v>19765</v>
      </c>
      <c r="D8063" s="6" t="s">
        <v>7921</v>
      </c>
      <c r="E8063" s="3">
        <v>1</v>
      </c>
    </row>
    <row r="8064" spans="1:5" ht="18.75">
      <c r="A8064" s="37">
        <v>8062</v>
      </c>
      <c r="B8064" s="209"/>
      <c r="C8064" s="37" t="s">
        <v>19766</v>
      </c>
      <c r="D8064" s="6" t="s">
        <v>7922</v>
      </c>
      <c r="E8064" s="3">
        <v>1</v>
      </c>
    </row>
    <row r="8065" spans="1:5" ht="18.75">
      <c r="A8065" s="37">
        <v>8063</v>
      </c>
      <c r="B8065" s="209"/>
      <c r="C8065" s="37" t="s">
        <v>19767</v>
      </c>
      <c r="D8065" s="6" t="s">
        <v>7923</v>
      </c>
      <c r="E8065" s="3">
        <v>1</v>
      </c>
    </row>
    <row r="8066" spans="1:5" ht="18.75">
      <c r="A8066" s="37">
        <v>8064</v>
      </c>
      <c r="B8066" s="209"/>
      <c r="C8066" s="37" t="s">
        <v>19768</v>
      </c>
      <c r="D8066" s="6" t="s">
        <v>7924</v>
      </c>
      <c r="E8066" s="3">
        <v>1</v>
      </c>
    </row>
    <row r="8067" spans="1:5" ht="18.75">
      <c r="A8067" s="37">
        <v>8065</v>
      </c>
      <c r="B8067" s="209"/>
      <c r="C8067" s="37" t="s">
        <v>19769</v>
      </c>
      <c r="D8067" s="6" t="s">
        <v>7925</v>
      </c>
      <c r="E8067" s="3">
        <v>1</v>
      </c>
    </row>
    <row r="8068" spans="1:5" ht="33">
      <c r="A8068" s="37">
        <v>8066</v>
      </c>
      <c r="B8068" s="209"/>
      <c r="C8068" s="37" t="s">
        <v>19770</v>
      </c>
      <c r="D8068" s="6" t="s">
        <v>7926</v>
      </c>
      <c r="E8068" s="3">
        <v>1</v>
      </c>
    </row>
    <row r="8069" spans="1:5" ht="33">
      <c r="A8069" s="37">
        <v>8067</v>
      </c>
      <c r="B8069" s="209"/>
      <c r="C8069" s="37" t="s">
        <v>19771</v>
      </c>
      <c r="D8069" s="6" t="s">
        <v>7927</v>
      </c>
      <c r="E8069" s="3">
        <v>1</v>
      </c>
    </row>
    <row r="8070" spans="1:5" ht="33">
      <c r="A8070" s="37">
        <v>8068</v>
      </c>
      <c r="B8070" s="209"/>
      <c r="C8070" s="37" t="s">
        <v>19772</v>
      </c>
      <c r="D8070" s="6" t="s">
        <v>7928</v>
      </c>
      <c r="E8070" s="3">
        <v>1</v>
      </c>
    </row>
    <row r="8071" spans="1:5" ht="33">
      <c r="A8071" s="37">
        <v>8069</v>
      </c>
      <c r="B8071" s="209"/>
      <c r="C8071" s="37" t="s">
        <v>19773</v>
      </c>
      <c r="D8071" s="6" t="s">
        <v>7929</v>
      </c>
      <c r="E8071" s="3">
        <v>1</v>
      </c>
    </row>
    <row r="8072" spans="1:5" ht="33">
      <c r="A8072" s="37">
        <v>8070</v>
      </c>
      <c r="B8072" s="209"/>
      <c r="C8072" s="37" t="s">
        <v>19774</v>
      </c>
      <c r="D8072" s="6" t="s">
        <v>7930</v>
      </c>
      <c r="E8072" s="3">
        <v>1</v>
      </c>
    </row>
    <row r="8073" spans="1:5" ht="33">
      <c r="A8073" s="37">
        <v>8071</v>
      </c>
      <c r="B8073" s="209"/>
      <c r="C8073" s="37" t="s">
        <v>19775</v>
      </c>
      <c r="D8073" s="6" t="s">
        <v>7931</v>
      </c>
      <c r="E8073" s="3">
        <v>1</v>
      </c>
    </row>
    <row r="8074" spans="1:5" ht="33">
      <c r="A8074" s="37">
        <v>8072</v>
      </c>
      <c r="B8074" s="209"/>
      <c r="C8074" s="37" t="s">
        <v>19776</v>
      </c>
      <c r="D8074" s="6" t="s">
        <v>7932</v>
      </c>
      <c r="E8074" s="3">
        <v>1</v>
      </c>
    </row>
    <row r="8075" spans="1:5" ht="33">
      <c r="A8075" s="37">
        <v>8073</v>
      </c>
      <c r="B8075" s="209"/>
      <c r="C8075" s="37" t="s">
        <v>19777</v>
      </c>
      <c r="D8075" s="6" t="s">
        <v>7933</v>
      </c>
      <c r="E8075" s="3">
        <v>1</v>
      </c>
    </row>
    <row r="8076" spans="1:5" ht="33">
      <c r="A8076" s="37">
        <v>8074</v>
      </c>
      <c r="B8076" s="209"/>
      <c r="C8076" s="37" t="s">
        <v>19778</v>
      </c>
      <c r="D8076" s="6" t="s">
        <v>7934</v>
      </c>
      <c r="E8076" s="3">
        <v>1</v>
      </c>
    </row>
    <row r="8077" spans="1:5" ht="33">
      <c r="A8077" s="37">
        <v>8075</v>
      </c>
      <c r="B8077" s="209"/>
      <c r="C8077" s="37" t="s">
        <v>19779</v>
      </c>
      <c r="D8077" s="6" t="s">
        <v>7935</v>
      </c>
      <c r="E8077" s="3">
        <v>1</v>
      </c>
    </row>
    <row r="8078" spans="1:5" ht="33">
      <c r="A8078" s="37">
        <v>8076</v>
      </c>
      <c r="B8078" s="209"/>
      <c r="C8078" s="37" t="s">
        <v>19780</v>
      </c>
      <c r="D8078" s="6" t="s">
        <v>7936</v>
      </c>
      <c r="E8078" s="3">
        <v>1</v>
      </c>
    </row>
    <row r="8079" spans="1:5" ht="33">
      <c r="A8079" s="37">
        <v>8077</v>
      </c>
      <c r="B8079" s="209"/>
      <c r="C8079" s="37" t="s">
        <v>19781</v>
      </c>
      <c r="D8079" s="6" t="s">
        <v>7937</v>
      </c>
      <c r="E8079" s="3">
        <v>1</v>
      </c>
    </row>
    <row r="8080" spans="1:5" ht="33">
      <c r="A8080" s="37">
        <v>8078</v>
      </c>
      <c r="B8080" s="209"/>
      <c r="C8080" s="37" t="s">
        <v>19782</v>
      </c>
      <c r="D8080" s="6" t="s">
        <v>7938</v>
      </c>
      <c r="E8080" s="3">
        <v>1</v>
      </c>
    </row>
    <row r="8081" spans="1:5" ht="33">
      <c r="A8081" s="37">
        <v>8079</v>
      </c>
      <c r="B8081" s="209"/>
      <c r="C8081" s="37" t="s">
        <v>19783</v>
      </c>
      <c r="D8081" s="6" t="s">
        <v>7939</v>
      </c>
      <c r="E8081" s="3">
        <v>1</v>
      </c>
    </row>
    <row r="8082" spans="1:5" ht="33">
      <c r="A8082" s="37">
        <v>8080</v>
      </c>
      <c r="B8082" s="209"/>
      <c r="C8082" s="37" t="s">
        <v>19784</v>
      </c>
      <c r="D8082" s="6" t="s">
        <v>7940</v>
      </c>
      <c r="E8082" s="3">
        <v>1</v>
      </c>
    </row>
    <row r="8083" spans="1:5" ht="33">
      <c r="A8083" s="37">
        <v>8081</v>
      </c>
      <c r="B8083" s="209"/>
      <c r="C8083" s="37" t="s">
        <v>19785</v>
      </c>
      <c r="D8083" s="6" t="s">
        <v>7941</v>
      </c>
      <c r="E8083" s="3">
        <v>1</v>
      </c>
    </row>
    <row r="8084" spans="1:5" ht="33">
      <c r="A8084" s="37">
        <v>8082</v>
      </c>
      <c r="B8084" s="209"/>
      <c r="C8084" s="37" t="s">
        <v>19786</v>
      </c>
      <c r="D8084" s="6" t="s">
        <v>7942</v>
      </c>
      <c r="E8084" s="3">
        <v>1</v>
      </c>
    </row>
    <row r="8085" spans="1:5" ht="33">
      <c r="A8085" s="37">
        <v>8083</v>
      </c>
      <c r="B8085" s="209"/>
      <c r="C8085" s="37" t="s">
        <v>19787</v>
      </c>
      <c r="D8085" s="6" t="s">
        <v>7943</v>
      </c>
      <c r="E8085" s="3">
        <v>1</v>
      </c>
    </row>
    <row r="8086" spans="1:5" ht="33">
      <c r="A8086" s="37">
        <v>8084</v>
      </c>
      <c r="B8086" s="209"/>
      <c r="C8086" s="37" t="s">
        <v>19788</v>
      </c>
      <c r="D8086" s="6" t="s">
        <v>7944</v>
      </c>
      <c r="E8086" s="3">
        <v>1</v>
      </c>
    </row>
    <row r="8087" spans="1:5" ht="33">
      <c r="A8087" s="37">
        <v>8085</v>
      </c>
      <c r="B8087" s="209"/>
      <c r="C8087" s="37" t="s">
        <v>19789</v>
      </c>
      <c r="D8087" s="6" t="s">
        <v>7945</v>
      </c>
      <c r="E8087" s="3">
        <v>1</v>
      </c>
    </row>
    <row r="8088" spans="1:5" ht="33">
      <c r="A8088" s="37">
        <v>8086</v>
      </c>
      <c r="B8088" s="209"/>
      <c r="C8088" s="37" t="s">
        <v>19790</v>
      </c>
      <c r="D8088" s="6" t="s">
        <v>7946</v>
      </c>
      <c r="E8088" s="3">
        <v>1</v>
      </c>
    </row>
    <row r="8089" spans="1:5" ht="33">
      <c r="A8089" s="37">
        <v>8087</v>
      </c>
      <c r="B8089" s="209"/>
      <c r="C8089" s="37" t="s">
        <v>19791</v>
      </c>
      <c r="D8089" s="6" t="s">
        <v>7947</v>
      </c>
      <c r="E8089" s="3">
        <v>1</v>
      </c>
    </row>
    <row r="8090" spans="1:5" ht="33">
      <c r="A8090" s="37">
        <v>8088</v>
      </c>
      <c r="B8090" s="209"/>
      <c r="C8090" s="37" t="s">
        <v>19792</v>
      </c>
      <c r="D8090" s="6" t="s">
        <v>7948</v>
      </c>
      <c r="E8090" s="3">
        <v>1</v>
      </c>
    </row>
    <row r="8091" spans="1:5" ht="33">
      <c r="A8091" s="37">
        <v>8089</v>
      </c>
      <c r="B8091" s="209"/>
      <c r="C8091" s="37" t="s">
        <v>19793</v>
      </c>
      <c r="D8091" s="6" t="s">
        <v>7949</v>
      </c>
      <c r="E8091" s="3">
        <v>1</v>
      </c>
    </row>
    <row r="8092" spans="1:5" ht="33">
      <c r="A8092" s="37">
        <v>8090</v>
      </c>
      <c r="B8092" s="209"/>
      <c r="C8092" s="37" t="s">
        <v>19794</v>
      </c>
      <c r="D8092" s="6" t="s">
        <v>7950</v>
      </c>
      <c r="E8092" s="3">
        <v>1</v>
      </c>
    </row>
    <row r="8093" spans="1:5" ht="33">
      <c r="A8093" s="37">
        <v>8091</v>
      </c>
      <c r="B8093" s="209"/>
      <c r="C8093" s="37" t="s">
        <v>19795</v>
      </c>
      <c r="D8093" s="6" t="s">
        <v>7951</v>
      </c>
      <c r="E8093" s="3">
        <v>1</v>
      </c>
    </row>
    <row r="8094" spans="1:5" ht="33">
      <c r="A8094" s="37">
        <v>8092</v>
      </c>
      <c r="B8094" s="209"/>
      <c r="C8094" s="37" t="s">
        <v>19796</v>
      </c>
      <c r="D8094" s="6" t="s">
        <v>7952</v>
      </c>
      <c r="E8094" s="3">
        <v>1</v>
      </c>
    </row>
    <row r="8095" spans="1:5" ht="33">
      <c r="A8095" s="37">
        <v>8093</v>
      </c>
      <c r="B8095" s="209"/>
      <c r="C8095" s="37" t="s">
        <v>19797</v>
      </c>
      <c r="D8095" s="6" t="s">
        <v>7953</v>
      </c>
      <c r="E8095" s="3">
        <v>1</v>
      </c>
    </row>
    <row r="8096" spans="1:5" ht="33">
      <c r="A8096" s="37">
        <v>8094</v>
      </c>
      <c r="B8096" s="209"/>
      <c r="C8096" s="37" t="s">
        <v>19798</v>
      </c>
      <c r="D8096" s="6" t="s">
        <v>7954</v>
      </c>
      <c r="E8096" s="3">
        <v>1</v>
      </c>
    </row>
    <row r="8097" spans="1:5" ht="18.75">
      <c r="A8097" s="37">
        <v>8095</v>
      </c>
      <c r="B8097" s="209"/>
      <c r="C8097" s="37" t="s">
        <v>19799</v>
      </c>
      <c r="D8097" s="6" t="s">
        <v>7955</v>
      </c>
      <c r="E8097" s="3">
        <v>1</v>
      </c>
    </row>
    <row r="8098" spans="1:5" ht="33">
      <c r="A8098" s="37">
        <v>8096</v>
      </c>
      <c r="B8098" s="209"/>
      <c r="C8098" s="37" t="s">
        <v>19800</v>
      </c>
      <c r="D8098" s="6" t="s">
        <v>7956</v>
      </c>
      <c r="E8098" s="3">
        <v>1</v>
      </c>
    </row>
    <row r="8099" spans="1:5" ht="33">
      <c r="A8099" s="37">
        <v>8097</v>
      </c>
      <c r="B8099" s="209"/>
      <c r="C8099" s="37" t="s">
        <v>19801</v>
      </c>
      <c r="D8099" s="6" t="s">
        <v>7957</v>
      </c>
      <c r="E8099" s="3">
        <v>1</v>
      </c>
    </row>
    <row r="8100" spans="1:5" ht="33">
      <c r="A8100" s="37">
        <v>8098</v>
      </c>
      <c r="B8100" s="209"/>
      <c r="C8100" s="37" t="s">
        <v>19802</v>
      </c>
      <c r="D8100" s="6" t="s">
        <v>7958</v>
      </c>
      <c r="E8100" s="3">
        <v>1</v>
      </c>
    </row>
    <row r="8101" spans="1:5" ht="33">
      <c r="A8101" s="37">
        <v>8099</v>
      </c>
      <c r="B8101" s="209"/>
      <c r="C8101" s="37" t="s">
        <v>19803</v>
      </c>
      <c r="D8101" s="6" t="s">
        <v>7959</v>
      </c>
      <c r="E8101" s="3">
        <v>1</v>
      </c>
    </row>
    <row r="8102" spans="1:5" ht="33">
      <c r="A8102" s="37">
        <v>8100</v>
      </c>
      <c r="B8102" s="209"/>
      <c r="C8102" s="37" t="s">
        <v>19804</v>
      </c>
      <c r="D8102" s="6" t="s">
        <v>7960</v>
      </c>
      <c r="E8102" s="3">
        <v>1</v>
      </c>
    </row>
    <row r="8103" spans="1:5" ht="33">
      <c r="A8103" s="37">
        <v>8101</v>
      </c>
      <c r="B8103" s="209"/>
      <c r="C8103" s="37" t="s">
        <v>19805</v>
      </c>
      <c r="D8103" s="6" t="s">
        <v>7961</v>
      </c>
      <c r="E8103" s="3">
        <v>1</v>
      </c>
    </row>
    <row r="8104" spans="1:5" ht="33">
      <c r="A8104" s="37">
        <v>8102</v>
      </c>
      <c r="B8104" s="209"/>
      <c r="C8104" s="37" t="s">
        <v>19806</v>
      </c>
      <c r="D8104" s="6" t="s">
        <v>7962</v>
      </c>
      <c r="E8104" s="3">
        <v>1</v>
      </c>
    </row>
    <row r="8105" spans="1:5" ht="33">
      <c r="A8105" s="37">
        <v>8103</v>
      </c>
      <c r="B8105" s="209"/>
      <c r="C8105" s="37" t="s">
        <v>19807</v>
      </c>
      <c r="D8105" s="6" t="s">
        <v>7963</v>
      </c>
      <c r="E8105" s="3">
        <v>1</v>
      </c>
    </row>
    <row r="8106" spans="1:5" ht="33">
      <c r="A8106" s="37">
        <v>8104</v>
      </c>
      <c r="B8106" s="209"/>
      <c r="C8106" s="37" t="s">
        <v>19808</v>
      </c>
      <c r="D8106" s="6" t="s">
        <v>7964</v>
      </c>
      <c r="E8106" s="3">
        <v>1</v>
      </c>
    </row>
    <row r="8107" spans="1:5" ht="33">
      <c r="A8107" s="37">
        <v>8105</v>
      </c>
      <c r="B8107" s="209"/>
      <c r="C8107" s="37" t="s">
        <v>19809</v>
      </c>
      <c r="D8107" s="6" t="s">
        <v>7965</v>
      </c>
      <c r="E8107" s="3">
        <v>1</v>
      </c>
    </row>
    <row r="8108" spans="1:5" ht="33">
      <c r="A8108" s="37">
        <v>8106</v>
      </c>
      <c r="B8108" s="209"/>
      <c r="C8108" s="37" t="s">
        <v>19810</v>
      </c>
      <c r="D8108" s="6" t="s">
        <v>7966</v>
      </c>
      <c r="E8108" s="3">
        <v>1</v>
      </c>
    </row>
    <row r="8109" spans="1:5" ht="33">
      <c r="A8109" s="37">
        <v>8107</v>
      </c>
      <c r="B8109" s="209"/>
      <c r="C8109" s="37" t="s">
        <v>19811</v>
      </c>
      <c r="D8109" s="6" t="s">
        <v>7967</v>
      </c>
      <c r="E8109" s="3">
        <v>1</v>
      </c>
    </row>
    <row r="8110" spans="1:5" ht="33">
      <c r="A8110" s="37">
        <v>8108</v>
      </c>
      <c r="B8110" s="209"/>
      <c r="C8110" s="37" t="s">
        <v>19812</v>
      </c>
      <c r="D8110" s="6" t="s">
        <v>7968</v>
      </c>
      <c r="E8110" s="3">
        <v>1</v>
      </c>
    </row>
    <row r="8111" spans="1:5" ht="18.75">
      <c r="A8111" s="37">
        <v>8109</v>
      </c>
      <c r="B8111" s="209"/>
      <c r="C8111" s="37" t="s">
        <v>19813</v>
      </c>
      <c r="D8111" s="6" t="s">
        <v>7969</v>
      </c>
      <c r="E8111" s="3">
        <v>1</v>
      </c>
    </row>
    <row r="8112" spans="1:5" ht="18.75">
      <c r="A8112" s="37">
        <v>8110</v>
      </c>
      <c r="B8112" s="209"/>
      <c r="C8112" s="37" t="s">
        <v>19814</v>
      </c>
      <c r="D8112" s="6" t="s">
        <v>7970</v>
      </c>
      <c r="E8112" s="3">
        <v>1</v>
      </c>
    </row>
    <row r="8113" spans="1:5" ht="18.75">
      <c r="A8113" s="37">
        <v>8111</v>
      </c>
      <c r="B8113" s="209"/>
      <c r="C8113" s="37" t="s">
        <v>19815</v>
      </c>
      <c r="D8113" s="6" t="s">
        <v>7971</v>
      </c>
      <c r="E8113" s="3">
        <v>1</v>
      </c>
    </row>
    <row r="8114" spans="1:5" ht="18.75">
      <c r="A8114" s="37">
        <v>8112</v>
      </c>
      <c r="B8114" s="209"/>
      <c r="C8114" s="37" t="s">
        <v>19816</v>
      </c>
      <c r="D8114" s="6" t="s">
        <v>7972</v>
      </c>
      <c r="E8114" s="3">
        <v>1</v>
      </c>
    </row>
    <row r="8115" spans="1:5" ht="18.75">
      <c r="A8115" s="37">
        <v>8113</v>
      </c>
      <c r="B8115" s="209"/>
      <c r="C8115" s="37" t="s">
        <v>19817</v>
      </c>
      <c r="D8115" s="6" t="s">
        <v>7973</v>
      </c>
      <c r="E8115" s="3">
        <v>1</v>
      </c>
    </row>
    <row r="8116" spans="1:5" ht="18.75">
      <c r="A8116" s="37">
        <v>8114</v>
      </c>
      <c r="B8116" s="209"/>
      <c r="C8116" s="37" t="s">
        <v>19818</v>
      </c>
      <c r="D8116" s="6" t="s">
        <v>7974</v>
      </c>
      <c r="E8116" s="3">
        <v>1</v>
      </c>
    </row>
    <row r="8117" spans="1:5" ht="18.75">
      <c r="A8117" s="37">
        <v>8115</v>
      </c>
      <c r="B8117" s="209"/>
      <c r="C8117" s="37" t="s">
        <v>19819</v>
      </c>
      <c r="D8117" s="6" t="s">
        <v>7975</v>
      </c>
      <c r="E8117" s="3">
        <v>1</v>
      </c>
    </row>
    <row r="8118" spans="1:5" ht="18.75">
      <c r="A8118" s="37">
        <v>8116</v>
      </c>
      <c r="B8118" s="209"/>
      <c r="C8118" s="37" t="s">
        <v>19820</v>
      </c>
      <c r="D8118" s="6" t="s">
        <v>7976</v>
      </c>
      <c r="E8118" s="3">
        <v>1</v>
      </c>
    </row>
    <row r="8119" spans="1:5" ht="18.75">
      <c r="A8119" s="37">
        <v>8117</v>
      </c>
      <c r="B8119" s="209"/>
      <c r="C8119" s="37" t="s">
        <v>19821</v>
      </c>
      <c r="D8119" s="6" t="s">
        <v>7977</v>
      </c>
      <c r="E8119" s="3">
        <v>1</v>
      </c>
    </row>
    <row r="8120" spans="1:5" ht="18.75">
      <c r="A8120" s="37">
        <v>8118</v>
      </c>
      <c r="B8120" s="209"/>
      <c r="C8120" s="37" t="s">
        <v>19822</v>
      </c>
      <c r="D8120" s="6" t="s">
        <v>7978</v>
      </c>
      <c r="E8120" s="3">
        <v>1</v>
      </c>
    </row>
    <row r="8121" spans="1:5" ht="18.75">
      <c r="A8121" s="37">
        <v>8119</v>
      </c>
      <c r="B8121" s="209"/>
      <c r="C8121" s="37" t="s">
        <v>19823</v>
      </c>
      <c r="D8121" s="6" t="s">
        <v>7979</v>
      </c>
      <c r="E8121" s="3">
        <v>1</v>
      </c>
    </row>
    <row r="8122" spans="1:5" ht="18.75">
      <c r="A8122" s="37">
        <v>8120</v>
      </c>
      <c r="B8122" s="209"/>
      <c r="C8122" s="37" t="s">
        <v>19824</v>
      </c>
      <c r="D8122" s="6" t="s">
        <v>7980</v>
      </c>
      <c r="E8122" s="3">
        <v>1</v>
      </c>
    </row>
    <row r="8123" spans="1:5" ht="18.75">
      <c r="A8123" s="37">
        <v>8121</v>
      </c>
      <c r="B8123" s="209"/>
      <c r="C8123" s="37" t="s">
        <v>19825</v>
      </c>
      <c r="D8123" s="6" t="s">
        <v>7981</v>
      </c>
      <c r="E8123" s="3">
        <v>1</v>
      </c>
    </row>
    <row r="8124" spans="1:5" ht="18.75">
      <c r="A8124" s="37">
        <v>8122</v>
      </c>
      <c r="B8124" s="209"/>
      <c r="C8124" s="37" t="s">
        <v>19826</v>
      </c>
      <c r="D8124" s="6" t="s">
        <v>7982</v>
      </c>
      <c r="E8124" s="3">
        <v>1</v>
      </c>
    </row>
    <row r="8125" spans="1:5" ht="18.75">
      <c r="A8125" s="37">
        <v>8123</v>
      </c>
      <c r="B8125" s="209"/>
      <c r="C8125" s="37" t="s">
        <v>19827</v>
      </c>
      <c r="D8125" s="6" t="s">
        <v>7983</v>
      </c>
      <c r="E8125" s="3">
        <v>1</v>
      </c>
    </row>
    <row r="8126" spans="1:5" ht="18.75">
      <c r="A8126" s="37">
        <v>8124</v>
      </c>
      <c r="B8126" s="209"/>
      <c r="C8126" s="37" t="s">
        <v>19828</v>
      </c>
      <c r="D8126" s="6" t="s">
        <v>7984</v>
      </c>
      <c r="E8126" s="3">
        <v>1</v>
      </c>
    </row>
    <row r="8127" spans="1:5" ht="18.75">
      <c r="A8127" s="37">
        <v>8125</v>
      </c>
      <c r="B8127" s="209"/>
      <c r="C8127" s="37" t="s">
        <v>19829</v>
      </c>
      <c r="D8127" s="6" t="s">
        <v>7985</v>
      </c>
      <c r="E8127" s="3">
        <v>1</v>
      </c>
    </row>
    <row r="8128" spans="1:5" ht="33">
      <c r="A8128" s="37">
        <v>8126</v>
      </c>
      <c r="B8128" s="209"/>
      <c r="C8128" s="37" t="s">
        <v>19830</v>
      </c>
      <c r="D8128" s="6" t="s">
        <v>7986</v>
      </c>
      <c r="E8128" s="3">
        <v>1</v>
      </c>
    </row>
    <row r="8129" spans="1:5" ht="18.75">
      <c r="A8129" s="37">
        <v>8127</v>
      </c>
      <c r="B8129" s="209"/>
      <c r="C8129" s="37" t="s">
        <v>19831</v>
      </c>
      <c r="D8129" s="6" t="s">
        <v>7987</v>
      </c>
      <c r="E8129" s="3">
        <v>1</v>
      </c>
    </row>
    <row r="8130" spans="1:5" ht="18.75">
      <c r="A8130" s="37">
        <v>8128</v>
      </c>
      <c r="B8130" s="209"/>
      <c r="C8130" s="37" t="s">
        <v>19832</v>
      </c>
      <c r="D8130" s="6" t="s">
        <v>7988</v>
      </c>
      <c r="E8130" s="3">
        <v>1</v>
      </c>
    </row>
    <row r="8131" spans="1:5" ht="18.75">
      <c r="A8131" s="37">
        <v>8129</v>
      </c>
      <c r="B8131" s="209"/>
      <c r="C8131" s="37" t="s">
        <v>19833</v>
      </c>
      <c r="D8131" s="6" t="s">
        <v>7989</v>
      </c>
      <c r="E8131" s="3">
        <v>1</v>
      </c>
    </row>
    <row r="8132" spans="1:5" ht="18.75">
      <c r="A8132" s="37">
        <v>8130</v>
      </c>
      <c r="B8132" s="209"/>
      <c r="C8132" s="37" t="s">
        <v>19834</v>
      </c>
      <c r="D8132" s="6" t="s">
        <v>7990</v>
      </c>
      <c r="E8132" s="3">
        <v>1</v>
      </c>
    </row>
    <row r="8133" spans="1:5" ht="18.75">
      <c r="A8133" s="37">
        <v>8131</v>
      </c>
      <c r="B8133" s="209"/>
      <c r="C8133" s="37" t="s">
        <v>19835</v>
      </c>
      <c r="D8133" s="6" t="s">
        <v>7991</v>
      </c>
      <c r="E8133" s="3">
        <v>1</v>
      </c>
    </row>
    <row r="8134" spans="1:5" ht="18.75">
      <c r="A8134" s="37">
        <v>8132</v>
      </c>
      <c r="B8134" s="209"/>
      <c r="C8134" s="37" t="s">
        <v>19836</v>
      </c>
      <c r="D8134" s="6" t="s">
        <v>7992</v>
      </c>
      <c r="E8134" s="3">
        <v>1</v>
      </c>
    </row>
    <row r="8135" spans="1:5" ht="18.75">
      <c r="A8135" s="37">
        <v>8133</v>
      </c>
      <c r="B8135" s="209"/>
      <c r="C8135" s="37" t="s">
        <v>19837</v>
      </c>
      <c r="D8135" s="6" t="s">
        <v>7993</v>
      </c>
      <c r="E8135" s="3">
        <v>1</v>
      </c>
    </row>
    <row r="8136" spans="1:5" ht="18.75">
      <c r="A8136" s="37">
        <v>8134</v>
      </c>
      <c r="B8136" s="209"/>
      <c r="C8136" s="37" t="s">
        <v>19838</v>
      </c>
      <c r="D8136" s="6" t="s">
        <v>7994</v>
      </c>
      <c r="E8136" s="3">
        <v>1</v>
      </c>
    </row>
    <row r="8137" spans="1:5" ht="18.75">
      <c r="A8137" s="37">
        <v>8135</v>
      </c>
      <c r="B8137" s="209"/>
      <c r="C8137" s="37" t="s">
        <v>19839</v>
      </c>
      <c r="D8137" s="6" t="s">
        <v>7995</v>
      </c>
      <c r="E8137" s="3">
        <v>1</v>
      </c>
    </row>
    <row r="8138" spans="1:5" ht="18.75">
      <c r="A8138" s="37">
        <v>8136</v>
      </c>
      <c r="B8138" s="209"/>
      <c r="C8138" s="37" t="s">
        <v>19840</v>
      </c>
      <c r="D8138" s="6" t="s">
        <v>7996</v>
      </c>
      <c r="E8138" s="3">
        <v>1</v>
      </c>
    </row>
    <row r="8139" spans="1:5" ht="18.75">
      <c r="A8139" s="37">
        <v>8137</v>
      </c>
      <c r="B8139" s="209"/>
      <c r="C8139" s="37" t="s">
        <v>19841</v>
      </c>
      <c r="D8139" s="6" t="s">
        <v>7997</v>
      </c>
      <c r="E8139" s="3">
        <v>1</v>
      </c>
    </row>
    <row r="8140" spans="1:5" ht="33">
      <c r="A8140" s="37">
        <v>8138</v>
      </c>
      <c r="B8140" s="209"/>
      <c r="C8140" s="37" t="s">
        <v>19842</v>
      </c>
      <c r="D8140" s="6" t="s">
        <v>7998</v>
      </c>
      <c r="E8140" s="3">
        <v>1</v>
      </c>
    </row>
    <row r="8141" spans="1:5" ht="33">
      <c r="A8141" s="37">
        <v>8139</v>
      </c>
      <c r="B8141" s="209"/>
      <c r="C8141" s="37" t="s">
        <v>19843</v>
      </c>
      <c r="D8141" s="6" t="s">
        <v>7999</v>
      </c>
      <c r="E8141" s="3">
        <v>1</v>
      </c>
    </row>
    <row r="8142" spans="1:5" ht="33">
      <c r="A8142" s="37">
        <v>8140</v>
      </c>
      <c r="B8142" s="209"/>
      <c r="C8142" s="37" t="s">
        <v>19844</v>
      </c>
      <c r="D8142" s="6" t="s">
        <v>8000</v>
      </c>
      <c r="E8142" s="3">
        <v>1</v>
      </c>
    </row>
    <row r="8143" spans="1:5" ht="33">
      <c r="A8143" s="37">
        <v>8141</v>
      </c>
      <c r="B8143" s="209"/>
      <c r="C8143" s="37" t="s">
        <v>19845</v>
      </c>
      <c r="D8143" s="6" t="s">
        <v>8001</v>
      </c>
      <c r="E8143" s="3">
        <v>1</v>
      </c>
    </row>
    <row r="8144" spans="1:5" ht="33">
      <c r="A8144" s="37">
        <v>8142</v>
      </c>
      <c r="B8144" s="209"/>
      <c r="C8144" s="37" t="s">
        <v>19846</v>
      </c>
      <c r="D8144" s="6" t="s">
        <v>8002</v>
      </c>
      <c r="E8144" s="3">
        <v>1</v>
      </c>
    </row>
    <row r="8145" spans="1:5" ht="33">
      <c r="A8145" s="37">
        <v>8143</v>
      </c>
      <c r="B8145" s="209"/>
      <c r="C8145" s="37" t="s">
        <v>19847</v>
      </c>
      <c r="D8145" s="6" t="s">
        <v>8003</v>
      </c>
      <c r="E8145" s="3">
        <v>1</v>
      </c>
    </row>
    <row r="8146" spans="1:5" ht="33">
      <c r="A8146" s="37">
        <v>8144</v>
      </c>
      <c r="B8146" s="209"/>
      <c r="C8146" s="37" t="s">
        <v>19848</v>
      </c>
      <c r="D8146" s="6" t="s">
        <v>8004</v>
      </c>
      <c r="E8146" s="3">
        <v>1</v>
      </c>
    </row>
    <row r="8147" spans="1:5" ht="33">
      <c r="A8147" s="37">
        <v>8145</v>
      </c>
      <c r="B8147" s="209"/>
      <c r="C8147" s="37" t="s">
        <v>19849</v>
      </c>
      <c r="D8147" s="6" t="s">
        <v>8005</v>
      </c>
      <c r="E8147" s="3">
        <v>1</v>
      </c>
    </row>
    <row r="8148" spans="1:5" ht="33">
      <c r="A8148" s="37">
        <v>8146</v>
      </c>
      <c r="B8148" s="209"/>
      <c r="C8148" s="37" t="s">
        <v>19850</v>
      </c>
      <c r="D8148" s="6" t="s">
        <v>8006</v>
      </c>
      <c r="E8148" s="3">
        <v>1</v>
      </c>
    </row>
    <row r="8149" spans="1:5" ht="33">
      <c r="A8149" s="37">
        <v>8147</v>
      </c>
      <c r="B8149" s="209"/>
      <c r="C8149" s="37" t="s">
        <v>19851</v>
      </c>
      <c r="D8149" s="6" t="s">
        <v>8007</v>
      </c>
      <c r="E8149" s="3">
        <v>1</v>
      </c>
    </row>
    <row r="8150" spans="1:5" ht="33">
      <c r="A8150" s="37">
        <v>8148</v>
      </c>
      <c r="B8150" s="209"/>
      <c r="C8150" s="37" t="s">
        <v>19852</v>
      </c>
      <c r="D8150" s="6" t="s">
        <v>8008</v>
      </c>
      <c r="E8150" s="3">
        <v>1</v>
      </c>
    </row>
    <row r="8151" spans="1:5" ht="66">
      <c r="A8151" s="37">
        <v>8149</v>
      </c>
      <c r="B8151" s="209"/>
      <c r="C8151" s="37" t="s">
        <v>19853</v>
      </c>
      <c r="D8151" s="6" t="s">
        <v>8009</v>
      </c>
      <c r="E8151" s="3">
        <v>1</v>
      </c>
    </row>
    <row r="8152" spans="1:5" ht="33">
      <c r="A8152" s="37">
        <v>8150</v>
      </c>
      <c r="B8152" s="209"/>
      <c r="C8152" s="37" t="s">
        <v>19854</v>
      </c>
      <c r="D8152" s="6" t="s">
        <v>8010</v>
      </c>
      <c r="E8152" s="3">
        <v>1</v>
      </c>
    </row>
    <row r="8153" spans="1:5" ht="33">
      <c r="A8153" s="37">
        <v>8151</v>
      </c>
      <c r="B8153" s="209"/>
      <c r="C8153" s="37" t="s">
        <v>19855</v>
      </c>
      <c r="D8153" s="6" t="s">
        <v>8011</v>
      </c>
      <c r="E8153" s="3">
        <v>1</v>
      </c>
    </row>
    <row r="8154" spans="1:5" ht="33">
      <c r="A8154" s="37">
        <v>8152</v>
      </c>
      <c r="B8154" s="209"/>
      <c r="C8154" s="37" t="s">
        <v>19856</v>
      </c>
      <c r="D8154" s="6" t="s">
        <v>8012</v>
      </c>
      <c r="E8154" s="3">
        <v>1</v>
      </c>
    </row>
    <row r="8155" spans="1:5" ht="33">
      <c r="A8155" s="37">
        <v>8153</v>
      </c>
      <c r="B8155" s="209"/>
      <c r="C8155" s="37" t="s">
        <v>19857</v>
      </c>
      <c r="D8155" s="6" t="s">
        <v>8013</v>
      </c>
      <c r="E8155" s="3">
        <v>1</v>
      </c>
    </row>
    <row r="8156" spans="1:5" ht="18.75">
      <c r="A8156" s="37">
        <v>8154</v>
      </c>
      <c r="B8156" s="209"/>
      <c r="C8156" s="37" t="s">
        <v>19858</v>
      </c>
      <c r="D8156" s="6" t="s">
        <v>8014</v>
      </c>
      <c r="E8156" s="3">
        <v>1</v>
      </c>
    </row>
    <row r="8157" spans="1:5" ht="18.75">
      <c r="A8157" s="37">
        <v>8155</v>
      </c>
      <c r="B8157" s="209"/>
      <c r="C8157" s="37" t="s">
        <v>19859</v>
      </c>
      <c r="D8157" s="6" t="s">
        <v>8015</v>
      </c>
      <c r="E8157" s="3">
        <v>1</v>
      </c>
    </row>
    <row r="8158" spans="1:5" ht="18.75">
      <c r="A8158" s="37">
        <v>8156</v>
      </c>
      <c r="B8158" s="209"/>
      <c r="C8158" s="37" t="s">
        <v>19860</v>
      </c>
      <c r="D8158" s="6" t="s">
        <v>8016</v>
      </c>
      <c r="E8158" s="3">
        <v>1</v>
      </c>
    </row>
    <row r="8159" spans="1:5" ht="18.75">
      <c r="A8159" s="37">
        <v>8157</v>
      </c>
      <c r="B8159" s="209"/>
      <c r="C8159" s="37" t="s">
        <v>19861</v>
      </c>
      <c r="D8159" s="6" t="s">
        <v>8017</v>
      </c>
      <c r="E8159" s="3">
        <v>1</v>
      </c>
    </row>
    <row r="8160" spans="1:5" ht="18.75">
      <c r="A8160" s="37">
        <v>8158</v>
      </c>
      <c r="B8160" s="209"/>
      <c r="C8160" s="37" t="s">
        <v>19862</v>
      </c>
      <c r="D8160" s="6" t="s">
        <v>8018</v>
      </c>
      <c r="E8160" s="3">
        <v>1</v>
      </c>
    </row>
    <row r="8161" spans="1:5" ht="33">
      <c r="A8161" s="37">
        <v>8159</v>
      </c>
      <c r="B8161" s="209"/>
      <c r="C8161" s="37" t="s">
        <v>19863</v>
      </c>
      <c r="D8161" s="6" t="s">
        <v>8019</v>
      </c>
      <c r="E8161" s="3">
        <v>1</v>
      </c>
    </row>
    <row r="8162" spans="1:5" ht="18.75">
      <c r="A8162" s="37">
        <v>8160</v>
      </c>
      <c r="B8162" s="209"/>
      <c r="C8162" s="37" t="s">
        <v>19864</v>
      </c>
      <c r="D8162" s="6" t="s">
        <v>8020</v>
      </c>
      <c r="E8162" s="3">
        <v>1</v>
      </c>
    </row>
    <row r="8163" spans="1:5" ht="18.75">
      <c r="A8163" s="37">
        <v>8161</v>
      </c>
      <c r="B8163" s="209"/>
      <c r="C8163" s="37" t="s">
        <v>19865</v>
      </c>
      <c r="D8163" s="6" t="s">
        <v>8021</v>
      </c>
      <c r="E8163" s="3">
        <v>1</v>
      </c>
    </row>
    <row r="8164" spans="1:5" ht="33">
      <c r="A8164" s="37">
        <v>8162</v>
      </c>
      <c r="B8164" s="209"/>
      <c r="C8164" s="37" t="s">
        <v>19866</v>
      </c>
      <c r="D8164" s="6" t="s">
        <v>8022</v>
      </c>
      <c r="E8164" s="3">
        <v>1</v>
      </c>
    </row>
    <row r="8165" spans="1:5" ht="18.75">
      <c r="A8165" s="37">
        <v>8163</v>
      </c>
      <c r="B8165" s="209"/>
      <c r="C8165" s="37" t="s">
        <v>19867</v>
      </c>
      <c r="D8165" s="6" t="s">
        <v>8023</v>
      </c>
      <c r="E8165" s="3">
        <v>1</v>
      </c>
    </row>
    <row r="8166" spans="1:5" ht="33">
      <c r="A8166" s="37">
        <v>8164</v>
      </c>
      <c r="B8166" s="209"/>
      <c r="C8166" s="37" t="s">
        <v>19868</v>
      </c>
      <c r="D8166" s="6" t="s">
        <v>8024</v>
      </c>
      <c r="E8166" s="3">
        <v>1</v>
      </c>
    </row>
    <row r="8167" spans="1:5" ht="18.75">
      <c r="A8167" s="37">
        <v>8165</v>
      </c>
      <c r="B8167" s="209"/>
      <c r="C8167" s="37" t="s">
        <v>19869</v>
      </c>
      <c r="D8167" s="6" t="s">
        <v>8025</v>
      </c>
      <c r="E8167" s="3">
        <v>1</v>
      </c>
    </row>
    <row r="8168" spans="1:5" ht="18.75">
      <c r="A8168" s="37">
        <v>8166</v>
      </c>
      <c r="B8168" s="209"/>
      <c r="C8168" s="37" t="s">
        <v>19870</v>
      </c>
      <c r="D8168" s="6" t="s">
        <v>8026</v>
      </c>
      <c r="E8168" s="3">
        <v>1</v>
      </c>
    </row>
    <row r="8169" spans="1:5" ht="18.75">
      <c r="A8169" s="37">
        <v>8167</v>
      </c>
      <c r="B8169" s="209"/>
      <c r="C8169" s="37" t="s">
        <v>19871</v>
      </c>
      <c r="D8169" s="6" t="s">
        <v>8027</v>
      </c>
      <c r="E8169" s="3">
        <v>1</v>
      </c>
    </row>
    <row r="8170" spans="1:5" ht="18.75">
      <c r="A8170" s="37">
        <v>8168</v>
      </c>
      <c r="B8170" s="209"/>
      <c r="C8170" s="37" t="s">
        <v>19872</v>
      </c>
      <c r="D8170" s="6" t="s">
        <v>8028</v>
      </c>
      <c r="E8170" s="3">
        <v>1</v>
      </c>
    </row>
    <row r="8171" spans="1:5" ht="18.75">
      <c r="A8171" s="37">
        <v>8169</v>
      </c>
      <c r="B8171" s="209"/>
      <c r="C8171" s="37" t="s">
        <v>19873</v>
      </c>
      <c r="D8171" s="6" t="s">
        <v>8029</v>
      </c>
      <c r="E8171" s="3">
        <v>1</v>
      </c>
    </row>
    <row r="8172" spans="1:5" ht="18.75">
      <c r="A8172" s="37">
        <v>8170</v>
      </c>
      <c r="B8172" s="209"/>
      <c r="C8172" s="37" t="s">
        <v>8030</v>
      </c>
      <c r="D8172" s="6" t="s">
        <v>8030</v>
      </c>
      <c r="E8172" s="3">
        <v>1</v>
      </c>
    </row>
    <row r="8173" spans="1:5" ht="18.75">
      <c r="A8173" s="37">
        <v>8171</v>
      </c>
      <c r="B8173" s="209"/>
      <c r="C8173" s="37" t="s">
        <v>19874</v>
      </c>
      <c r="D8173" s="6" t="s">
        <v>8031</v>
      </c>
      <c r="E8173" s="3">
        <v>1</v>
      </c>
    </row>
    <row r="8174" spans="1:5" ht="18.75">
      <c r="A8174" s="37">
        <v>8172</v>
      </c>
      <c r="B8174" s="209"/>
      <c r="C8174" s="37" t="s">
        <v>19875</v>
      </c>
      <c r="D8174" s="6" t="s">
        <v>8032</v>
      </c>
      <c r="E8174" s="3">
        <v>1</v>
      </c>
    </row>
    <row r="8175" spans="1:5" ht="18.75">
      <c r="A8175" s="37">
        <v>8173</v>
      </c>
      <c r="B8175" s="209"/>
      <c r="C8175" s="37" t="s">
        <v>19876</v>
      </c>
      <c r="D8175" s="6" t="s">
        <v>8033</v>
      </c>
      <c r="E8175" s="3">
        <v>1</v>
      </c>
    </row>
    <row r="8176" spans="1:5" ht="18.75">
      <c r="A8176" s="37">
        <v>8174</v>
      </c>
      <c r="B8176" s="209"/>
      <c r="C8176" s="37" t="s">
        <v>19877</v>
      </c>
      <c r="D8176" s="6" t="s">
        <v>8034</v>
      </c>
      <c r="E8176" s="3">
        <v>1</v>
      </c>
    </row>
    <row r="8177" spans="1:5" ht="18.75">
      <c r="A8177" s="37">
        <v>8175</v>
      </c>
      <c r="B8177" s="209"/>
      <c r="C8177" s="37" t="s">
        <v>19878</v>
      </c>
      <c r="D8177" s="6" t="s">
        <v>8035</v>
      </c>
      <c r="E8177" s="3">
        <v>1</v>
      </c>
    </row>
    <row r="8178" spans="1:5" ht="18.75">
      <c r="A8178" s="37">
        <v>8176</v>
      </c>
      <c r="B8178" s="209"/>
      <c r="C8178" s="37" t="s">
        <v>19879</v>
      </c>
      <c r="D8178" s="6" t="s">
        <v>8036</v>
      </c>
      <c r="E8178" s="3">
        <v>1</v>
      </c>
    </row>
    <row r="8179" spans="1:5" ht="18.75">
      <c r="A8179" s="37">
        <v>8177</v>
      </c>
      <c r="B8179" s="209"/>
      <c r="C8179" s="37" t="s">
        <v>19880</v>
      </c>
      <c r="D8179" s="6" t="s">
        <v>8037</v>
      </c>
      <c r="E8179" s="3">
        <v>1</v>
      </c>
    </row>
    <row r="8180" spans="1:5" ht="18.75">
      <c r="A8180" s="37">
        <v>8178</v>
      </c>
      <c r="B8180" s="209"/>
      <c r="C8180" s="37" t="s">
        <v>19881</v>
      </c>
      <c r="D8180" s="6" t="s">
        <v>8038</v>
      </c>
      <c r="E8180" s="3">
        <v>1</v>
      </c>
    </row>
    <row r="8181" spans="1:5" ht="18.75">
      <c r="A8181" s="37">
        <v>8179</v>
      </c>
      <c r="B8181" s="209"/>
      <c r="C8181" s="37" t="s">
        <v>19882</v>
      </c>
      <c r="D8181" s="6" t="s">
        <v>8039</v>
      </c>
      <c r="E8181" s="3">
        <v>1</v>
      </c>
    </row>
    <row r="8182" spans="1:5" ht="18.75">
      <c r="A8182" s="37">
        <v>8180</v>
      </c>
      <c r="B8182" s="209"/>
      <c r="C8182" s="37" t="s">
        <v>19883</v>
      </c>
      <c r="D8182" s="6" t="s">
        <v>8040</v>
      </c>
      <c r="E8182" s="3">
        <v>1</v>
      </c>
    </row>
    <row r="8183" spans="1:5" ht="18.75">
      <c r="A8183" s="37">
        <v>8181</v>
      </c>
      <c r="B8183" s="209"/>
      <c r="C8183" s="37" t="s">
        <v>19884</v>
      </c>
      <c r="D8183" s="6" t="s">
        <v>8041</v>
      </c>
      <c r="E8183" s="3">
        <v>1</v>
      </c>
    </row>
    <row r="8184" spans="1:5" ht="18.75">
      <c r="A8184" s="37">
        <v>8182</v>
      </c>
      <c r="B8184" s="209"/>
      <c r="C8184" s="37" t="s">
        <v>19885</v>
      </c>
      <c r="D8184" s="6" t="s">
        <v>8042</v>
      </c>
      <c r="E8184" s="3">
        <v>1</v>
      </c>
    </row>
    <row r="8185" spans="1:5" ht="18.75">
      <c r="A8185" s="37">
        <v>8183</v>
      </c>
      <c r="B8185" s="209"/>
      <c r="C8185" s="37" t="s">
        <v>19886</v>
      </c>
      <c r="D8185" s="6" t="s">
        <v>8043</v>
      </c>
      <c r="E8185" s="3">
        <v>1</v>
      </c>
    </row>
    <row r="8186" spans="1:5" ht="18.75">
      <c r="A8186" s="37">
        <v>8184</v>
      </c>
      <c r="B8186" s="209"/>
      <c r="C8186" s="37" t="s">
        <v>19887</v>
      </c>
      <c r="D8186" s="6" t="s">
        <v>8044</v>
      </c>
      <c r="E8186" s="3">
        <v>1</v>
      </c>
    </row>
    <row r="8187" spans="1:5" ht="18.75">
      <c r="A8187" s="37">
        <v>8185</v>
      </c>
      <c r="B8187" s="209"/>
      <c r="C8187" s="37" t="s">
        <v>19888</v>
      </c>
      <c r="D8187" s="6" t="s">
        <v>8045</v>
      </c>
      <c r="E8187" s="3">
        <v>1</v>
      </c>
    </row>
    <row r="8188" spans="1:5" ht="18.75">
      <c r="A8188" s="37">
        <v>8186</v>
      </c>
      <c r="B8188" s="209"/>
      <c r="C8188" s="37" t="s">
        <v>19889</v>
      </c>
      <c r="D8188" s="6" t="s">
        <v>8046</v>
      </c>
      <c r="E8188" s="3">
        <v>1</v>
      </c>
    </row>
    <row r="8189" spans="1:5" ht="18.75">
      <c r="A8189" s="37">
        <v>8187</v>
      </c>
      <c r="B8189" s="209"/>
      <c r="C8189" s="37" t="s">
        <v>19890</v>
      </c>
      <c r="D8189" s="6" t="s">
        <v>8047</v>
      </c>
      <c r="E8189" s="3">
        <v>1</v>
      </c>
    </row>
    <row r="8190" spans="1:5" ht="18.75">
      <c r="A8190" s="37">
        <v>8188</v>
      </c>
      <c r="B8190" s="209"/>
      <c r="C8190" s="37" t="s">
        <v>19891</v>
      </c>
      <c r="D8190" s="6" t="s">
        <v>8048</v>
      </c>
      <c r="E8190" s="3">
        <v>1</v>
      </c>
    </row>
    <row r="8191" spans="1:5" ht="18.75">
      <c r="A8191" s="37">
        <v>8189</v>
      </c>
      <c r="B8191" s="209"/>
      <c r="C8191" s="37" t="s">
        <v>19892</v>
      </c>
      <c r="D8191" s="6" t="s">
        <v>8049</v>
      </c>
      <c r="E8191" s="3">
        <v>1</v>
      </c>
    </row>
    <row r="8192" spans="1:5" ht="18.75">
      <c r="A8192" s="37">
        <v>8190</v>
      </c>
      <c r="B8192" s="209"/>
      <c r="C8192" s="37" t="s">
        <v>19893</v>
      </c>
      <c r="D8192" s="6" t="s">
        <v>8050</v>
      </c>
      <c r="E8192" s="3">
        <v>1</v>
      </c>
    </row>
    <row r="8193" spans="1:5" ht="18.75">
      <c r="A8193" s="37">
        <v>8191</v>
      </c>
      <c r="B8193" s="209"/>
      <c r="C8193" s="37" t="s">
        <v>19894</v>
      </c>
      <c r="D8193" s="6" t="s">
        <v>8051</v>
      </c>
      <c r="E8193" s="3">
        <v>1</v>
      </c>
    </row>
    <row r="8194" spans="1:5" ht="18.75">
      <c r="A8194" s="37">
        <v>8192</v>
      </c>
      <c r="B8194" s="209"/>
      <c r="C8194" s="37" t="s">
        <v>19895</v>
      </c>
      <c r="D8194" s="6" t="s">
        <v>8052</v>
      </c>
      <c r="E8194" s="3">
        <v>1</v>
      </c>
    </row>
    <row r="8195" spans="1:5" ht="18.75">
      <c r="A8195" s="37">
        <v>8193</v>
      </c>
      <c r="B8195" s="209"/>
      <c r="C8195" s="37" t="s">
        <v>19896</v>
      </c>
      <c r="D8195" s="6" t="s">
        <v>8053</v>
      </c>
      <c r="E8195" s="3">
        <v>1</v>
      </c>
    </row>
    <row r="8196" spans="1:5" ht="18.75">
      <c r="A8196" s="37">
        <v>8194</v>
      </c>
      <c r="B8196" s="209"/>
      <c r="C8196" s="37" t="s">
        <v>19897</v>
      </c>
      <c r="D8196" s="6" t="s">
        <v>8054</v>
      </c>
      <c r="E8196" s="3">
        <v>1</v>
      </c>
    </row>
    <row r="8197" spans="1:5" ht="18.75">
      <c r="A8197" s="37">
        <v>8195</v>
      </c>
      <c r="B8197" s="209"/>
      <c r="C8197" s="37" t="s">
        <v>19898</v>
      </c>
      <c r="D8197" s="6" t="s">
        <v>8055</v>
      </c>
      <c r="E8197" s="3">
        <v>1</v>
      </c>
    </row>
    <row r="8198" spans="1:5" ht="18.75">
      <c r="A8198" s="37">
        <v>8196</v>
      </c>
      <c r="B8198" s="209"/>
      <c r="C8198" s="37" t="s">
        <v>19899</v>
      </c>
      <c r="D8198" s="6" t="s">
        <v>8056</v>
      </c>
      <c r="E8198" s="3">
        <v>1</v>
      </c>
    </row>
    <row r="8199" spans="1:5" ht="18.75">
      <c r="A8199" s="37">
        <v>8197</v>
      </c>
      <c r="B8199" s="209"/>
      <c r="C8199" s="37" t="s">
        <v>19900</v>
      </c>
      <c r="D8199" s="6" t="s">
        <v>8057</v>
      </c>
      <c r="E8199" s="3">
        <v>1</v>
      </c>
    </row>
    <row r="8200" spans="1:5" ht="33">
      <c r="A8200" s="37">
        <v>8198</v>
      </c>
      <c r="B8200" s="209"/>
      <c r="C8200" s="37" t="s">
        <v>19901</v>
      </c>
      <c r="D8200" s="6" t="s">
        <v>8058</v>
      </c>
      <c r="E8200" s="3">
        <v>1</v>
      </c>
    </row>
    <row r="8201" spans="1:5" ht="18.75">
      <c r="A8201" s="37">
        <v>8199</v>
      </c>
      <c r="B8201" s="209"/>
      <c r="C8201" s="37" t="s">
        <v>19902</v>
      </c>
      <c r="D8201" s="6" t="s">
        <v>8059</v>
      </c>
      <c r="E8201" s="3">
        <v>1</v>
      </c>
    </row>
    <row r="8202" spans="1:5" ht="18.75">
      <c r="A8202" s="37">
        <v>8200</v>
      </c>
      <c r="B8202" s="209"/>
      <c r="C8202" s="37" t="s">
        <v>19903</v>
      </c>
      <c r="D8202" s="6" t="s">
        <v>8060</v>
      </c>
      <c r="E8202" s="3">
        <v>1</v>
      </c>
    </row>
    <row r="8203" spans="1:5" ht="33">
      <c r="A8203" s="37">
        <v>8201</v>
      </c>
      <c r="B8203" s="209"/>
      <c r="C8203" s="37" t="s">
        <v>19904</v>
      </c>
      <c r="D8203" s="6" t="s">
        <v>8061</v>
      </c>
      <c r="E8203" s="3">
        <v>1</v>
      </c>
    </row>
    <row r="8204" spans="1:5" ht="33">
      <c r="A8204" s="37">
        <v>8202</v>
      </c>
      <c r="B8204" s="209"/>
      <c r="C8204" s="37" t="s">
        <v>19905</v>
      </c>
      <c r="D8204" s="6" t="s">
        <v>8062</v>
      </c>
      <c r="E8204" s="3">
        <v>1</v>
      </c>
    </row>
    <row r="8205" spans="1:5" ht="18.75">
      <c r="A8205" s="37">
        <v>8203</v>
      </c>
      <c r="B8205" s="209"/>
      <c r="C8205" s="37" t="s">
        <v>19906</v>
      </c>
      <c r="D8205" s="6" t="s">
        <v>8063</v>
      </c>
      <c r="E8205" s="3">
        <v>1</v>
      </c>
    </row>
    <row r="8206" spans="1:5" ht="18.75">
      <c r="A8206" s="37">
        <v>8204</v>
      </c>
      <c r="B8206" s="209"/>
      <c r="C8206" s="37" t="s">
        <v>19907</v>
      </c>
      <c r="D8206" s="6" t="s">
        <v>8064</v>
      </c>
      <c r="E8206" s="3">
        <v>1</v>
      </c>
    </row>
    <row r="8207" spans="1:5" ht="33">
      <c r="A8207" s="37">
        <v>8205</v>
      </c>
      <c r="B8207" s="209"/>
      <c r="C8207" s="37" t="s">
        <v>19908</v>
      </c>
      <c r="D8207" s="6" t="s">
        <v>8065</v>
      </c>
      <c r="E8207" s="3">
        <v>4</v>
      </c>
    </row>
    <row r="8208" spans="1:5" ht="18.75">
      <c r="A8208" s="37">
        <v>8206</v>
      </c>
      <c r="B8208" s="209"/>
      <c r="C8208" s="37" t="s">
        <v>19909</v>
      </c>
      <c r="D8208" s="6" t="s">
        <v>8066</v>
      </c>
      <c r="E8208" s="3">
        <v>4</v>
      </c>
    </row>
    <row r="8209" spans="1:5" ht="18.75">
      <c r="A8209" s="37">
        <v>8207</v>
      </c>
      <c r="B8209" s="209"/>
      <c r="C8209" s="37" t="s">
        <v>19910</v>
      </c>
      <c r="D8209" s="6" t="s">
        <v>8067</v>
      </c>
      <c r="E8209" s="3">
        <v>4</v>
      </c>
    </row>
    <row r="8210" spans="1:5" ht="33">
      <c r="A8210" s="37">
        <v>8208</v>
      </c>
      <c r="B8210" s="209"/>
      <c r="C8210" s="37" t="s">
        <v>19911</v>
      </c>
      <c r="D8210" s="6" t="s">
        <v>8068</v>
      </c>
      <c r="E8210" s="3">
        <v>4</v>
      </c>
    </row>
    <row r="8211" spans="1:5" ht="33">
      <c r="A8211" s="37">
        <v>8209</v>
      </c>
      <c r="B8211" s="209"/>
      <c r="C8211" s="37" t="s">
        <v>19912</v>
      </c>
      <c r="D8211" s="6" t="s">
        <v>8069</v>
      </c>
      <c r="E8211" s="3">
        <v>4</v>
      </c>
    </row>
    <row r="8212" spans="1:5" ht="18.75">
      <c r="A8212" s="37">
        <v>8210</v>
      </c>
      <c r="B8212" s="209"/>
      <c r="C8212" s="37" t="s">
        <v>19913</v>
      </c>
      <c r="D8212" s="6" t="s">
        <v>8070</v>
      </c>
      <c r="E8212" s="3">
        <v>4</v>
      </c>
    </row>
    <row r="8213" spans="1:5" ht="18.75">
      <c r="A8213" s="37">
        <v>8211</v>
      </c>
      <c r="B8213" s="209"/>
      <c r="C8213" s="37" t="s">
        <v>19914</v>
      </c>
      <c r="D8213" s="6" t="s">
        <v>8071</v>
      </c>
      <c r="E8213" s="3">
        <v>4</v>
      </c>
    </row>
    <row r="8214" spans="1:5" ht="18.75">
      <c r="A8214" s="37">
        <v>8212</v>
      </c>
      <c r="B8214" s="209"/>
      <c r="C8214" s="37" t="s">
        <v>19915</v>
      </c>
      <c r="D8214" s="6" t="s">
        <v>8072</v>
      </c>
      <c r="E8214" s="3">
        <v>4</v>
      </c>
    </row>
    <row r="8215" spans="1:5" ht="18.75">
      <c r="A8215" s="37">
        <v>8213</v>
      </c>
      <c r="B8215" s="209"/>
      <c r="C8215" s="37" t="s">
        <v>19916</v>
      </c>
      <c r="D8215" s="6" t="s">
        <v>8073</v>
      </c>
      <c r="E8215" s="3">
        <v>4</v>
      </c>
    </row>
    <row r="8216" spans="1:5" ht="33">
      <c r="A8216" s="37">
        <v>8214</v>
      </c>
      <c r="B8216" s="209"/>
      <c r="C8216" s="37" t="s">
        <v>19917</v>
      </c>
      <c r="D8216" s="6" t="s">
        <v>8074</v>
      </c>
      <c r="E8216" s="3">
        <v>4</v>
      </c>
    </row>
    <row r="8217" spans="1:5" ht="33">
      <c r="A8217" s="37">
        <v>8215</v>
      </c>
      <c r="B8217" s="209"/>
      <c r="C8217" s="37" t="s">
        <v>19918</v>
      </c>
      <c r="D8217" s="6" t="s">
        <v>8075</v>
      </c>
      <c r="E8217" s="3">
        <v>4</v>
      </c>
    </row>
    <row r="8218" spans="1:5" ht="33">
      <c r="A8218" s="37">
        <v>8216</v>
      </c>
      <c r="B8218" s="209"/>
      <c r="C8218" s="37" t="s">
        <v>19919</v>
      </c>
      <c r="D8218" s="6" t="s">
        <v>8076</v>
      </c>
      <c r="E8218" s="3">
        <v>4</v>
      </c>
    </row>
    <row r="8219" spans="1:5" ht="18.75">
      <c r="A8219" s="37">
        <v>8217</v>
      </c>
      <c r="B8219" s="209"/>
      <c r="C8219" s="37" t="s">
        <v>19920</v>
      </c>
      <c r="D8219" s="6" t="s">
        <v>8077</v>
      </c>
      <c r="E8219" s="3">
        <v>4</v>
      </c>
    </row>
    <row r="8220" spans="1:5" ht="33">
      <c r="A8220" s="37">
        <v>8218</v>
      </c>
      <c r="B8220" s="209"/>
      <c r="C8220" s="37" t="s">
        <v>19921</v>
      </c>
      <c r="D8220" s="6" t="s">
        <v>8078</v>
      </c>
      <c r="E8220" s="3">
        <v>4</v>
      </c>
    </row>
    <row r="8221" spans="1:5" ht="49.5">
      <c r="A8221" s="37">
        <v>8219</v>
      </c>
      <c r="B8221" s="209"/>
      <c r="C8221" s="37" t="s">
        <v>19922</v>
      </c>
      <c r="D8221" s="6" t="s">
        <v>8079</v>
      </c>
      <c r="E8221" s="3">
        <v>2</v>
      </c>
    </row>
    <row r="8222" spans="1:5" ht="18.75">
      <c r="A8222" s="37">
        <v>8220</v>
      </c>
      <c r="B8222" s="209"/>
      <c r="C8222" s="37" t="s">
        <v>19923</v>
      </c>
      <c r="D8222" s="6" t="s">
        <v>8080</v>
      </c>
      <c r="E8222" s="3">
        <v>4</v>
      </c>
    </row>
    <row r="8223" spans="1:5" ht="33">
      <c r="A8223" s="37">
        <v>8221</v>
      </c>
      <c r="B8223" s="209"/>
      <c r="C8223" s="37" t="s">
        <v>19924</v>
      </c>
      <c r="D8223" s="6" t="s">
        <v>8081</v>
      </c>
      <c r="E8223" s="3">
        <v>4</v>
      </c>
    </row>
    <row r="8224" spans="1:5" ht="18.75">
      <c r="A8224" s="37">
        <v>8222</v>
      </c>
      <c r="B8224" s="209"/>
      <c r="C8224" s="37" t="s">
        <v>19925</v>
      </c>
      <c r="D8224" s="6" t="s">
        <v>8082</v>
      </c>
      <c r="E8224" s="3">
        <v>4</v>
      </c>
    </row>
    <row r="8225" spans="1:5" ht="33">
      <c r="A8225" s="37">
        <v>8223</v>
      </c>
      <c r="B8225" s="209"/>
      <c r="C8225" s="37" t="s">
        <v>19926</v>
      </c>
      <c r="D8225" s="6" t="s">
        <v>8083</v>
      </c>
      <c r="E8225" s="3">
        <v>2</v>
      </c>
    </row>
    <row r="8226" spans="1:5" ht="33">
      <c r="A8226" s="37">
        <v>8224</v>
      </c>
      <c r="B8226" s="209"/>
      <c r="C8226" s="37" t="s">
        <v>19927</v>
      </c>
      <c r="D8226" s="6" t="s">
        <v>8084</v>
      </c>
      <c r="E8226" s="3">
        <v>2</v>
      </c>
    </row>
    <row r="8227" spans="1:5" ht="49.5">
      <c r="A8227" s="37">
        <v>8225</v>
      </c>
      <c r="B8227" s="209"/>
      <c r="C8227" s="37" t="s">
        <v>19928</v>
      </c>
      <c r="D8227" s="6" t="s">
        <v>8085</v>
      </c>
      <c r="E8227" s="3">
        <v>2</v>
      </c>
    </row>
    <row r="8228" spans="1:5" ht="33">
      <c r="A8228" s="37">
        <v>8226</v>
      </c>
      <c r="B8228" s="209"/>
      <c r="C8228" s="37" t="s">
        <v>19929</v>
      </c>
      <c r="D8228" s="6" t="s">
        <v>8086</v>
      </c>
      <c r="E8228" s="3">
        <v>2</v>
      </c>
    </row>
    <row r="8229" spans="1:5" ht="33">
      <c r="A8229" s="37">
        <v>8227</v>
      </c>
      <c r="B8229" s="209"/>
      <c r="C8229" s="37" t="s">
        <v>19930</v>
      </c>
      <c r="D8229" s="6" t="s">
        <v>8087</v>
      </c>
      <c r="E8229" s="3">
        <v>2</v>
      </c>
    </row>
    <row r="8230" spans="1:5" ht="49.5">
      <c r="A8230" s="37">
        <v>8228</v>
      </c>
      <c r="B8230" s="209"/>
      <c r="C8230" s="37" t="s">
        <v>19931</v>
      </c>
      <c r="D8230" s="6" t="s">
        <v>8088</v>
      </c>
      <c r="E8230" s="3">
        <v>2</v>
      </c>
    </row>
    <row r="8231" spans="1:5" ht="49.5">
      <c r="A8231" s="37">
        <v>8229</v>
      </c>
      <c r="B8231" s="209"/>
      <c r="C8231" s="37" t="s">
        <v>19932</v>
      </c>
      <c r="D8231" s="6" t="s">
        <v>8089</v>
      </c>
      <c r="E8231" s="3">
        <v>2</v>
      </c>
    </row>
    <row r="8232" spans="1:5" ht="49.5">
      <c r="A8232" s="37">
        <v>8230</v>
      </c>
      <c r="B8232" s="209"/>
      <c r="C8232" s="37" t="s">
        <v>19933</v>
      </c>
      <c r="D8232" s="6" t="s">
        <v>8090</v>
      </c>
      <c r="E8232" s="3">
        <v>2</v>
      </c>
    </row>
    <row r="8233" spans="1:5" ht="33">
      <c r="A8233" s="37">
        <v>8231</v>
      </c>
      <c r="B8233" s="209"/>
      <c r="C8233" s="37" t="s">
        <v>19934</v>
      </c>
      <c r="D8233" s="6" t="s">
        <v>8091</v>
      </c>
      <c r="E8233" s="3">
        <v>2</v>
      </c>
    </row>
    <row r="8234" spans="1:5" ht="33">
      <c r="A8234" s="37">
        <v>8232</v>
      </c>
      <c r="B8234" s="209"/>
      <c r="C8234" s="37" t="s">
        <v>19935</v>
      </c>
      <c r="D8234" s="6" t="s">
        <v>8092</v>
      </c>
      <c r="E8234" s="3">
        <v>2</v>
      </c>
    </row>
    <row r="8235" spans="1:5" ht="33">
      <c r="A8235" s="37">
        <v>8233</v>
      </c>
      <c r="B8235" s="209"/>
      <c r="C8235" s="37" t="s">
        <v>19936</v>
      </c>
      <c r="D8235" s="6" t="s">
        <v>8093</v>
      </c>
      <c r="E8235" s="3">
        <v>2</v>
      </c>
    </row>
    <row r="8236" spans="1:5" ht="33">
      <c r="A8236" s="37">
        <v>8234</v>
      </c>
      <c r="B8236" s="209"/>
      <c r="C8236" s="37" t="s">
        <v>19937</v>
      </c>
      <c r="D8236" s="6" t="s">
        <v>8094</v>
      </c>
      <c r="E8236" s="3">
        <v>2</v>
      </c>
    </row>
    <row r="8237" spans="1:5" ht="33">
      <c r="A8237" s="37">
        <v>8235</v>
      </c>
      <c r="B8237" s="209"/>
      <c r="C8237" s="37" t="s">
        <v>19938</v>
      </c>
      <c r="D8237" s="6" t="s">
        <v>8095</v>
      </c>
      <c r="E8237" s="3">
        <v>2</v>
      </c>
    </row>
    <row r="8238" spans="1:5" ht="33">
      <c r="A8238" s="37">
        <v>8236</v>
      </c>
      <c r="B8238" s="209"/>
      <c r="C8238" s="37" t="s">
        <v>19939</v>
      </c>
      <c r="D8238" s="6" t="s">
        <v>8096</v>
      </c>
      <c r="E8238" s="3">
        <v>2</v>
      </c>
    </row>
    <row r="8239" spans="1:5" ht="33">
      <c r="A8239" s="37">
        <v>8237</v>
      </c>
      <c r="B8239" s="209"/>
      <c r="C8239" s="37" t="s">
        <v>19940</v>
      </c>
      <c r="D8239" s="6" t="s">
        <v>8097</v>
      </c>
      <c r="E8239" s="3">
        <v>2</v>
      </c>
    </row>
    <row r="8240" spans="1:5" ht="33">
      <c r="A8240" s="37">
        <v>8238</v>
      </c>
      <c r="B8240" s="209"/>
      <c r="C8240" s="37" t="s">
        <v>19941</v>
      </c>
      <c r="D8240" s="6" t="s">
        <v>8098</v>
      </c>
      <c r="E8240" s="3">
        <v>2</v>
      </c>
    </row>
    <row r="8241" spans="1:5" ht="33">
      <c r="A8241" s="37">
        <v>8239</v>
      </c>
      <c r="B8241" s="209"/>
      <c r="C8241" s="37" t="s">
        <v>19942</v>
      </c>
      <c r="D8241" s="6" t="s">
        <v>8099</v>
      </c>
      <c r="E8241" s="3">
        <v>2</v>
      </c>
    </row>
    <row r="8242" spans="1:5" ht="49.5">
      <c r="A8242" s="37">
        <v>8240</v>
      </c>
      <c r="B8242" s="209"/>
      <c r="C8242" s="37" t="s">
        <v>19943</v>
      </c>
      <c r="D8242" s="6" t="s">
        <v>8100</v>
      </c>
      <c r="E8242" s="3">
        <v>2</v>
      </c>
    </row>
    <row r="8243" spans="1:5" ht="49.5">
      <c r="A8243" s="37">
        <v>8241</v>
      </c>
      <c r="B8243" s="209"/>
      <c r="C8243" s="37" t="s">
        <v>19944</v>
      </c>
      <c r="D8243" s="6" t="s">
        <v>8101</v>
      </c>
      <c r="E8243" s="3">
        <v>2</v>
      </c>
    </row>
    <row r="8244" spans="1:5" ht="33">
      <c r="A8244" s="37">
        <v>8242</v>
      </c>
      <c r="B8244" s="209"/>
      <c r="C8244" s="37" t="s">
        <v>19945</v>
      </c>
      <c r="D8244" s="6" t="s">
        <v>8102</v>
      </c>
      <c r="E8244" s="3">
        <v>2</v>
      </c>
    </row>
    <row r="8245" spans="1:5" ht="18.75">
      <c r="A8245" s="37">
        <v>8243</v>
      </c>
      <c r="B8245" s="209"/>
      <c r="C8245" s="37" t="s">
        <v>19946</v>
      </c>
      <c r="D8245" s="6" t="s">
        <v>8103</v>
      </c>
      <c r="E8245" s="3">
        <v>2</v>
      </c>
    </row>
    <row r="8246" spans="1:5" ht="18.75">
      <c r="A8246" s="37">
        <v>8244</v>
      </c>
      <c r="B8246" s="209"/>
      <c r="C8246" s="37" t="s">
        <v>19947</v>
      </c>
      <c r="D8246" s="6" t="s">
        <v>8104</v>
      </c>
      <c r="E8246" s="3">
        <v>2</v>
      </c>
    </row>
    <row r="8247" spans="1:5" ht="33">
      <c r="A8247" s="37">
        <v>8245</v>
      </c>
      <c r="B8247" s="209"/>
      <c r="C8247" s="37" t="s">
        <v>19948</v>
      </c>
      <c r="D8247" s="6" t="s">
        <v>8105</v>
      </c>
      <c r="E8247" s="3">
        <v>2</v>
      </c>
    </row>
    <row r="8248" spans="1:5" ht="18.75">
      <c r="A8248" s="37">
        <v>8246</v>
      </c>
      <c r="B8248" s="209"/>
      <c r="C8248" s="37" t="s">
        <v>19949</v>
      </c>
      <c r="D8248" s="6" t="s">
        <v>8106</v>
      </c>
      <c r="E8248" s="3">
        <v>1</v>
      </c>
    </row>
    <row r="8249" spans="1:5" ht="33">
      <c r="A8249" s="37">
        <v>8247</v>
      </c>
      <c r="B8249" s="209"/>
      <c r="C8249" s="37" t="s">
        <v>19950</v>
      </c>
      <c r="D8249" s="6" t="s">
        <v>8107</v>
      </c>
      <c r="E8249" s="3">
        <v>1</v>
      </c>
    </row>
    <row r="8250" spans="1:5" ht="18.75">
      <c r="A8250" s="37">
        <v>8248</v>
      </c>
      <c r="B8250" s="209"/>
      <c r="C8250" s="37" t="s">
        <v>19951</v>
      </c>
      <c r="D8250" s="6" t="s">
        <v>8108</v>
      </c>
      <c r="E8250" s="3">
        <v>1</v>
      </c>
    </row>
    <row r="8251" spans="1:5" ht="18.75">
      <c r="A8251" s="37">
        <v>8249</v>
      </c>
      <c r="B8251" s="209"/>
      <c r="C8251" s="37" t="s">
        <v>19952</v>
      </c>
      <c r="D8251" s="6" t="s">
        <v>8109</v>
      </c>
      <c r="E8251" s="3">
        <v>1</v>
      </c>
    </row>
    <row r="8252" spans="1:5" ht="18.75">
      <c r="A8252" s="37">
        <v>8250</v>
      </c>
      <c r="B8252" s="209"/>
      <c r="C8252" s="37" t="s">
        <v>19953</v>
      </c>
      <c r="D8252" s="6" t="s">
        <v>8110</v>
      </c>
      <c r="E8252" s="3">
        <v>1</v>
      </c>
    </row>
    <row r="8253" spans="1:5" ht="18.75">
      <c r="A8253" s="37">
        <v>8251</v>
      </c>
      <c r="B8253" s="209"/>
      <c r="C8253" s="37" t="s">
        <v>19954</v>
      </c>
      <c r="D8253" s="6" t="s">
        <v>8111</v>
      </c>
      <c r="E8253" s="3">
        <v>1</v>
      </c>
    </row>
    <row r="8254" spans="1:5" ht="49.5">
      <c r="A8254" s="37">
        <v>8252</v>
      </c>
      <c r="B8254" s="209"/>
      <c r="C8254" s="37" t="s">
        <v>19955</v>
      </c>
      <c r="D8254" s="6" t="s">
        <v>8112</v>
      </c>
      <c r="E8254" s="3">
        <v>2</v>
      </c>
    </row>
    <row r="8255" spans="1:5" ht="18.75">
      <c r="A8255" s="37">
        <v>8253</v>
      </c>
      <c r="B8255" s="209"/>
      <c r="C8255" s="37" t="s">
        <v>19956</v>
      </c>
      <c r="D8255" s="6" t="s">
        <v>8113</v>
      </c>
      <c r="E8255" s="3">
        <v>1</v>
      </c>
    </row>
    <row r="8256" spans="1:5" ht="18.75">
      <c r="A8256" s="37">
        <v>8254</v>
      </c>
      <c r="B8256" s="209"/>
      <c r="C8256" s="37" t="s">
        <v>19957</v>
      </c>
      <c r="D8256" s="6" t="s">
        <v>8114</v>
      </c>
      <c r="E8256" s="3">
        <v>1</v>
      </c>
    </row>
    <row r="8257" spans="1:5" ht="18.75">
      <c r="A8257" s="37">
        <v>8255</v>
      </c>
      <c r="B8257" s="209"/>
      <c r="C8257" s="37" t="s">
        <v>19958</v>
      </c>
      <c r="D8257" s="6" t="s">
        <v>8115</v>
      </c>
      <c r="E8257" s="3">
        <v>1</v>
      </c>
    </row>
    <row r="8258" spans="1:5" ht="18.75">
      <c r="A8258" s="37">
        <v>8256</v>
      </c>
      <c r="B8258" s="209"/>
      <c r="C8258" s="37" t="s">
        <v>19959</v>
      </c>
      <c r="D8258" s="6" t="s">
        <v>8116</v>
      </c>
      <c r="E8258" s="3">
        <v>1</v>
      </c>
    </row>
    <row r="8259" spans="1:5" ht="18.75">
      <c r="A8259" s="37">
        <v>8257</v>
      </c>
      <c r="B8259" s="209"/>
      <c r="C8259" s="37" t="s">
        <v>19960</v>
      </c>
      <c r="D8259" s="6" t="s">
        <v>8117</v>
      </c>
      <c r="E8259" s="3">
        <v>1</v>
      </c>
    </row>
    <row r="8260" spans="1:5" ht="18.75">
      <c r="A8260" s="37">
        <v>8258</v>
      </c>
      <c r="B8260" s="209"/>
      <c r="C8260" s="37" t="s">
        <v>19961</v>
      </c>
      <c r="D8260" s="6" t="s">
        <v>8118</v>
      </c>
      <c r="E8260" s="3">
        <v>1</v>
      </c>
    </row>
    <row r="8261" spans="1:5" ht="18.75">
      <c r="A8261" s="37">
        <v>8259</v>
      </c>
      <c r="B8261" s="209"/>
      <c r="C8261" s="37" t="s">
        <v>19962</v>
      </c>
      <c r="D8261" s="6" t="s">
        <v>8119</v>
      </c>
      <c r="E8261" s="3">
        <v>1</v>
      </c>
    </row>
    <row r="8262" spans="1:5" ht="18.75">
      <c r="A8262" s="37">
        <v>8260</v>
      </c>
      <c r="B8262" s="209"/>
      <c r="C8262" s="37" t="s">
        <v>19963</v>
      </c>
      <c r="D8262" s="6" t="s">
        <v>8120</v>
      </c>
      <c r="E8262" s="3">
        <v>1</v>
      </c>
    </row>
    <row r="8263" spans="1:5" ht="18.75">
      <c r="A8263" s="37">
        <v>8261</v>
      </c>
      <c r="B8263" s="209"/>
      <c r="C8263" s="37" t="s">
        <v>19964</v>
      </c>
      <c r="D8263" s="6" t="s">
        <v>8121</v>
      </c>
      <c r="E8263" s="3">
        <v>1</v>
      </c>
    </row>
    <row r="8264" spans="1:5" ht="18.75">
      <c r="A8264" s="37">
        <v>8262</v>
      </c>
      <c r="B8264" s="209"/>
      <c r="C8264" s="37" t="s">
        <v>19965</v>
      </c>
      <c r="D8264" s="6" t="s">
        <v>8122</v>
      </c>
      <c r="E8264" s="3">
        <v>4</v>
      </c>
    </row>
    <row r="8265" spans="1:5" ht="33">
      <c r="A8265" s="37">
        <v>8263</v>
      </c>
      <c r="B8265" s="209"/>
      <c r="C8265" s="37" t="s">
        <v>19966</v>
      </c>
      <c r="D8265" s="6" t="s">
        <v>8123</v>
      </c>
      <c r="E8265" s="3">
        <v>4</v>
      </c>
    </row>
    <row r="8266" spans="1:5" ht="18.75">
      <c r="A8266" s="37">
        <v>8264</v>
      </c>
      <c r="B8266" s="209"/>
      <c r="C8266" s="37" t="s">
        <v>19967</v>
      </c>
      <c r="D8266" s="6" t="s">
        <v>8124</v>
      </c>
      <c r="E8266" s="3">
        <v>4</v>
      </c>
    </row>
    <row r="8267" spans="1:5" ht="33">
      <c r="A8267" s="37">
        <v>8265</v>
      </c>
      <c r="B8267" s="209"/>
      <c r="C8267" s="37" t="s">
        <v>19968</v>
      </c>
      <c r="D8267" s="6" t="s">
        <v>8125</v>
      </c>
      <c r="E8267" s="3">
        <v>4</v>
      </c>
    </row>
    <row r="8268" spans="1:5" ht="18.75">
      <c r="A8268" s="37">
        <v>8266</v>
      </c>
      <c r="B8268" s="209"/>
      <c r="C8268" s="37" t="s">
        <v>19969</v>
      </c>
      <c r="D8268" s="6" t="s">
        <v>8126</v>
      </c>
      <c r="E8268" s="3">
        <v>4</v>
      </c>
    </row>
    <row r="8269" spans="1:5" ht="33">
      <c r="A8269" s="37">
        <v>8267</v>
      </c>
      <c r="B8269" s="209"/>
      <c r="C8269" s="37" t="s">
        <v>19970</v>
      </c>
      <c r="D8269" s="6" t="s">
        <v>8127</v>
      </c>
      <c r="E8269" s="3">
        <v>4</v>
      </c>
    </row>
    <row r="8270" spans="1:5" ht="33">
      <c r="A8270" s="37">
        <v>8268</v>
      </c>
      <c r="B8270" s="209"/>
      <c r="C8270" s="37" t="s">
        <v>19971</v>
      </c>
      <c r="D8270" s="6" t="s">
        <v>8128</v>
      </c>
      <c r="E8270" s="3">
        <v>4</v>
      </c>
    </row>
    <row r="8271" spans="1:5" ht="33">
      <c r="A8271" s="37">
        <v>8269</v>
      </c>
      <c r="B8271" s="209"/>
      <c r="C8271" s="37" t="s">
        <v>19972</v>
      </c>
      <c r="D8271" s="6" t="s">
        <v>8129</v>
      </c>
      <c r="E8271" s="3">
        <v>4</v>
      </c>
    </row>
    <row r="8272" spans="1:5" ht="18.75">
      <c r="A8272" s="37">
        <v>8270</v>
      </c>
      <c r="B8272" s="209"/>
      <c r="C8272" s="37" t="s">
        <v>19973</v>
      </c>
      <c r="D8272" s="6" t="s">
        <v>8130</v>
      </c>
      <c r="E8272" s="3">
        <v>4</v>
      </c>
    </row>
    <row r="8273" spans="1:5" ht="33">
      <c r="A8273" s="37">
        <v>8271</v>
      </c>
      <c r="B8273" s="209"/>
      <c r="C8273" s="37" t="s">
        <v>19974</v>
      </c>
      <c r="D8273" s="6" t="s">
        <v>8131</v>
      </c>
      <c r="E8273" s="3">
        <v>4</v>
      </c>
    </row>
    <row r="8274" spans="1:5" ht="33">
      <c r="A8274" s="37">
        <v>8272</v>
      </c>
      <c r="B8274" s="209"/>
      <c r="C8274" s="37" t="s">
        <v>19975</v>
      </c>
      <c r="D8274" s="6" t="s">
        <v>8132</v>
      </c>
      <c r="E8274" s="3">
        <v>4</v>
      </c>
    </row>
    <row r="8275" spans="1:5" ht="18.75">
      <c r="A8275" s="37">
        <v>8273</v>
      </c>
      <c r="B8275" s="209"/>
      <c r="C8275" s="37" t="s">
        <v>19976</v>
      </c>
      <c r="D8275" s="6" t="s">
        <v>8133</v>
      </c>
      <c r="E8275" s="3">
        <v>4</v>
      </c>
    </row>
    <row r="8276" spans="1:5" ht="18.75">
      <c r="A8276" s="37">
        <v>8274</v>
      </c>
      <c r="B8276" s="209"/>
      <c r="C8276" s="37" t="s">
        <v>19977</v>
      </c>
      <c r="D8276" s="6" t="s">
        <v>8134</v>
      </c>
      <c r="E8276" s="3">
        <v>4</v>
      </c>
    </row>
    <row r="8277" spans="1:5" ht="33">
      <c r="A8277" s="37">
        <v>8275</v>
      </c>
      <c r="B8277" s="209"/>
      <c r="C8277" s="37" t="s">
        <v>19978</v>
      </c>
      <c r="D8277" s="6" t="s">
        <v>8135</v>
      </c>
      <c r="E8277" s="3">
        <v>4</v>
      </c>
    </row>
    <row r="8278" spans="1:5" ht="18.75">
      <c r="A8278" s="37">
        <v>8276</v>
      </c>
      <c r="B8278" s="209"/>
      <c r="C8278" s="37" t="s">
        <v>19979</v>
      </c>
      <c r="D8278" s="6" t="s">
        <v>8136</v>
      </c>
      <c r="E8278" s="3">
        <v>4</v>
      </c>
    </row>
    <row r="8279" spans="1:5" ht="18.75">
      <c r="A8279" s="37">
        <v>8277</v>
      </c>
      <c r="B8279" s="209"/>
      <c r="C8279" s="37" t="s">
        <v>19980</v>
      </c>
      <c r="D8279" s="6" t="s">
        <v>8137</v>
      </c>
      <c r="E8279" s="3">
        <v>4</v>
      </c>
    </row>
    <row r="8280" spans="1:5" ht="33">
      <c r="A8280" s="37">
        <v>8278</v>
      </c>
      <c r="B8280" s="209"/>
      <c r="C8280" s="37" t="s">
        <v>19981</v>
      </c>
      <c r="D8280" s="6" t="s">
        <v>8138</v>
      </c>
      <c r="E8280" s="3">
        <v>4</v>
      </c>
    </row>
    <row r="8281" spans="1:5" ht="18.75">
      <c r="A8281" s="37">
        <v>8279</v>
      </c>
      <c r="B8281" s="209"/>
      <c r="C8281" s="37" t="s">
        <v>19982</v>
      </c>
      <c r="D8281" s="6" t="s">
        <v>8139</v>
      </c>
      <c r="E8281" s="3">
        <v>4</v>
      </c>
    </row>
    <row r="8282" spans="1:5" ht="33">
      <c r="A8282" s="37">
        <v>8280</v>
      </c>
      <c r="B8282" s="209"/>
      <c r="C8282" s="37" t="s">
        <v>19983</v>
      </c>
      <c r="D8282" s="6" t="s">
        <v>8140</v>
      </c>
      <c r="E8282" s="3">
        <v>4</v>
      </c>
    </row>
    <row r="8283" spans="1:5" ht="18.75">
      <c r="A8283" s="37">
        <v>8281</v>
      </c>
      <c r="B8283" s="209"/>
      <c r="C8283" s="37" t="s">
        <v>19984</v>
      </c>
      <c r="D8283" s="6" t="s">
        <v>8141</v>
      </c>
      <c r="E8283" s="3">
        <v>4</v>
      </c>
    </row>
    <row r="8284" spans="1:5" ht="33">
      <c r="A8284" s="37">
        <v>8282</v>
      </c>
      <c r="B8284" s="209"/>
      <c r="C8284" s="37" t="s">
        <v>19985</v>
      </c>
      <c r="D8284" s="6" t="s">
        <v>8142</v>
      </c>
      <c r="E8284" s="3">
        <v>4</v>
      </c>
    </row>
    <row r="8285" spans="1:5" ht="49.5">
      <c r="A8285" s="37">
        <v>8283</v>
      </c>
      <c r="B8285" s="209"/>
      <c r="C8285" s="37" t="s">
        <v>19986</v>
      </c>
      <c r="D8285" s="6" t="s">
        <v>8143</v>
      </c>
      <c r="E8285" s="3">
        <v>4</v>
      </c>
    </row>
    <row r="8286" spans="1:5" ht="18.75">
      <c r="A8286" s="37">
        <v>8284</v>
      </c>
      <c r="B8286" s="209"/>
      <c r="C8286" s="37" t="s">
        <v>19987</v>
      </c>
      <c r="D8286" s="6" t="s">
        <v>8144</v>
      </c>
      <c r="E8286" s="3">
        <v>4</v>
      </c>
    </row>
    <row r="8287" spans="1:5" ht="18.75">
      <c r="A8287" s="37">
        <v>8285</v>
      </c>
      <c r="B8287" s="209"/>
      <c r="C8287" s="37" t="s">
        <v>19988</v>
      </c>
      <c r="D8287" s="6" t="s">
        <v>8145</v>
      </c>
      <c r="E8287" s="3">
        <v>4</v>
      </c>
    </row>
    <row r="8288" spans="1:5" ht="18.75">
      <c r="A8288" s="37">
        <v>8286</v>
      </c>
      <c r="B8288" s="209"/>
      <c r="C8288" s="37" t="s">
        <v>19989</v>
      </c>
      <c r="D8288" s="6" t="s">
        <v>8146</v>
      </c>
      <c r="E8288" s="3">
        <v>4</v>
      </c>
    </row>
    <row r="8289" spans="1:5" ht="18.75">
      <c r="A8289" s="37">
        <v>8287</v>
      </c>
      <c r="B8289" s="209"/>
      <c r="C8289" s="37" t="s">
        <v>19990</v>
      </c>
      <c r="D8289" s="6" t="s">
        <v>8147</v>
      </c>
      <c r="E8289" s="3">
        <v>4</v>
      </c>
    </row>
    <row r="8290" spans="1:5" ht="18.75">
      <c r="A8290" s="37">
        <v>8288</v>
      </c>
      <c r="B8290" s="209"/>
      <c r="C8290" s="37" t="s">
        <v>19991</v>
      </c>
      <c r="D8290" s="6" t="s">
        <v>8148</v>
      </c>
      <c r="E8290" s="3">
        <v>4</v>
      </c>
    </row>
    <row r="8291" spans="1:5" ht="18.75">
      <c r="A8291" s="37">
        <v>8289</v>
      </c>
      <c r="B8291" s="209"/>
      <c r="C8291" s="37" t="s">
        <v>19992</v>
      </c>
      <c r="D8291" s="6" t="s">
        <v>8149</v>
      </c>
      <c r="E8291" s="3">
        <v>4</v>
      </c>
    </row>
    <row r="8292" spans="1:5" ht="33">
      <c r="A8292" s="37">
        <v>8290</v>
      </c>
      <c r="B8292" s="209"/>
      <c r="C8292" s="37" t="s">
        <v>19993</v>
      </c>
      <c r="D8292" s="6" t="s">
        <v>8150</v>
      </c>
      <c r="E8292" s="3">
        <v>4</v>
      </c>
    </row>
    <row r="8293" spans="1:5" ht="18.75">
      <c r="A8293" s="37">
        <v>8291</v>
      </c>
      <c r="B8293" s="209"/>
      <c r="C8293" s="37" t="s">
        <v>19994</v>
      </c>
      <c r="D8293" s="6" t="s">
        <v>8151</v>
      </c>
      <c r="E8293" s="3">
        <v>4</v>
      </c>
    </row>
    <row r="8294" spans="1:5" ht="33">
      <c r="A8294" s="37">
        <v>8292</v>
      </c>
      <c r="B8294" s="209"/>
      <c r="C8294" s="37" t="s">
        <v>19995</v>
      </c>
      <c r="D8294" s="6" t="s">
        <v>8152</v>
      </c>
      <c r="E8294" s="3">
        <v>4</v>
      </c>
    </row>
    <row r="8295" spans="1:5" ht="33">
      <c r="A8295" s="37">
        <v>8293</v>
      </c>
      <c r="B8295" s="209"/>
      <c r="C8295" s="37" t="s">
        <v>19996</v>
      </c>
      <c r="D8295" s="6" t="s">
        <v>8153</v>
      </c>
      <c r="E8295" s="3">
        <v>4</v>
      </c>
    </row>
    <row r="8296" spans="1:5" ht="33">
      <c r="A8296" s="37">
        <v>8294</v>
      </c>
      <c r="B8296" s="209"/>
      <c r="C8296" s="37" t="s">
        <v>19997</v>
      </c>
      <c r="D8296" s="6" t="s">
        <v>8154</v>
      </c>
      <c r="E8296" s="3">
        <v>4</v>
      </c>
    </row>
    <row r="8297" spans="1:5" ht="18.75">
      <c r="A8297" s="37">
        <v>8295</v>
      </c>
      <c r="B8297" s="209"/>
      <c r="C8297" s="37" t="s">
        <v>19998</v>
      </c>
      <c r="D8297" s="6" t="s">
        <v>8155</v>
      </c>
      <c r="E8297" s="3">
        <v>4</v>
      </c>
    </row>
    <row r="8298" spans="1:5" ht="33">
      <c r="A8298" s="37">
        <v>8296</v>
      </c>
      <c r="B8298" s="209"/>
      <c r="C8298" s="37" t="s">
        <v>19999</v>
      </c>
      <c r="D8298" s="6" t="s">
        <v>8156</v>
      </c>
      <c r="E8298" s="3">
        <v>4</v>
      </c>
    </row>
    <row r="8299" spans="1:5" ht="18.75">
      <c r="A8299" s="37">
        <v>8297</v>
      </c>
      <c r="B8299" s="209"/>
      <c r="C8299" s="37" t="s">
        <v>20000</v>
      </c>
      <c r="D8299" s="6" t="s">
        <v>8157</v>
      </c>
      <c r="E8299" s="3">
        <v>4</v>
      </c>
    </row>
    <row r="8300" spans="1:5" ht="33">
      <c r="A8300" s="37">
        <v>8298</v>
      </c>
      <c r="B8300" s="209"/>
      <c r="C8300" s="37" t="s">
        <v>20001</v>
      </c>
      <c r="D8300" s="6" t="s">
        <v>8158</v>
      </c>
      <c r="E8300" s="3">
        <v>4</v>
      </c>
    </row>
    <row r="8301" spans="1:5" ht="18.75">
      <c r="A8301" s="37">
        <v>8299</v>
      </c>
      <c r="B8301" s="209"/>
      <c r="C8301" s="37" t="s">
        <v>20002</v>
      </c>
      <c r="D8301" s="6" t="s">
        <v>8159</v>
      </c>
      <c r="E8301" s="3">
        <v>4</v>
      </c>
    </row>
    <row r="8302" spans="1:5" ht="33">
      <c r="A8302" s="37">
        <v>8300</v>
      </c>
      <c r="B8302" s="209"/>
      <c r="C8302" s="37" t="s">
        <v>20003</v>
      </c>
      <c r="D8302" s="6" t="s">
        <v>8160</v>
      </c>
      <c r="E8302" s="3">
        <v>4</v>
      </c>
    </row>
    <row r="8303" spans="1:5" ht="33">
      <c r="A8303" s="37">
        <v>8301</v>
      </c>
      <c r="B8303" s="209"/>
      <c r="C8303" s="37" t="s">
        <v>20004</v>
      </c>
      <c r="D8303" s="6" t="s">
        <v>8161</v>
      </c>
      <c r="E8303" s="3">
        <v>4</v>
      </c>
    </row>
    <row r="8304" spans="1:5" ht="33">
      <c r="A8304" s="37">
        <v>8302</v>
      </c>
      <c r="B8304" s="209"/>
      <c r="C8304" s="37" t="s">
        <v>20005</v>
      </c>
      <c r="D8304" s="6" t="s">
        <v>8162</v>
      </c>
      <c r="E8304" s="3">
        <v>4</v>
      </c>
    </row>
    <row r="8305" spans="1:5" ht="33">
      <c r="A8305" s="37">
        <v>8303</v>
      </c>
      <c r="B8305" s="209"/>
      <c r="C8305" s="37" t="s">
        <v>20006</v>
      </c>
      <c r="D8305" s="6" t="s">
        <v>8163</v>
      </c>
      <c r="E8305" s="3">
        <v>4</v>
      </c>
    </row>
    <row r="8306" spans="1:5" ht="18.75">
      <c r="A8306" s="37">
        <v>8304</v>
      </c>
      <c r="B8306" s="209"/>
      <c r="C8306" s="37" t="s">
        <v>20007</v>
      </c>
      <c r="D8306" s="6" t="s">
        <v>8164</v>
      </c>
      <c r="E8306" s="3">
        <v>4</v>
      </c>
    </row>
    <row r="8307" spans="1:5" ht="33">
      <c r="A8307" s="37">
        <v>8305</v>
      </c>
      <c r="B8307" s="209"/>
      <c r="C8307" s="37" t="s">
        <v>20008</v>
      </c>
      <c r="D8307" s="6" t="s">
        <v>8165</v>
      </c>
      <c r="E8307" s="3">
        <v>4</v>
      </c>
    </row>
    <row r="8308" spans="1:5" ht="33">
      <c r="A8308" s="37">
        <v>8306</v>
      </c>
      <c r="B8308" s="209"/>
      <c r="C8308" s="37" t="s">
        <v>20009</v>
      </c>
      <c r="D8308" s="6" t="s">
        <v>8166</v>
      </c>
      <c r="E8308" s="3">
        <v>4</v>
      </c>
    </row>
    <row r="8309" spans="1:5" ht="33">
      <c r="A8309" s="37">
        <v>8307</v>
      </c>
      <c r="B8309" s="209"/>
      <c r="C8309" s="37" t="s">
        <v>20010</v>
      </c>
      <c r="D8309" s="6" t="s">
        <v>8167</v>
      </c>
      <c r="E8309" s="3">
        <v>4</v>
      </c>
    </row>
    <row r="8310" spans="1:5" ht="33">
      <c r="A8310" s="37">
        <v>8308</v>
      </c>
      <c r="B8310" s="209"/>
      <c r="C8310" s="37" t="s">
        <v>20011</v>
      </c>
      <c r="D8310" s="6" t="s">
        <v>8168</v>
      </c>
      <c r="E8310" s="3">
        <v>4</v>
      </c>
    </row>
    <row r="8311" spans="1:5" ht="18.75">
      <c r="A8311" s="37">
        <v>8309</v>
      </c>
      <c r="B8311" s="209"/>
      <c r="C8311" s="37" t="s">
        <v>20012</v>
      </c>
      <c r="D8311" s="6" t="s">
        <v>8169</v>
      </c>
      <c r="E8311" s="3">
        <v>4</v>
      </c>
    </row>
    <row r="8312" spans="1:5" ht="33">
      <c r="A8312" s="37">
        <v>8310</v>
      </c>
      <c r="B8312" s="209"/>
      <c r="C8312" s="37" t="s">
        <v>20013</v>
      </c>
      <c r="D8312" s="6" t="s">
        <v>8170</v>
      </c>
      <c r="E8312" s="3">
        <v>4</v>
      </c>
    </row>
    <row r="8313" spans="1:5" ht="18.75">
      <c r="A8313" s="37">
        <v>8311</v>
      </c>
      <c r="B8313" s="209"/>
      <c r="C8313" s="37" t="s">
        <v>20014</v>
      </c>
      <c r="D8313" s="6" t="s">
        <v>8171</v>
      </c>
      <c r="E8313" s="3">
        <v>4</v>
      </c>
    </row>
    <row r="8314" spans="1:5" ht="33">
      <c r="A8314" s="37">
        <v>8312</v>
      </c>
      <c r="B8314" s="209"/>
      <c r="C8314" s="37" t="s">
        <v>20015</v>
      </c>
      <c r="D8314" s="6" t="s">
        <v>8172</v>
      </c>
      <c r="E8314" s="3">
        <v>4</v>
      </c>
    </row>
    <row r="8315" spans="1:5" ht="33">
      <c r="A8315" s="37">
        <v>8313</v>
      </c>
      <c r="B8315" s="209"/>
      <c r="C8315" s="37" t="s">
        <v>20016</v>
      </c>
      <c r="D8315" s="6" t="s">
        <v>8173</v>
      </c>
      <c r="E8315" s="3">
        <v>4</v>
      </c>
    </row>
    <row r="8316" spans="1:5" ht="33">
      <c r="A8316" s="37">
        <v>8314</v>
      </c>
      <c r="B8316" s="209"/>
      <c r="C8316" s="37" t="s">
        <v>20017</v>
      </c>
      <c r="D8316" s="6" t="s">
        <v>8174</v>
      </c>
      <c r="E8316" s="3">
        <v>4</v>
      </c>
    </row>
    <row r="8317" spans="1:5" ht="33">
      <c r="A8317" s="37">
        <v>8315</v>
      </c>
      <c r="B8317" s="209"/>
      <c r="C8317" s="37" t="s">
        <v>20018</v>
      </c>
      <c r="D8317" s="6" t="s">
        <v>8175</v>
      </c>
      <c r="E8317" s="3">
        <v>4</v>
      </c>
    </row>
    <row r="8318" spans="1:5" ht="33">
      <c r="A8318" s="37">
        <v>8316</v>
      </c>
      <c r="B8318" s="209"/>
      <c r="C8318" s="37" t="s">
        <v>20019</v>
      </c>
      <c r="D8318" s="6" t="s">
        <v>8176</v>
      </c>
      <c r="E8318" s="3">
        <v>4</v>
      </c>
    </row>
    <row r="8319" spans="1:5" ht="49.5">
      <c r="A8319" s="37">
        <v>8317</v>
      </c>
      <c r="B8319" s="209"/>
      <c r="C8319" s="37" t="s">
        <v>20020</v>
      </c>
      <c r="D8319" s="6" t="s">
        <v>8177</v>
      </c>
      <c r="E8319" s="3">
        <v>4</v>
      </c>
    </row>
    <row r="8320" spans="1:5" ht="18.75">
      <c r="A8320" s="37">
        <v>8318</v>
      </c>
      <c r="B8320" s="209"/>
      <c r="C8320" s="37" t="s">
        <v>20021</v>
      </c>
      <c r="D8320" s="6" t="s">
        <v>8178</v>
      </c>
      <c r="E8320" s="3">
        <v>4</v>
      </c>
    </row>
    <row r="8321" spans="1:5" ht="18.75">
      <c r="A8321" s="37">
        <v>8319</v>
      </c>
      <c r="B8321" s="209"/>
      <c r="C8321" s="37" t="s">
        <v>20022</v>
      </c>
      <c r="D8321" s="6" t="s">
        <v>8179</v>
      </c>
      <c r="E8321" s="3">
        <v>4</v>
      </c>
    </row>
    <row r="8322" spans="1:5" ht="33">
      <c r="A8322" s="37">
        <v>8320</v>
      </c>
      <c r="B8322" s="209"/>
      <c r="C8322" s="37" t="s">
        <v>20023</v>
      </c>
      <c r="D8322" s="6" t="s">
        <v>8180</v>
      </c>
      <c r="E8322" s="3">
        <v>4</v>
      </c>
    </row>
    <row r="8323" spans="1:5" ht="18.75">
      <c r="A8323" s="37">
        <v>8321</v>
      </c>
      <c r="B8323" s="209"/>
      <c r="C8323" s="37" t="s">
        <v>20024</v>
      </c>
      <c r="D8323" s="6" t="s">
        <v>8181</v>
      </c>
      <c r="E8323" s="3">
        <v>4</v>
      </c>
    </row>
    <row r="8324" spans="1:5" ht="18.75">
      <c r="A8324" s="37">
        <v>8322</v>
      </c>
      <c r="B8324" s="209"/>
      <c r="C8324" s="37" t="s">
        <v>20025</v>
      </c>
      <c r="D8324" s="6" t="s">
        <v>8182</v>
      </c>
      <c r="E8324" s="3">
        <v>4</v>
      </c>
    </row>
    <row r="8325" spans="1:5" ht="33">
      <c r="A8325" s="37">
        <v>8323</v>
      </c>
      <c r="B8325" s="209"/>
      <c r="C8325" s="37" t="s">
        <v>20026</v>
      </c>
      <c r="D8325" s="6" t="s">
        <v>8183</v>
      </c>
      <c r="E8325" s="3">
        <v>4</v>
      </c>
    </row>
    <row r="8326" spans="1:5" ht="18.75">
      <c r="A8326" s="37">
        <v>8324</v>
      </c>
      <c r="B8326" s="209"/>
      <c r="C8326" s="37" t="s">
        <v>20027</v>
      </c>
      <c r="D8326" s="6" t="s">
        <v>8184</v>
      </c>
      <c r="E8326" s="3">
        <v>4</v>
      </c>
    </row>
    <row r="8327" spans="1:5" ht="49.5">
      <c r="A8327" s="37">
        <v>8325</v>
      </c>
      <c r="B8327" s="209"/>
      <c r="C8327" s="37" t="s">
        <v>20028</v>
      </c>
      <c r="D8327" s="6" t="s">
        <v>8185</v>
      </c>
      <c r="E8327" s="3">
        <v>4</v>
      </c>
    </row>
    <row r="8328" spans="1:5" ht="33">
      <c r="A8328" s="37">
        <v>8326</v>
      </c>
      <c r="B8328" s="209"/>
      <c r="C8328" s="37" t="s">
        <v>20029</v>
      </c>
      <c r="D8328" s="6" t="s">
        <v>8186</v>
      </c>
      <c r="E8328" s="3">
        <v>4</v>
      </c>
    </row>
    <row r="8329" spans="1:5" ht="33">
      <c r="A8329" s="37">
        <v>8327</v>
      </c>
      <c r="B8329" s="209"/>
      <c r="C8329" s="37" t="s">
        <v>20030</v>
      </c>
      <c r="D8329" s="6" t="s">
        <v>8187</v>
      </c>
      <c r="E8329" s="3">
        <v>4</v>
      </c>
    </row>
    <row r="8330" spans="1:5" ht="49.5">
      <c r="A8330" s="37">
        <v>8328</v>
      </c>
      <c r="B8330" s="209"/>
      <c r="C8330" s="37" t="s">
        <v>20031</v>
      </c>
      <c r="D8330" s="6" t="s">
        <v>8188</v>
      </c>
      <c r="E8330" s="3">
        <v>4</v>
      </c>
    </row>
    <row r="8331" spans="1:5" ht="33">
      <c r="A8331" s="37">
        <v>8329</v>
      </c>
      <c r="B8331" s="209"/>
      <c r="C8331" s="37" t="s">
        <v>20032</v>
      </c>
      <c r="D8331" s="6" t="s">
        <v>8189</v>
      </c>
      <c r="E8331" s="3">
        <v>4</v>
      </c>
    </row>
    <row r="8332" spans="1:5" ht="33">
      <c r="A8332" s="37">
        <v>8330</v>
      </c>
      <c r="B8332" s="209"/>
      <c r="C8332" s="37" t="s">
        <v>20033</v>
      </c>
      <c r="D8332" s="6" t="s">
        <v>8190</v>
      </c>
      <c r="E8332" s="3">
        <v>4</v>
      </c>
    </row>
    <row r="8333" spans="1:5" ht="18.75">
      <c r="A8333" s="37">
        <v>8331</v>
      </c>
      <c r="B8333" s="209"/>
      <c r="C8333" s="37" t="s">
        <v>20034</v>
      </c>
      <c r="D8333" s="6" t="s">
        <v>8191</v>
      </c>
      <c r="E8333" s="3">
        <v>4</v>
      </c>
    </row>
    <row r="8334" spans="1:5" ht="33">
      <c r="A8334" s="37">
        <v>8332</v>
      </c>
      <c r="B8334" s="209"/>
      <c r="C8334" s="37" t="s">
        <v>20035</v>
      </c>
      <c r="D8334" s="6" t="s">
        <v>8192</v>
      </c>
      <c r="E8334" s="3">
        <v>4</v>
      </c>
    </row>
    <row r="8335" spans="1:5" ht="33">
      <c r="A8335" s="37">
        <v>8333</v>
      </c>
      <c r="B8335" s="209"/>
      <c r="C8335" s="37" t="s">
        <v>20036</v>
      </c>
      <c r="D8335" s="6" t="s">
        <v>8193</v>
      </c>
      <c r="E8335" s="3">
        <v>4</v>
      </c>
    </row>
    <row r="8336" spans="1:5" ht="33">
      <c r="A8336" s="37">
        <v>8334</v>
      </c>
      <c r="B8336" s="209"/>
      <c r="C8336" s="37" t="s">
        <v>20037</v>
      </c>
      <c r="D8336" s="6" t="s">
        <v>8194</v>
      </c>
      <c r="E8336" s="3">
        <v>4</v>
      </c>
    </row>
    <row r="8337" spans="1:5" ht="18.75">
      <c r="A8337" s="37">
        <v>8335</v>
      </c>
      <c r="B8337" s="209"/>
      <c r="C8337" s="37" t="s">
        <v>20038</v>
      </c>
      <c r="D8337" s="6" t="s">
        <v>8195</v>
      </c>
      <c r="E8337" s="3">
        <v>4</v>
      </c>
    </row>
    <row r="8338" spans="1:5" ht="18.75">
      <c r="A8338" s="37">
        <v>8336</v>
      </c>
      <c r="B8338" s="209"/>
      <c r="C8338" s="37" t="s">
        <v>20039</v>
      </c>
      <c r="D8338" s="6" t="s">
        <v>8196</v>
      </c>
      <c r="E8338" s="3">
        <v>4</v>
      </c>
    </row>
    <row r="8339" spans="1:5" ht="33">
      <c r="A8339" s="37">
        <v>8337</v>
      </c>
      <c r="B8339" s="209"/>
      <c r="C8339" s="37" t="s">
        <v>20040</v>
      </c>
      <c r="D8339" s="6" t="s">
        <v>8197</v>
      </c>
      <c r="E8339" s="3">
        <v>4</v>
      </c>
    </row>
    <row r="8340" spans="1:5" ht="18.75">
      <c r="A8340" s="37">
        <v>8338</v>
      </c>
      <c r="B8340" s="209"/>
      <c r="C8340" s="37" t="s">
        <v>20041</v>
      </c>
      <c r="D8340" s="6" t="s">
        <v>8198</v>
      </c>
      <c r="E8340" s="3">
        <v>4</v>
      </c>
    </row>
    <row r="8341" spans="1:5" ht="33">
      <c r="A8341" s="37">
        <v>8339</v>
      </c>
      <c r="B8341" s="209"/>
      <c r="C8341" s="37" t="s">
        <v>20042</v>
      </c>
      <c r="D8341" s="6" t="s">
        <v>8199</v>
      </c>
      <c r="E8341" s="3">
        <v>4</v>
      </c>
    </row>
    <row r="8342" spans="1:5" ht="33">
      <c r="A8342" s="37">
        <v>8340</v>
      </c>
      <c r="B8342" s="209"/>
      <c r="C8342" s="37" t="s">
        <v>20043</v>
      </c>
      <c r="D8342" s="6" t="s">
        <v>8200</v>
      </c>
      <c r="E8342" s="3">
        <v>4</v>
      </c>
    </row>
    <row r="8343" spans="1:5" ht="49.5">
      <c r="A8343" s="37">
        <v>8341</v>
      </c>
      <c r="B8343" s="209"/>
      <c r="C8343" s="37" t="s">
        <v>20044</v>
      </c>
      <c r="D8343" s="6" t="s">
        <v>8201</v>
      </c>
      <c r="E8343" s="3">
        <v>4</v>
      </c>
    </row>
    <row r="8344" spans="1:5" ht="33">
      <c r="A8344" s="37">
        <v>8342</v>
      </c>
      <c r="B8344" s="209"/>
      <c r="C8344" s="37" t="s">
        <v>20045</v>
      </c>
      <c r="D8344" s="6" t="s">
        <v>8202</v>
      </c>
      <c r="E8344" s="3">
        <v>4</v>
      </c>
    </row>
    <row r="8345" spans="1:5" ht="33">
      <c r="A8345" s="37">
        <v>8343</v>
      </c>
      <c r="B8345" s="209"/>
      <c r="C8345" s="37" t="s">
        <v>20046</v>
      </c>
      <c r="D8345" s="6" t="s">
        <v>8203</v>
      </c>
      <c r="E8345" s="3">
        <v>4</v>
      </c>
    </row>
    <row r="8346" spans="1:5" ht="33">
      <c r="A8346" s="37">
        <v>8344</v>
      </c>
      <c r="B8346" s="209"/>
      <c r="C8346" s="37" t="s">
        <v>20047</v>
      </c>
      <c r="D8346" s="6" t="s">
        <v>8204</v>
      </c>
      <c r="E8346" s="3">
        <v>4</v>
      </c>
    </row>
    <row r="8347" spans="1:5" ht="33">
      <c r="A8347" s="37">
        <v>8345</v>
      </c>
      <c r="B8347" s="209"/>
      <c r="C8347" s="37" t="s">
        <v>20048</v>
      </c>
      <c r="D8347" s="6" t="s">
        <v>8205</v>
      </c>
      <c r="E8347" s="3">
        <v>4</v>
      </c>
    </row>
    <row r="8348" spans="1:5" ht="33">
      <c r="A8348" s="37">
        <v>8346</v>
      </c>
      <c r="B8348" s="209"/>
      <c r="C8348" s="37" t="s">
        <v>20049</v>
      </c>
      <c r="D8348" s="6" t="s">
        <v>8206</v>
      </c>
      <c r="E8348" s="3">
        <v>4</v>
      </c>
    </row>
    <row r="8349" spans="1:5" ht="33">
      <c r="A8349" s="37">
        <v>8347</v>
      </c>
      <c r="B8349" s="209"/>
      <c r="C8349" s="37" t="s">
        <v>20050</v>
      </c>
      <c r="D8349" s="6" t="s">
        <v>8207</v>
      </c>
      <c r="E8349" s="3">
        <v>4</v>
      </c>
    </row>
    <row r="8350" spans="1:5" ht="18.75">
      <c r="A8350" s="37">
        <v>8348</v>
      </c>
      <c r="B8350" s="209"/>
      <c r="C8350" s="37" t="s">
        <v>20051</v>
      </c>
      <c r="D8350" s="6" t="s">
        <v>8208</v>
      </c>
      <c r="E8350" s="3">
        <v>4</v>
      </c>
    </row>
    <row r="8351" spans="1:5" ht="33">
      <c r="A8351" s="37">
        <v>8349</v>
      </c>
      <c r="B8351" s="209"/>
      <c r="C8351" s="37" t="s">
        <v>20052</v>
      </c>
      <c r="D8351" s="6" t="s">
        <v>8209</v>
      </c>
      <c r="E8351" s="3">
        <v>4</v>
      </c>
    </row>
    <row r="8352" spans="1:5" ht="33">
      <c r="A8352" s="37">
        <v>8350</v>
      </c>
      <c r="B8352" s="209"/>
      <c r="C8352" s="37" t="s">
        <v>20053</v>
      </c>
      <c r="D8352" s="6" t="s">
        <v>8210</v>
      </c>
      <c r="E8352" s="3">
        <v>4</v>
      </c>
    </row>
    <row r="8353" spans="1:5" ht="33">
      <c r="A8353" s="37">
        <v>8351</v>
      </c>
      <c r="B8353" s="209"/>
      <c r="C8353" s="37" t="s">
        <v>20054</v>
      </c>
      <c r="D8353" s="6" t="s">
        <v>8211</v>
      </c>
      <c r="E8353" s="3">
        <v>4</v>
      </c>
    </row>
    <row r="8354" spans="1:5" ht="33">
      <c r="A8354" s="37">
        <v>8352</v>
      </c>
      <c r="B8354" s="209"/>
      <c r="C8354" s="37" t="s">
        <v>20055</v>
      </c>
      <c r="D8354" s="6" t="s">
        <v>8212</v>
      </c>
      <c r="E8354" s="3">
        <v>4</v>
      </c>
    </row>
    <row r="8355" spans="1:5" ht="18.75">
      <c r="A8355" s="37">
        <v>8353</v>
      </c>
      <c r="B8355" s="209"/>
      <c r="C8355" s="37" t="s">
        <v>20056</v>
      </c>
      <c r="D8355" s="6" t="s">
        <v>8213</v>
      </c>
      <c r="E8355" s="3">
        <v>4</v>
      </c>
    </row>
    <row r="8356" spans="1:5" ht="33">
      <c r="A8356" s="37">
        <v>8354</v>
      </c>
      <c r="B8356" s="209"/>
      <c r="C8356" s="37" t="s">
        <v>20057</v>
      </c>
      <c r="D8356" s="6" t="s">
        <v>8214</v>
      </c>
      <c r="E8356" s="3">
        <v>4</v>
      </c>
    </row>
    <row r="8357" spans="1:5" ht="33">
      <c r="A8357" s="37">
        <v>8355</v>
      </c>
      <c r="B8357" s="209"/>
      <c r="C8357" s="37" t="s">
        <v>20058</v>
      </c>
      <c r="D8357" s="6" t="s">
        <v>8215</v>
      </c>
      <c r="E8357" s="3">
        <v>4</v>
      </c>
    </row>
    <row r="8358" spans="1:5" ht="18.75">
      <c r="A8358" s="37">
        <v>8356</v>
      </c>
      <c r="B8358" s="209"/>
      <c r="C8358" s="37" t="s">
        <v>20059</v>
      </c>
      <c r="D8358" s="6" t="s">
        <v>8216</v>
      </c>
      <c r="E8358" s="3">
        <v>4</v>
      </c>
    </row>
    <row r="8359" spans="1:5" ht="49.5">
      <c r="A8359" s="37">
        <v>8357</v>
      </c>
      <c r="B8359" s="209"/>
      <c r="C8359" s="37" t="s">
        <v>20060</v>
      </c>
      <c r="D8359" s="6" t="s">
        <v>8217</v>
      </c>
      <c r="E8359" s="3">
        <v>4</v>
      </c>
    </row>
    <row r="8360" spans="1:5" ht="33">
      <c r="A8360" s="37">
        <v>8358</v>
      </c>
      <c r="B8360" s="209"/>
      <c r="C8360" s="37" t="s">
        <v>20061</v>
      </c>
      <c r="D8360" s="6" t="s">
        <v>8218</v>
      </c>
      <c r="E8360" s="3">
        <v>4</v>
      </c>
    </row>
    <row r="8361" spans="1:5" ht="33">
      <c r="A8361" s="37">
        <v>8359</v>
      </c>
      <c r="B8361" s="209"/>
      <c r="C8361" s="37" t="s">
        <v>20062</v>
      </c>
      <c r="D8361" s="6" t="s">
        <v>8219</v>
      </c>
      <c r="E8361" s="3">
        <v>4</v>
      </c>
    </row>
    <row r="8362" spans="1:5" ht="33">
      <c r="A8362" s="37">
        <v>8360</v>
      </c>
      <c r="B8362" s="209"/>
      <c r="C8362" s="37" t="s">
        <v>20063</v>
      </c>
      <c r="D8362" s="6" t="s">
        <v>8220</v>
      </c>
      <c r="E8362" s="3">
        <v>4</v>
      </c>
    </row>
    <row r="8363" spans="1:5" ht="33">
      <c r="A8363" s="37">
        <v>8361</v>
      </c>
      <c r="B8363" s="209"/>
      <c r="C8363" s="37" t="s">
        <v>20064</v>
      </c>
      <c r="D8363" s="6" t="s">
        <v>8221</v>
      </c>
      <c r="E8363" s="3">
        <v>4</v>
      </c>
    </row>
    <row r="8364" spans="1:5" ht="33">
      <c r="A8364" s="37">
        <v>8362</v>
      </c>
      <c r="B8364" s="209"/>
      <c r="C8364" s="37" t="s">
        <v>20065</v>
      </c>
      <c r="D8364" s="6" t="s">
        <v>8222</v>
      </c>
      <c r="E8364" s="3">
        <v>4</v>
      </c>
    </row>
    <row r="8365" spans="1:5" ht="33">
      <c r="A8365" s="37">
        <v>8363</v>
      </c>
      <c r="B8365" s="209"/>
      <c r="C8365" s="37" t="s">
        <v>20066</v>
      </c>
      <c r="D8365" s="6" t="s">
        <v>8223</v>
      </c>
      <c r="E8365" s="3">
        <v>4</v>
      </c>
    </row>
    <row r="8366" spans="1:5" ht="33">
      <c r="A8366" s="37">
        <v>8364</v>
      </c>
      <c r="B8366" s="209"/>
      <c r="C8366" s="37" t="s">
        <v>20067</v>
      </c>
      <c r="D8366" s="6" t="s">
        <v>8224</v>
      </c>
      <c r="E8366" s="3">
        <v>4</v>
      </c>
    </row>
    <row r="8367" spans="1:5" ht="33">
      <c r="A8367" s="37">
        <v>8365</v>
      </c>
      <c r="B8367" s="209"/>
      <c r="C8367" s="37" t="s">
        <v>20068</v>
      </c>
      <c r="D8367" s="6" t="s">
        <v>8225</v>
      </c>
      <c r="E8367" s="3">
        <v>4</v>
      </c>
    </row>
    <row r="8368" spans="1:5" ht="18.75">
      <c r="A8368" s="37">
        <v>8366</v>
      </c>
      <c r="B8368" s="209"/>
      <c r="C8368" s="37" t="s">
        <v>20069</v>
      </c>
      <c r="D8368" s="6" t="s">
        <v>8226</v>
      </c>
      <c r="E8368" s="3">
        <v>4</v>
      </c>
    </row>
    <row r="8369" spans="1:5" ht="49.5">
      <c r="A8369" s="37">
        <v>8367</v>
      </c>
      <c r="B8369" s="209"/>
      <c r="C8369" s="37" t="s">
        <v>20070</v>
      </c>
      <c r="D8369" s="6" t="s">
        <v>8227</v>
      </c>
      <c r="E8369" s="3">
        <v>4</v>
      </c>
    </row>
    <row r="8370" spans="1:5" ht="33">
      <c r="A8370" s="37">
        <v>8368</v>
      </c>
      <c r="B8370" s="209"/>
      <c r="C8370" s="37" t="s">
        <v>20071</v>
      </c>
      <c r="D8370" s="6" t="s">
        <v>8228</v>
      </c>
      <c r="E8370" s="3">
        <v>4</v>
      </c>
    </row>
    <row r="8371" spans="1:5" ht="33">
      <c r="A8371" s="37">
        <v>8369</v>
      </c>
      <c r="B8371" s="209"/>
      <c r="C8371" s="37" t="s">
        <v>20072</v>
      </c>
      <c r="D8371" s="6" t="s">
        <v>8229</v>
      </c>
      <c r="E8371" s="3">
        <v>4</v>
      </c>
    </row>
    <row r="8372" spans="1:5" ht="33">
      <c r="A8372" s="37">
        <v>8370</v>
      </c>
      <c r="B8372" s="209"/>
      <c r="C8372" s="37" t="s">
        <v>20073</v>
      </c>
      <c r="D8372" s="6" t="s">
        <v>8230</v>
      </c>
      <c r="E8372" s="3">
        <v>4</v>
      </c>
    </row>
    <row r="8373" spans="1:5" ht="18.75">
      <c r="A8373" s="37">
        <v>8371</v>
      </c>
      <c r="B8373" s="209"/>
      <c r="C8373" s="37" t="s">
        <v>20074</v>
      </c>
      <c r="D8373" s="6" t="s">
        <v>8231</v>
      </c>
      <c r="E8373" s="3">
        <v>4</v>
      </c>
    </row>
    <row r="8374" spans="1:5" ht="49.5">
      <c r="A8374" s="37">
        <v>8372</v>
      </c>
      <c r="B8374" s="209"/>
      <c r="C8374" s="37" t="s">
        <v>20075</v>
      </c>
      <c r="D8374" s="6" t="s">
        <v>8232</v>
      </c>
      <c r="E8374" s="3">
        <v>4</v>
      </c>
    </row>
    <row r="8375" spans="1:5" ht="49.5">
      <c r="A8375" s="37">
        <v>8373</v>
      </c>
      <c r="B8375" s="209"/>
      <c r="C8375" s="37" t="s">
        <v>13757</v>
      </c>
      <c r="D8375" s="6" t="s">
        <v>8233</v>
      </c>
      <c r="E8375" s="3">
        <v>4</v>
      </c>
    </row>
    <row r="8376" spans="1:5" ht="33">
      <c r="A8376" s="37">
        <v>8374</v>
      </c>
      <c r="B8376" s="209"/>
      <c r="C8376" s="37" t="s">
        <v>20076</v>
      </c>
      <c r="D8376" s="6" t="s">
        <v>8234</v>
      </c>
      <c r="E8376" s="3">
        <v>4</v>
      </c>
    </row>
    <row r="8377" spans="1:5" ht="18.75">
      <c r="A8377" s="37">
        <v>8375</v>
      </c>
      <c r="B8377" s="209"/>
      <c r="C8377" s="37" t="s">
        <v>20077</v>
      </c>
      <c r="D8377" s="6" t="s">
        <v>8235</v>
      </c>
      <c r="E8377" s="3">
        <v>4</v>
      </c>
    </row>
    <row r="8378" spans="1:5" ht="49.5">
      <c r="A8378" s="37">
        <v>8376</v>
      </c>
      <c r="B8378" s="209"/>
      <c r="C8378" s="37" t="s">
        <v>20078</v>
      </c>
      <c r="D8378" s="6" t="s">
        <v>8236</v>
      </c>
      <c r="E8378" s="3">
        <v>4</v>
      </c>
    </row>
    <row r="8379" spans="1:5" ht="18.75">
      <c r="A8379" s="37">
        <v>8377</v>
      </c>
      <c r="B8379" s="209"/>
      <c r="C8379" s="37" t="s">
        <v>20079</v>
      </c>
      <c r="D8379" s="6" t="s">
        <v>8237</v>
      </c>
      <c r="E8379" s="3">
        <v>4</v>
      </c>
    </row>
    <row r="8380" spans="1:5" ht="18.75">
      <c r="A8380" s="37">
        <v>8378</v>
      </c>
      <c r="B8380" s="209"/>
      <c r="C8380" s="37" t="s">
        <v>20080</v>
      </c>
      <c r="D8380" s="6" t="s">
        <v>8238</v>
      </c>
      <c r="E8380" s="3">
        <v>4</v>
      </c>
    </row>
    <row r="8381" spans="1:5" ht="18.75">
      <c r="A8381" s="37">
        <v>8379</v>
      </c>
      <c r="B8381" s="209"/>
      <c r="C8381" s="37" t="s">
        <v>20081</v>
      </c>
      <c r="D8381" s="6" t="s">
        <v>8239</v>
      </c>
      <c r="E8381" s="3">
        <v>4</v>
      </c>
    </row>
    <row r="8382" spans="1:5" ht="18.75">
      <c r="A8382" s="37">
        <v>8380</v>
      </c>
      <c r="B8382" s="209"/>
      <c r="C8382" s="37" t="s">
        <v>20082</v>
      </c>
      <c r="D8382" s="6" t="s">
        <v>8240</v>
      </c>
      <c r="E8382" s="3">
        <v>4</v>
      </c>
    </row>
    <row r="8383" spans="1:5" ht="18.75">
      <c r="A8383" s="37">
        <v>8381</v>
      </c>
      <c r="B8383" s="209"/>
      <c r="C8383" s="37" t="s">
        <v>20083</v>
      </c>
      <c r="D8383" s="6" t="s">
        <v>8241</v>
      </c>
      <c r="E8383" s="3">
        <v>4</v>
      </c>
    </row>
    <row r="8384" spans="1:5" ht="18.75">
      <c r="A8384" s="37">
        <v>8382</v>
      </c>
      <c r="B8384" s="209"/>
      <c r="C8384" s="37" t="s">
        <v>20084</v>
      </c>
      <c r="D8384" s="6" t="s">
        <v>8242</v>
      </c>
      <c r="E8384" s="3">
        <v>4</v>
      </c>
    </row>
    <row r="8385" spans="1:5" ht="18.75">
      <c r="A8385" s="37">
        <v>8383</v>
      </c>
      <c r="B8385" s="209"/>
      <c r="C8385" s="37" t="s">
        <v>20085</v>
      </c>
      <c r="D8385" s="6" t="s">
        <v>8243</v>
      </c>
      <c r="E8385" s="3">
        <v>4</v>
      </c>
    </row>
    <row r="8386" spans="1:5" ht="18.75">
      <c r="A8386" s="37">
        <v>8384</v>
      </c>
      <c r="B8386" s="209"/>
      <c r="C8386" s="37" t="s">
        <v>20086</v>
      </c>
      <c r="D8386" s="6" t="s">
        <v>8244</v>
      </c>
      <c r="E8386" s="3">
        <v>4</v>
      </c>
    </row>
    <row r="8387" spans="1:5" ht="18.75">
      <c r="A8387" s="37">
        <v>8385</v>
      </c>
      <c r="B8387" s="209"/>
      <c r="C8387" s="37" t="s">
        <v>20087</v>
      </c>
      <c r="D8387" s="6" t="s">
        <v>8245</v>
      </c>
      <c r="E8387" s="3">
        <v>4</v>
      </c>
    </row>
    <row r="8388" spans="1:5" ht="18.75">
      <c r="A8388" s="37">
        <v>8386</v>
      </c>
      <c r="B8388" s="209"/>
      <c r="C8388" s="37" t="s">
        <v>20088</v>
      </c>
      <c r="D8388" s="6" t="s">
        <v>8246</v>
      </c>
      <c r="E8388" s="3">
        <v>4</v>
      </c>
    </row>
    <row r="8389" spans="1:5" ht="18.75">
      <c r="A8389" s="37">
        <v>8387</v>
      </c>
      <c r="B8389" s="209"/>
      <c r="C8389" s="37" t="s">
        <v>20089</v>
      </c>
      <c r="D8389" s="6" t="s">
        <v>8247</v>
      </c>
      <c r="E8389" s="3">
        <v>4</v>
      </c>
    </row>
    <row r="8390" spans="1:5" ht="18.75">
      <c r="A8390" s="37">
        <v>8388</v>
      </c>
      <c r="B8390" s="209"/>
      <c r="C8390" s="37" t="s">
        <v>20090</v>
      </c>
      <c r="D8390" s="6" t="s">
        <v>8248</v>
      </c>
      <c r="E8390" s="3">
        <v>4</v>
      </c>
    </row>
    <row r="8391" spans="1:5" ht="18.75">
      <c r="A8391" s="37">
        <v>8389</v>
      </c>
      <c r="B8391" s="209"/>
      <c r="C8391" s="37" t="s">
        <v>20091</v>
      </c>
      <c r="D8391" s="6" t="s">
        <v>8249</v>
      </c>
      <c r="E8391" s="3">
        <v>4</v>
      </c>
    </row>
    <row r="8392" spans="1:5" ht="18.75">
      <c r="A8392" s="37">
        <v>8390</v>
      </c>
      <c r="B8392" s="209"/>
      <c r="C8392" s="37" t="s">
        <v>20092</v>
      </c>
      <c r="D8392" s="6" t="s">
        <v>8250</v>
      </c>
      <c r="E8392" s="3">
        <v>4</v>
      </c>
    </row>
    <row r="8393" spans="1:5" ht="18.75">
      <c r="A8393" s="37">
        <v>8391</v>
      </c>
      <c r="B8393" s="209"/>
      <c r="C8393" s="37" t="s">
        <v>20093</v>
      </c>
      <c r="D8393" s="6" t="s">
        <v>8251</v>
      </c>
      <c r="E8393" s="3">
        <v>4</v>
      </c>
    </row>
    <row r="8394" spans="1:5" ht="18.75">
      <c r="A8394" s="37">
        <v>8392</v>
      </c>
      <c r="B8394" s="209"/>
      <c r="C8394" s="37" t="s">
        <v>20093</v>
      </c>
      <c r="D8394" s="6" t="s">
        <v>8252</v>
      </c>
      <c r="E8394" s="3">
        <v>4</v>
      </c>
    </row>
    <row r="8395" spans="1:5" ht="18.75">
      <c r="A8395" s="37">
        <v>8393</v>
      </c>
      <c r="B8395" s="209"/>
      <c r="C8395" s="37" t="s">
        <v>20094</v>
      </c>
      <c r="D8395" s="6" t="s">
        <v>8253</v>
      </c>
      <c r="E8395" s="3">
        <v>4</v>
      </c>
    </row>
    <row r="8396" spans="1:5" ht="18.75">
      <c r="A8396" s="37">
        <v>8394</v>
      </c>
      <c r="B8396" s="209"/>
      <c r="C8396" s="37" t="s">
        <v>20095</v>
      </c>
      <c r="D8396" s="6" t="s">
        <v>8254</v>
      </c>
      <c r="E8396" s="3">
        <v>4</v>
      </c>
    </row>
    <row r="8397" spans="1:5" ht="18.75">
      <c r="A8397" s="37">
        <v>8395</v>
      </c>
      <c r="B8397" s="209"/>
      <c r="C8397" s="37" t="s">
        <v>20096</v>
      </c>
      <c r="D8397" s="6" t="s">
        <v>8255</v>
      </c>
      <c r="E8397" s="3">
        <v>4</v>
      </c>
    </row>
    <row r="8398" spans="1:5" ht="18.75">
      <c r="A8398" s="37">
        <v>8396</v>
      </c>
      <c r="B8398" s="209"/>
      <c r="C8398" s="37" t="s">
        <v>20097</v>
      </c>
      <c r="D8398" s="6" t="s">
        <v>8256</v>
      </c>
      <c r="E8398" s="3">
        <v>4</v>
      </c>
    </row>
    <row r="8399" spans="1:5" ht="18.75">
      <c r="A8399" s="37">
        <v>8397</v>
      </c>
      <c r="B8399" s="209"/>
      <c r="C8399" s="37" t="s">
        <v>20098</v>
      </c>
      <c r="D8399" s="6" t="s">
        <v>8257</v>
      </c>
      <c r="E8399" s="3">
        <v>4</v>
      </c>
    </row>
    <row r="8400" spans="1:5" ht="18.75">
      <c r="A8400" s="37">
        <v>8398</v>
      </c>
      <c r="B8400" s="209"/>
      <c r="C8400" s="37" t="s">
        <v>20098</v>
      </c>
      <c r="D8400" s="6" t="s">
        <v>8258</v>
      </c>
      <c r="E8400" s="3">
        <v>4</v>
      </c>
    </row>
    <row r="8401" spans="1:5" ht="18.75">
      <c r="A8401" s="37">
        <v>8399</v>
      </c>
      <c r="B8401" s="209"/>
      <c r="C8401" s="37" t="s">
        <v>20099</v>
      </c>
      <c r="D8401" s="6" t="s">
        <v>8259</v>
      </c>
      <c r="E8401" s="3">
        <v>4</v>
      </c>
    </row>
    <row r="8402" spans="1:5" ht="18.75">
      <c r="A8402" s="37">
        <v>8400</v>
      </c>
      <c r="B8402" s="209"/>
      <c r="C8402" s="37" t="s">
        <v>20100</v>
      </c>
      <c r="D8402" s="6" t="s">
        <v>8260</v>
      </c>
      <c r="E8402" s="3">
        <v>4</v>
      </c>
    </row>
    <row r="8403" spans="1:5" ht="18.75">
      <c r="A8403" s="37">
        <v>8401</v>
      </c>
      <c r="B8403" s="209"/>
      <c r="C8403" s="37" t="s">
        <v>20101</v>
      </c>
      <c r="D8403" s="6" t="s">
        <v>8261</v>
      </c>
      <c r="E8403" s="3">
        <v>4</v>
      </c>
    </row>
    <row r="8404" spans="1:5" ht="18.75">
      <c r="A8404" s="37">
        <v>8402</v>
      </c>
      <c r="B8404" s="209"/>
      <c r="C8404" s="37" t="s">
        <v>20102</v>
      </c>
      <c r="D8404" s="6" t="s">
        <v>8262</v>
      </c>
      <c r="E8404" s="3">
        <v>4</v>
      </c>
    </row>
    <row r="8405" spans="1:5" ht="18.75">
      <c r="A8405" s="37">
        <v>8403</v>
      </c>
      <c r="B8405" s="209"/>
      <c r="C8405" s="37" t="s">
        <v>20103</v>
      </c>
      <c r="D8405" s="6" t="s">
        <v>8263</v>
      </c>
      <c r="E8405" s="3">
        <v>4</v>
      </c>
    </row>
    <row r="8406" spans="1:5" ht="18.75">
      <c r="A8406" s="37">
        <v>8404</v>
      </c>
      <c r="B8406" s="209"/>
      <c r="C8406" s="37" t="s">
        <v>20104</v>
      </c>
      <c r="D8406" s="6" t="s">
        <v>8264</v>
      </c>
      <c r="E8406" s="3">
        <v>4</v>
      </c>
    </row>
    <row r="8407" spans="1:5" ht="18.75">
      <c r="A8407" s="37">
        <v>8405</v>
      </c>
      <c r="B8407" s="209"/>
      <c r="C8407" s="37" t="s">
        <v>20105</v>
      </c>
      <c r="D8407" s="6" t="s">
        <v>8265</v>
      </c>
      <c r="E8407" s="3">
        <v>4</v>
      </c>
    </row>
    <row r="8408" spans="1:5" ht="18.75">
      <c r="A8408" s="37">
        <v>8406</v>
      </c>
      <c r="B8408" s="209"/>
      <c r="C8408" s="37" t="s">
        <v>20106</v>
      </c>
      <c r="D8408" s="6" t="s">
        <v>8266</v>
      </c>
      <c r="E8408" s="3">
        <v>4</v>
      </c>
    </row>
    <row r="8409" spans="1:5" ht="18.75">
      <c r="A8409" s="37">
        <v>8407</v>
      </c>
      <c r="B8409" s="209"/>
      <c r="C8409" s="37" t="s">
        <v>20107</v>
      </c>
      <c r="D8409" s="6" t="s">
        <v>8267</v>
      </c>
      <c r="E8409" s="3">
        <v>4</v>
      </c>
    </row>
    <row r="8410" spans="1:5" ht="18.75">
      <c r="A8410" s="37">
        <v>8408</v>
      </c>
      <c r="B8410" s="209"/>
      <c r="C8410" s="37" t="s">
        <v>20108</v>
      </c>
      <c r="D8410" s="6" t="s">
        <v>8268</v>
      </c>
      <c r="E8410" s="3">
        <v>4</v>
      </c>
    </row>
    <row r="8411" spans="1:5" ht="18.75">
      <c r="A8411" s="37">
        <v>8409</v>
      </c>
      <c r="B8411" s="209"/>
      <c r="C8411" s="37" t="s">
        <v>20109</v>
      </c>
      <c r="D8411" s="6" t="s">
        <v>8269</v>
      </c>
      <c r="E8411" s="3">
        <v>4</v>
      </c>
    </row>
    <row r="8412" spans="1:5" ht="18.75">
      <c r="A8412" s="37">
        <v>8410</v>
      </c>
      <c r="B8412" s="209"/>
      <c r="C8412" s="37" t="s">
        <v>20110</v>
      </c>
      <c r="D8412" s="6" t="s">
        <v>8270</v>
      </c>
      <c r="E8412" s="3">
        <v>4</v>
      </c>
    </row>
    <row r="8413" spans="1:5" ht="18.75">
      <c r="A8413" s="37">
        <v>8411</v>
      </c>
      <c r="B8413" s="209"/>
      <c r="C8413" s="37" t="s">
        <v>20111</v>
      </c>
      <c r="D8413" s="6" t="s">
        <v>8271</v>
      </c>
      <c r="E8413" s="3">
        <v>4</v>
      </c>
    </row>
    <row r="8414" spans="1:5" ht="18.75">
      <c r="A8414" s="37">
        <v>8412</v>
      </c>
      <c r="B8414" s="209"/>
      <c r="C8414" s="37" t="s">
        <v>20112</v>
      </c>
      <c r="D8414" s="6" t="s">
        <v>8272</v>
      </c>
      <c r="E8414" s="3">
        <v>4</v>
      </c>
    </row>
    <row r="8415" spans="1:5" ht="18.75">
      <c r="A8415" s="37">
        <v>8413</v>
      </c>
      <c r="B8415" s="209"/>
      <c r="C8415" s="37" t="s">
        <v>20113</v>
      </c>
      <c r="D8415" s="6" t="s">
        <v>8273</v>
      </c>
      <c r="E8415" s="3">
        <v>4</v>
      </c>
    </row>
    <row r="8416" spans="1:5" ht="18.75">
      <c r="A8416" s="37">
        <v>8414</v>
      </c>
      <c r="B8416" s="209"/>
      <c r="C8416" s="37" t="s">
        <v>20114</v>
      </c>
      <c r="D8416" s="6" t="s">
        <v>8274</v>
      </c>
      <c r="E8416" s="3">
        <v>4</v>
      </c>
    </row>
    <row r="8417" spans="1:5" ht="18.75">
      <c r="A8417" s="37">
        <v>8415</v>
      </c>
      <c r="B8417" s="209"/>
      <c r="C8417" s="37" t="s">
        <v>20115</v>
      </c>
      <c r="D8417" s="6" t="s">
        <v>8275</v>
      </c>
      <c r="E8417" s="3">
        <v>4</v>
      </c>
    </row>
    <row r="8418" spans="1:5" ht="18.75">
      <c r="A8418" s="37">
        <v>8416</v>
      </c>
      <c r="B8418" s="209"/>
      <c r="C8418" s="37" t="s">
        <v>20116</v>
      </c>
      <c r="D8418" s="6" t="s">
        <v>8276</v>
      </c>
      <c r="E8418" s="3">
        <v>4</v>
      </c>
    </row>
    <row r="8419" spans="1:5" ht="18.75">
      <c r="A8419" s="37">
        <v>8417</v>
      </c>
      <c r="B8419" s="209"/>
      <c r="C8419" s="37" t="s">
        <v>20117</v>
      </c>
      <c r="D8419" s="6" t="s">
        <v>8277</v>
      </c>
      <c r="E8419" s="3">
        <v>4</v>
      </c>
    </row>
    <row r="8420" spans="1:5" ht="18.75">
      <c r="A8420" s="37">
        <v>8418</v>
      </c>
      <c r="B8420" s="209"/>
      <c r="C8420" s="37" t="s">
        <v>20118</v>
      </c>
      <c r="D8420" s="6" t="s">
        <v>8278</v>
      </c>
      <c r="E8420" s="3">
        <v>4</v>
      </c>
    </row>
    <row r="8421" spans="1:5" ht="18.75">
      <c r="A8421" s="37">
        <v>8419</v>
      </c>
      <c r="B8421" s="209"/>
      <c r="C8421" s="37" t="s">
        <v>20119</v>
      </c>
      <c r="D8421" s="6" t="s">
        <v>8279</v>
      </c>
      <c r="E8421" s="3">
        <v>4</v>
      </c>
    </row>
    <row r="8422" spans="1:5" ht="18.75">
      <c r="A8422" s="37">
        <v>8420</v>
      </c>
      <c r="B8422" s="209"/>
      <c r="C8422" s="37" t="s">
        <v>20120</v>
      </c>
      <c r="D8422" s="6" t="s">
        <v>8280</v>
      </c>
      <c r="E8422" s="3">
        <v>4</v>
      </c>
    </row>
    <row r="8423" spans="1:5" ht="18.75">
      <c r="A8423" s="37">
        <v>8421</v>
      </c>
      <c r="B8423" s="209"/>
      <c r="C8423" s="37" t="s">
        <v>20121</v>
      </c>
      <c r="D8423" s="6" t="s">
        <v>8281</v>
      </c>
      <c r="E8423" s="3">
        <v>4</v>
      </c>
    </row>
    <row r="8424" spans="1:5" ht="18.75">
      <c r="A8424" s="37">
        <v>8422</v>
      </c>
      <c r="B8424" s="209"/>
      <c r="C8424" s="37" t="s">
        <v>20122</v>
      </c>
      <c r="D8424" s="6" t="s">
        <v>8282</v>
      </c>
      <c r="E8424" s="3">
        <v>4</v>
      </c>
    </row>
    <row r="8425" spans="1:5" ht="18.75">
      <c r="A8425" s="37">
        <v>8423</v>
      </c>
      <c r="B8425" s="209"/>
      <c r="C8425" s="37" t="s">
        <v>20123</v>
      </c>
      <c r="D8425" s="6" t="s">
        <v>8283</v>
      </c>
      <c r="E8425" s="3">
        <v>4</v>
      </c>
    </row>
    <row r="8426" spans="1:5" ht="18.75">
      <c r="A8426" s="37">
        <v>8424</v>
      </c>
      <c r="B8426" s="209"/>
      <c r="C8426" s="37" t="s">
        <v>20124</v>
      </c>
      <c r="D8426" s="6" t="s">
        <v>8284</v>
      </c>
      <c r="E8426" s="3">
        <v>4</v>
      </c>
    </row>
    <row r="8427" spans="1:5" ht="18.75">
      <c r="A8427" s="37">
        <v>8425</v>
      </c>
      <c r="B8427" s="209"/>
      <c r="C8427" s="37" t="s">
        <v>20125</v>
      </c>
      <c r="D8427" s="6" t="s">
        <v>8285</v>
      </c>
      <c r="E8427" s="3">
        <v>4</v>
      </c>
    </row>
    <row r="8428" spans="1:5" ht="18.75">
      <c r="A8428" s="37">
        <v>8426</v>
      </c>
      <c r="B8428" s="209"/>
      <c r="C8428" s="37" t="s">
        <v>20126</v>
      </c>
      <c r="D8428" s="6" t="s">
        <v>8286</v>
      </c>
      <c r="E8428" s="3">
        <v>4</v>
      </c>
    </row>
    <row r="8429" spans="1:5" ht="18.75">
      <c r="A8429" s="37">
        <v>8427</v>
      </c>
      <c r="B8429" s="209"/>
      <c r="C8429" s="37" t="s">
        <v>20127</v>
      </c>
      <c r="D8429" s="6" t="s">
        <v>8287</v>
      </c>
      <c r="E8429" s="3">
        <v>4</v>
      </c>
    </row>
    <row r="8430" spans="1:5" ht="18.75">
      <c r="A8430" s="37">
        <v>8428</v>
      </c>
      <c r="B8430" s="209"/>
      <c r="C8430" s="37" t="s">
        <v>20128</v>
      </c>
      <c r="D8430" s="6" t="s">
        <v>8288</v>
      </c>
      <c r="E8430" s="3">
        <v>4</v>
      </c>
    </row>
    <row r="8431" spans="1:5" ht="18.75">
      <c r="A8431" s="37">
        <v>8429</v>
      </c>
      <c r="B8431" s="209"/>
      <c r="C8431" s="37" t="s">
        <v>20129</v>
      </c>
      <c r="D8431" s="6" t="s">
        <v>8289</v>
      </c>
      <c r="E8431" s="3">
        <v>4</v>
      </c>
    </row>
    <row r="8432" spans="1:5" ht="18.75">
      <c r="A8432" s="37">
        <v>8430</v>
      </c>
      <c r="B8432" s="209"/>
      <c r="C8432" s="37" t="s">
        <v>20130</v>
      </c>
      <c r="D8432" s="6" t="s">
        <v>8290</v>
      </c>
      <c r="E8432" s="3">
        <v>4</v>
      </c>
    </row>
    <row r="8433" spans="1:5" ht="18.75">
      <c r="A8433" s="37">
        <v>8431</v>
      </c>
      <c r="B8433" s="209"/>
      <c r="C8433" s="37" t="s">
        <v>20131</v>
      </c>
      <c r="D8433" s="6" t="s">
        <v>8291</v>
      </c>
      <c r="E8433" s="3">
        <v>4</v>
      </c>
    </row>
    <row r="8434" spans="1:5" ht="18.75">
      <c r="A8434" s="37">
        <v>8432</v>
      </c>
      <c r="B8434" s="209"/>
      <c r="C8434" s="37" t="s">
        <v>20132</v>
      </c>
      <c r="D8434" s="6" t="s">
        <v>8292</v>
      </c>
      <c r="E8434" s="3">
        <v>4</v>
      </c>
    </row>
    <row r="8435" spans="1:5" ht="18.75">
      <c r="A8435" s="37">
        <v>8433</v>
      </c>
      <c r="B8435" s="209"/>
      <c r="C8435" s="37" t="s">
        <v>20133</v>
      </c>
      <c r="D8435" s="6" t="s">
        <v>8293</v>
      </c>
      <c r="E8435" s="3">
        <v>4</v>
      </c>
    </row>
    <row r="8436" spans="1:5" ht="18.75">
      <c r="A8436" s="37">
        <v>8434</v>
      </c>
      <c r="B8436" s="209"/>
      <c r="C8436" s="37" t="s">
        <v>20134</v>
      </c>
      <c r="D8436" s="6" t="s">
        <v>8294</v>
      </c>
      <c r="E8436" s="3">
        <v>4</v>
      </c>
    </row>
    <row r="8437" spans="1:5" ht="18.75">
      <c r="A8437" s="37">
        <v>8435</v>
      </c>
      <c r="B8437" s="209"/>
      <c r="C8437" s="37" t="s">
        <v>20135</v>
      </c>
      <c r="D8437" s="6" t="s">
        <v>8295</v>
      </c>
      <c r="E8437" s="3">
        <v>4</v>
      </c>
    </row>
    <row r="8438" spans="1:5" ht="18.75">
      <c r="A8438" s="37">
        <v>8436</v>
      </c>
      <c r="B8438" s="209"/>
      <c r="C8438" s="37" t="s">
        <v>20136</v>
      </c>
      <c r="D8438" s="6" t="s">
        <v>8296</v>
      </c>
      <c r="E8438" s="3">
        <v>4</v>
      </c>
    </row>
    <row r="8439" spans="1:5" ht="18.75">
      <c r="A8439" s="37">
        <v>8437</v>
      </c>
      <c r="B8439" s="209"/>
      <c r="C8439" s="37" t="s">
        <v>20137</v>
      </c>
      <c r="D8439" s="6" t="s">
        <v>8297</v>
      </c>
      <c r="E8439" s="3">
        <v>4</v>
      </c>
    </row>
    <row r="8440" spans="1:5" ht="18.75">
      <c r="A8440" s="37">
        <v>8438</v>
      </c>
      <c r="B8440" s="209"/>
      <c r="C8440" s="37" t="s">
        <v>20138</v>
      </c>
      <c r="D8440" s="6" t="s">
        <v>8298</v>
      </c>
      <c r="E8440" s="3">
        <v>4</v>
      </c>
    </row>
    <row r="8441" spans="1:5" ht="18.75">
      <c r="A8441" s="37">
        <v>8439</v>
      </c>
      <c r="B8441" s="209"/>
      <c r="C8441" s="37" t="s">
        <v>20139</v>
      </c>
      <c r="D8441" s="6" t="s">
        <v>8299</v>
      </c>
      <c r="E8441" s="3">
        <v>4</v>
      </c>
    </row>
    <row r="8442" spans="1:5" ht="18.75">
      <c r="A8442" s="37">
        <v>8440</v>
      </c>
      <c r="B8442" s="209"/>
      <c r="C8442" s="37" t="s">
        <v>20140</v>
      </c>
      <c r="D8442" s="6" t="s">
        <v>8300</v>
      </c>
      <c r="E8442" s="3">
        <v>4</v>
      </c>
    </row>
    <row r="8443" spans="1:5" ht="18.75">
      <c r="A8443" s="37">
        <v>8441</v>
      </c>
      <c r="B8443" s="209"/>
      <c r="C8443" s="37" t="s">
        <v>20141</v>
      </c>
      <c r="D8443" s="6" t="s">
        <v>8301</v>
      </c>
      <c r="E8443" s="3">
        <v>4</v>
      </c>
    </row>
    <row r="8444" spans="1:5" ht="18.75">
      <c r="A8444" s="37">
        <v>8442</v>
      </c>
      <c r="B8444" s="209"/>
      <c r="C8444" s="37" t="s">
        <v>20142</v>
      </c>
      <c r="D8444" s="6" t="s">
        <v>8302</v>
      </c>
      <c r="E8444" s="3">
        <v>4</v>
      </c>
    </row>
    <row r="8445" spans="1:5" ht="18.75">
      <c r="A8445" s="37">
        <v>8443</v>
      </c>
      <c r="B8445" s="209"/>
      <c r="C8445" s="37" t="s">
        <v>20143</v>
      </c>
      <c r="D8445" s="6" t="s">
        <v>8303</v>
      </c>
      <c r="E8445" s="3">
        <v>4</v>
      </c>
    </row>
    <row r="8446" spans="1:5" ht="18.75">
      <c r="A8446" s="37">
        <v>8444</v>
      </c>
      <c r="B8446" s="209"/>
      <c r="C8446" s="37" t="s">
        <v>20144</v>
      </c>
      <c r="D8446" s="6" t="s">
        <v>8304</v>
      </c>
      <c r="E8446" s="3">
        <v>4</v>
      </c>
    </row>
    <row r="8447" spans="1:5" ht="18.75">
      <c r="A8447" s="37">
        <v>8445</v>
      </c>
      <c r="B8447" s="209"/>
      <c r="C8447" s="37" t="s">
        <v>20145</v>
      </c>
      <c r="D8447" s="6" t="s">
        <v>8305</v>
      </c>
      <c r="E8447" s="3">
        <v>4</v>
      </c>
    </row>
    <row r="8448" spans="1:5" ht="18.75">
      <c r="A8448" s="37">
        <v>8446</v>
      </c>
      <c r="B8448" s="209"/>
      <c r="C8448" s="37" t="s">
        <v>20146</v>
      </c>
      <c r="D8448" s="6" t="s">
        <v>8306</v>
      </c>
      <c r="E8448" s="3">
        <v>4</v>
      </c>
    </row>
    <row r="8449" spans="1:5" ht="18.75">
      <c r="A8449" s="37">
        <v>8447</v>
      </c>
      <c r="B8449" s="209"/>
      <c r="C8449" s="37" t="s">
        <v>20147</v>
      </c>
      <c r="D8449" s="6" t="s">
        <v>8307</v>
      </c>
      <c r="E8449" s="3">
        <v>4</v>
      </c>
    </row>
    <row r="8450" spans="1:5" ht="18.75">
      <c r="A8450" s="37">
        <v>8448</v>
      </c>
      <c r="B8450" s="209"/>
      <c r="C8450" s="37" t="s">
        <v>20148</v>
      </c>
      <c r="D8450" s="6" t="s">
        <v>8308</v>
      </c>
      <c r="E8450" s="3">
        <v>4</v>
      </c>
    </row>
    <row r="8451" spans="1:5" ht="18.75">
      <c r="A8451" s="37">
        <v>8449</v>
      </c>
      <c r="B8451" s="209"/>
      <c r="C8451" s="37" t="s">
        <v>20149</v>
      </c>
      <c r="D8451" s="6" t="s">
        <v>8309</v>
      </c>
      <c r="E8451" s="3">
        <v>4</v>
      </c>
    </row>
    <row r="8452" spans="1:5" ht="18.75">
      <c r="A8452" s="37">
        <v>8450</v>
      </c>
      <c r="B8452" s="209"/>
      <c r="C8452" s="37" t="s">
        <v>20150</v>
      </c>
      <c r="D8452" s="6" t="s">
        <v>8310</v>
      </c>
      <c r="E8452" s="3">
        <v>4</v>
      </c>
    </row>
    <row r="8453" spans="1:5" ht="18.75">
      <c r="A8453" s="37">
        <v>8451</v>
      </c>
      <c r="B8453" s="209"/>
      <c r="C8453" s="37" t="s">
        <v>20151</v>
      </c>
      <c r="D8453" s="6" t="s">
        <v>8311</v>
      </c>
      <c r="E8453" s="3">
        <v>4</v>
      </c>
    </row>
    <row r="8454" spans="1:5" ht="18.75">
      <c r="A8454" s="37">
        <v>8452</v>
      </c>
      <c r="B8454" s="209"/>
      <c r="C8454" s="37" t="s">
        <v>20152</v>
      </c>
      <c r="D8454" s="6" t="s">
        <v>8312</v>
      </c>
      <c r="E8454" s="3">
        <v>4</v>
      </c>
    </row>
    <row r="8455" spans="1:5" ht="18.75">
      <c r="A8455" s="37">
        <v>8453</v>
      </c>
      <c r="B8455" s="209"/>
      <c r="C8455" s="37" t="s">
        <v>20153</v>
      </c>
      <c r="D8455" s="6" t="s">
        <v>8313</v>
      </c>
      <c r="E8455" s="3">
        <v>4</v>
      </c>
    </row>
    <row r="8456" spans="1:5" ht="18.75">
      <c r="A8456" s="37">
        <v>8454</v>
      </c>
      <c r="B8456" s="209"/>
      <c r="C8456" s="37" t="s">
        <v>20154</v>
      </c>
      <c r="D8456" s="6" t="s">
        <v>8314</v>
      </c>
      <c r="E8456" s="3">
        <v>4</v>
      </c>
    </row>
    <row r="8457" spans="1:5" ht="18.75">
      <c r="A8457" s="37">
        <v>8455</v>
      </c>
      <c r="B8457" s="209"/>
      <c r="C8457" s="37" t="s">
        <v>20155</v>
      </c>
      <c r="D8457" s="6" t="s">
        <v>8315</v>
      </c>
      <c r="E8457" s="3">
        <v>4</v>
      </c>
    </row>
    <row r="8458" spans="1:5" ht="18.75">
      <c r="A8458" s="37">
        <v>8456</v>
      </c>
      <c r="B8458" s="209"/>
      <c r="C8458" s="37" t="s">
        <v>20156</v>
      </c>
      <c r="D8458" s="6" t="s">
        <v>8316</v>
      </c>
      <c r="E8458" s="3">
        <v>4</v>
      </c>
    </row>
    <row r="8459" spans="1:5" ht="18.75">
      <c r="A8459" s="37">
        <v>8457</v>
      </c>
      <c r="B8459" s="209"/>
      <c r="C8459" s="37" t="s">
        <v>20157</v>
      </c>
      <c r="D8459" s="6" t="s">
        <v>8317</v>
      </c>
      <c r="E8459" s="3">
        <v>4</v>
      </c>
    </row>
    <row r="8460" spans="1:5" ht="33">
      <c r="A8460" s="37">
        <v>8458</v>
      </c>
      <c r="B8460" s="209"/>
      <c r="C8460" s="37" t="s">
        <v>20158</v>
      </c>
      <c r="D8460" s="6" t="s">
        <v>8318</v>
      </c>
      <c r="E8460" s="3">
        <v>4</v>
      </c>
    </row>
    <row r="8461" spans="1:5" ht="33">
      <c r="A8461" s="37">
        <v>8459</v>
      </c>
      <c r="B8461" s="209"/>
      <c r="C8461" s="37" t="s">
        <v>20159</v>
      </c>
      <c r="D8461" s="6" t="s">
        <v>8319</v>
      </c>
      <c r="E8461" s="3">
        <v>4</v>
      </c>
    </row>
    <row r="8462" spans="1:5" ht="18.75">
      <c r="A8462" s="37">
        <v>8460</v>
      </c>
      <c r="B8462" s="209"/>
      <c r="C8462" s="37" t="s">
        <v>20160</v>
      </c>
      <c r="D8462" s="6" t="s">
        <v>8320</v>
      </c>
      <c r="E8462" s="3">
        <v>2</v>
      </c>
    </row>
    <row r="8463" spans="1:5" ht="18.75">
      <c r="A8463" s="37">
        <v>8461</v>
      </c>
      <c r="B8463" s="209"/>
      <c r="C8463" s="37" t="s">
        <v>20161</v>
      </c>
      <c r="D8463" s="6" t="s">
        <v>8321</v>
      </c>
      <c r="E8463" s="3">
        <v>2</v>
      </c>
    </row>
    <row r="8464" spans="1:5" ht="18.75">
      <c r="A8464" s="37">
        <v>8462</v>
      </c>
      <c r="B8464" s="209"/>
      <c r="C8464" s="37" t="s">
        <v>20162</v>
      </c>
      <c r="D8464" s="6" t="s">
        <v>8322</v>
      </c>
      <c r="E8464" s="3">
        <v>2</v>
      </c>
    </row>
    <row r="8465" spans="1:5" ht="18.75">
      <c r="A8465" s="37">
        <v>8463</v>
      </c>
      <c r="B8465" s="209"/>
      <c r="C8465" s="37" t="s">
        <v>20163</v>
      </c>
      <c r="D8465" s="6" t="s">
        <v>8323</v>
      </c>
      <c r="E8465" s="3">
        <v>2</v>
      </c>
    </row>
    <row r="8466" spans="1:5" ht="18.75">
      <c r="A8466" s="37">
        <v>8464</v>
      </c>
      <c r="B8466" s="209"/>
      <c r="C8466" s="37" t="s">
        <v>20164</v>
      </c>
      <c r="D8466" s="6" t="s">
        <v>8324</v>
      </c>
      <c r="E8466" s="3">
        <v>2</v>
      </c>
    </row>
    <row r="8467" spans="1:5" ht="18.75">
      <c r="A8467" s="37">
        <v>8465</v>
      </c>
      <c r="B8467" s="209"/>
      <c r="C8467" s="37" t="s">
        <v>20165</v>
      </c>
      <c r="D8467" s="6" t="s">
        <v>8325</v>
      </c>
      <c r="E8467" s="3">
        <v>2</v>
      </c>
    </row>
    <row r="8468" spans="1:5" ht="18.75">
      <c r="A8468" s="37">
        <v>8466</v>
      </c>
      <c r="B8468" s="209"/>
      <c r="C8468" s="37" t="s">
        <v>20166</v>
      </c>
      <c r="D8468" s="6" t="s">
        <v>8326</v>
      </c>
      <c r="E8468" s="3">
        <v>2</v>
      </c>
    </row>
    <row r="8469" spans="1:5" ht="18.75">
      <c r="A8469" s="37">
        <v>8467</v>
      </c>
      <c r="B8469" s="209"/>
      <c r="C8469" s="37" t="s">
        <v>20167</v>
      </c>
      <c r="D8469" s="6" t="s">
        <v>8327</v>
      </c>
      <c r="E8469" s="3">
        <v>2</v>
      </c>
    </row>
    <row r="8470" spans="1:5" ht="18.75">
      <c r="A8470" s="37">
        <v>8468</v>
      </c>
      <c r="B8470" s="209"/>
      <c r="C8470" s="37" t="s">
        <v>8328</v>
      </c>
      <c r="D8470" s="6" t="s">
        <v>8328</v>
      </c>
      <c r="E8470" s="3">
        <v>2</v>
      </c>
    </row>
    <row r="8471" spans="1:5" ht="18.75">
      <c r="A8471" s="37">
        <v>8469</v>
      </c>
      <c r="B8471" s="209"/>
      <c r="C8471" s="37" t="s">
        <v>8329</v>
      </c>
      <c r="D8471" s="6" t="s">
        <v>8329</v>
      </c>
      <c r="E8471" s="3">
        <v>2</v>
      </c>
    </row>
    <row r="8472" spans="1:5" ht="33">
      <c r="A8472" s="37">
        <v>8470</v>
      </c>
      <c r="B8472" s="209"/>
      <c r="C8472" s="37" t="s">
        <v>20168</v>
      </c>
      <c r="D8472" s="6" t="s">
        <v>8330</v>
      </c>
      <c r="E8472" s="3">
        <v>6</v>
      </c>
    </row>
    <row r="8473" spans="1:5" ht="33">
      <c r="A8473" s="37">
        <v>8471</v>
      </c>
      <c r="B8473" s="209"/>
      <c r="C8473" s="37" t="s">
        <v>20169</v>
      </c>
      <c r="D8473" s="6" t="s">
        <v>8331</v>
      </c>
      <c r="E8473" s="3">
        <v>6</v>
      </c>
    </row>
    <row r="8474" spans="1:5" ht="33">
      <c r="A8474" s="37">
        <v>8472</v>
      </c>
      <c r="B8474" s="209"/>
      <c r="C8474" s="37" t="s">
        <v>20170</v>
      </c>
      <c r="D8474" s="6" t="s">
        <v>8332</v>
      </c>
      <c r="E8474" s="3">
        <v>6</v>
      </c>
    </row>
    <row r="8475" spans="1:5" ht="33">
      <c r="A8475" s="37">
        <v>8473</v>
      </c>
      <c r="B8475" s="209"/>
      <c r="C8475" s="37" t="s">
        <v>20171</v>
      </c>
      <c r="D8475" s="6" t="s">
        <v>8333</v>
      </c>
      <c r="E8475" s="3">
        <v>6</v>
      </c>
    </row>
    <row r="8476" spans="1:5" ht="33">
      <c r="A8476" s="37">
        <v>8474</v>
      </c>
      <c r="B8476" s="209"/>
      <c r="C8476" s="37" t="s">
        <v>20172</v>
      </c>
      <c r="D8476" s="6" t="s">
        <v>8334</v>
      </c>
      <c r="E8476" s="3">
        <v>6</v>
      </c>
    </row>
    <row r="8477" spans="1:5" ht="33">
      <c r="A8477" s="37">
        <v>8475</v>
      </c>
      <c r="B8477" s="209"/>
      <c r="C8477" s="37" t="s">
        <v>20173</v>
      </c>
      <c r="D8477" s="6" t="s">
        <v>8335</v>
      </c>
      <c r="E8477" s="3">
        <v>6</v>
      </c>
    </row>
    <row r="8478" spans="1:5" ht="33">
      <c r="A8478" s="37">
        <v>8476</v>
      </c>
      <c r="B8478" s="209"/>
      <c r="C8478" s="37" t="s">
        <v>20174</v>
      </c>
      <c r="D8478" s="6" t="s">
        <v>8336</v>
      </c>
      <c r="E8478" s="3">
        <v>6</v>
      </c>
    </row>
    <row r="8479" spans="1:5" ht="33">
      <c r="A8479" s="37">
        <v>8477</v>
      </c>
      <c r="B8479" s="209"/>
      <c r="C8479" s="37" t="s">
        <v>20175</v>
      </c>
      <c r="D8479" s="6" t="s">
        <v>8337</v>
      </c>
      <c r="E8479" s="3">
        <v>6</v>
      </c>
    </row>
    <row r="8480" spans="1:5" ht="33">
      <c r="A8480" s="37">
        <v>8478</v>
      </c>
      <c r="B8480" s="209"/>
      <c r="C8480" s="37" t="s">
        <v>20176</v>
      </c>
      <c r="D8480" s="6" t="s">
        <v>8338</v>
      </c>
      <c r="E8480" s="3">
        <v>6</v>
      </c>
    </row>
    <row r="8481" spans="1:5" ht="33">
      <c r="A8481" s="37">
        <v>8479</v>
      </c>
      <c r="B8481" s="209"/>
      <c r="C8481" s="37" t="s">
        <v>20177</v>
      </c>
      <c r="D8481" s="6" t="s">
        <v>8339</v>
      </c>
      <c r="E8481" s="3">
        <v>6</v>
      </c>
    </row>
    <row r="8482" spans="1:5" ht="33">
      <c r="A8482" s="37">
        <v>8480</v>
      </c>
      <c r="B8482" s="209"/>
      <c r="C8482" s="37" t="s">
        <v>20178</v>
      </c>
      <c r="D8482" s="6" t="s">
        <v>8340</v>
      </c>
      <c r="E8482" s="3">
        <v>6</v>
      </c>
    </row>
    <row r="8483" spans="1:5" ht="33">
      <c r="A8483" s="37">
        <v>8481</v>
      </c>
      <c r="B8483" s="209"/>
      <c r="C8483" s="37" t="s">
        <v>20179</v>
      </c>
      <c r="D8483" s="6" t="s">
        <v>8341</v>
      </c>
      <c r="E8483" s="3">
        <v>6</v>
      </c>
    </row>
    <row r="8484" spans="1:5" ht="33">
      <c r="A8484" s="37">
        <v>8482</v>
      </c>
      <c r="B8484" s="209"/>
      <c r="C8484" s="37" t="s">
        <v>20180</v>
      </c>
      <c r="D8484" s="6" t="s">
        <v>8342</v>
      </c>
      <c r="E8484" s="3">
        <v>6</v>
      </c>
    </row>
    <row r="8485" spans="1:5" ht="33">
      <c r="A8485" s="37">
        <v>8483</v>
      </c>
      <c r="B8485" s="209"/>
      <c r="C8485" s="37" t="s">
        <v>20181</v>
      </c>
      <c r="D8485" s="6" t="s">
        <v>8343</v>
      </c>
      <c r="E8485" s="3">
        <v>6</v>
      </c>
    </row>
    <row r="8486" spans="1:5" ht="33">
      <c r="A8486" s="37">
        <v>8484</v>
      </c>
      <c r="B8486" s="209"/>
      <c r="C8486" s="37" t="s">
        <v>20182</v>
      </c>
      <c r="D8486" s="6" t="s">
        <v>8344</v>
      </c>
      <c r="E8486" s="3">
        <v>6</v>
      </c>
    </row>
    <row r="8487" spans="1:5" ht="33">
      <c r="A8487" s="37">
        <v>8485</v>
      </c>
      <c r="B8487" s="209"/>
      <c r="C8487" s="37" t="s">
        <v>20183</v>
      </c>
      <c r="D8487" s="6" t="s">
        <v>8345</v>
      </c>
      <c r="E8487" s="3">
        <v>6</v>
      </c>
    </row>
    <row r="8488" spans="1:5" ht="33">
      <c r="A8488" s="37">
        <v>8486</v>
      </c>
      <c r="B8488" s="209"/>
      <c r="C8488" s="37" t="s">
        <v>20184</v>
      </c>
      <c r="D8488" s="6" t="s">
        <v>8346</v>
      </c>
      <c r="E8488" s="3">
        <v>6</v>
      </c>
    </row>
    <row r="8489" spans="1:5" ht="33">
      <c r="A8489" s="37">
        <v>8487</v>
      </c>
      <c r="B8489" s="209"/>
      <c r="C8489" s="37" t="s">
        <v>20185</v>
      </c>
      <c r="D8489" s="6" t="s">
        <v>8347</v>
      </c>
      <c r="E8489" s="3">
        <v>6</v>
      </c>
    </row>
    <row r="8490" spans="1:5" ht="33">
      <c r="A8490" s="37">
        <v>8488</v>
      </c>
      <c r="B8490" s="209"/>
      <c r="C8490" s="37" t="s">
        <v>20186</v>
      </c>
      <c r="D8490" s="6" t="s">
        <v>8348</v>
      </c>
      <c r="E8490" s="3">
        <v>6</v>
      </c>
    </row>
    <row r="8491" spans="1:5" ht="33">
      <c r="A8491" s="37">
        <v>8489</v>
      </c>
      <c r="B8491" s="209"/>
      <c r="C8491" s="37" t="s">
        <v>20187</v>
      </c>
      <c r="D8491" s="6" t="s">
        <v>8349</v>
      </c>
      <c r="E8491" s="3">
        <v>6</v>
      </c>
    </row>
    <row r="8492" spans="1:5" ht="33">
      <c r="A8492" s="37">
        <v>8490</v>
      </c>
      <c r="B8492" s="209"/>
      <c r="C8492" s="37" t="s">
        <v>20188</v>
      </c>
      <c r="D8492" s="6" t="s">
        <v>8350</v>
      </c>
      <c r="E8492" s="3">
        <v>6</v>
      </c>
    </row>
    <row r="8493" spans="1:5" ht="33">
      <c r="A8493" s="37">
        <v>8491</v>
      </c>
      <c r="B8493" s="209"/>
      <c r="C8493" s="37" t="s">
        <v>20189</v>
      </c>
      <c r="D8493" s="6" t="s">
        <v>8351</v>
      </c>
      <c r="E8493" s="3">
        <v>6</v>
      </c>
    </row>
    <row r="8494" spans="1:5" ht="33">
      <c r="A8494" s="37">
        <v>8492</v>
      </c>
      <c r="B8494" s="209"/>
      <c r="C8494" s="37" t="s">
        <v>20190</v>
      </c>
      <c r="D8494" s="6" t="s">
        <v>8352</v>
      </c>
      <c r="E8494" s="3">
        <v>6</v>
      </c>
    </row>
    <row r="8495" spans="1:5" ht="33">
      <c r="A8495" s="37">
        <v>8493</v>
      </c>
      <c r="B8495" s="209"/>
      <c r="C8495" s="37" t="s">
        <v>20191</v>
      </c>
      <c r="D8495" s="6" t="s">
        <v>8353</v>
      </c>
      <c r="E8495" s="3">
        <v>6</v>
      </c>
    </row>
    <row r="8496" spans="1:5" ht="33">
      <c r="A8496" s="37">
        <v>8494</v>
      </c>
      <c r="B8496" s="209"/>
      <c r="C8496" s="37" t="s">
        <v>20192</v>
      </c>
      <c r="D8496" s="6" t="s">
        <v>8354</v>
      </c>
      <c r="E8496" s="3">
        <v>6</v>
      </c>
    </row>
    <row r="8497" spans="1:5" ht="33">
      <c r="A8497" s="37">
        <v>8495</v>
      </c>
      <c r="B8497" s="209"/>
      <c r="C8497" s="37" t="s">
        <v>20193</v>
      </c>
      <c r="D8497" s="6" t="s">
        <v>8355</v>
      </c>
      <c r="E8497" s="3">
        <v>6</v>
      </c>
    </row>
    <row r="8498" spans="1:5" ht="33">
      <c r="A8498" s="37">
        <v>8496</v>
      </c>
      <c r="B8498" s="209"/>
      <c r="C8498" s="37" t="s">
        <v>20194</v>
      </c>
      <c r="D8498" s="6" t="s">
        <v>8356</v>
      </c>
      <c r="E8498" s="3">
        <v>6</v>
      </c>
    </row>
    <row r="8499" spans="1:5" ht="33">
      <c r="A8499" s="37">
        <v>8497</v>
      </c>
      <c r="B8499" s="209"/>
      <c r="C8499" s="37" t="s">
        <v>20195</v>
      </c>
      <c r="D8499" s="6" t="s">
        <v>8357</v>
      </c>
      <c r="E8499" s="3">
        <v>6</v>
      </c>
    </row>
    <row r="8500" spans="1:5" ht="33">
      <c r="A8500" s="37">
        <v>8498</v>
      </c>
      <c r="B8500" s="209"/>
      <c r="C8500" s="37" t="s">
        <v>20196</v>
      </c>
      <c r="D8500" s="6" t="s">
        <v>8358</v>
      </c>
      <c r="E8500" s="3">
        <v>6</v>
      </c>
    </row>
    <row r="8501" spans="1:5" ht="33">
      <c r="A8501" s="37">
        <v>8499</v>
      </c>
      <c r="B8501" s="209"/>
      <c r="C8501" s="37" t="s">
        <v>20197</v>
      </c>
      <c r="D8501" s="6" t="s">
        <v>8359</v>
      </c>
      <c r="E8501" s="3">
        <v>6</v>
      </c>
    </row>
    <row r="8502" spans="1:5" ht="33">
      <c r="A8502" s="37">
        <v>8500</v>
      </c>
      <c r="B8502" s="209"/>
      <c r="C8502" s="37" t="s">
        <v>20198</v>
      </c>
      <c r="D8502" s="6" t="s">
        <v>8360</v>
      </c>
      <c r="E8502" s="3">
        <v>6</v>
      </c>
    </row>
    <row r="8503" spans="1:5" ht="33">
      <c r="A8503" s="37">
        <v>8501</v>
      </c>
      <c r="B8503" s="209"/>
      <c r="C8503" s="37" t="s">
        <v>20199</v>
      </c>
      <c r="D8503" s="6" t="s">
        <v>8361</v>
      </c>
      <c r="E8503" s="3">
        <v>6</v>
      </c>
    </row>
    <row r="8504" spans="1:5" ht="33">
      <c r="A8504" s="37">
        <v>8502</v>
      </c>
      <c r="B8504" s="209"/>
      <c r="C8504" s="37" t="s">
        <v>20200</v>
      </c>
      <c r="D8504" s="6" t="s">
        <v>8362</v>
      </c>
      <c r="E8504" s="3">
        <v>6</v>
      </c>
    </row>
    <row r="8505" spans="1:5" ht="33">
      <c r="A8505" s="37">
        <v>8503</v>
      </c>
      <c r="B8505" s="209"/>
      <c r="C8505" s="37" t="s">
        <v>20201</v>
      </c>
      <c r="D8505" s="6" t="s">
        <v>8363</v>
      </c>
      <c r="E8505" s="3">
        <v>6</v>
      </c>
    </row>
    <row r="8506" spans="1:5" ht="33">
      <c r="A8506" s="37">
        <v>8504</v>
      </c>
      <c r="B8506" s="209"/>
      <c r="C8506" s="37" t="s">
        <v>20202</v>
      </c>
      <c r="D8506" s="6" t="s">
        <v>8364</v>
      </c>
      <c r="E8506" s="3">
        <v>6</v>
      </c>
    </row>
    <row r="8507" spans="1:5" ht="33">
      <c r="A8507" s="37">
        <v>8505</v>
      </c>
      <c r="B8507" s="209"/>
      <c r="C8507" s="37" t="s">
        <v>20203</v>
      </c>
      <c r="D8507" s="6" t="s">
        <v>8365</v>
      </c>
      <c r="E8507" s="3">
        <v>6</v>
      </c>
    </row>
    <row r="8508" spans="1:5" ht="18.75">
      <c r="A8508" s="37">
        <v>8506</v>
      </c>
      <c r="B8508" s="209"/>
      <c r="C8508" s="37" t="s">
        <v>20204</v>
      </c>
      <c r="D8508" s="6" t="s">
        <v>8366</v>
      </c>
      <c r="E8508" s="3">
        <v>2</v>
      </c>
    </row>
    <row r="8509" spans="1:5" ht="33">
      <c r="A8509" s="37">
        <v>8507</v>
      </c>
      <c r="B8509" s="209"/>
      <c r="C8509" s="37" t="s">
        <v>20205</v>
      </c>
      <c r="D8509" s="6" t="s">
        <v>8367</v>
      </c>
      <c r="E8509" s="3">
        <v>2</v>
      </c>
    </row>
    <row r="8510" spans="1:5" ht="33">
      <c r="A8510" s="37">
        <v>8508</v>
      </c>
      <c r="B8510" s="209"/>
      <c r="C8510" s="37" t="s">
        <v>20206</v>
      </c>
      <c r="D8510" s="6" t="s">
        <v>8368</v>
      </c>
      <c r="E8510" s="3">
        <v>2</v>
      </c>
    </row>
    <row r="8511" spans="1:5" ht="33">
      <c r="A8511" s="37">
        <v>8509</v>
      </c>
      <c r="B8511" s="209"/>
      <c r="C8511" s="37" t="s">
        <v>20207</v>
      </c>
      <c r="D8511" s="6" t="s">
        <v>8369</v>
      </c>
      <c r="E8511" s="3">
        <v>2</v>
      </c>
    </row>
    <row r="8512" spans="1:5" ht="18.75">
      <c r="A8512" s="37">
        <v>8510</v>
      </c>
      <c r="B8512" s="209"/>
      <c r="C8512" s="37" t="s">
        <v>20208</v>
      </c>
      <c r="D8512" s="6" t="s">
        <v>8370</v>
      </c>
      <c r="E8512" s="3">
        <v>2</v>
      </c>
    </row>
    <row r="8513" spans="1:5" ht="33">
      <c r="A8513" s="37">
        <v>8511</v>
      </c>
      <c r="B8513" s="209"/>
      <c r="C8513" s="37" t="s">
        <v>20209</v>
      </c>
      <c r="D8513" s="6" t="s">
        <v>8371</v>
      </c>
      <c r="E8513" s="3">
        <v>2</v>
      </c>
    </row>
    <row r="8514" spans="1:5" ht="18.75">
      <c r="A8514" s="37">
        <v>8512</v>
      </c>
      <c r="B8514" s="209"/>
      <c r="C8514" s="37" t="s">
        <v>20210</v>
      </c>
      <c r="D8514" s="6" t="s">
        <v>8372</v>
      </c>
      <c r="E8514" s="3">
        <v>2</v>
      </c>
    </row>
    <row r="8515" spans="1:5" ht="18.75">
      <c r="A8515" s="37">
        <v>8513</v>
      </c>
      <c r="B8515" s="209"/>
      <c r="C8515" s="37" t="s">
        <v>20211</v>
      </c>
      <c r="D8515" s="6" t="s">
        <v>8373</v>
      </c>
      <c r="E8515" s="3">
        <v>2</v>
      </c>
    </row>
    <row r="8516" spans="1:5" ht="33">
      <c r="A8516" s="37">
        <v>8514</v>
      </c>
      <c r="B8516" s="209"/>
      <c r="C8516" s="37" t="s">
        <v>20212</v>
      </c>
      <c r="D8516" s="6" t="s">
        <v>8374</v>
      </c>
      <c r="E8516" s="3">
        <v>2</v>
      </c>
    </row>
    <row r="8517" spans="1:5" ht="33">
      <c r="A8517" s="37">
        <v>8515</v>
      </c>
      <c r="B8517" s="209"/>
      <c r="C8517" s="37" t="s">
        <v>20213</v>
      </c>
      <c r="D8517" s="6" t="s">
        <v>8375</v>
      </c>
      <c r="E8517" s="3">
        <v>2</v>
      </c>
    </row>
    <row r="8518" spans="1:5" ht="33">
      <c r="A8518" s="37">
        <v>8516</v>
      </c>
      <c r="B8518" s="209"/>
      <c r="C8518" s="37" t="s">
        <v>20214</v>
      </c>
      <c r="D8518" s="6" t="s">
        <v>8376</v>
      </c>
      <c r="E8518" s="3">
        <v>2</v>
      </c>
    </row>
    <row r="8519" spans="1:5" ht="33">
      <c r="A8519" s="37">
        <v>8517</v>
      </c>
      <c r="B8519" s="209"/>
      <c r="C8519" s="37" t="s">
        <v>20215</v>
      </c>
      <c r="D8519" s="6" t="s">
        <v>8377</v>
      </c>
      <c r="E8519" s="3">
        <v>2</v>
      </c>
    </row>
    <row r="8520" spans="1:5" ht="33">
      <c r="A8520" s="37">
        <v>8518</v>
      </c>
      <c r="B8520" s="209"/>
      <c r="C8520" s="37" t="s">
        <v>20216</v>
      </c>
      <c r="D8520" s="6" t="s">
        <v>8378</v>
      </c>
      <c r="E8520" s="3">
        <v>2</v>
      </c>
    </row>
    <row r="8521" spans="1:5" ht="33">
      <c r="A8521" s="37">
        <v>8519</v>
      </c>
      <c r="B8521" s="209"/>
      <c r="C8521" s="37" t="s">
        <v>20217</v>
      </c>
      <c r="D8521" s="6" t="s">
        <v>8379</v>
      </c>
      <c r="E8521" s="3">
        <v>2</v>
      </c>
    </row>
    <row r="8522" spans="1:5" ht="18.75">
      <c r="A8522" s="37">
        <v>8520</v>
      </c>
      <c r="B8522" s="209"/>
      <c r="C8522" s="37" t="s">
        <v>20218</v>
      </c>
      <c r="D8522" s="6" t="s">
        <v>8380</v>
      </c>
      <c r="E8522" s="3">
        <v>2</v>
      </c>
    </row>
    <row r="8523" spans="1:5" ht="33">
      <c r="A8523" s="37">
        <v>8521</v>
      </c>
      <c r="B8523" s="209"/>
      <c r="C8523" s="37" t="s">
        <v>20219</v>
      </c>
      <c r="D8523" s="6" t="s">
        <v>8381</v>
      </c>
      <c r="E8523" s="3">
        <v>2</v>
      </c>
    </row>
    <row r="8524" spans="1:5" ht="18.75">
      <c r="A8524" s="37">
        <v>8522</v>
      </c>
      <c r="B8524" s="209"/>
      <c r="C8524" s="37" t="s">
        <v>20220</v>
      </c>
      <c r="D8524" s="6" t="s">
        <v>8382</v>
      </c>
      <c r="E8524" s="3">
        <v>2</v>
      </c>
    </row>
    <row r="8525" spans="1:5" ht="33">
      <c r="A8525" s="37">
        <v>8523</v>
      </c>
      <c r="B8525" s="209"/>
      <c r="C8525" s="37" t="s">
        <v>20221</v>
      </c>
      <c r="D8525" s="6" t="s">
        <v>8383</v>
      </c>
      <c r="E8525" s="3">
        <v>2</v>
      </c>
    </row>
    <row r="8526" spans="1:5" ht="33">
      <c r="A8526" s="37">
        <v>8524</v>
      </c>
      <c r="B8526" s="209"/>
      <c r="C8526" s="37" t="s">
        <v>20222</v>
      </c>
      <c r="D8526" s="6" t="s">
        <v>8384</v>
      </c>
      <c r="E8526" s="3">
        <v>2</v>
      </c>
    </row>
    <row r="8527" spans="1:5" ht="18.75">
      <c r="A8527" s="37">
        <v>8525</v>
      </c>
      <c r="B8527" s="209"/>
      <c r="C8527" s="37" t="s">
        <v>20223</v>
      </c>
      <c r="D8527" s="6" t="s">
        <v>8385</v>
      </c>
      <c r="E8527" s="3">
        <v>2</v>
      </c>
    </row>
    <row r="8528" spans="1:5" ht="18.75">
      <c r="A8528" s="37">
        <v>8526</v>
      </c>
      <c r="B8528" s="209"/>
      <c r="C8528" s="37" t="s">
        <v>20224</v>
      </c>
      <c r="D8528" s="6" t="s">
        <v>8386</v>
      </c>
      <c r="E8528" s="3">
        <v>2</v>
      </c>
    </row>
    <row r="8529" spans="1:5" ht="33">
      <c r="A8529" s="37">
        <v>8527</v>
      </c>
      <c r="B8529" s="209"/>
      <c r="C8529" s="37" t="s">
        <v>20225</v>
      </c>
      <c r="D8529" s="6" t="s">
        <v>8387</v>
      </c>
      <c r="E8529" s="3">
        <v>2</v>
      </c>
    </row>
    <row r="8530" spans="1:5" ht="33">
      <c r="A8530" s="37">
        <v>8528</v>
      </c>
      <c r="B8530" s="209"/>
      <c r="C8530" s="37" t="s">
        <v>20226</v>
      </c>
      <c r="D8530" s="6" t="s">
        <v>8388</v>
      </c>
      <c r="E8530" s="3">
        <v>2</v>
      </c>
    </row>
    <row r="8531" spans="1:5" ht="18.75">
      <c r="A8531" s="37">
        <v>8529</v>
      </c>
      <c r="B8531" s="209"/>
      <c r="C8531" s="37" t="s">
        <v>20227</v>
      </c>
      <c r="D8531" s="6" t="s">
        <v>8389</v>
      </c>
      <c r="E8531" s="3">
        <v>2</v>
      </c>
    </row>
    <row r="8532" spans="1:5" ht="18.75">
      <c r="A8532" s="37">
        <v>8530</v>
      </c>
      <c r="B8532" s="209"/>
      <c r="C8532" s="37" t="s">
        <v>20228</v>
      </c>
      <c r="D8532" s="6" t="s">
        <v>8390</v>
      </c>
      <c r="E8532" s="3">
        <v>2</v>
      </c>
    </row>
    <row r="8533" spans="1:5" ht="33">
      <c r="A8533" s="37">
        <v>8531</v>
      </c>
      <c r="B8533" s="209"/>
      <c r="C8533" s="37" t="s">
        <v>20229</v>
      </c>
      <c r="D8533" s="6" t="s">
        <v>8391</v>
      </c>
      <c r="E8533" s="3">
        <v>2</v>
      </c>
    </row>
    <row r="8534" spans="1:5" ht="33">
      <c r="A8534" s="37">
        <v>8532</v>
      </c>
      <c r="B8534" s="209"/>
      <c r="C8534" s="37" t="s">
        <v>20230</v>
      </c>
      <c r="D8534" s="6" t="s">
        <v>8392</v>
      </c>
      <c r="E8534" s="3">
        <v>2</v>
      </c>
    </row>
    <row r="8535" spans="1:5" ht="18.75">
      <c r="A8535" s="37">
        <v>8533</v>
      </c>
      <c r="B8535" s="209"/>
      <c r="C8535" s="37" t="s">
        <v>20231</v>
      </c>
      <c r="D8535" s="6" t="s">
        <v>8393</v>
      </c>
      <c r="E8535" s="3">
        <v>2</v>
      </c>
    </row>
    <row r="8536" spans="1:5" ht="33">
      <c r="A8536" s="37">
        <v>8534</v>
      </c>
      <c r="B8536" s="209"/>
      <c r="C8536" s="37" t="s">
        <v>20232</v>
      </c>
      <c r="D8536" s="6" t="s">
        <v>8394</v>
      </c>
      <c r="E8536" s="3">
        <v>2</v>
      </c>
    </row>
    <row r="8537" spans="1:5" ht="33">
      <c r="A8537" s="37">
        <v>8535</v>
      </c>
      <c r="B8537" s="209"/>
      <c r="C8537" s="37" t="s">
        <v>20233</v>
      </c>
      <c r="D8537" s="6" t="s">
        <v>8395</v>
      </c>
      <c r="E8537" s="3">
        <v>2</v>
      </c>
    </row>
    <row r="8538" spans="1:5" ht="33">
      <c r="A8538" s="37">
        <v>8536</v>
      </c>
      <c r="B8538" s="209"/>
      <c r="C8538" s="37" t="s">
        <v>20234</v>
      </c>
      <c r="D8538" s="6" t="s">
        <v>8396</v>
      </c>
      <c r="E8538" s="3">
        <v>2</v>
      </c>
    </row>
    <row r="8539" spans="1:5" ht="33">
      <c r="A8539" s="37">
        <v>8537</v>
      </c>
      <c r="B8539" s="209"/>
      <c r="C8539" s="37" t="s">
        <v>20235</v>
      </c>
      <c r="D8539" s="6" t="s">
        <v>8397</v>
      </c>
      <c r="E8539" s="3">
        <v>2</v>
      </c>
    </row>
    <row r="8540" spans="1:5" ht="33">
      <c r="A8540" s="37">
        <v>8538</v>
      </c>
      <c r="B8540" s="209"/>
      <c r="C8540" s="37" t="s">
        <v>20236</v>
      </c>
      <c r="D8540" s="6" t="s">
        <v>8398</v>
      </c>
      <c r="E8540" s="3">
        <v>2</v>
      </c>
    </row>
    <row r="8541" spans="1:5" ht="33">
      <c r="A8541" s="37">
        <v>8539</v>
      </c>
      <c r="B8541" s="209"/>
      <c r="C8541" s="37" t="s">
        <v>20237</v>
      </c>
      <c r="D8541" s="6" t="s">
        <v>8399</v>
      </c>
      <c r="E8541" s="3">
        <v>2</v>
      </c>
    </row>
    <row r="8542" spans="1:5" ht="33">
      <c r="A8542" s="37">
        <v>8540</v>
      </c>
      <c r="B8542" s="209"/>
      <c r="C8542" s="37" t="s">
        <v>20238</v>
      </c>
      <c r="D8542" s="6" t="s">
        <v>8400</v>
      </c>
      <c r="E8542" s="3">
        <v>2</v>
      </c>
    </row>
    <row r="8543" spans="1:5" ht="33">
      <c r="A8543" s="37">
        <v>8541</v>
      </c>
      <c r="B8543" s="209"/>
      <c r="C8543" s="37" t="s">
        <v>20239</v>
      </c>
      <c r="D8543" s="6" t="s">
        <v>8401</v>
      </c>
      <c r="E8543" s="3">
        <v>2</v>
      </c>
    </row>
    <row r="8544" spans="1:5" ht="18.75">
      <c r="A8544" s="37">
        <v>8542</v>
      </c>
      <c r="B8544" s="209"/>
      <c r="C8544" s="37" t="s">
        <v>20240</v>
      </c>
      <c r="D8544" s="6" t="s">
        <v>8402</v>
      </c>
      <c r="E8544" s="3">
        <v>2</v>
      </c>
    </row>
    <row r="8545" spans="1:5" ht="18.75">
      <c r="A8545" s="37">
        <v>8543</v>
      </c>
      <c r="B8545" s="209"/>
      <c r="C8545" s="37" t="s">
        <v>20241</v>
      </c>
      <c r="D8545" s="6" t="s">
        <v>8403</v>
      </c>
      <c r="E8545" s="3">
        <v>2</v>
      </c>
    </row>
    <row r="8546" spans="1:5" ht="18.75">
      <c r="A8546" s="37">
        <v>8544</v>
      </c>
      <c r="B8546" s="209"/>
      <c r="C8546" s="37" t="s">
        <v>20242</v>
      </c>
      <c r="D8546" s="6" t="s">
        <v>8404</v>
      </c>
      <c r="E8546" s="3">
        <v>2</v>
      </c>
    </row>
    <row r="8547" spans="1:5" ht="18.75">
      <c r="A8547" s="37">
        <v>8545</v>
      </c>
      <c r="B8547" s="209"/>
      <c r="C8547" s="37" t="s">
        <v>20243</v>
      </c>
      <c r="D8547" s="6" t="s">
        <v>8405</v>
      </c>
      <c r="E8547" s="3">
        <v>2</v>
      </c>
    </row>
    <row r="8548" spans="1:5" ht="33">
      <c r="A8548" s="37">
        <v>8546</v>
      </c>
      <c r="B8548" s="209"/>
      <c r="C8548" s="37" t="s">
        <v>20244</v>
      </c>
      <c r="D8548" s="6" t="s">
        <v>8406</v>
      </c>
      <c r="E8548" s="3">
        <v>2</v>
      </c>
    </row>
    <row r="8549" spans="1:5" ht="33">
      <c r="A8549" s="37">
        <v>8547</v>
      </c>
      <c r="B8549" s="209"/>
      <c r="C8549" s="37" t="s">
        <v>20245</v>
      </c>
      <c r="D8549" s="6" t="s">
        <v>8407</v>
      </c>
      <c r="E8549" s="3">
        <v>2</v>
      </c>
    </row>
    <row r="8550" spans="1:5" ht="33">
      <c r="A8550" s="37">
        <v>8548</v>
      </c>
      <c r="B8550" s="209"/>
      <c r="C8550" s="37" t="s">
        <v>20246</v>
      </c>
      <c r="D8550" s="6" t="s">
        <v>8408</v>
      </c>
      <c r="E8550" s="3">
        <v>2</v>
      </c>
    </row>
    <row r="8551" spans="1:5" ht="33">
      <c r="A8551" s="37">
        <v>8549</v>
      </c>
      <c r="B8551" s="209"/>
      <c r="C8551" s="37" t="s">
        <v>20247</v>
      </c>
      <c r="D8551" s="6" t="s">
        <v>8409</v>
      </c>
      <c r="E8551" s="3">
        <v>2</v>
      </c>
    </row>
    <row r="8552" spans="1:5" ht="33">
      <c r="A8552" s="37">
        <v>8550</v>
      </c>
      <c r="B8552" s="209"/>
      <c r="C8552" s="37" t="s">
        <v>20248</v>
      </c>
      <c r="D8552" s="6" t="s">
        <v>8410</v>
      </c>
      <c r="E8552" s="3">
        <v>2</v>
      </c>
    </row>
    <row r="8553" spans="1:5" ht="33">
      <c r="A8553" s="37">
        <v>8551</v>
      </c>
      <c r="B8553" s="209"/>
      <c r="C8553" s="37" t="s">
        <v>20249</v>
      </c>
      <c r="D8553" s="6" t="s">
        <v>8411</v>
      </c>
      <c r="E8553" s="3">
        <v>2</v>
      </c>
    </row>
    <row r="8554" spans="1:5" ht="33">
      <c r="A8554" s="37">
        <v>8552</v>
      </c>
      <c r="B8554" s="209"/>
      <c r="C8554" s="37" t="s">
        <v>20250</v>
      </c>
      <c r="D8554" s="6" t="s">
        <v>8412</v>
      </c>
      <c r="E8554" s="3">
        <v>2</v>
      </c>
    </row>
    <row r="8555" spans="1:5" ht="33">
      <c r="A8555" s="37">
        <v>8553</v>
      </c>
      <c r="B8555" s="209"/>
      <c r="C8555" s="37" t="s">
        <v>20251</v>
      </c>
      <c r="D8555" s="6" t="s">
        <v>8413</v>
      </c>
      <c r="E8555" s="3">
        <v>2</v>
      </c>
    </row>
    <row r="8556" spans="1:5" ht="18.75">
      <c r="A8556" s="37">
        <v>8554</v>
      </c>
      <c r="B8556" s="209"/>
      <c r="C8556" s="37" t="s">
        <v>20252</v>
      </c>
      <c r="D8556" s="6" t="s">
        <v>8414</v>
      </c>
      <c r="E8556" s="3">
        <v>2</v>
      </c>
    </row>
    <row r="8557" spans="1:5" ht="18.75">
      <c r="A8557" s="37">
        <v>8555</v>
      </c>
      <c r="B8557" s="209"/>
      <c r="C8557" s="37" t="s">
        <v>20253</v>
      </c>
      <c r="D8557" s="6" t="s">
        <v>8415</v>
      </c>
      <c r="E8557" s="3">
        <v>2</v>
      </c>
    </row>
    <row r="8558" spans="1:5" ht="33">
      <c r="A8558" s="37">
        <v>8556</v>
      </c>
      <c r="B8558" s="209"/>
      <c r="C8558" s="37" t="s">
        <v>20254</v>
      </c>
      <c r="D8558" s="6" t="s">
        <v>8416</v>
      </c>
      <c r="E8558" s="3">
        <v>2</v>
      </c>
    </row>
    <row r="8559" spans="1:5" ht="18.75">
      <c r="A8559" s="37">
        <v>8557</v>
      </c>
      <c r="B8559" s="209"/>
      <c r="C8559" s="37" t="s">
        <v>20255</v>
      </c>
      <c r="D8559" s="6" t="s">
        <v>8417</v>
      </c>
      <c r="E8559" s="3">
        <v>2</v>
      </c>
    </row>
    <row r="8560" spans="1:5" ht="33">
      <c r="A8560" s="37">
        <v>8558</v>
      </c>
      <c r="B8560" s="209"/>
      <c r="C8560" s="37" t="s">
        <v>20256</v>
      </c>
      <c r="D8560" s="6" t="s">
        <v>8418</v>
      </c>
      <c r="E8560" s="3">
        <v>2</v>
      </c>
    </row>
    <row r="8561" spans="1:5" ht="33">
      <c r="A8561" s="37">
        <v>8559</v>
      </c>
      <c r="B8561" s="209"/>
      <c r="C8561" s="37" t="s">
        <v>20257</v>
      </c>
      <c r="D8561" s="6" t="s">
        <v>8419</v>
      </c>
      <c r="E8561" s="3">
        <v>2</v>
      </c>
    </row>
    <row r="8562" spans="1:5" ht="18.75">
      <c r="A8562" s="37">
        <v>8560</v>
      </c>
      <c r="B8562" s="209"/>
      <c r="C8562" s="37" t="s">
        <v>20258</v>
      </c>
      <c r="D8562" s="6" t="s">
        <v>8420</v>
      </c>
      <c r="E8562" s="3">
        <v>2</v>
      </c>
    </row>
    <row r="8563" spans="1:5" ht="33">
      <c r="A8563" s="37">
        <v>8561</v>
      </c>
      <c r="B8563" s="209"/>
      <c r="C8563" s="37" t="s">
        <v>20259</v>
      </c>
      <c r="D8563" s="6" t="s">
        <v>8421</v>
      </c>
      <c r="E8563" s="3">
        <v>2</v>
      </c>
    </row>
    <row r="8564" spans="1:5" ht="33">
      <c r="A8564" s="37">
        <v>8562</v>
      </c>
      <c r="B8564" s="209"/>
      <c r="C8564" s="37" t="s">
        <v>20260</v>
      </c>
      <c r="D8564" s="6" t="s">
        <v>8422</v>
      </c>
      <c r="E8564" s="3">
        <v>2</v>
      </c>
    </row>
    <row r="8565" spans="1:5" ht="33">
      <c r="A8565" s="37">
        <v>8563</v>
      </c>
      <c r="B8565" s="209"/>
      <c r="C8565" s="37" t="s">
        <v>20261</v>
      </c>
      <c r="D8565" s="6" t="s">
        <v>8423</v>
      </c>
      <c r="E8565" s="3">
        <v>2</v>
      </c>
    </row>
    <row r="8566" spans="1:5" ht="33">
      <c r="A8566" s="37">
        <v>8564</v>
      </c>
      <c r="B8566" s="209"/>
      <c r="C8566" s="37" t="s">
        <v>20262</v>
      </c>
      <c r="D8566" s="6" t="s">
        <v>8424</v>
      </c>
      <c r="E8566" s="3">
        <v>2</v>
      </c>
    </row>
    <row r="8567" spans="1:5" ht="33">
      <c r="A8567" s="37">
        <v>8565</v>
      </c>
      <c r="B8567" s="209"/>
      <c r="C8567" s="37" t="s">
        <v>20263</v>
      </c>
      <c r="D8567" s="6" t="s">
        <v>8425</v>
      </c>
      <c r="E8567" s="3">
        <v>2</v>
      </c>
    </row>
    <row r="8568" spans="1:5" ht="33">
      <c r="A8568" s="37">
        <v>8566</v>
      </c>
      <c r="B8568" s="209"/>
      <c r="C8568" s="37" t="s">
        <v>20264</v>
      </c>
      <c r="D8568" s="6" t="s">
        <v>8426</v>
      </c>
      <c r="E8568" s="3">
        <v>2</v>
      </c>
    </row>
    <row r="8569" spans="1:5" ht="33">
      <c r="A8569" s="37">
        <v>8567</v>
      </c>
      <c r="B8569" s="209"/>
      <c r="C8569" s="37" t="s">
        <v>20265</v>
      </c>
      <c r="D8569" s="6" t="s">
        <v>8427</v>
      </c>
      <c r="E8569" s="3">
        <v>2</v>
      </c>
    </row>
    <row r="8570" spans="1:5" ht="33">
      <c r="A8570" s="37">
        <v>8568</v>
      </c>
      <c r="B8570" s="209"/>
      <c r="C8570" s="37" t="s">
        <v>20266</v>
      </c>
      <c r="D8570" s="6" t="s">
        <v>8428</v>
      </c>
      <c r="E8570" s="3">
        <v>2</v>
      </c>
    </row>
    <row r="8571" spans="1:5" ht="33">
      <c r="A8571" s="37">
        <v>8569</v>
      </c>
      <c r="B8571" s="209"/>
      <c r="C8571" s="37" t="s">
        <v>20267</v>
      </c>
      <c r="D8571" s="6" t="s">
        <v>8429</v>
      </c>
      <c r="E8571" s="3">
        <v>2</v>
      </c>
    </row>
    <row r="8572" spans="1:5" ht="33">
      <c r="A8572" s="37">
        <v>8570</v>
      </c>
      <c r="B8572" s="209"/>
      <c r="C8572" s="37" t="s">
        <v>20268</v>
      </c>
      <c r="D8572" s="6" t="s">
        <v>8430</v>
      </c>
      <c r="E8572" s="3">
        <v>2</v>
      </c>
    </row>
    <row r="8573" spans="1:5" ht="18.75">
      <c r="A8573" s="37">
        <v>8571</v>
      </c>
      <c r="B8573" s="209"/>
      <c r="C8573" s="37" t="s">
        <v>20269</v>
      </c>
      <c r="D8573" s="6" t="s">
        <v>8431</v>
      </c>
      <c r="E8573" s="3">
        <v>2</v>
      </c>
    </row>
    <row r="8574" spans="1:5" ht="33">
      <c r="A8574" s="37">
        <v>8572</v>
      </c>
      <c r="B8574" s="209"/>
      <c r="C8574" s="37" t="s">
        <v>20270</v>
      </c>
      <c r="D8574" s="6" t="s">
        <v>8432</v>
      </c>
      <c r="E8574" s="3">
        <v>2</v>
      </c>
    </row>
    <row r="8575" spans="1:5" ht="49.5">
      <c r="A8575" s="37">
        <v>8573</v>
      </c>
      <c r="B8575" s="209"/>
      <c r="C8575" s="37" t="s">
        <v>20271</v>
      </c>
      <c r="D8575" s="6" t="s">
        <v>8433</v>
      </c>
      <c r="E8575" s="3">
        <v>2</v>
      </c>
    </row>
    <row r="8576" spans="1:5" ht="33">
      <c r="A8576" s="37">
        <v>8574</v>
      </c>
      <c r="B8576" s="209"/>
      <c r="C8576" s="37" t="s">
        <v>20272</v>
      </c>
      <c r="D8576" s="6" t="s">
        <v>8434</v>
      </c>
      <c r="E8576" s="3">
        <v>2</v>
      </c>
    </row>
    <row r="8577" spans="1:5" ht="33">
      <c r="A8577" s="37">
        <v>8575</v>
      </c>
      <c r="B8577" s="209"/>
      <c r="C8577" s="37" t="s">
        <v>20273</v>
      </c>
      <c r="D8577" s="6" t="s">
        <v>8435</v>
      </c>
      <c r="E8577" s="3">
        <v>2</v>
      </c>
    </row>
    <row r="8578" spans="1:5" ht="18.75">
      <c r="A8578" s="37">
        <v>8576</v>
      </c>
      <c r="B8578" s="209"/>
      <c r="C8578" s="37" t="s">
        <v>20274</v>
      </c>
      <c r="D8578" s="6" t="s">
        <v>8436</v>
      </c>
      <c r="E8578" s="3">
        <v>2</v>
      </c>
    </row>
    <row r="8579" spans="1:5" ht="33">
      <c r="A8579" s="37">
        <v>8577</v>
      </c>
      <c r="B8579" s="209"/>
      <c r="C8579" s="37" t="s">
        <v>20275</v>
      </c>
      <c r="D8579" s="6" t="s">
        <v>8437</v>
      </c>
      <c r="E8579" s="3">
        <v>2</v>
      </c>
    </row>
    <row r="8580" spans="1:5" ht="18.75">
      <c r="A8580" s="37">
        <v>8578</v>
      </c>
      <c r="B8580" s="209"/>
      <c r="C8580" s="37" t="s">
        <v>20276</v>
      </c>
      <c r="D8580" s="6" t="s">
        <v>8438</v>
      </c>
      <c r="E8580" s="3">
        <v>2</v>
      </c>
    </row>
    <row r="8581" spans="1:5" ht="18.75">
      <c r="A8581" s="37">
        <v>8579</v>
      </c>
      <c r="B8581" s="209"/>
      <c r="C8581" s="37" t="s">
        <v>20277</v>
      </c>
      <c r="D8581" s="6" t="s">
        <v>8439</v>
      </c>
      <c r="E8581" s="3">
        <v>2</v>
      </c>
    </row>
    <row r="8582" spans="1:5" ht="18.75">
      <c r="A8582" s="37">
        <v>8580</v>
      </c>
      <c r="B8582" s="209"/>
      <c r="C8582" s="37" t="s">
        <v>20278</v>
      </c>
      <c r="D8582" s="6" t="s">
        <v>8440</v>
      </c>
      <c r="E8582" s="3">
        <v>2</v>
      </c>
    </row>
    <row r="8583" spans="1:5" ht="18.75">
      <c r="A8583" s="37">
        <v>8581</v>
      </c>
      <c r="B8583" s="209"/>
      <c r="C8583" s="37" t="s">
        <v>20279</v>
      </c>
      <c r="D8583" s="6" t="s">
        <v>8441</v>
      </c>
      <c r="E8583" s="3">
        <v>2</v>
      </c>
    </row>
    <row r="8584" spans="1:5" ht="33">
      <c r="A8584" s="37">
        <v>8582</v>
      </c>
      <c r="B8584" s="209"/>
      <c r="C8584" s="37" t="s">
        <v>20280</v>
      </c>
      <c r="D8584" s="6" t="s">
        <v>8442</v>
      </c>
      <c r="E8584" s="3">
        <v>2</v>
      </c>
    </row>
    <row r="8585" spans="1:5" ht="49.5">
      <c r="A8585" s="37">
        <v>8583</v>
      </c>
      <c r="B8585" s="209"/>
      <c r="C8585" s="37" t="s">
        <v>20281</v>
      </c>
      <c r="D8585" s="6" t="s">
        <v>8443</v>
      </c>
      <c r="E8585" s="3">
        <v>2</v>
      </c>
    </row>
    <row r="8586" spans="1:5" ht="33">
      <c r="A8586" s="37">
        <v>8584</v>
      </c>
      <c r="B8586" s="209"/>
      <c r="C8586" s="37" t="s">
        <v>20282</v>
      </c>
      <c r="D8586" s="6" t="s">
        <v>8444</v>
      </c>
      <c r="E8586" s="3">
        <v>2</v>
      </c>
    </row>
    <row r="8587" spans="1:5" ht="33">
      <c r="A8587" s="37">
        <v>8585</v>
      </c>
      <c r="B8587" s="209"/>
      <c r="C8587" s="37" t="s">
        <v>20283</v>
      </c>
      <c r="D8587" s="6" t="s">
        <v>8445</v>
      </c>
      <c r="E8587" s="3">
        <v>2</v>
      </c>
    </row>
    <row r="8588" spans="1:5" ht="33">
      <c r="A8588" s="37">
        <v>8586</v>
      </c>
      <c r="B8588" s="209"/>
      <c r="C8588" s="37" t="s">
        <v>20284</v>
      </c>
      <c r="D8588" s="6" t="s">
        <v>8446</v>
      </c>
      <c r="E8588" s="3">
        <v>2</v>
      </c>
    </row>
    <row r="8589" spans="1:5" ht="33">
      <c r="A8589" s="37">
        <v>8587</v>
      </c>
      <c r="B8589" s="209"/>
      <c r="C8589" s="37" t="s">
        <v>20285</v>
      </c>
      <c r="D8589" s="6" t="s">
        <v>8447</v>
      </c>
      <c r="E8589" s="3">
        <v>2</v>
      </c>
    </row>
    <row r="8590" spans="1:5" ht="49.5">
      <c r="A8590" s="37">
        <v>8588</v>
      </c>
      <c r="B8590" s="209"/>
      <c r="C8590" s="37" t="s">
        <v>20286</v>
      </c>
      <c r="D8590" s="6" t="s">
        <v>8448</v>
      </c>
      <c r="E8590" s="3">
        <v>2</v>
      </c>
    </row>
    <row r="8591" spans="1:5" ht="33">
      <c r="A8591" s="37">
        <v>8589</v>
      </c>
      <c r="B8591" s="209"/>
      <c r="C8591" s="37" t="s">
        <v>20287</v>
      </c>
      <c r="D8591" s="6" t="s">
        <v>8449</v>
      </c>
      <c r="E8591" s="3">
        <v>2</v>
      </c>
    </row>
    <row r="8592" spans="1:5" ht="49.5">
      <c r="A8592" s="37">
        <v>8590</v>
      </c>
      <c r="B8592" s="209"/>
      <c r="C8592" s="37" t="s">
        <v>20288</v>
      </c>
      <c r="D8592" s="6" t="s">
        <v>8450</v>
      </c>
      <c r="E8592" s="3">
        <v>2</v>
      </c>
    </row>
    <row r="8593" spans="1:5" ht="33">
      <c r="A8593" s="37">
        <v>8591</v>
      </c>
      <c r="B8593" s="209"/>
      <c r="C8593" s="37" t="s">
        <v>20289</v>
      </c>
      <c r="D8593" s="6" t="s">
        <v>8451</v>
      </c>
      <c r="E8593" s="3">
        <v>2</v>
      </c>
    </row>
    <row r="8594" spans="1:5" ht="33">
      <c r="A8594" s="37">
        <v>8592</v>
      </c>
      <c r="B8594" s="209"/>
      <c r="C8594" s="37" t="s">
        <v>20290</v>
      </c>
      <c r="D8594" s="6" t="s">
        <v>8452</v>
      </c>
      <c r="E8594" s="3">
        <v>2</v>
      </c>
    </row>
    <row r="8595" spans="1:5" ht="33">
      <c r="A8595" s="37">
        <v>8593</v>
      </c>
      <c r="B8595" s="209"/>
      <c r="C8595" s="37" t="s">
        <v>20291</v>
      </c>
      <c r="D8595" s="6" t="s">
        <v>8453</v>
      </c>
      <c r="E8595" s="3">
        <v>2</v>
      </c>
    </row>
    <row r="8596" spans="1:5" ht="33">
      <c r="A8596" s="37">
        <v>8594</v>
      </c>
      <c r="B8596" s="209"/>
      <c r="C8596" s="37" t="s">
        <v>20292</v>
      </c>
      <c r="D8596" s="6" t="s">
        <v>8454</v>
      </c>
      <c r="E8596" s="3">
        <v>2</v>
      </c>
    </row>
    <row r="8597" spans="1:5" ht="33">
      <c r="A8597" s="37">
        <v>8595</v>
      </c>
      <c r="B8597" s="209"/>
      <c r="C8597" s="37" t="s">
        <v>20293</v>
      </c>
      <c r="D8597" s="6" t="s">
        <v>8455</v>
      </c>
      <c r="E8597" s="3">
        <v>2</v>
      </c>
    </row>
    <row r="8598" spans="1:5" ht="33">
      <c r="A8598" s="37">
        <v>8596</v>
      </c>
      <c r="B8598" s="209"/>
      <c r="C8598" s="37" t="s">
        <v>20294</v>
      </c>
      <c r="D8598" s="6" t="s">
        <v>8456</v>
      </c>
      <c r="E8598" s="3">
        <v>2</v>
      </c>
    </row>
    <row r="8599" spans="1:5" ht="33">
      <c r="A8599" s="37">
        <v>8597</v>
      </c>
      <c r="B8599" s="209"/>
      <c r="C8599" s="37" t="s">
        <v>20295</v>
      </c>
      <c r="D8599" s="6" t="s">
        <v>8457</v>
      </c>
      <c r="E8599" s="3">
        <v>2</v>
      </c>
    </row>
    <row r="8600" spans="1:5" ht="33">
      <c r="A8600" s="37">
        <v>8598</v>
      </c>
      <c r="B8600" s="209"/>
      <c r="C8600" s="37" t="s">
        <v>20296</v>
      </c>
      <c r="D8600" s="6" t="s">
        <v>8458</v>
      </c>
      <c r="E8600" s="3">
        <v>2</v>
      </c>
    </row>
    <row r="8601" spans="1:5" ht="49.5">
      <c r="A8601" s="37">
        <v>8599</v>
      </c>
      <c r="B8601" s="209"/>
      <c r="C8601" s="37" t="s">
        <v>20297</v>
      </c>
      <c r="D8601" s="6" t="s">
        <v>8459</v>
      </c>
      <c r="E8601" s="3">
        <v>2</v>
      </c>
    </row>
    <row r="8602" spans="1:5" ht="33">
      <c r="A8602" s="37">
        <v>8600</v>
      </c>
      <c r="B8602" s="209"/>
      <c r="C8602" s="37" t="s">
        <v>20298</v>
      </c>
      <c r="D8602" s="6" t="s">
        <v>8460</v>
      </c>
      <c r="E8602" s="3">
        <v>2</v>
      </c>
    </row>
    <row r="8603" spans="1:5" ht="33">
      <c r="A8603" s="37">
        <v>8601</v>
      </c>
      <c r="B8603" s="209"/>
      <c r="C8603" s="37" t="s">
        <v>20299</v>
      </c>
      <c r="D8603" s="6" t="s">
        <v>8461</v>
      </c>
      <c r="E8603" s="3">
        <v>2</v>
      </c>
    </row>
    <row r="8604" spans="1:5" ht="33">
      <c r="A8604" s="37">
        <v>8602</v>
      </c>
      <c r="B8604" s="209"/>
      <c r="C8604" s="37" t="s">
        <v>20300</v>
      </c>
      <c r="D8604" s="6" t="s">
        <v>8462</v>
      </c>
      <c r="E8604" s="3">
        <v>2</v>
      </c>
    </row>
    <row r="8605" spans="1:5" ht="33">
      <c r="A8605" s="37">
        <v>8603</v>
      </c>
      <c r="B8605" s="209"/>
      <c r="C8605" s="37" t="s">
        <v>20301</v>
      </c>
      <c r="D8605" s="6" t="s">
        <v>8463</v>
      </c>
      <c r="E8605" s="3">
        <v>2</v>
      </c>
    </row>
    <row r="8606" spans="1:5" ht="33">
      <c r="A8606" s="37">
        <v>8604</v>
      </c>
      <c r="B8606" s="209"/>
      <c r="C8606" s="37" t="s">
        <v>20302</v>
      </c>
      <c r="D8606" s="6" t="s">
        <v>8464</v>
      </c>
      <c r="E8606" s="3">
        <v>2</v>
      </c>
    </row>
    <row r="8607" spans="1:5" ht="33">
      <c r="A8607" s="37">
        <v>8605</v>
      </c>
      <c r="B8607" s="209"/>
      <c r="C8607" s="37" t="s">
        <v>20303</v>
      </c>
      <c r="D8607" s="6" t="s">
        <v>8465</v>
      </c>
      <c r="E8607" s="3">
        <v>2</v>
      </c>
    </row>
    <row r="8608" spans="1:5" ht="33">
      <c r="A8608" s="37">
        <v>8606</v>
      </c>
      <c r="B8608" s="209"/>
      <c r="C8608" s="37" t="s">
        <v>20304</v>
      </c>
      <c r="D8608" s="6" t="s">
        <v>8466</v>
      </c>
      <c r="E8608" s="3">
        <v>2</v>
      </c>
    </row>
    <row r="8609" spans="1:5" ht="33">
      <c r="A8609" s="37">
        <v>8607</v>
      </c>
      <c r="B8609" s="209"/>
      <c r="C8609" s="37" t="s">
        <v>20305</v>
      </c>
      <c r="D8609" s="6" t="s">
        <v>8467</v>
      </c>
      <c r="E8609" s="3">
        <v>2</v>
      </c>
    </row>
    <row r="8610" spans="1:5" ht="33">
      <c r="A8610" s="37">
        <v>8608</v>
      </c>
      <c r="B8610" s="209"/>
      <c r="C8610" s="37" t="s">
        <v>20306</v>
      </c>
      <c r="D8610" s="6" t="s">
        <v>8468</v>
      </c>
      <c r="E8610" s="3">
        <v>2</v>
      </c>
    </row>
    <row r="8611" spans="1:5" ht="33">
      <c r="A8611" s="37">
        <v>8609</v>
      </c>
      <c r="B8611" s="209"/>
      <c r="C8611" s="37" t="s">
        <v>20307</v>
      </c>
      <c r="D8611" s="6" t="s">
        <v>8469</v>
      </c>
      <c r="E8611" s="3">
        <v>2</v>
      </c>
    </row>
    <row r="8612" spans="1:5" ht="49.5">
      <c r="A8612" s="37">
        <v>8610</v>
      </c>
      <c r="B8612" s="209"/>
      <c r="C8612" s="37" t="s">
        <v>20308</v>
      </c>
      <c r="D8612" s="6" t="s">
        <v>8470</v>
      </c>
      <c r="E8612" s="3">
        <v>2</v>
      </c>
    </row>
    <row r="8613" spans="1:5" ht="33">
      <c r="A8613" s="37">
        <v>8611</v>
      </c>
      <c r="B8613" s="209"/>
      <c r="C8613" s="37" t="s">
        <v>20309</v>
      </c>
      <c r="D8613" s="6" t="s">
        <v>8471</v>
      </c>
      <c r="E8613" s="3">
        <v>2</v>
      </c>
    </row>
    <row r="8614" spans="1:5" ht="33">
      <c r="A8614" s="37">
        <v>8612</v>
      </c>
      <c r="B8614" s="209"/>
      <c r="C8614" s="37" t="s">
        <v>20310</v>
      </c>
      <c r="D8614" s="6" t="s">
        <v>8472</v>
      </c>
      <c r="E8614" s="3">
        <v>2</v>
      </c>
    </row>
    <row r="8615" spans="1:5" ht="33">
      <c r="A8615" s="37">
        <v>8613</v>
      </c>
      <c r="B8615" s="209"/>
      <c r="C8615" s="37" t="s">
        <v>20311</v>
      </c>
      <c r="D8615" s="6" t="s">
        <v>8473</v>
      </c>
      <c r="E8615" s="3">
        <v>2</v>
      </c>
    </row>
    <row r="8616" spans="1:5" ht="33">
      <c r="A8616" s="37">
        <v>8614</v>
      </c>
      <c r="B8616" s="209"/>
      <c r="C8616" s="37" t="s">
        <v>20312</v>
      </c>
      <c r="D8616" s="6" t="s">
        <v>8474</v>
      </c>
      <c r="E8616" s="3">
        <v>2</v>
      </c>
    </row>
    <row r="8617" spans="1:5" ht="33">
      <c r="A8617" s="37">
        <v>8615</v>
      </c>
      <c r="B8617" s="209"/>
      <c r="C8617" s="37" t="s">
        <v>20313</v>
      </c>
      <c r="D8617" s="6" t="s">
        <v>8475</v>
      </c>
      <c r="E8617" s="3">
        <v>2</v>
      </c>
    </row>
    <row r="8618" spans="1:5" ht="33">
      <c r="A8618" s="37">
        <v>8616</v>
      </c>
      <c r="B8618" s="209"/>
      <c r="C8618" s="37" t="s">
        <v>20314</v>
      </c>
      <c r="D8618" s="6" t="s">
        <v>8476</v>
      </c>
      <c r="E8618" s="3">
        <v>2</v>
      </c>
    </row>
    <row r="8619" spans="1:5" ht="33">
      <c r="A8619" s="37">
        <v>8617</v>
      </c>
      <c r="B8619" s="209"/>
      <c r="C8619" s="37" t="s">
        <v>20315</v>
      </c>
      <c r="D8619" s="6" t="s">
        <v>8477</v>
      </c>
      <c r="E8619" s="3">
        <v>2</v>
      </c>
    </row>
    <row r="8620" spans="1:5" ht="33">
      <c r="A8620" s="37">
        <v>8618</v>
      </c>
      <c r="B8620" s="209"/>
      <c r="C8620" s="37" t="s">
        <v>20316</v>
      </c>
      <c r="D8620" s="6" t="s">
        <v>8478</v>
      </c>
      <c r="E8620" s="3">
        <v>2</v>
      </c>
    </row>
    <row r="8621" spans="1:5" ht="33">
      <c r="A8621" s="37">
        <v>8619</v>
      </c>
      <c r="B8621" s="209"/>
      <c r="C8621" s="37" t="s">
        <v>20317</v>
      </c>
      <c r="D8621" s="6" t="s">
        <v>8479</v>
      </c>
      <c r="E8621" s="3">
        <v>2</v>
      </c>
    </row>
    <row r="8622" spans="1:5" ht="33">
      <c r="A8622" s="37">
        <v>8620</v>
      </c>
      <c r="B8622" s="209"/>
      <c r="C8622" s="37" t="s">
        <v>20318</v>
      </c>
      <c r="D8622" s="6" t="s">
        <v>8480</v>
      </c>
      <c r="E8622" s="3">
        <v>2</v>
      </c>
    </row>
    <row r="8623" spans="1:5" ht="33">
      <c r="A8623" s="37">
        <v>8621</v>
      </c>
      <c r="B8623" s="209"/>
      <c r="C8623" s="37" t="s">
        <v>20319</v>
      </c>
      <c r="D8623" s="6" t="s">
        <v>8481</v>
      </c>
      <c r="E8623" s="3">
        <v>2</v>
      </c>
    </row>
    <row r="8624" spans="1:5" ht="33">
      <c r="A8624" s="37">
        <v>8622</v>
      </c>
      <c r="B8624" s="209"/>
      <c r="C8624" s="37" t="s">
        <v>20320</v>
      </c>
      <c r="D8624" s="6" t="s">
        <v>8482</v>
      </c>
      <c r="E8624" s="3">
        <v>2</v>
      </c>
    </row>
    <row r="8625" spans="1:5" ht="33">
      <c r="A8625" s="37">
        <v>8623</v>
      </c>
      <c r="B8625" s="209"/>
      <c r="C8625" s="37" t="s">
        <v>20321</v>
      </c>
      <c r="D8625" s="6" t="s">
        <v>8483</v>
      </c>
      <c r="E8625" s="3">
        <v>2</v>
      </c>
    </row>
    <row r="8626" spans="1:5" ht="33">
      <c r="A8626" s="37">
        <v>8624</v>
      </c>
      <c r="B8626" s="209"/>
      <c r="C8626" s="37" t="s">
        <v>20322</v>
      </c>
      <c r="D8626" s="6" t="s">
        <v>8484</v>
      </c>
      <c r="E8626" s="3">
        <v>2</v>
      </c>
    </row>
    <row r="8627" spans="1:5" ht="33">
      <c r="A8627" s="37">
        <v>8625</v>
      </c>
      <c r="B8627" s="209"/>
      <c r="C8627" s="37" t="s">
        <v>20323</v>
      </c>
      <c r="D8627" s="6" t="s">
        <v>8485</v>
      </c>
      <c r="E8627" s="3">
        <v>2</v>
      </c>
    </row>
    <row r="8628" spans="1:5" ht="33">
      <c r="A8628" s="37">
        <v>8626</v>
      </c>
      <c r="B8628" s="209"/>
      <c r="C8628" s="37" t="s">
        <v>20324</v>
      </c>
      <c r="D8628" s="6" t="s">
        <v>8486</v>
      </c>
      <c r="E8628" s="3">
        <v>2</v>
      </c>
    </row>
    <row r="8629" spans="1:5" ht="33">
      <c r="A8629" s="37">
        <v>8627</v>
      </c>
      <c r="B8629" s="209"/>
      <c r="C8629" s="37" t="s">
        <v>20325</v>
      </c>
      <c r="D8629" s="6" t="s">
        <v>8487</v>
      </c>
      <c r="E8629" s="3">
        <v>2</v>
      </c>
    </row>
    <row r="8630" spans="1:5" ht="33">
      <c r="A8630" s="37">
        <v>8628</v>
      </c>
      <c r="B8630" s="209"/>
      <c r="C8630" s="37" t="s">
        <v>20326</v>
      </c>
      <c r="D8630" s="6" t="s">
        <v>8488</v>
      </c>
      <c r="E8630" s="3">
        <v>2</v>
      </c>
    </row>
    <row r="8631" spans="1:5" ht="33">
      <c r="A8631" s="37">
        <v>8629</v>
      </c>
      <c r="B8631" s="209"/>
      <c r="C8631" s="37" t="s">
        <v>20327</v>
      </c>
      <c r="D8631" s="6" t="s">
        <v>8489</v>
      </c>
      <c r="E8631" s="3">
        <v>2</v>
      </c>
    </row>
    <row r="8632" spans="1:5" ht="33">
      <c r="A8632" s="37">
        <v>8630</v>
      </c>
      <c r="B8632" s="209"/>
      <c r="C8632" s="37" t="s">
        <v>20328</v>
      </c>
      <c r="D8632" s="6" t="s">
        <v>8490</v>
      </c>
      <c r="E8632" s="3">
        <v>2</v>
      </c>
    </row>
    <row r="8633" spans="1:5" ht="33">
      <c r="A8633" s="37">
        <v>8631</v>
      </c>
      <c r="B8633" s="209"/>
      <c r="C8633" s="37" t="s">
        <v>20329</v>
      </c>
      <c r="D8633" s="6" t="s">
        <v>8491</v>
      </c>
      <c r="E8633" s="3">
        <v>2</v>
      </c>
    </row>
    <row r="8634" spans="1:5" ht="33">
      <c r="A8634" s="37">
        <v>8632</v>
      </c>
      <c r="B8634" s="209"/>
      <c r="C8634" s="37" t="s">
        <v>20330</v>
      </c>
      <c r="D8634" s="6" t="s">
        <v>8492</v>
      </c>
      <c r="E8634" s="3">
        <v>2</v>
      </c>
    </row>
    <row r="8635" spans="1:5" ht="33">
      <c r="A8635" s="37">
        <v>8633</v>
      </c>
      <c r="B8635" s="209"/>
      <c r="C8635" s="37" t="s">
        <v>20331</v>
      </c>
      <c r="D8635" s="6" t="s">
        <v>8493</v>
      </c>
      <c r="E8635" s="3">
        <v>2</v>
      </c>
    </row>
    <row r="8636" spans="1:5" ht="49.5">
      <c r="A8636" s="37">
        <v>8634</v>
      </c>
      <c r="B8636" s="209"/>
      <c r="C8636" s="37" t="s">
        <v>20332</v>
      </c>
      <c r="D8636" s="6" t="s">
        <v>8494</v>
      </c>
      <c r="E8636" s="3">
        <v>2</v>
      </c>
    </row>
    <row r="8637" spans="1:5" ht="49.5">
      <c r="A8637" s="37">
        <v>8635</v>
      </c>
      <c r="B8637" s="209"/>
      <c r="C8637" s="37" t="s">
        <v>20333</v>
      </c>
      <c r="D8637" s="6" t="s">
        <v>8495</v>
      </c>
      <c r="E8637" s="3">
        <v>2</v>
      </c>
    </row>
    <row r="8638" spans="1:5" ht="49.5">
      <c r="A8638" s="37">
        <v>8636</v>
      </c>
      <c r="B8638" s="209"/>
      <c r="C8638" s="37" t="s">
        <v>20334</v>
      </c>
      <c r="D8638" s="6" t="s">
        <v>8496</v>
      </c>
      <c r="E8638" s="3">
        <v>2</v>
      </c>
    </row>
    <row r="8639" spans="1:5" ht="33">
      <c r="A8639" s="37">
        <v>8637</v>
      </c>
      <c r="B8639" s="209"/>
      <c r="C8639" s="37" t="s">
        <v>20335</v>
      </c>
      <c r="D8639" s="6" t="s">
        <v>8497</v>
      </c>
      <c r="E8639" s="3">
        <v>2</v>
      </c>
    </row>
    <row r="8640" spans="1:5" ht="33">
      <c r="A8640" s="37">
        <v>8638</v>
      </c>
      <c r="B8640" s="209"/>
      <c r="C8640" s="37" t="s">
        <v>20336</v>
      </c>
      <c r="D8640" s="6" t="s">
        <v>8498</v>
      </c>
      <c r="E8640" s="3">
        <v>2</v>
      </c>
    </row>
    <row r="8641" spans="1:5" ht="49.5">
      <c r="A8641" s="37">
        <v>8639</v>
      </c>
      <c r="B8641" s="209"/>
      <c r="C8641" s="37" t="s">
        <v>20337</v>
      </c>
      <c r="D8641" s="6" t="s">
        <v>8499</v>
      </c>
      <c r="E8641" s="3">
        <v>2</v>
      </c>
    </row>
    <row r="8642" spans="1:5" ht="33">
      <c r="A8642" s="37">
        <v>8640</v>
      </c>
      <c r="B8642" s="209"/>
      <c r="C8642" s="37" t="s">
        <v>20338</v>
      </c>
      <c r="D8642" s="6" t="s">
        <v>8500</v>
      </c>
      <c r="E8642" s="3">
        <v>2</v>
      </c>
    </row>
    <row r="8643" spans="1:5" ht="33">
      <c r="A8643" s="37">
        <v>8641</v>
      </c>
      <c r="B8643" s="209"/>
      <c r="C8643" s="37" t="s">
        <v>20339</v>
      </c>
      <c r="D8643" s="6" t="s">
        <v>8501</v>
      </c>
      <c r="E8643" s="3">
        <v>2</v>
      </c>
    </row>
    <row r="8644" spans="1:5" ht="33">
      <c r="A8644" s="37">
        <v>8642</v>
      </c>
      <c r="B8644" s="209"/>
      <c r="C8644" s="37" t="s">
        <v>20340</v>
      </c>
      <c r="D8644" s="6" t="s">
        <v>8502</v>
      </c>
      <c r="E8644" s="3">
        <v>2</v>
      </c>
    </row>
    <row r="8645" spans="1:5" ht="33">
      <c r="A8645" s="37">
        <v>8643</v>
      </c>
      <c r="B8645" s="209"/>
      <c r="C8645" s="37" t="s">
        <v>20341</v>
      </c>
      <c r="D8645" s="6" t="s">
        <v>8503</v>
      </c>
      <c r="E8645" s="3">
        <v>2</v>
      </c>
    </row>
    <row r="8646" spans="1:5" ht="33">
      <c r="A8646" s="37">
        <v>8644</v>
      </c>
      <c r="B8646" s="209"/>
      <c r="C8646" s="37" t="s">
        <v>20342</v>
      </c>
      <c r="D8646" s="6" t="s">
        <v>8504</v>
      </c>
      <c r="E8646" s="3">
        <v>2</v>
      </c>
    </row>
    <row r="8647" spans="1:5" ht="33">
      <c r="A8647" s="37">
        <v>8645</v>
      </c>
      <c r="B8647" s="209"/>
      <c r="C8647" s="37" t="s">
        <v>20343</v>
      </c>
      <c r="D8647" s="6" t="s">
        <v>8505</v>
      </c>
      <c r="E8647" s="3">
        <v>2</v>
      </c>
    </row>
    <row r="8648" spans="1:5" ht="33">
      <c r="A8648" s="37">
        <v>8646</v>
      </c>
      <c r="B8648" s="209"/>
      <c r="C8648" s="37" t="s">
        <v>20344</v>
      </c>
      <c r="D8648" s="6" t="s">
        <v>8506</v>
      </c>
      <c r="E8648" s="3">
        <v>2</v>
      </c>
    </row>
    <row r="8649" spans="1:5" ht="33">
      <c r="A8649" s="37">
        <v>8647</v>
      </c>
      <c r="B8649" s="209"/>
      <c r="C8649" s="37" t="s">
        <v>20345</v>
      </c>
      <c r="D8649" s="6" t="s">
        <v>8507</v>
      </c>
      <c r="E8649" s="3">
        <v>2</v>
      </c>
    </row>
    <row r="8650" spans="1:5" ht="33">
      <c r="A8650" s="37">
        <v>8648</v>
      </c>
      <c r="B8650" s="209"/>
      <c r="C8650" s="37" t="s">
        <v>20346</v>
      </c>
      <c r="D8650" s="6" t="s">
        <v>8508</v>
      </c>
      <c r="E8650" s="3">
        <v>2</v>
      </c>
    </row>
    <row r="8651" spans="1:5" ht="33">
      <c r="A8651" s="37">
        <v>8649</v>
      </c>
      <c r="B8651" s="209"/>
      <c r="C8651" s="37" t="s">
        <v>20347</v>
      </c>
      <c r="D8651" s="6" t="s">
        <v>8509</v>
      </c>
      <c r="E8651" s="3">
        <v>2</v>
      </c>
    </row>
    <row r="8652" spans="1:5" ht="33">
      <c r="A8652" s="37">
        <v>8650</v>
      </c>
      <c r="B8652" s="209"/>
      <c r="C8652" s="37" t="s">
        <v>20348</v>
      </c>
      <c r="D8652" s="6" t="s">
        <v>8510</v>
      </c>
      <c r="E8652" s="3">
        <v>2</v>
      </c>
    </row>
    <row r="8653" spans="1:5" ht="33">
      <c r="A8653" s="37">
        <v>8651</v>
      </c>
      <c r="B8653" s="209"/>
      <c r="C8653" s="37" t="s">
        <v>20349</v>
      </c>
      <c r="D8653" s="6" t="s">
        <v>8511</v>
      </c>
      <c r="E8653" s="3">
        <v>2</v>
      </c>
    </row>
    <row r="8654" spans="1:5" ht="33">
      <c r="A8654" s="37">
        <v>8652</v>
      </c>
      <c r="B8654" s="209"/>
      <c r="C8654" s="37" t="s">
        <v>20350</v>
      </c>
      <c r="D8654" s="6" t="s">
        <v>8512</v>
      </c>
      <c r="E8654" s="3">
        <v>2</v>
      </c>
    </row>
    <row r="8655" spans="1:5" ht="33">
      <c r="A8655" s="37">
        <v>8653</v>
      </c>
      <c r="B8655" s="209"/>
      <c r="C8655" s="37" t="s">
        <v>20351</v>
      </c>
      <c r="D8655" s="6" t="s">
        <v>8513</v>
      </c>
      <c r="E8655" s="3">
        <v>2</v>
      </c>
    </row>
    <row r="8656" spans="1:5" ht="33">
      <c r="A8656" s="37">
        <v>8654</v>
      </c>
      <c r="B8656" s="209"/>
      <c r="C8656" s="37" t="s">
        <v>20352</v>
      </c>
      <c r="D8656" s="6" t="s">
        <v>8514</v>
      </c>
      <c r="E8656" s="3">
        <v>2</v>
      </c>
    </row>
    <row r="8657" spans="1:5" ht="33">
      <c r="A8657" s="37">
        <v>8655</v>
      </c>
      <c r="B8657" s="209"/>
      <c r="C8657" s="37" t="s">
        <v>20353</v>
      </c>
      <c r="D8657" s="6" t="s">
        <v>8515</v>
      </c>
      <c r="E8657" s="3">
        <v>2</v>
      </c>
    </row>
    <row r="8658" spans="1:5" ht="33">
      <c r="A8658" s="37">
        <v>8656</v>
      </c>
      <c r="B8658" s="209"/>
      <c r="C8658" s="37" t="s">
        <v>20354</v>
      </c>
      <c r="D8658" s="6" t="s">
        <v>8516</v>
      </c>
      <c r="E8658" s="3">
        <v>2</v>
      </c>
    </row>
    <row r="8659" spans="1:5" ht="33">
      <c r="A8659" s="37">
        <v>8657</v>
      </c>
      <c r="B8659" s="209"/>
      <c r="C8659" s="37" t="s">
        <v>20355</v>
      </c>
      <c r="D8659" s="6" t="s">
        <v>8517</v>
      </c>
      <c r="E8659" s="3">
        <v>2</v>
      </c>
    </row>
    <row r="8660" spans="1:5" ht="33">
      <c r="A8660" s="37">
        <v>8658</v>
      </c>
      <c r="B8660" s="209"/>
      <c r="C8660" s="37" t="s">
        <v>20356</v>
      </c>
      <c r="D8660" s="6" t="s">
        <v>8518</v>
      </c>
      <c r="E8660" s="3">
        <v>2</v>
      </c>
    </row>
    <row r="8661" spans="1:5" ht="33">
      <c r="A8661" s="37">
        <v>8659</v>
      </c>
      <c r="B8661" s="209"/>
      <c r="C8661" s="37" t="s">
        <v>20357</v>
      </c>
      <c r="D8661" s="6" t="s">
        <v>8519</v>
      </c>
      <c r="E8661" s="3">
        <v>2</v>
      </c>
    </row>
    <row r="8662" spans="1:5" ht="33">
      <c r="A8662" s="37">
        <v>8660</v>
      </c>
      <c r="B8662" s="209"/>
      <c r="C8662" s="37" t="s">
        <v>20358</v>
      </c>
      <c r="D8662" s="6" t="s">
        <v>8520</v>
      </c>
      <c r="E8662" s="3">
        <v>2</v>
      </c>
    </row>
    <row r="8663" spans="1:5" ht="33">
      <c r="A8663" s="37">
        <v>8661</v>
      </c>
      <c r="B8663" s="209"/>
      <c r="C8663" s="37" t="s">
        <v>20359</v>
      </c>
      <c r="D8663" s="6" t="s">
        <v>8521</v>
      </c>
      <c r="E8663" s="3">
        <v>2</v>
      </c>
    </row>
    <row r="8664" spans="1:5" ht="33">
      <c r="A8664" s="37">
        <v>8662</v>
      </c>
      <c r="B8664" s="209"/>
      <c r="C8664" s="37" t="s">
        <v>20360</v>
      </c>
      <c r="D8664" s="6" t="s">
        <v>8522</v>
      </c>
      <c r="E8664" s="3">
        <v>2</v>
      </c>
    </row>
    <row r="8665" spans="1:5" ht="33">
      <c r="A8665" s="37">
        <v>8663</v>
      </c>
      <c r="B8665" s="209"/>
      <c r="C8665" s="37" t="s">
        <v>20361</v>
      </c>
      <c r="D8665" s="6" t="s">
        <v>8523</v>
      </c>
      <c r="E8665" s="3">
        <v>2</v>
      </c>
    </row>
    <row r="8666" spans="1:5" ht="33">
      <c r="A8666" s="37">
        <v>8664</v>
      </c>
      <c r="B8666" s="209"/>
      <c r="C8666" s="37" t="s">
        <v>20362</v>
      </c>
      <c r="D8666" s="6" t="s">
        <v>8524</v>
      </c>
      <c r="E8666" s="3">
        <v>2</v>
      </c>
    </row>
    <row r="8667" spans="1:5" ht="33">
      <c r="A8667" s="37">
        <v>8665</v>
      </c>
      <c r="B8667" s="209"/>
      <c r="C8667" s="37" t="s">
        <v>20363</v>
      </c>
      <c r="D8667" s="6" t="s">
        <v>8525</v>
      </c>
      <c r="E8667" s="3">
        <v>2</v>
      </c>
    </row>
    <row r="8668" spans="1:5" ht="33">
      <c r="A8668" s="37">
        <v>8666</v>
      </c>
      <c r="B8668" s="209"/>
      <c r="C8668" s="37" t="s">
        <v>20364</v>
      </c>
      <c r="D8668" s="6" t="s">
        <v>8526</v>
      </c>
      <c r="E8668" s="3">
        <v>2</v>
      </c>
    </row>
    <row r="8669" spans="1:5" ht="33">
      <c r="A8669" s="37">
        <v>8667</v>
      </c>
      <c r="B8669" s="209"/>
      <c r="C8669" s="37" t="s">
        <v>20365</v>
      </c>
      <c r="D8669" s="6" t="s">
        <v>8527</v>
      </c>
      <c r="E8669" s="3">
        <v>2</v>
      </c>
    </row>
    <row r="8670" spans="1:5" ht="33">
      <c r="A8670" s="37">
        <v>8668</v>
      </c>
      <c r="B8670" s="209"/>
      <c r="C8670" s="37" t="s">
        <v>20366</v>
      </c>
      <c r="D8670" s="6" t="s">
        <v>8528</v>
      </c>
      <c r="E8670" s="3">
        <v>2</v>
      </c>
    </row>
    <row r="8671" spans="1:5" ht="33">
      <c r="A8671" s="37">
        <v>8669</v>
      </c>
      <c r="B8671" s="209"/>
      <c r="C8671" s="37" t="s">
        <v>20367</v>
      </c>
      <c r="D8671" s="6" t="s">
        <v>8529</v>
      </c>
      <c r="E8671" s="3">
        <v>2</v>
      </c>
    </row>
    <row r="8672" spans="1:5" ht="33">
      <c r="A8672" s="37">
        <v>8670</v>
      </c>
      <c r="B8672" s="209"/>
      <c r="C8672" s="37" t="s">
        <v>20368</v>
      </c>
      <c r="D8672" s="6" t="s">
        <v>8530</v>
      </c>
      <c r="E8672" s="3">
        <v>2</v>
      </c>
    </row>
    <row r="8673" spans="1:5" ht="33">
      <c r="A8673" s="37">
        <v>8671</v>
      </c>
      <c r="B8673" s="209"/>
      <c r="C8673" s="37" t="s">
        <v>20369</v>
      </c>
      <c r="D8673" s="6" t="s">
        <v>8531</v>
      </c>
      <c r="E8673" s="3">
        <v>2</v>
      </c>
    </row>
    <row r="8674" spans="1:5" ht="33">
      <c r="A8674" s="37">
        <v>8672</v>
      </c>
      <c r="B8674" s="209"/>
      <c r="C8674" s="37" t="s">
        <v>20370</v>
      </c>
      <c r="D8674" s="6" t="s">
        <v>8532</v>
      </c>
      <c r="E8674" s="3">
        <v>2</v>
      </c>
    </row>
    <row r="8675" spans="1:5" ht="33">
      <c r="A8675" s="37">
        <v>8673</v>
      </c>
      <c r="B8675" s="209"/>
      <c r="C8675" s="37" t="s">
        <v>20371</v>
      </c>
      <c r="D8675" s="6" t="s">
        <v>8533</v>
      </c>
      <c r="E8675" s="3">
        <v>2</v>
      </c>
    </row>
    <row r="8676" spans="1:5" ht="49.5">
      <c r="A8676" s="37">
        <v>8674</v>
      </c>
      <c r="B8676" s="209"/>
      <c r="C8676" s="37" t="s">
        <v>20372</v>
      </c>
      <c r="D8676" s="6" t="s">
        <v>8534</v>
      </c>
      <c r="E8676" s="3">
        <v>2</v>
      </c>
    </row>
    <row r="8677" spans="1:5" ht="33">
      <c r="A8677" s="37">
        <v>8675</v>
      </c>
      <c r="B8677" s="209"/>
      <c r="C8677" s="37" t="s">
        <v>20373</v>
      </c>
      <c r="D8677" s="6" t="s">
        <v>8535</v>
      </c>
      <c r="E8677" s="3">
        <v>2</v>
      </c>
    </row>
    <row r="8678" spans="1:5" ht="33">
      <c r="A8678" s="37">
        <v>8676</v>
      </c>
      <c r="B8678" s="209"/>
      <c r="C8678" s="37" t="s">
        <v>20374</v>
      </c>
      <c r="D8678" s="6" t="s">
        <v>8536</v>
      </c>
      <c r="E8678" s="3">
        <v>2</v>
      </c>
    </row>
    <row r="8679" spans="1:5" ht="33">
      <c r="A8679" s="37">
        <v>8677</v>
      </c>
      <c r="B8679" s="209"/>
      <c r="C8679" s="37" t="s">
        <v>20375</v>
      </c>
      <c r="D8679" s="6" t="s">
        <v>8537</v>
      </c>
      <c r="E8679" s="3">
        <v>2</v>
      </c>
    </row>
    <row r="8680" spans="1:5" ht="33">
      <c r="A8680" s="37">
        <v>8678</v>
      </c>
      <c r="B8680" s="209"/>
      <c r="C8680" s="37" t="s">
        <v>20376</v>
      </c>
      <c r="D8680" s="6" t="s">
        <v>8538</v>
      </c>
      <c r="E8680" s="3">
        <v>2</v>
      </c>
    </row>
    <row r="8681" spans="1:5" ht="33">
      <c r="A8681" s="37">
        <v>8679</v>
      </c>
      <c r="B8681" s="209"/>
      <c r="C8681" s="37" t="s">
        <v>20377</v>
      </c>
      <c r="D8681" s="6" t="s">
        <v>8539</v>
      </c>
      <c r="E8681" s="3">
        <v>2</v>
      </c>
    </row>
    <row r="8682" spans="1:5" ht="33">
      <c r="A8682" s="37">
        <v>8680</v>
      </c>
      <c r="B8682" s="209"/>
      <c r="C8682" s="37" t="s">
        <v>20378</v>
      </c>
      <c r="D8682" s="6" t="s">
        <v>8540</v>
      </c>
      <c r="E8682" s="3">
        <v>2</v>
      </c>
    </row>
    <row r="8683" spans="1:5" ht="33">
      <c r="A8683" s="37">
        <v>8681</v>
      </c>
      <c r="B8683" s="209"/>
      <c r="C8683" s="37" t="s">
        <v>20379</v>
      </c>
      <c r="D8683" s="6" t="s">
        <v>8541</v>
      </c>
      <c r="E8683" s="3">
        <v>2</v>
      </c>
    </row>
    <row r="8684" spans="1:5" ht="33">
      <c r="A8684" s="37">
        <v>8682</v>
      </c>
      <c r="B8684" s="209"/>
      <c r="C8684" s="37" t="s">
        <v>20380</v>
      </c>
      <c r="D8684" s="6" t="s">
        <v>8542</v>
      </c>
      <c r="E8684" s="3">
        <v>2</v>
      </c>
    </row>
    <row r="8685" spans="1:5" ht="33">
      <c r="A8685" s="37">
        <v>8683</v>
      </c>
      <c r="B8685" s="209"/>
      <c r="C8685" s="37" t="s">
        <v>20381</v>
      </c>
      <c r="D8685" s="6" t="s">
        <v>8543</v>
      </c>
      <c r="E8685" s="3">
        <v>2</v>
      </c>
    </row>
    <row r="8686" spans="1:5" ht="33">
      <c r="A8686" s="37">
        <v>8684</v>
      </c>
      <c r="B8686" s="209"/>
      <c r="C8686" s="37" t="s">
        <v>20382</v>
      </c>
      <c r="D8686" s="6" t="s">
        <v>8544</v>
      </c>
      <c r="E8686" s="3">
        <v>2</v>
      </c>
    </row>
    <row r="8687" spans="1:5" ht="33">
      <c r="A8687" s="37">
        <v>8685</v>
      </c>
      <c r="B8687" s="209"/>
      <c r="C8687" s="37" t="s">
        <v>20383</v>
      </c>
      <c r="D8687" s="6" t="s">
        <v>8545</v>
      </c>
      <c r="E8687" s="3">
        <v>2</v>
      </c>
    </row>
    <row r="8688" spans="1:5" ht="33">
      <c r="A8688" s="37">
        <v>8686</v>
      </c>
      <c r="B8688" s="209"/>
      <c r="C8688" s="37" t="s">
        <v>20384</v>
      </c>
      <c r="D8688" s="6" t="s">
        <v>8546</v>
      </c>
      <c r="E8688" s="3">
        <v>2</v>
      </c>
    </row>
    <row r="8689" spans="1:5" ht="33">
      <c r="A8689" s="37">
        <v>8687</v>
      </c>
      <c r="B8689" s="209"/>
      <c r="C8689" s="37" t="s">
        <v>20385</v>
      </c>
      <c r="D8689" s="6" t="s">
        <v>8547</v>
      </c>
      <c r="E8689" s="3">
        <v>2</v>
      </c>
    </row>
    <row r="8690" spans="1:5" ht="33">
      <c r="A8690" s="37">
        <v>8688</v>
      </c>
      <c r="B8690" s="209"/>
      <c r="C8690" s="37" t="s">
        <v>20386</v>
      </c>
      <c r="D8690" s="6" t="s">
        <v>8548</v>
      </c>
      <c r="E8690" s="3">
        <v>2</v>
      </c>
    </row>
    <row r="8691" spans="1:5" ht="33">
      <c r="A8691" s="37">
        <v>8689</v>
      </c>
      <c r="B8691" s="209"/>
      <c r="C8691" s="37" t="s">
        <v>20387</v>
      </c>
      <c r="D8691" s="6" t="s">
        <v>8549</v>
      </c>
      <c r="E8691" s="3">
        <v>2</v>
      </c>
    </row>
    <row r="8692" spans="1:5" ht="33">
      <c r="A8692" s="37">
        <v>8690</v>
      </c>
      <c r="B8692" s="209"/>
      <c r="C8692" s="37" t="s">
        <v>20388</v>
      </c>
      <c r="D8692" s="6" t="s">
        <v>8550</v>
      </c>
      <c r="E8692" s="3">
        <v>2</v>
      </c>
    </row>
    <row r="8693" spans="1:5" ht="33">
      <c r="A8693" s="37">
        <v>8691</v>
      </c>
      <c r="B8693" s="209"/>
      <c r="C8693" s="37" t="s">
        <v>20389</v>
      </c>
      <c r="D8693" s="6" t="s">
        <v>8551</v>
      </c>
      <c r="E8693" s="3">
        <v>2</v>
      </c>
    </row>
    <row r="8694" spans="1:5" ht="33">
      <c r="A8694" s="37">
        <v>8692</v>
      </c>
      <c r="B8694" s="209"/>
      <c r="C8694" s="37" t="s">
        <v>20390</v>
      </c>
      <c r="D8694" s="6" t="s">
        <v>8552</v>
      </c>
      <c r="E8694" s="3">
        <v>2</v>
      </c>
    </row>
    <row r="8695" spans="1:5" ht="18.75">
      <c r="A8695" s="37">
        <v>8693</v>
      </c>
      <c r="B8695" s="209"/>
      <c r="C8695" s="37" t="s">
        <v>8553</v>
      </c>
      <c r="D8695" s="6" t="s">
        <v>8553</v>
      </c>
      <c r="E8695" s="3">
        <v>1</v>
      </c>
    </row>
    <row r="8696" spans="1:5" ht="18.75">
      <c r="A8696" s="37">
        <v>8694</v>
      </c>
      <c r="B8696" s="209"/>
      <c r="C8696" s="37" t="s">
        <v>8554</v>
      </c>
      <c r="D8696" s="6" t="s">
        <v>8554</v>
      </c>
      <c r="E8696" s="3">
        <v>1</v>
      </c>
    </row>
    <row r="8697" spans="1:5" ht="18.75">
      <c r="A8697" s="37">
        <v>8695</v>
      </c>
      <c r="B8697" s="209"/>
      <c r="C8697" s="37" t="s">
        <v>8555</v>
      </c>
      <c r="D8697" s="6" t="s">
        <v>8555</v>
      </c>
      <c r="E8697" s="3">
        <v>1</v>
      </c>
    </row>
    <row r="8698" spans="1:5" ht="18.75">
      <c r="A8698" s="37">
        <v>8696</v>
      </c>
      <c r="B8698" s="209"/>
      <c r="C8698" s="37" t="s">
        <v>8556</v>
      </c>
      <c r="D8698" s="6" t="s">
        <v>8556</v>
      </c>
      <c r="E8698" s="3">
        <v>1</v>
      </c>
    </row>
    <row r="8699" spans="1:5" ht="18.75">
      <c r="A8699" s="37">
        <v>8697</v>
      </c>
      <c r="B8699" s="209"/>
      <c r="C8699" s="37" t="s">
        <v>8557</v>
      </c>
      <c r="D8699" s="6" t="s">
        <v>8557</v>
      </c>
      <c r="E8699" s="3">
        <v>1</v>
      </c>
    </row>
    <row r="8700" spans="1:5" ht="18.75">
      <c r="A8700" s="37">
        <v>8698</v>
      </c>
      <c r="B8700" s="209"/>
      <c r="C8700" s="37" t="s">
        <v>8558</v>
      </c>
      <c r="D8700" s="6" t="s">
        <v>8558</v>
      </c>
      <c r="E8700" s="3">
        <v>1</v>
      </c>
    </row>
    <row r="8701" spans="1:5" ht="18.75">
      <c r="A8701" s="37">
        <v>8699</v>
      </c>
      <c r="B8701" s="209"/>
      <c r="C8701" s="37" t="s">
        <v>8559</v>
      </c>
      <c r="D8701" s="6" t="s">
        <v>8559</v>
      </c>
      <c r="E8701" s="3">
        <v>1</v>
      </c>
    </row>
    <row r="8702" spans="1:5" ht="18.75">
      <c r="A8702" s="37">
        <v>8700</v>
      </c>
      <c r="B8702" s="209"/>
      <c r="C8702" s="37" t="s">
        <v>8560</v>
      </c>
      <c r="D8702" s="6" t="s">
        <v>8560</v>
      </c>
      <c r="E8702" s="3">
        <v>1</v>
      </c>
    </row>
    <row r="8703" spans="1:5" ht="18.75">
      <c r="A8703" s="37">
        <v>8701</v>
      </c>
      <c r="B8703" s="209"/>
      <c r="C8703" s="37" t="s">
        <v>8561</v>
      </c>
      <c r="D8703" s="6" t="s">
        <v>8561</v>
      </c>
      <c r="E8703" s="3">
        <v>1</v>
      </c>
    </row>
    <row r="8704" spans="1:5" ht="18.75">
      <c r="A8704" s="37">
        <v>8702</v>
      </c>
      <c r="B8704" s="209"/>
      <c r="C8704" s="37" t="s">
        <v>8562</v>
      </c>
      <c r="D8704" s="6" t="s">
        <v>8562</v>
      </c>
      <c r="E8704" s="3">
        <v>1</v>
      </c>
    </row>
    <row r="8705" spans="1:5" ht="18.75">
      <c r="A8705" s="37">
        <v>8703</v>
      </c>
      <c r="B8705" s="209"/>
      <c r="C8705" s="37" t="s">
        <v>8563</v>
      </c>
      <c r="D8705" s="6" t="s">
        <v>8563</v>
      </c>
      <c r="E8705" s="3">
        <v>1</v>
      </c>
    </row>
    <row r="8706" spans="1:5" ht="18.75">
      <c r="A8706" s="37">
        <v>8704</v>
      </c>
      <c r="B8706" s="209"/>
      <c r="C8706" s="37" t="s">
        <v>8564</v>
      </c>
      <c r="D8706" s="6" t="s">
        <v>8564</v>
      </c>
      <c r="E8706" s="3">
        <v>1</v>
      </c>
    </row>
    <row r="8707" spans="1:5" ht="18.75">
      <c r="A8707" s="37">
        <v>8705</v>
      </c>
      <c r="B8707" s="209"/>
      <c r="C8707" s="37" t="s">
        <v>8565</v>
      </c>
      <c r="D8707" s="6" t="s">
        <v>8565</v>
      </c>
      <c r="E8707" s="3">
        <v>1</v>
      </c>
    </row>
    <row r="8708" spans="1:5" ht="18.75">
      <c r="A8708" s="37">
        <v>8706</v>
      </c>
      <c r="B8708" s="209"/>
      <c r="C8708" s="37" t="s">
        <v>8566</v>
      </c>
      <c r="D8708" s="6" t="s">
        <v>8566</v>
      </c>
      <c r="E8708" s="3">
        <v>1</v>
      </c>
    </row>
    <row r="8709" spans="1:5" ht="18.75">
      <c r="A8709" s="37">
        <v>8707</v>
      </c>
      <c r="B8709" s="209"/>
      <c r="C8709" s="37" t="s">
        <v>8567</v>
      </c>
      <c r="D8709" s="6" t="s">
        <v>8567</v>
      </c>
      <c r="E8709" s="3">
        <v>1</v>
      </c>
    </row>
    <row r="8710" spans="1:5" ht="18.75">
      <c r="A8710" s="37">
        <v>8708</v>
      </c>
      <c r="B8710" s="209"/>
      <c r="C8710" s="37" t="s">
        <v>8568</v>
      </c>
      <c r="D8710" s="6" t="s">
        <v>8568</v>
      </c>
      <c r="E8710" s="3">
        <v>1</v>
      </c>
    </row>
    <row r="8711" spans="1:5" ht="18.75">
      <c r="A8711" s="37">
        <v>8709</v>
      </c>
      <c r="B8711" s="209"/>
      <c r="C8711" s="37" t="s">
        <v>8569</v>
      </c>
      <c r="D8711" s="6" t="s">
        <v>8569</v>
      </c>
      <c r="E8711" s="3">
        <v>1</v>
      </c>
    </row>
    <row r="8712" spans="1:5" ht="18.75">
      <c r="A8712" s="37">
        <v>8710</v>
      </c>
      <c r="B8712" s="209"/>
      <c r="C8712" s="37" t="s">
        <v>8570</v>
      </c>
      <c r="D8712" s="6" t="s">
        <v>8570</v>
      </c>
      <c r="E8712" s="3">
        <v>1</v>
      </c>
    </row>
    <row r="8713" spans="1:5" ht="18.75">
      <c r="A8713" s="37">
        <v>8711</v>
      </c>
      <c r="B8713" s="209"/>
      <c r="C8713" s="37" t="s">
        <v>8571</v>
      </c>
      <c r="D8713" s="6" t="s">
        <v>8571</v>
      </c>
      <c r="E8713" s="3">
        <v>1</v>
      </c>
    </row>
    <row r="8714" spans="1:5" ht="18.75">
      <c r="A8714" s="37">
        <v>8712</v>
      </c>
      <c r="B8714" s="209"/>
      <c r="C8714" s="37" t="s">
        <v>8572</v>
      </c>
      <c r="D8714" s="6" t="s">
        <v>8572</v>
      </c>
      <c r="E8714" s="3">
        <v>1</v>
      </c>
    </row>
    <row r="8715" spans="1:5" ht="18.75">
      <c r="A8715" s="37">
        <v>8713</v>
      </c>
      <c r="B8715" s="209"/>
      <c r="C8715" s="37" t="s">
        <v>8573</v>
      </c>
      <c r="D8715" s="6" t="s">
        <v>8573</v>
      </c>
      <c r="E8715" s="3">
        <v>1</v>
      </c>
    </row>
    <row r="8716" spans="1:5" ht="18.75">
      <c r="A8716" s="37">
        <v>8714</v>
      </c>
      <c r="B8716" s="209"/>
      <c r="C8716" s="37" t="s">
        <v>8574</v>
      </c>
      <c r="D8716" s="6" t="s">
        <v>8574</v>
      </c>
      <c r="E8716" s="3">
        <v>1</v>
      </c>
    </row>
    <row r="8717" spans="1:5" ht="18.75">
      <c r="A8717" s="37">
        <v>8715</v>
      </c>
      <c r="B8717" s="209"/>
      <c r="C8717" s="37" t="s">
        <v>8575</v>
      </c>
      <c r="D8717" s="6" t="s">
        <v>8575</v>
      </c>
      <c r="E8717" s="3">
        <v>1</v>
      </c>
    </row>
    <row r="8718" spans="1:5" ht="18.75">
      <c r="A8718" s="37">
        <v>8716</v>
      </c>
      <c r="B8718" s="209"/>
      <c r="C8718" s="37" t="s">
        <v>8576</v>
      </c>
      <c r="D8718" s="6" t="s">
        <v>8576</v>
      </c>
      <c r="E8718" s="3">
        <v>1</v>
      </c>
    </row>
    <row r="8719" spans="1:5" ht="18.75">
      <c r="A8719" s="37">
        <v>8717</v>
      </c>
      <c r="B8719" s="209"/>
      <c r="C8719" s="37" t="s">
        <v>8577</v>
      </c>
      <c r="D8719" s="6" t="s">
        <v>8577</v>
      </c>
      <c r="E8719" s="3">
        <v>1</v>
      </c>
    </row>
    <row r="8720" spans="1:5" ht="18.75">
      <c r="A8720" s="37">
        <v>8718</v>
      </c>
      <c r="B8720" s="209"/>
      <c r="C8720" s="37" t="s">
        <v>8578</v>
      </c>
      <c r="D8720" s="6" t="s">
        <v>8578</v>
      </c>
      <c r="E8720" s="3">
        <v>1</v>
      </c>
    </row>
    <row r="8721" spans="1:5" ht="18.75">
      <c r="A8721" s="37">
        <v>8719</v>
      </c>
      <c r="B8721" s="209"/>
      <c r="C8721" s="37" t="s">
        <v>8579</v>
      </c>
      <c r="D8721" s="6" t="s">
        <v>8579</v>
      </c>
      <c r="E8721" s="3">
        <v>1</v>
      </c>
    </row>
    <row r="8722" spans="1:5" ht="18.75">
      <c r="A8722" s="37">
        <v>8720</v>
      </c>
      <c r="B8722" s="209"/>
      <c r="C8722" s="37" t="s">
        <v>8580</v>
      </c>
      <c r="D8722" s="6" t="s">
        <v>8580</v>
      </c>
      <c r="E8722" s="3">
        <v>1</v>
      </c>
    </row>
    <row r="8723" spans="1:5" ht="18.75">
      <c r="A8723" s="37">
        <v>8721</v>
      </c>
      <c r="B8723" s="209"/>
      <c r="C8723" s="37" t="s">
        <v>8581</v>
      </c>
      <c r="D8723" s="6" t="s">
        <v>8581</v>
      </c>
      <c r="E8723" s="3">
        <v>1</v>
      </c>
    </row>
    <row r="8724" spans="1:5" ht="18.75">
      <c r="A8724" s="37">
        <v>8722</v>
      </c>
      <c r="B8724" s="209"/>
      <c r="C8724" s="37" t="s">
        <v>8582</v>
      </c>
      <c r="D8724" s="6" t="s">
        <v>8582</v>
      </c>
      <c r="E8724" s="3">
        <v>1</v>
      </c>
    </row>
    <row r="8725" spans="1:5" ht="18.75">
      <c r="A8725" s="37">
        <v>8723</v>
      </c>
      <c r="B8725" s="209"/>
      <c r="C8725" s="37" t="s">
        <v>8583</v>
      </c>
      <c r="D8725" s="6" t="s">
        <v>8583</v>
      </c>
      <c r="E8725" s="3">
        <v>1</v>
      </c>
    </row>
    <row r="8726" spans="1:5" ht="18.75">
      <c r="A8726" s="37">
        <v>8724</v>
      </c>
      <c r="B8726" s="209"/>
      <c r="C8726" s="37" t="s">
        <v>8584</v>
      </c>
      <c r="D8726" s="6" t="s">
        <v>8584</v>
      </c>
      <c r="E8726" s="3">
        <v>1</v>
      </c>
    </row>
    <row r="8727" spans="1:5" ht="18.75">
      <c r="A8727" s="37">
        <v>8725</v>
      </c>
      <c r="B8727" s="209"/>
      <c r="C8727" s="37" t="s">
        <v>8585</v>
      </c>
      <c r="D8727" s="6" t="s">
        <v>8585</v>
      </c>
      <c r="E8727" s="3">
        <v>1</v>
      </c>
    </row>
    <row r="8728" spans="1:5" ht="18.75">
      <c r="A8728" s="37">
        <v>8726</v>
      </c>
      <c r="B8728" s="209"/>
      <c r="C8728" s="37" t="s">
        <v>20391</v>
      </c>
      <c r="D8728" s="6" t="s">
        <v>8586</v>
      </c>
      <c r="E8728" s="3">
        <v>1</v>
      </c>
    </row>
    <row r="8729" spans="1:5" ht="18.75">
      <c r="A8729" s="37">
        <v>8727</v>
      </c>
      <c r="B8729" s="209"/>
      <c r="C8729" s="37" t="s">
        <v>20392</v>
      </c>
      <c r="D8729" s="6" t="s">
        <v>8587</v>
      </c>
      <c r="E8729" s="3">
        <v>1</v>
      </c>
    </row>
    <row r="8730" spans="1:5" ht="18.75">
      <c r="A8730" s="37">
        <v>8728</v>
      </c>
      <c r="B8730" s="209"/>
      <c r="C8730" s="37" t="s">
        <v>20393</v>
      </c>
      <c r="D8730" s="6" t="s">
        <v>8588</v>
      </c>
      <c r="E8730" s="3">
        <v>1</v>
      </c>
    </row>
    <row r="8731" spans="1:5" ht="18.75">
      <c r="A8731" s="37">
        <v>8729</v>
      </c>
      <c r="B8731" s="209"/>
      <c r="C8731" s="37" t="s">
        <v>20394</v>
      </c>
      <c r="D8731" s="6" t="s">
        <v>8589</v>
      </c>
      <c r="E8731" s="3">
        <v>1</v>
      </c>
    </row>
    <row r="8732" spans="1:5" ht="18.75">
      <c r="A8732" s="37">
        <v>8730</v>
      </c>
      <c r="B8732" s="209"/>
      <c r="C8732" s="37" t="s">
        <v>8590</v>
      </c>
      <c r="D8732" s="6" t="s">
        <v>8590</v>
      </c>
      <c r="E8732" s="3">
        <v>1</v>
      </c>
    </row>
    <row r="8733" spans="1:5" ht="18.75">
      <c r="A8733" s="37">
        <v>8731</v>
      </c>
      <c r="B8733" s="209"/>
      <c r="C8733" s="37" t="s">
        <v>8591</v>
      </c>
      <c r="D8733" s="6" t="s">
        <v>8591</v>
      </c>
      <c r="E8733" s="3">
        <v>1</v>
      </c>
    </row>
    <row r="8734" spans="1:5" ht="18.75">
      <c r="A8734" s="37">
        <v>8732</v>
      </c>
      <c r="B8734" s="209"/>
      <c r="C8734" s="37" t="s">
        <v>20395</v>
      </c>
      <c r="D8734" s="6" t="s">
        <v>8592</v>
      </c>
      <c r="E8734" s="3">
        <v>1</v>
      </c>
    </row>
    <row r="8735" spans="1:5" ht="18.75">
      <c r="A8735" s="37">
        <v>8733</v>
      </c>
      <c r="B8735" s="209"/>
      <c r="C8735" s="37" t="s">
        <v>20396</v>
      </c>
      <c r="D8735" s="6" t="s">
        <v>8593</v>
      </c>
      <c r="E8735" s="3">
        <v>1</v>
      </c>
    </row>
    <row r="8736" spans="1:5" ht="18.75">
      <c r="A8736" s="37">
        <v>8734</v>
      </c>
      <c r="B8736" s="209"/>
      <c r="C8736" s="37" t="s">
        <v>8594</v>
      </c>
      <c r="D8736" s="6" t="s">
        <v>8594</v>
      </c>
      <c r="E8736" s="3">
        <v>1</v>
      </c>
    </row>
    <row r="8737" spans="1:5" ht="18.75">
      <c r="A8737" s="37">
        <v>8735</v>
      </c>
      <c r="B8737" s="209"/>
      <c r="C8737" s="37" t="s">
        <v>8595</v>
      </c>
      <c r="D8737" s="6" t="s">
        <v>8595</v>
      </c>
      <c r="E8737" s="3">
        <v>1</v>
      </c>
    </row>
    <row r="8738" spans="1:5" ht="18.75">
      <c r="A8738" s="37">
        <v>8736</v>
      </c>
      <c r="B8738" s="209"/>
      <c r="C8738" s="37" t="s">
        <v>8596</v>
      </c>
      <c r="D8738" s="6" t="s">
        <v>8596</v>
      </c>
      <c r="E8738" s="3">
        <v>1</v>
      </c>
    </row>
    <row r="8739" spans="1:5" ht="33">
      <c r="A8739" s="37">
        <v>8737</v>
      </c>
      <c r="B8739" s="209"/>
      <c r="C8739" s="37" t="s">
        <v>20397</v>
      </c>
      <c r="D8739" s="6" t="s">
        <v>8597</v>
      </c>
      <c r="E8739" s="3">
        <v>2</v>
      </c>
    </row>
    <row r="8740" spans="1:5" ht="33">
      <c r="A8740" s="37">
        <v>8738</v>
      </c>
      <c r="B8740" s="209"/>
      <c r="C8740" s="37" t="s">
        <v>20398</v>
      </c>
      <c r="D8740" s="6" t="s">
        <v>8598</v>
      </c>
      <c r="E8740" s="3">
        <v>2</v>
      </c>
    </row>
    <row r="8741" spans="1:5" ht="33">
      <c r="A8741" s="37">
        <v>8739</v>
      </c>
      <c r="B8741" s="209"/>
      <c r="C8741" s="37" t="s">
        <v>20399</v>
      </c>
      <c r="D8741" s="6" t="s">
        <v>8599</v>
      </c>
      <c r="E8741" s="3">
        <v>2</v>
      </c>
    </row>
    <row r="8742" spans="1:5" ht="33">
      <c r="A8742" s="37">
        <v>8740</v>
      </c>
      <c r="B8742" s="209"/>
      <c r="C8742" s="37" t="s">
        <v>20400</v>
      </c>
      <c r="D8742" s="6" t="s">
        <v>8600</v>
      </c>
      <c r="E8742" s="3">
        <v>2</v>
      </c>
    </row>
    <row r="8743" spans="1:5" ht="33">
      <c r="A8743" s="37">
        <v>8741</v>
      </c>
      <c r="B8743" s="209"/>
      <c r="C8743" s="37" t="s">
        <v>20401</v>
      </c>
      <c r="D8743" s="6" t="s">
        <v>8601</v>
      </c>
      <c r="E8743" s="3">
        <v>2</v>
      </c>
    </row>
    <row r="8744" spans="1:5" ht="33">
      <c r="A8744" s="37">
        <v>8742</v>
      </c>
      <c r="B8744" s="209"/>
      <c r="C8744" s="37" t="s">
        <v>20402</v>
      </c>
      <c r="D8744" s="6" t="s">
        <v>8602</v>
      </c>
      <c r="E8744" s="3">
        <v>2</v>
      </c>
    </row>
    <row r="8745" spans="1:5" ht="33">
      <c r="A8745" s="37">
        <v>8743</v>
      </c>
      <c r="B8745" s="209"/>
      <c r="C8745" s="37" t="s">
        <v>20403</v>
      </c>
      <c r="D8745" s="6" t="s">
        <v>8603</v>
      </c>
      <c r="E8745" s="3">
        <v>2</v>
      </c>
    </row>
    <row r="8746" spans="1:5" ht="33">
      <c r="A8746" s="37">
        <v>8744</v>
      </c>
      <c r="B8746" s="209"/>
      <c r="C8746" s="37" t="s">
        <v>20404</v>
      </c>
      <c r="D8746" s="6" t="s">
        <v>8604</v>
      </c>
      <c r="E8746" s="3">
        <v>2</v>
      </c>
    </row>
    <row r="8747" spans="1:5" ht="33">
      <c r="A8747" s="37">
        <v>8745</v>
      </c>
      <c r="B8747" s="209"/>
      <c r="C8747" s="37" t="s">
        <v>20405</v>
      </c>
      <c r="D8747" s="6" t="s">
        <v>8605</v>
      </c>
      <c r="E8747" s="3">
        <v>2</v>
      </c>
    </row>
    <row r="8748" spans="1:5" ht="33">
      <c r="A8748" s="37">
        <v>8746</v>
      </c>
      <c r="B8748" s="209"/>
      <c r="C8748" s="37" t="s">
        <v>20406</v>
      </c>
      <c r="D8748" s="6" t="s">
        <v>8606</v>
      </c>
      <c r="E8748" s="3">
        <v>2</v>
      </c>
    </row>
    <row r="8749" spans="1:5" ht="33">
      <c r="A8749" s="37">
        <v>8747</v>
      </c>
      <c r="B8749" s="209"/>
      <c r="C8749" s="37" t="s">
        <v>20407</v>
      </c>
      <c r="D8749" s="6" t="s">
        <v>8607</v>
      </c>
      <c r="E8749" s="3">
        <v>2</v>
      </c>
    </row>
    <row r="8750" spans="1:5" ht="33">
      <c r="A8750" s="37">
        <v>8748</v>
      </c>
      <c r="B8750" s="209"/>
      <c r="C8750" s="37" t="s">
        <v>20408</v>
      </c>
      <c r="D8750" s="6" t="s">
        <v>8608</v>
      </c>
      <c r="E8750" s="3">
        <v>2</v>
      </c>
    </row>
    <row r="8751" spans="1:5" ht="49.5">
      <c r="A8751" s="37">
        <v>8749</v>
      </c>
      <c r="B8751" s="209"/>
      <c r="C8751" s="37" t="s">
        <v>20409</v>
      </c>
      <c r="D8751" s="6" t="s">
        <v>8609</v>
      </c>
      <c r="E8751" s="3">
        <v>2</v>
      </c>
    </row>
    <row r="8752" spans="1:5" ht="33">
      <c r="A8752" s="37">
        <v>8750</v>
      </c>
      <c r="B8752" s="209"/>
      <c r="C8752" s="37" t="s">
        <v>20410</v>
      </c>
      <c r="D8752" s="6" t="s">
        <v>8610</v>
      </c>
      <c r="E8752" s="3">
        <v>2</v>
      </c>
    </row>
    <row r="8753" spans="1:5" ht="33">
      <c r="A8753" s="37">
        <v>8751</v>
      </c>
      <c r="B8753" s="209"/>
      <c r="C8753" s="37" t="s">
        <v>20411</v>
      </c>
      <c r="D8753" s="6" t="s">
        <v>8611</v>
      </c>
      <c r="E8753" s="3">
        <v>2</v>
      </c>
    </row>
    <row r="8754" spans="1:5" ht="33">
      <c r="A8754" s="37">
        <v>8752</v>
      </c>
      <c r="B8754" s="209"/>
      <c r="C8754" s="37" t="s">
        <v>20412</v>
      </c>
      <c r="D8754" s="6" t="s">
        <v>8612</v>
      </c>
      <c r="E8754" s="3">
        <v>2</v>
      </c>
    </row>
    <row r="8755" spans="1:5" ht="33">
      <c r="A8755" s="37">
        <v>8753</v>
      </c>
      <c r="B8755" s="209"/>
      <c r="C8755" s="37" t="s">
        <v>20413</v>
      </c>
      <c r="D8755" s="6" t="s">
        <v>8613</v>
      </c>
      <c r="E8755" s="3">
        <v>2</v>
      </c>
    </row>
    <row r="8756" spans="1:5" ht="33">
      <c r="A8756" s="37">
        <v>8754</v>
      </c>
      <c r="B8756" s="209"/>
      <c r="C8756" s="37" t="s">
        <v>20414</v>
      </c>
      <c r="D8756" s="6" t="s">
        <v>8614</v>
      </c>
      <c r="E8756" s="3">
        <v>2</v>
      </c>
    </row>
    <row r="8757" spans="1:5" ht="33">
      <c r="A8757" s="37">
        <v>8755</v>
      </c>
      <c r="B8757" s="209"/>
      <c r="C8757" s="37" t="s">
        <v>20415</v>
      </c>
      <c r="D8757" s="6" t="s">
        <v>8615</v>
      </c>
      <c r="E8757" s="3">
        <v>2</v>
      </c>
    </row>
    <row r="8758" spans="1:5" ht="33">
      <c r="A8758" s="37">
        <v>8756</v>
      </c>
      <c r="B8758" s="209"/>
      <c r="C8758" s="37" t="s">
        <v>20416</v>
      </c>
      <c r="D8758" s="6" t="s">
        <v>8616</v>
      </c>
      <c r="E8758" s="3">
        <v>2</v>
      </c>
    </row>
    <row r="8759" spans="1:5" ht="33">
      <c r="A8759" s="37">
        <v>8757</v>
      </c>
      <c r="B8759" s="209"/>
      <c r="C8759" s="37" t="s">
        <v>20417</v>
      </c>
      <c r="D8759" s="6" t="s">
        <v>8617</v>
      </c>
      <c r="E8759" s="3">
        <v>2</v>
      </c>
    </row>
    <row r="8760" spans="1:5" ht="33">
      <c r="A8760" s="37">
        <v>8758</v>
      </c>
      <c r="B8760" s="209"/>
      <c r="C8760" s="37" t="s">
        <v>20418</v>
      </c>
      <c r="D8760" s="6" t="s">
        <v>8618</v>
      </c>
      <c r="E8760" s="3">
        <v>2</v>
      </c>
    </row>
    <row r="8761" spans="1:5" ht="33">
      <c r="A8761" s="37">
        <v>8759</v>
      </c>
      <c r="B8761" s="209"/>
      <c r="C8761" s="37" t="s">
        <v>20419</v>
      </c>
      <c r="D8761" s="6" t="s">
        <v>8619</v>
      </c>
      <c r="E8761" s="3">
        <v>2</v>
      </c>
    </row>
    <row r="8762" spans="1:5" ht="33">
      <c r="A8762" s="37">
        <v>8760</v>
      </c>
      <c r="B8762" s="209"/>
      <c r="C8762" s="37" t="s">
        <v>20420</v>
      </c>
      <c r="D8762" s="6" t="s">
        <v>8620</v>
      </c>
      <c r="E8762" s="3">
        <v>2</v>
      </c>
    </row>
    <row r="8763" spans="1:5" ht="49.5">
      <c r="A8763" s="37">
        <v>8761</v>
      </c>
      <c r="B8763" s="209"/>
      <c r="C8763" s="37" t="s">
        <v>20421</v>
      </c>
      <c r="D8763" s="6" t="s">
        <v>8621</v>
      </c>
      <c r="E8763" s="3">
        <v>2</v>
      </c>
    </row>
    <row r="8764" spans="1:5" ht="33">
      <c r="A8764" s="37">
        <v>8762</v>
      </c>
      <c r="B8764" s="209"/>
      <c r="C8764" s="37" t="s">
        <v>20422</v>
      </c>
      <c r="D8764" s="6" t="s">
        <v>8622</v>
      </c>
      <c r="E8764" s="3">
        <v>2</v>
      </c>
    </row>
    <row r="8765" spans="1:5" ht="33">
      <c r="A8765" s="37">
        <v>8763</v>
      </c>
      <c r="B8765" s="209"/>
      <c r="C8765" s="37" t="s">
        <v>20423</v>
      </c>
      <c r="D8765" s="6" t="s">
        <v>8623</v>
      </c>
      <c r="E8765" s="3">
        <v>2</v>
      </c>
    </row>
    <row r="8766" spans="1:5" ht="33">
      <c r="A8766" s="37">
        <v>8764</v>
      </c>
      <c r="B8766" s="209"/>
      <c r="C8766" s="37" t="s">
        <v>20424</v>
      </c>
      <c r="D8766" s="6" t="s">
        <v>8624</v>
      </c>
      <c r="E8766" s="3">
        <v>2</v>
      </c>
    </row>
    <row r="8767" spans="1:5" ht="33">
      <c r="A8767" s="37">
        <v>8765</v>
      </c>
      <c r="B8767" s="209"/>
      <c r="C8767" s="37" t="s">
        <v>20425</v>
      </c>
      <c r="D8767" s="6" t="s">
        <v>8625</v>
      </c>
      <c r="E8767" s="3">
        <v>2</v>
      </c>
    </row>
    <row r="8768" spans="1:5" ht="33">
      <c r="A8768" s="37">
        <v>8766</v>
      </c>
      <c r="B8768" s="209"/>
      <c r="C8768" s="37" t="s">
        <v>20426</v>
      </c>
      <c r="D8768" s="6" t="s">
        <v>8626</v>
      </c>
      <c r="E8768" s="3">
        <v>2</v>
      </c>
    </row>
    <row r="8769" spans="1:5" ht="33">
      <c r="A8769" s="37">
        <v>8767</v>
      </c>
      <c r="B8769" s="209"/>
      <c r="C8769" s="37" t="s">
        <v>20427</v>
      </c>
      <c r="D8769" s="6" t="s">
        <v>8627</v>
      </c>
      <c r="E8769" s="3">
        <v>2</v>
      </c>
    </row>
    <row r="8770" spans="1:5" ht="18.75">
      <c r="A8770" s="37">
        <v>8768</v>
      </c>
      <c r="B8770" s="209"/>
      <c r="C8770" s="37" t="s">
        <v>20428</v>
      </c>
      <c r="D8770" s="6" t="s">
        <v>8628</v>
      </c>
      <c r="E8770" s="3">
        <v>2</v>
      </c>
    </row>
    <row r="8771" spans="1:5" ht="18.75">
      <c r="A8771" s="37">
        <v>8769</v>
      </c>
      <c r="B8771" s="209"/>
      <c r="C8771" s="37" t="s">
        <v>20429</v>
      </c>
      <c r="D8771" s="6" t="s">
        <v>8629</v>
      </c>
      <c r="E8771" s="3">
        <v>2</v>
      </c>
    </row>
    <row r="8772" spans="1:5" ht="18.75">
      <c r="A8772" s="37">
        <v>8770</v>
      </c>
      <c r="B8772" s="209"/>
      <c r="C8772" s="37" t="s">
        <v>20430</v>
      </c>
      <c r="D8772" s="6" t="s">
        <v>8630</v>
      </c>
      <c r="E8772" s="3">
        <v>2</v>
      </c>
    </row>
    <row r="8773" spans="1:5" ht="33">
      <c r="A8773" s="37">
        <v>8771</v>
      </c>
      <c r="B8773" s="209"/>
      <c r="C8773" s="37" t="s">
        <v>20431</v>
      </c>
      <c r="D8773" s="6" t="s">
        <v>8631</v>
      </c>
      <c r="E8773" s="3">
        <v>2</v>
      </c>
    </row>
    <row r="8774" spans="1:5" ht="33">
      <c r="A8774" s="37">
        <v>8772</v>
      </c>
      <c r="B8774" s="209"/>
      <c r="C8774" s="37" t="s">
        <v>20432</v>
      </c>
      <c r="D8774" s="6" t="s">
        <v>8632</v>
      </c>
      <c r="E8774" s="3">
        <v>2</v>
      </c>
    </row>
    <row r="8775" spans="1:5" ht="33">
      <c r="A8775" s="37">
        <v>8773</v>
      </c>
      <c r="B8775" s="209"/>
      <c r="C8775" s="37" t="s">
        <v>20433</v>
      </c>
      <c r="D8775" s="6" t="s">
        <v>8633</v>
      </c>
      <c r="E8775" s="3">
        <v>2</v>
      </c>
    </row>
    <row r="8776" spans="1:5" ht="33">
      <c r="A8776" s="37">
        <v>8774</v>
      </c>
      <c r="B8776" s="209"/>
      <c r="C8776" s="37" t="s">
        <v>20434</v>
      </c>
      <c r="D8776" s="6" t="s">
        <v>8634</v>
      </c>
      <c r="E8776" s="3">
        <v>2</v>
      </c>
    </row>
    <row r="8777" spans="1:5" ht="33">
      <c r="A8777" s="37">
        <v>8775</v>
      </c>
      <c r="B8777" s="209"/>
      <c r="C8777" s="37" t="s">
        <v>20435</v>
      </c>
      <c r="D8777" s="6" t="s">
        <v>8635</v>
      </c>
      <c r="E8777" s="3">
        <v>2</v>
      </c>
    </row>
    <row r="8778" spans="1:5" ht="33">
      <c r="A8778" s="37">
        <v>8776</v>
      </c>
      <c r="B8778" s="209"/>
      <c r="C8778" s="37" t="s">
        <v>20436</v>
      </c>
      <c r="D8778" s="6" t="s">
        <v>8636</v>
      </c>
      <c r="E8778" s="3">
        <v>2</v>
      </c>
    </row>
    <row r="8779" spans="1:5" ht="33">
      <c r="A8779" s="37">
        <v>8777</v>
      </c>
      <c r="B8779" s="209"/>
      <c r="C8779" s="37" t="s">
        <v>20437</v>
      </c>
      <c r="D8779" s="6" t="s">
        <v>8637</v>
      </c>
      <c r="E8779" s="3">
        <v>2</v>
      </c>
    </row>
    <row r="8780" spans="1:5" ht="33">
      <c r="A8780" s="37">
        <v>8778</v>
      </c>
      <c r="B8780" s="209"/>
      <c r="C8780" s="37" t="s">
        <v>20438</v>
      </c>
      <c r="D8780" s="6" t="s">
        <v>8638</v>
      </c>
      <c r="E8780" s="3">
        <v>2</v>
      </c>
    </row>
    <row r="8781" spans="1:5" ht="33">
      <c r="A8781" s="37">
        <v>8779</v>
      </c>
      <c r="B8781" s="209"/>
      <c r="C8781" s="37" t="s">
        <v>20439</v>
      </c>
      <c r="D8781" s="6" t="s">
        <v>8639</v>
      </c>
      <c r="E8781" s="3">
        <v>2</v>
      </c>
    </row>
    <row r="8782" spans="1:5" ht="33">
      <c r="A8782" s="37">
        <v>8780</v>
      </c>
      <c r="B8782" s="209"/>
      <c r="C8782" s="37" t="s">
        <v>20440</v>
      </c>
      <c r="D8782" s="6" t="s">
        <v>8640</v>
      </c>
      <c r="E8782" s="3">
        <v>2</v>
      </c>
    </row>
    <row r="8783" spans="1:5" ht="33">
      <c r="A8783" s="37">
        <v>8781</v>
      </c>
      <c r="B8783" s="209"/>
      <c r="C8783" s="37" t="s">
        <v>20441</v>
      </c>
      <c r="D8783" s="6" t="s">
        <v>8641</v>
      </c>
      <c r="E8783" s="3">
        <v>2</v>
      </c>
    </row>
    <row r="8784" spans="1:5" ht="33">
      <c r="A8784" s="37">
        <v>8782</v>
      </c>
      <c r="B8784" s="209"/>
      <c r="C8784" s="37" t="s">
        <v>20442</v>
      </c>
      <c r="D8784" s="6" t="s">
        <v>8642</v>
      </c>
      <c r="E8784" s="3">
        <v>2</v>
      </c>
    </row>
    <row r="8785" spans="1:5" ht="33">
      <c r="A8785" s="37">
        <v>8783</v>
      </c>
      <c r="B8785" s="209"/>
      <c r="C8785" s="37" t="s">
        <v>20443</v>
      </c>
      <c r="D8785" s="6" t="s">
        <v>8643</v>
      </c>
      <c r="E8785" s="3">
        <v>2</v>
      </c>
    </row>
    <row r="8786" spans="1:5" ht="33">
      <c r="A8786" s="37">
        <v>8784</v>
      </c>
      <c r="B8786" s="209"/>
      <c r="C8786" s="37" t="s">
        <v>20444</v>
      </c>
      <c r="D8786" s="6" t="s">
        <v>8644</v>
      </c>
      <c r="E8786" s="3">
        <v>2</v>
      </c>
    </row>
    <row r="8787" spans="1:5" ht="33">
      <c r="A8787" s="37">
        <v>8785</v>
      </c>
      <c r="B8787" s="209"/>
      <c r="C8787" s="37" t="s">
        <v>20445</v>
      </c>
      <c r="D8787" s="6" t="s">
        <v>8645</v>
      </c>
      <c r="E8787" s="3">
        <v>2</v>
      </c>
    </row>
    <row r="8788" spans="1:5" ht="33">
      <c r="A8788" s="37">
        <v>8786</v>
      </c>
      <c r="B8788" s="209"/>
      <c r="C8788" s="37" t="s">
        <v>20446</v>
      </c>
      <c r="D8788" s="6" t="s">
        <v>8646</v>
      </c>
      <c r="E8788" s="3">
        <v>2</v>
      </c>
    </row>
    <row r="8789" spans="1:5" ht="33">
      <c r="A8789" s="37">
        <v>8787</v>
      </c>
      <c r="B8789" s="209"/>
      <c r="C8789" s="37" t="s">
        <v>20447</v>
      </c>
      <c r="D8789" s="6" t="s">
        <v>8647</v>
      </c>
      <c r="E8789" s="3">
        <v>2</v>
      </c>
    </row>
    <row r="8790" spans="1:5" ht="18.75">
      <c r="A8790" s="37">
        <v>8788</v>
      </c>
      <c r="B8790" s="209"/>
      <c r="C8790" s="37" t="s">
        <v>8648</v>
      </c>
      <c r="D8790" s="6" t="s">
        <v>8648</v>
      </c>
      <c r="E8790" s="3">
        <v>2</v>
      </c>
    </row>
    <row r="8791" spans="1:5" ht="49.5">
      <c r="A8791" s="37">
        <v>8789</v>
      </c>
      <c r="B8791" s="209"/>
      <c r="C8791" s="37" t="s">
        <v>20448</v>
      </c>
      <c r="D8791" s="6" t="s">
        <v>8649</v>
      </c>
      <c r="E8791" s="3">
        <v>10</v>
      </c>
    </row>
    <row r="8792" spans="1:5" ht="33">
      <c r="A8792" s="37">
        <v>8790</v>
      </c>
      <c r="B8792" s="209"/>
      <c r="C8792" s="37" t="s">
        <v>20449</v>
      </c>
      <c r="D8792" s="6" t="s">
        <v>8650</v>
      </c>
      <c r="E8792" s="3">
        <v>10</v>
      </c>
    </row>
    <row r="8793" spans="1:5" ht="49.5">
      <c r="A8793" s="37">
        <v>8791</v>
      </c>
      <c r="B8793" s="209"/>
      <c r="C8793" s="37" t="s">
        <v>20450</v>
      </c>
      <c r="D8793" s="6" t="s">
        <v>8651</v>
      </c>
      <c r="E8793" s="3">
        <v>10</v>
      </c>
    </row>
    <row r="8794" spans="1:5" ht="33">
      <c r="A8794" s="37">
        <v>8792</v>
      </c>
      <c r="B8794" s="209"/>
      <c r="C8794" s="37" t="s">
        <v>20451</v>
      </c>
      <c r="D8794" s="6" t="s">
        <v>8652</v>
      </c>
      <c r="E8794" s="3">
        <v>10</v>
      </c>
    </row>
    <row r="8795" spans="1:5" ht="49.5">
      <c r="A8795" s="37">
        <v>8793</v>
      </c>
      <c r="B8795" s="209"/>
      <c r="C8795" s="37" t="s">
        <v>20452</v>
      </c>
      <c r="D8795" s="6" t="s">
        <v>8653</v>
      </c>
      <c r="E8795" s="3">
        <v>10</v>
      </c>
    </row>
    <row r="8796" spans="1:5" ht="33">
      <c r="A8796" s="37">
        <v>8794</v>
      </c>
      <c r="B8796" s="209"/>
      <c r="C8796" s="37" t="s">
        <v>20453</v>
      </c>
      <c r="D8796" s="6" t="s">
        <v>8654</v>
      </c>
      <c r="E8796" s="3">
        <v>10</v>
      </c>
    </row>
    <row r="8797" spans="1:5" ht="49.5">
      <c r="A8797" s="37">
        <v>8795</v>
      </c>
      <c r="B8797" s="209"/>
      <c r="C8797" s="37" t="s">
        <v>20454</v>
      </c>
      <c r="D8797" s="6" t="s">
        <v>8655</v>
      </c>
      <c r="E8797" s="3">
        <v>10</v>
      </c>
    </row>
    <row r="8798" spans="1:5" ht="18.75">
      <c r="A8798" s="37">
        <v>8796</v>
      </c>
      <c r="B8798" s="209"/>
      <c r="C8798" s="37" t="s">
        <v>20455</v>
      </c>
      <c r="D8798" s="6" t="s">
        <v>8656</v>
      </c>
      <c r="E8798" s="3">
        <v>10</v>
      </c>
    </row>
    <row r="8799" spans="1:5" ht="49.5">
      <c r="A8799" s="37">
        <v>8797</v>
      </c>
      <c r="B8799" s="209"/>
      <c r="C8799" s="37" t="s">
        <v>20456</v>
      </c>
      <c r="D8799" s="6" t="s">
        <v>8657</v>
      </c>
      <c r="E8799" s="3">
        <v>10</v>
      </c>
    </row>
    <row r="8800" spans="1:5" ht="49.5">
      <c r="A8800" s="37">
        <v>8798</v>
      </c>
      <c r="B8800" s="209"/>
      <c r="C8800" s="37" t="s">
        <v>20457</v>
      </c>
      <c r="D8800" s="6" t="s">
        <v>8658</v>
      </c>
      <c r="E8800" s="3">
        <v>10</v>
      </c>
    </row>
    <row r="8801" spans="1:5" ht="33">
      <c r="A8801" s="37">
        <v>8799</v>
      </c>
      <c r="B8801" s="209"/>
      <c r="C8801" s="37" t="s">
        <v>20458</v>
      </c>
      <c r="D8801" s="6" t="s">
        <v>8659</v>
      </c>
      <c r="E8801" s="3">
        <v>10</v>
      </c>
    </row>
    <row r="8802" spans="1:5" ht="49.5">
      <c r="A8802" s="37">
        <v>8800</v>
      </c>
      <c r="B8802" s="209"/>
      <c r="C8802" s="37" t="s">
        <v>20459</v>
      </c>
      <c r="D8802" s="6" t="s">
        <v>8660</v>
      </c>
      <c r="E8802" s="3">
        <v>10</v>
      </c>
    </row>
    <row r="8803" spans="1:5" ht="49.5">
      <c r="A8803" s="37">
        <v>8801</v>
      </c>
      <c r="B8803" s="209"/>
      <c r="C8803" s="37" t="s">
        <v>20460</v>
      </c>
      <c r="D8803" s="6" t="s">
        <v>8661</v>
      </c>
      <c r="E8803" s="3">
        <v>10</v>
      </c>
    </row>
    <row r="8804" spans="1:5" ht="49.5">
      <c r="A8804" s="37">
        <v>8802</v>
      </c>
      <c r="B8804" s="209"/>
      <c r="C8804" s="37" t="s">
        <v>20461</v>
      </c>
      <c r="D8804" s="6" t="s">
        <v>8662</v>
      </c>
      <c r="E8804" s="3">
        <v>10</v>
      </c>
    </row>
    <row r="8805" spans="1:5" ht="33">
      <c r="A8805" s="37">
        <v>8803</v>
      </c>
      <c r="B8805" s="209"/>
      <c r="C8805" s="37" t="s">
        <v>20462</v>
      </c>
      <c r="D8805" s="6" t="s">
        <v>8663</v>
      </c>
      <c r="E8805" s="3">
        <v>10</v>
      </c>
    </row>
    <row r="8806" spans="1:5" ht="49.5">
      <c r="A8806" s="37">
        <v>8804</v>
      </c>
      <c r="B8806" s="209"/>
      <c r="C8806" s="37" t="s">
        <v>20463</v>
      </c>
      <c r="D8806" s="6" t="s">
        <v>8664</v>
      </c>
      <c r="E8806" s="3">
        <v>10</v>
      </c>
    </row>
    <row r="8807" spans="1:5" ht="49.5">
      <c r="A8807" s="37">
        <v>8805</v>
      </c>
      <c r="B8807" s="209"/>
      <c r="C8807" s="37" t="s">
        <v>20464</v>
      </c>
      <c r="D8807" s="6" t="s">
        <v>8665</v>
      </c>
      <c r="E8807" s="3">
        <v>10</v>
      </c>
    </row>
    <row r="8808" spans="1:5" ht="33">
      <c r="A8808" s="37">
        <v>8806</v>
      </c>
      <c r="B8808" s="209"/>
      <c r="C8808" s="37" t="s">
        <v>20465</v>
      </c>
      <c r="D8808" s="6" t="s">
        <v>8666</v>
      </c>
      <c r="E8808" s="3">
        <v>10</v>
      </c>
    </row>
    <row r="8809" spans="1:5" ht="49.5">
      <c r="A8809" s="37">
        <v>8807</v>
      </c>
      <c r="B8809" s="209"/>
      <c r="C8809" s="37" t="s">
        <v>20466</v>
      </c>
      <c r="D8809" s="6" t="s">
        <v>8667</v>
      </c>
      <c r="E8809" s="3">
        <v>10</v>
      </c>
    </row>
    <row r="8810" spans="1:5" ht="49.5">
      <c r="A8810" s="37">
        <v>8808</v>
      </c>
      <c r="B8810" s="209"/>
      <c r="C8810" s="37" t="s">
        <v>20467</v>
      </c>
      <c r="D8810" s="6" t="s">
        <v>8668</v>
      </c>
      <c r="E8810" s="3">
        <v>10</v>
      </c>
    </row>
    <row r="8811" spans="1:5" ht="49.5">
      <c r="A8811" s="37">
        <v>8809</v>
      </c>
      <c r="B8811" s="209"/>
      <c r="C8811" s="37" t="s">
        <v>20468</v>
      </c>
      <c r="D8811" s="6" t="s">
        <v>8669</v>
      </c>
      <c r="E8811" s="3">
        <v>10</v>
      </c>
    </row>
    <row r="8812" spans="1:5" ht="33">
      <c r="A8812" s="37">
        <v>8810</v>
      </c>
      <c r="B8812" s="209"/>
      <c r="C8812" s="37" t="s">
        <v>20469</v>
      </c>
      <c r="D8812" s="6" t="s">
        <v>8670</v>
      </c>
      <c r="E8812" s="3">
        <v>10</v>
      </c>
    </row>
    <row r="8813" spans="1:5" ht="33">
      <c r="A8813" s="37">
        <v>8811</v>
      </c>
      <c r="B8813" s="209"/>
      <c r="C8813" s="37" t="s">
        <v>20470</v>
      </c>
      <c r="D8813" s="6" t="s">
        <v>8671</v>
      </c>
      <c r="E8813" s="3">
        <v>10</v>
      </c>
    </row>
    <row r="8814" spans="1:5" ht="49.5">
      <c r="A8814" s="37">
        <v>8812</v>
      </c>
      <c r="B8814" s="209"/>
      <c r="C8814" s="37" t="s">
        <v>20471</v>
      </c>
      <c r="D8814" s="6" t="s">
        <v>8672</v>
      </c>
      <c r="E8814" s="3">
        <v>10</v>
      </c>
    </row>
    <row r="8815" spans="1:5" ht="33">
      <c r="A8815" s="37">
        <v>8813</v>
      </c>
      <c r="B8815" s="209"/>
      <c r="C8815" s="37" t="s">
        <v>20472</v>
      </c>
      <c r="D8815" s="6" t="s">
        <v>8673</v>
      </c>
      <c r="E8815" s="3">
        <v>10</v>
      </c>
    </row>
    <row r="8816" spans="1:5" ht="33">
      <c r="A8816" s="37">
        <v>8814</v>
      </c>
      <c r="B8816" s="209"/>
      <c r="C8816" s="37" t="s">
        <v>20473</v>
      </c>
      <c r="D8816" s="6" t="s">
        <v>8674</v>
      </c>
      <c r="E8816" s="3">
        <v>10</v>
      </c>
    </row>
    <row r="8817" spans="1:5" ht="49.5">
      <c r="A8817" s="37">
        <v>8815</v>
      </c>
      <c r="B8817" s="209"/>
      <c r="C8817" s="37" t="s">
        <v>20474</v>
      </c>
      <c r="D8817" s="6" t="s">
        <v>8675</v>
      </c>
      <c r="E8817" s="3">
        <v>10</v>
      </c>
    </row>
    <row r="8818" spans="1:5" ht="33">
      <c r="A8818" s="37">
        <v>8816</v>
      </c>
      <c r="B8818" s="209"/>
      <c r="C8818" s="37" t="s">
        <v>20475</v>
      </c>
      <c r="D8818" s="6" t="s">
        <v>8676</v>
      </c>
      <c r="E8818" s="3">
        <v>10</v>
      </c>
    </row>
    <row r="8819" spans="1:5" ht="49.5">
      <c r="A8819" s="37">
        <v>8817</v>
      </c>
      <c r="B8819" s="209"/>
      <c r="C8819" s="37" t="s">
        <v>20476</v>
      </c>
      <c r="D8819" s="6" t="s">
        <v>8677</v>
      </c>
      <c r="E8819" s="3">
        <v>10</v>
      </c>
    </row>
    <row r="8820" spans="1:5" ht="49.5">
      <c r="A8820" s="37">
        <v>8818</v>
      </c>
      <c r="B8820" s="209"/>
      <c r="C8820" s="37" t="s">
        <v>20477</v>
      </c>
      <c r="D8820" s="6" t="s">
        <v>8678</v>
      </c>
      <c r="E8820" s="3">
        <v>10</v>
      </c>
    </row>
    <row r="8821" spans="1:5" ht="33">
      <c r="A8821" s="37">
        <v>8819</v>
      </c>
      <c r="B8821" s="209"/>
      <c r="C8821" s="37" t="s">
        <v>20478</v>
      </c>
      <c r="D8821" s="6" t="s">
        <v>8679</v>
      </c>
      <c r="E8821" s="3">
        <v>10</v>
      </c>
    </row>
    <row r="8822" spans="1:5" ht="49.5">
      <c r="A8822" s="37">
        <v>8820</v>
      </c>
      <c r="B8822" s="209"/>
      <c r="C8822" s="37" t="s">
        <v>20479</v>
      </c>
      <c r="D8822" s="6" t="s">
        <v>8680</v>
      </c>
      <c r="E8822" s="3">
        <v>10</v>
      </c>
    </row>
    <row r="8823" spans="1:5" ht="33">
      <c r="A8823" s="37">
        <v>8821</v>
      </c>
      <c r="B8823" s="209"/>
      <c r="C8823" s="37" t="s">
        <v>20480</v>
      </c>
      <c r="D8823" s="6" t="s">
        <v>8681</v>
      </c>
      <c r="E8823" s="3">
        <v>10</v>
      </c>
    </row>
    <row r="8824" spans="1:5" ht="33">
      <c r="A8824" s="37">
        <v>8822</v>
      </c>
      <c r="B8824" s="209"/>
      <c r="C8824" s="37" t="s">
        <v>20481</v>
      </c>
      <c r="D8824" s="6" t="s">
        <v>8682</v>
      </c>
      <c r="E8824" s="3">
        <v>10</v>
      </c>
    </row>
    <row r="8825" spans="1:5" ht="33">
      <c r="A8825" s="37">
        <v>8823</v>
      </c>
      <c r="B8825" s="209"/>
      <c r="C8825" s="37" t="s">
        <v>20482</v>
      </c>
      <c r="D8825" s="6" t="s">
        <v>8683</v>
      </c>
      <c r="E8825" s="3">
        <v>10</v>
      </c>
    </row>
    <row r="8826" spans="1:5" ht="49.5">
      <c r="A8826" s="37">
        <v>8824</v>
      </c>
      <c r="B8826" s="209"/>
      <c r="C8826" s="37" t="s">
        <v>20483</v>
      </c>
      <c r="D8826" s="6" t="s">
        <v>8684</v>
      </c>
      <c r="E8826" s="3">
        <v>10</v>
      </c>
    </row>
    <row r="8827" spans="1:5" ht="49.5">
      <c r="A8827" s="37">
        <v>8825</v>
      </c>
      <c r="B8827" s="209"/>
      <c r="C8827" s="37" t="s">
        <v>20484</v>
      </c>
      <c r="D8827" s="6" t="s">
        <v>8685</v>
      </c>
      <c r="E8827" s="3">
        <v>10</v>
      </c>
    </row>
    <row r="8828" spans="1:5" ht="49.5">
      <c r="A8828" s="37">
        <v>8826</v>
      </c>
      <c r="B8828" s="209"/>
      <c r="C8828" s="37" t="s">
        <v>20485</v>
      </c>
      <c r="D8828" s="6" t="s">
        <v>8686</v>
      </c>
      <c r="E8828" s="3">
        <v>10</v>
      </c>
    </row>
    <row r="8829" spans="1:5" ht="33">
      <c r="A8829" s="37">
        <v>8827</v>
      </c>
      <c r="B8829" s="209"/>
      <c r="C8829" s="37" t="s">
        <v>20486</v>
      </c>
      <c r="D8829" s="6" t="s">
        <v>8687</v>
      </c>
      <c r="E8829" s="3">
        <v>10</v>
      </c>
    </row>
    <row r="8830" spans="1:5" ht="49.5">
      <c r="A8830" s="37">
        <v>8828</v>
      </c>
      <c r="B8830" s="209"/>
      <c r="C8830" s="37" t="s">
        <v>20487</v>
      </c>
      <c r="D8830" s="6" t="s">
        <v>8688</v>
      </c>
      <c r="E8830" s="3">
        <v>10</v>
      </c>
    </row>
    <row r="8831" spans="1:5" ht="49.5">
      <c r="A8831" s="37">
        <v>8829</v>
      </c>
      <c r="B8831" s="209"/>
      <c r="C8831" s="37" t="s">
        <v>20488</v>
      </c>
      <c r="D8831" s="6" t="s">
        <v>8689</v>
      </c>
      <c r="E8831" s="3">
        <v>10</v>
      </c>
    </row>
    <row r="8832" spans="1:5" ht="33">
      <c r="A8832" s="37">
        <v>8830</v>
      </c>
      <c r="B8832" s="209"/>
      <c r="C8832" s="37" t="s">
        <v>20489</v>
      </c>
      <c r="D8832" s="6" t="s">
        <v>8690</v>
      </c>
      <c r="E8832" s="3">
        <v>10</v>
      </c>
    </row>
    <row r="8833" spans="1:5" ht="49.5">
      <c r="A8833" s="37">
        <v>8831</v>
      </c>
      <c r="B8833" s="209"/>
      <c r="C8833" s="37" t="s">
        <v>20490</v>
      </c>
      <c r="D8833" s="6" t="s">
        <v>8691</v>
      </c>
      <c r="E8833" s="3">
        <v>10</v>
      </c>
    </row>
    <row r="8834" spans="1:5" ht="49.5">
      <c r="A8834" s="37">
        <v>8832</v>
      </c>
      <c r="B8834" s="209"/>
      <c r="C8834" s="37" t="s">
        <v>20491</v>
      </c>
      <c r="D8834" s="6" t="s">
        <v>8692</v>
      </c>
      <c r="E8834" s="3">
        <v>10</v>
      </c>
    </row>
    <row r="8835" spans="1:5" ht="49.5">
      <c r="A8835" s="37">
        <v>8833</v>
      </c>
      <c r="B8835" s="209"/>
      <c r="C8835" s="37" t="s">
        <v>20492</v>
      </c>
      <c r="D8835" s="6" t="s">
        <v>8693</v>
      </c>
      <c r="E8835" s="3">
        <v>10</v>
      </c>
    </row>
    <row r="8836" spans="1:5" ht="49.5">
      <c r="A8836" s="37">
        <v>8834</v>
      </c>
      <c r="B8836" s="209"/>
      <c r="C8836" s="37" t="s">
        <v>20493</v>
      </c>
      <c r="D8836" s="6" t="s">
        <v>8694</v>
      </c>
      <c r="E8836" s="3">
        <v>10</v>
      </c>
    </row>
    <row r="8837" spans="1:5" ht="49.5">
      <c r="A8837" s="37">
        <v>8835</v>
      </c>
      <c r="B8837" s="209"/>
      <c r="C8837" s="37" t="s">
        <v>20494</v>
      </c>
      <c r="D8837" s="6" t="s">
        <v>8695</v>
      </c>
      <c r="E8837" s="3">
        <v>10</v>
      </c>
    </row>
    <row r="8838" spans="1:5" ht="49.5">
      <c r="A8838" s="37">
        <v>8836</v>
      </c>
      <c r="B8838" s="209"/>
      <c r="C8838" s="37" t="s">
        <v>20495</v>
      </c>
      <c r="D8838" s="6" t="s">
        <v>8696</v>
      </c>
      <c r="E8838" s="3">
        <v>10</v>
      </c>
    </row>
    <row r="8839" spans="1:5" ht="49.5">
      <c r="A8839" s="37">
        <v>8837</v>
      </c>
      <c r="B8839" s="209"/>
      <c r="C8839" s="37" t="s">
        <v>20496</v>
      </c>
      <c r="D8839" s="6" t="s">
        <v>8697</v>
      </c>
      <c r="E8839" s="3">
        <v>10</v>
      </c>
    </row>
    <row r="8840" spans="1:5" ht="49.5">
      <c r="A8840" s="37">
        <v>8838</v>
      </c>
      <c r="B8840" s="209"/>
      <c r="C8840" s="37" t="s">
        <v>20497</v>
      </c>
      <c r="D8840" s="6" t="s">
        <v>8698</v>
      </c>
      <c r="E8840" s="3">
        <v>10</v>
      </c>
    </row>
    <row r="8841" spans="1:5" ht="49.5">
      <c r="A8841" s="37">
        <v>8839</v>
      </c>
      <c r="B8841" s="209"/>
      <c r="C8841" s="37" t="s">
        <v>20498</v>
      </c>
      <c r="D8841" s="6" t="s">
        <v>8699</v>
      </c>
      <c r="E8841" s="3">
        <v>10</v>
      </c>
    </row>
    <row r="8842" spans="1:5" ht="49.5">
      <c r="A8842" s="37">
        <v>8840</v>
      </c>
      <c r="B8842" s="209"/>
      <c r="C8842" s="37" t="s">
        <v>20499</v>
      </c>
      <c r="D8842" s="6" t="s">
        <v>8700</v>
      </c>
      <c r="E8842" s="3">
        <v>10</v>
      </c>
    </row>
    <row r="8843" spans="1:5" ht="49.5">
      <c r="A8843" s="37">
        <v>8841</v>
      </c>
      <c r="B8843" s="209"/>
      <c r="C8843" s="37" t="s">
        <v>20500</v>
      </c>
      <c r="D8843" s="6" t="s">
        <v>8701</v>
      </c>
      <c r="E8843" s="3">
        <v>10</v>
      </c>
    </row>
    <row r="8844" spans="1:5" ht="33">
      <c r="A8844" s="37">
        <v>8842</v>
      </c>
      <c r="B8844" s="209"/>
      <c r="C8844" s="37" t="s">
        <v>20501</v>
      </c>
      <c r="D8844" s="6" t="s">
        <v>8702</v>
      </c>
      <c r="E8844" s="3">
        <v>10</v>
      </c>
    </row>
    <row r="8845" spans="1:5" ht="49.5">
      <c r="A8845" s="37">
        <v>8843</v>
      </c>
      <c r="B8845" s="209"/>
      <c r="C8845" s="37" t="s">
        <v>20502</v>
      </c>
      <c r="D8845" s="6" t="s">
        <v>8703</v>
      </c>
      <c r="E8845" s="3">
        <v>10</v>
      </c>
    </row>
    <row r="8846" spans="1:5" ht="49.5">
      <c r="A8846" s="37">
        <v>8844</v>
      </c>
      <c r="B8846" s="209"/>
      <c r="C8846" s="37" t="s">
        <v>20503</v>
      </c>
      <c r="D8846" s="6" t="s">
        <v>8704</v>
      </c>
      <c r="E8846" s="3">
        <v>10</v>
      </c>
    </row>
    <row r="8847" spans="1:5" ht="66">
      <c r="A8847" s="37">
        <v>8845</v>
      </c>
      <c r="B8847" s="209"/>
      <c r="C8847" s="37" t="s">
        <v>20504</v>
      </c>
      <c r="D8847" s="6" t="s">
        <v>8705</v>
      </c>
      <c r="E8847" s="3">
        <v>10</v>
      </c>
    </row>
    <row r="8848" spans="1:5" ht="49.5">
      <c r="A8848" s="37">
        <v>8846</v>
      </c>
      <c r="B8848" s="209"/>
      <c r="C8848" s="37" t="s">
        <v>20505</v>
      </c>
      <c r="D8848" s="6" t="s">
        <v>8706</v>
      </c>
      <c r="E8848" s="3">
        <v>10</v>
      </c>
    </row>
    <row r="8849" spans="1:5" ht="49.5">
      <c r="A8849" s="37">
        <v>8847</v>
      </c>
      <c r="B8849" s="209"/>
      <c r="C8849" s="37" t="s">
        <v>20506</v>
      </c>
      <c r="D8849" s="6" t="s">
        <v>8707</v>
      </c>
      <c r="E8849" s="3">
        <v>10</v>
      </c>
    </row>
    <row r="8850" spans="1:5" ht="49.5">
      <c r="A8850" s="37">
        <v>8848</v>
      </c>
      <c r="B8850" s="209"/>
      <c r="C8850" s="37" t="s">
        <v>20507</v>
      </c>
      <c r="D8850" s="6" t="s">
        <v>8708</v>
      </c>
      <c r="E8850" s="3">
        <v>10</v>
      </c>
    </row>
    <row r="8851" spans="1:5" ht="49.5">
      <c r="A8851" s="37">
        <v>8849</v>
      </c>
      <c r="B8851" s="209"/>
      <c r="C8851" s="37" t="s">
        <v>20508</v>
      </c>
      <c r="D8851" s="6" t="s">
        <v>8709</v>
      </c>
      <c r="E8851" s="3">
        <v>10</v>
      </c>
    </row>
    <row r="8852" spans="1:5" ht="49.5">
      <c r="A8852" s="37">
        <v>8850</v>
      </c>
      <c r="B8852" s="209"/>
      <c r="C8852" s="37" t="s">
        <v>20509</v>
      </c>
      <c r="D8852" s="6" t="s">
        <v>8710</v>
      </c>
      <c r="E8852" s="3">
        <v>10</v>
      </c>
    </row>
    <row r="8853" spans="1:5" ht="49.5">
      <c r="A8853" s="37">
        <v>8851</v>
      </c>
      <c r="B8853" s="209"/>
      <c r="C8853" s="37" t="s">
        <v>20510</v>
      </c>
      <c r="D8853" s="6" t="s">
        <v>8711</v>
      </c>
      <c r="E8853" s="3">
        <v>10</v>
      </c>
    </row>
    <row r="8854" spans="1:5" ht="49.5">
      <c r="A8854" s="37">
        <v>8852</v>
      </c>
      <c r="B8854" s="209"/>
      <c r="C8854" s="37" t="s">
        <v>20511</v>
      </c>
      <c r="D8854" s="6" t="s">
        <v>8712</v>
      </c>
      <c r="E8854" s="3">
        <v>10</v>
      </c>
    </row>
    <row r="8855" spans="1:5" ht="49.5">
      <c r="A8855" s="37">
        <v>8853</v>
      </c>
      <c r="B8855" s="209"/>
      <c r="C8855" s="37" t="s">
        <v>20512</v>
      </c>
      <c r="D8855" s="6" t="s">
        <v>8713</v>
      </c>
      <c r="E8855" s="3">
        <v>10</v>
      </c>
    </row>
    <row r="8856" spans="1:5" ht="49.5">
      <c r="A8856" s="37">
        <v>8854</v>
      </c>
      <c r="B8856" s="209"/>
      <c r="C8856" s="37" t="s">
        <v>20513</v>
      </c>
      <c r="D8856" s="6" t="s">
        <v>8714</v>
      </c>
      <c r="E8856" s="3">
        <v>10</v>
      </c>
    </row>
    <row r="8857" spans="1:5" ht="49.5">
      <c r="A8857" s="37">
        <v>8855</v>
      </c>
      <c r="B8857" s="209"/>
      <c r="C8857" s="37" t="s">
        <v>20514</v>
      </c>
      <c r="D8857" s="6" t="s">
        <v>8715</v>
      </c>
      <c r="E8857" s="3">
        <v>10</v>
      </c>
    </row>
    <row r="8858" spans="1:5" ht="49.5">
      <c r="A8858" s="37">
        <v>8856</v>
      </c>
      <c r="B8858" s="209"/>
      <c r="C8858" s="37" t="s">
        <v>20515</v>
      </c>
      <c r="D8858" s="6" t="s">
        <v>8716</v>
      </c>
      <c r="E8858" s="3">
        <v>10</v>
      </c>
    </row>
    <row r="8859" spans="1:5" ht="49.5">
      <c r="A8859" s="37">
        <v>8857</v>
      </c>
      <c r="B8859" s="209"/>
      <c r="C8859" s="37" t="s">
        <v>20516</v>
      </c>
      <c r="D8859" s="6" t="s">
        <v>8717</v>
      </c>
      <c r="E8859" s="3">
        <v>10</v>
      </c>
    </row>
    <row r="8860" spans="1:5" ht="49.5">
      <c r="A8860" s="37">
        <v>8858</v>
      </c>
      <c r="B8860" s="209"/>
      <c r="C8860" s="37" t="s">
        <v>20517</v>
      </c>
      <c r="D8860" s="6" t="s">
        <v>8718</v>
      </c>
      <c r="E8860" s="3">
        <v>10</v>
      </c>
    </row>
    <row r="8861" spans="1:5" ht="49.5">
      <c r="A8861" s="37">
        <v>8859</v>
      </c>
      <c r="B8861" s="209"/>
      <c r="C8861" s="37" t="s">
        <v>20518</v>
      </c>
      <c r="D8861" s="6" t="s">
        <v>8719</v>
      </c>
      <c r="E8861" s="3">
        <v>10</v>
      </c>
    </row>
    <row r="8862" spans="1:5" ht="49.5">
      <c r="A8862" s="37">
        <v>8860</v>
      </c>
      <c r="B8862" s="209"/>
      <c r="C8862" s="37" t="s">
        <v>20519</v>
      </c>
      <c r="D8862" s="6" t="s">
        <v>8720</v>
      </c>
      <c r="E8862" s="3">
        <v>10</v>
      </c>
    </row>
    <row r="8863" spans="1:5" ht="49.5">
      <c r="A8863" s="37">
        <v>8861</v>
      </c>
      <c r="B8863" s="209"/>
      <c r="C8863" s="37" t="s">
        <v>20520</v>
      </c>
      <c r="D8863" s="6" t="s">
        <v>8721</v>
      </c>
      <c r="E8863" s="3">
        <v>10</v>
      </c>
    </row>
    <row r="8864" spans="1:5" ht="49.5">
      <c r="A8864" s="37">
        <v>8862</v>
      </c>
      <c r="B8864" s="209"/>
      <c r="C8864" s="37" t="s">
        <v>20521</v>
      </c>
      <c r="D8864" s="6" t="s">
        <v>8722</v>
      </c>
      <c r="E8864" s="3">
        <v>10</v>
      </c>
    </row>
    <row r="8865" spans="1:5" ht="66">
      <c r="A8865" s="37">
        <v>8863</v>
      </c>
      <c r="B8865" s="209"/>
      <c r="C8865" s="37" t="s">
        <v>20522</v>
      </c>
      <c r="D8865" s="6" t="s">
        <v>8723</v>
      </c>
      <c r="E8865" s="3">
        <v>10</v>
      </c>
    </row>
    <row r="8866" spans="1:5" ht="66">
      <c r="A8866" s="37">
        <v>8864</v>
      </c>
      <c r="B8866" s="209"/>
      <c r="C8866" s="37" t="s">
        <v>20523</v>
      </c>
      <c r="D8866" s="6" t="s">
        <v>8724</v>
      </c>
      <c r="E8866" s="3">
        <v>10</v>
      </c>
    </row>
    <row r="8867" spans="1:5" ht="66">
      <c r="A8867" s="37">
        <v>8865</v>
      </c>
      <c r="B8867" s="209"/>
      <c r="C8867" s="37" t="s">
        <v>20524</v>
      </c>
      <c r="D8867" s="6" t="s">
        <v>8725</v>
      </c>
      <c r="E8867" s="3">
        <v>10</v>
      </c>
    </row>
    <row r="8868" spans="1:5" ht="49.5">
      <c r="A8868" s="37">
        <v>8866</v>
      </c>
      <c r="B8868" s="209"/>
      <c r="C8868" s="37" t="s">
        <v>20525</v>
      </c>
      <c r="D8868" s="6" t="s">
        <v>8726</v>
      </c>
      <c r="E8868" s="3">
        <v>10</v>
      </c>
    </row>
    <row r="8869" spans="1:5" ht="49.5">
      <c r="A8869" s="37">
        <v>8867</v>
      </c>
      <c r="B8869" s="209"/>
      <c r="C8869" s="37" t="s">
        <v>20526</v>
      </c>
      <c r="D8869" s="6" t="s">
        <v>8727</v>
      </c>
      <c r="E8869" s="3">
        <v>10</v>
      </c>
    </row>
    <row r="8870" spans="1:5" ht="49.5">
      <c r="A8870" s="37">
        <v>8868</v>
      </c>
      <c r="B8870" s="209"/>
      <c r="C8870" s="37" t="s">
        <v>20527</v>
      </c>
      <c r="D8870" s="6" t="s">
        <v>8728</v>
      </c>
      <c r="E8870" s="3">
        <v>10</v>
      </c>
    </row>
    <row r="8871" spans="1:5" ht="49.5">
      <c r="A8871" s="37">
        <v>8869</v>
      </c>
      <c r="B8871" s="209"/>
      <c r="C8871" s="37" t="s">
        <v>20528</v>
      </c>
      <c r="D8871" s="6" t="s">
        <v>8729</v>
      </c>
      <c r="E8871" s="3">
        <v>10</v>
      </c>
    </row>
    <row r="8872" spans="1:5" ht="49.5">
      <c r="A8872" s="37">
        <v>8870</v>
      </c>
      <c r="B8872" s="209"/>
      <c r="C8872" s="37" t="s">
        <v>20529</v>
      </c>
      <c r="D8872" s="6" t="s">
        <v>8730</v>
      </c>
      <c r="E8872" s="3">
        <v>10</v>
      </c>
    </row>
    <row r="8873" spans="1:5" ht="49.5">
      <c r="A8873" s="37">
        <v>8871</v>
      </c>
      <c r="B8873" s="209"/>
      <c r="C8873" s="37" t="s">
        <v>20530</v>
      </c>
      <c r="D8873" s="6" t="s">
        <v>8731</v>
      </c>
      <c r="E8873" s="3">
        <v>10</v>
      </c>
    </row>
    <row r="8874" spans="1:5" ht="49.5">
      <c r="A8874" s="37">
        <v>8872</v>
      </c>
      <c r="B8874" s="209"/>
      <c r="C8874" s="37" t="s">
        <v>20531</v>
      </c>
      <c r="D8874" s="6" t="s">
        <v>8732</v>
      </c>
      <c r="E8874" s="3">
        <v>10</v>
      </c>
    </row>
    <row r="8875" spans="1:5" ht="49.5">
      <c r="A8875" s="37">
        <v>8873</v>
      </c>
      <c r="B8875" s="209"/>
      <c r="C8875" s="37" t="s">
        <v>20532</v>
      </c>
      <c r="D8875" s="6" t="s">
        <v>8733</v>
      </c>
      <c r="E8875" s="3">
        <v>10</v>
      </c>
    </row>
    <row r="8876" spans="1:5" ht="49.5">
      <c r="A8876" s="37">
        <v>8874</v>
      </c>
      <c r="B8876" s="209"/>
      <c r="C8876" s="37" t="s">
        <v>20533</v>
      </c>
      <c r="D8876" s="6" t="s">
        <v>8734</v>
      </c>
      <c r="E8876" s="3">
        <v>10</v>
      </c>
    </row>
    <row r="8877" spans="1:5" ht="49.5">
      <c r="A8877" s="37">
        <v>8875</v>
      </c>
      <c r="B8877" s="209"/>
      <c r="C8877" s="37" t="s">
        <v>20534</v>
      </c>
      <c r="D8877" s="6" t="s">
        <v>8735</v>
      </c>
      <c r="E8877" s="3">
        <v>10</v>
      </c>
    </row>
    <row r="8878" spans="1:5" ht="49.5">
      <c r="A8878" s="37">
        <v>8876</v>
      </c>
      <c r="B8878" s="209"/>
      <c r="C8878" s="37" t="s">
        <v>20535</v>
      </c>
      <c r="D8878" s="6" t="s">
        <v>8736</v>
      </c>
      <c r="E8878" s="3">
        <v>10</v>
      </c>
    </row>
    <row r="8879" spans="1:5" ht="49.5">
      <c r="A8879" s="37">
        <v>8877</v>
      </c>
      <c r="B8879" s="209"/>
      <c r="C8879" s="37" t="s">
        <v>20536</v>
      </c>
      <c r="D8879" s="6" t="s">
        <v>8737</v>
      </c>
      <c r="E8879" s="3">
        <v>10</v>
      </c>
    </row>
    <row r="8880" spans="1:5" ht="49.5">
      <c r="A8880" s="37">
        <v>8878</v>
      </c>
      <c r="B8880" s="209"/>
      <c r="C8880" s="37" t="s">
        <v>20537</v>
      </c>
      <c r="D8880" s="6" t="s">
        <v>8738</v>
      </c>
      <c r="E8880" s="3">
        <v>10</v>
      </c>
    </row>
    <row r="8881" spans="1:5" ht="49.5">
      <c r="A8881" s="37">
        <v>8879</v>
      </c>
      <c r="B8881" s="209"/>
      <c r="C8881" s="37" t="s">
        <v>20538</v>
      </c>
      <c r="D8881" s="6" t="s">
        <v>8739</v>
      </c>
      <c r="E8881" s="3">
        <v>0</v>
      </c>
    </row>
    <row r="8882" spans="1:5" ht="49.5">
      <c r="A8882" s="37">
        <v>8880</v>
      </c>
      <c r="B8882" s="209"/>
      <c r="C8882" s="37" t="s">
        <v>20539</v>
      </c>
      <c r="D8882" s="6" t="s">
        <v>8740</v>
      </c>
      <c r="E8882" s="3">
        <v>0</v>
      </c>
    </row>
    <row r="8883" spans="1:5" ht="49.5">
      <c r="A8883" s="37">
        <v>8881</v>
      </c>
      <c r="B8883" s="209"/>
      <c r="C8883" s="37" t="s">
        <v>20540</v>
      </c>
      <c r="D8883" s="6" t="s">
        <v>8741</v>
      </c>
      <c r="E8883" s="3">
        <v>10</v>
      </c>
    </row>
    <row r="8884" spans="1:5" ht="66">
      <c r="A8884" s="37">
        <v>8882</v>
      </c>
      <c r="B8884" s="209"/>
      <c r="C8884" s="37" t="s">
        <v>20541</v>
      </c>
      <c r="D8884" s="6" t="s">
        <v>8742</v>
      </c>
      <c r="E8884" s="3">
        <v>10</v>
      </c>
    </row>
    <row r="8885" spans="1:5" ht="49.5">
      <c r="A8885" s="37">
        <v>8883</v>
      </c>
      <c r="B8885" s="209"/>
      <c r="C8885" s="37" t="s">
        <v>20542</v>
      </c>
      <c r="D8885" s="6" t="s">
        <v>8743</v>
      </c>
      <c r="E8885" s="3">
        <v>10</v>
      </c>
    </row>
    <row r="8886" spans="1:5" ht="66">
      <c r="A8886" s="37">
        <v>8884</v>
      </c>
      <c r="B8886" s="209"/>
      <c r="C8886" s="37" t="s">
        <v>20543</v>
      </c>
      <c r="D8886" s="6" t="s">
        <v>8744</v>
      </c>
      <c r="E8886" s="3">
        <v>10</v>
      </c>
    </row>
    <row r="8887" spans="1:5" ht="49.5">
      <c r="A8887" s="37">
        <v>8885</v>
      </c>
      <c r="B8887" s="209"/>
      <c r="C8887" s="37" t="s">
        <v>20544</v>
      </c>
      <c r="D8887" s="6" t="s">
        <v>8745</v>
      </c>
      <c r="E8887" s="3">
        <v>10</v>
      </c>
    </row>
    <row r="8888" spans="1:5" ht="49.5">
      <c r="A8888" s="37">
        <v>8886</v>
      </c>
      <c r="B8888" s="209"/>
      <c r="C8888" s="37" t="s">
        <v>20545</v>
      </c>
      <c r="D8888" s="6" t="s">
        <v>8746</v>
      </c>
      <c r="E8888" s="3">
        <v>0</v>
      </c>
    </row>
    <row r="8889" spans="1:5" ht="49.5">
      <c r="A8889" s="37">
        <v>8887</v>
      </c>
      <c r="B8889" s="209"/>
      <c r="C8889" s="37" t="s">
        <v>20546</v>
      </c>
      <c r="D8889" s="6" t="s">
        <v>8747</v>
      </c>
      <c r="E8889" s="3">
        <v>10</v>
      </c>
    </row>
    <row r="8890" spans="1:5" ht="33">
      <c r="A8890" s="37">
        <v>8888</v>
      </c>
      <c r="B8890" s="209"/>
      <c r="C8890" s="37" t="s">
        <v>20547</v>
      </c>
      <c r="D8890" s="6" t="s">
        <v>8748</v>
      </c>
      <c r="E8890" s="3">
        <v>4</v>
      </c>
    </row>
    <row r="8891" spans="1:5" ht="33">
      <c r="A8891" s="37">
        <v>8889</v>
      </c>
      <c r="B8891" s="209"/>
      <c r="C8891" s="37" t="s">
        <v>20548</v>
      </c>
      <c r="D8891" s="6" t="s">
        <v>8749</v>
      </c>
      <c r="E8891" s="3">
        <v>4</v>
      </c>
    </row>
    <row r="8892" spans="1:5" ht="18.75">
      <c r="A8892" s="37">
        <v>8890</v>
      </c>
      <c r="B8892" s="209"/>
      <c r="C8892" s="37" t="s">
        <v>20549</v>
      </c>
      <c r="D8892" s="6" t="s">
        <v>8750</v>
      </c>
      <c r="E8892" s="3">
        <v>4</v>
      </c>
    </row>
    <row r="8893" spans="1:5" ht="18.75">
      <c r="A8893" s="37">
        <v>8891</v>
      </c>
      <c r="B8893" s="209"/>
      <c r="C8893" s="37" t="s">
        <v>20550</v>
      </c>
      <c r="D8893" s="6" t="s">
        <v>8751</v>
      </c>
      <c r="E8893" s="3">
        <v>4</v>
      </c>
    </row>
    <row r="8894" spans="1:5" ht="33">
      <c r="A8894" s="37">
        <v>8892</v>
      </c>
      <c r="B8894" s="209"/>
      <c r="C8894" s="37" t="s">
        <v>20551</v>
      </c>
      <c r="D8894" s="6" t="s">
        <v>8752</v>
      </c>
      <c r="E8894" s="3">
        <v>4</v>
      </c>
    </row>
    <row r="8895" spans="1:5" ht="18.75">
      <c r="A8895" s="37">
        <v>8893</v>
      </c>
      <c r="B8895" s="209"/>
      <c r="C8895" s="37" t="s">
        <v>20552</v>
      </c>
      <c r="D8895" s="6" t="s">
        <v>8753</v>
      </c>
      <c r="E8895" s="3">
        <v>4</v>
      </c>
    </row>
    <row r="8896" spans="1:5" ht="33">
      <c r="A8896" s="37">
        <v>8894</v>
      </c>
      <c r="B8896" s="209"/>
      <c r="C8896" s="37" t="s">
        <v>20553</v>
      </c>
      <c r="D8896" s="6" t="s">
        <v>8754</v>
      </c>
      <c r="E8896" s="3">
        <v>4</v>
      </c>
    </row>
    <row r="8897" spans="1:5" ht="33">
      <c r="A8897" s="37">
        <v>8895</v>
      </c>
      <c r="B8897" s="209"/>
      <c r="C8897" s="37" t="s">
        <v>20554</v>
      </c>
      <c r="D8897" s="6" t="s">
        <v>8755</v>
      </c>
      <c r="E8897" s="3">
        <v>4</v>
      </c>
    </row>
    <row r="8898" spans="1:5" ht="33">
      <c r="A8898" s="37">
        <v>8896</v>
      </c>
      <c r="B8898" s="209"/>
      <c r="C8898" s="37" t="s">
        <v>20555</v>
      </c>
      <c r="D8898" s="6" t="s">
        <v>8756</v>
      </c>
      <c r="E8898" s="3">
        <v>4</v>
      </c>
    </row>
    <row r="8899" spans="1:5" ht="33">
      <c r="A8899" s="37">
        <v>8897</v>
      </c>
      <c r="B8899" s="209"/>
      <c r="C8899" s="37" t="s">
        <v>20556</v>
      </c>
      <c r="D8899" s="6" t="s">
        <v>8757</v>
      </c>
      <c r="E8899" s="3">
        <v>4</v>
      </c>
    </row>
    <row r="8900" spans="1:5" ht="33">
      <c r="A8900" s="37">
        <v>8898</v>
      </c>
      <c r="B8900" s="209"/>
      <c r="C8900" s="37" t="s">
        <v>20557</v>
      </c>
      <c r="D8900" s="6" t="s">
        <v>8758</v>
      </c>
      <c r="E8900" s="3">
        <v>4</v>
      </c>
    </row>
    <row r="8901" spans="1:5" ht="49.5">
      <c r="A8901" s="37">
        <v>8899</v>
      </c>
      <c r="B8901" s="209"/>
      <c r="C8901" s="37" t="s">
        <v>20558</v>
      </c>
      <c r="D8901" s="6" t="s">
        <v>8759</v>
      </c>
      <c r="E8901" s="3">
        <v>4</v>
      </c>
    </row>
    <row r="8902" spans="1:5" ht="33">
      <c r="A8902" s="37">
        <v>8900</v>
      </c>
      <c r="B8902" s="209"/>
      <c r="C8902" s="37" t="s">
        <v>20559</v>
      </c>
      <c r="D8902" s="6" t="s">
        <v>8760</v>
      </c>
      <c r="E8902" s="3">
        <v>4</v>
      </c>
    </row>
    <row r="8903" spans="1:5" ht="33">
      <c r="A8903" s="37">
        <v>8901</v>
      </c>
      <c r="B8903" s="209"/>
      <c r="C8903" s="37" t="s">
        <v>20560</v>
      </c>
      <c r="D8903" s="6" t="s">
        <v>8761</v>
      </c>
      <c r="E8903" s="3">
        <v>4</v>
      </c>
    </row>
    <row r="8904" spans="1:5" ht="33">
      <c r="A8904" s="37">
        <v>8902</v>
      </c>
      <c r="B8904" s="209"/>
      <c r="C8904" s="37" t="s">
        <v>20561</v>
      </c>
      <c r="D8904" s="6" t="s">
        <v>8762</v>
      </c>
      <c r="E8904" s="3">
        <v>4</v>
      </c>
    </row>
    <row r="8905" spans="1:5" ht="18.75">
      <c r="A8905" s="37">
        <v>8903</v>
      </c>
      <c r="B8905" s="209"/>
      <c r="C8905" s="37" t="s">
        <v>20562</v>
      </c>
      <c r="D8905" s="6" t="s">
        <v>8763</v>
      </c>
      <c r="E8905" s="3">
        <v>4</v>
      </c>
    </row>
    <row r="8906" spans="1:5" ht="18.75">
      <c r="A8906" s="37">
        <v>8904</v>
      </c>
      <c r="B8906" s="209"/>
      <c r="C8906" s="37" t="s">
        <v>20563</v>
      </c>
      <c r="D8906" s="6" t="s">
        <v>8764</v>
      </c>
      <c r="E8906" s="3">
        <v>4</v>
      </c>
    </row>
    <row r="8907" spans="1:5" ht="18.75">
      <c r="A8907" s="37">
        <v>8905</v>
      </c>
      <c r="B8907" s="209"/>
      <c r="C8907" s="37" t="s">
        <v>20564</v>
      </c>
      <c r="D8907" s="6" t="s">
        <v>8765</v>
      </c>
      <c r="E8907" s="3">
        <v>4</v>
      </c>
    </row>
    <row r="8908" spans="1:5" ht="18.75">
      <c r="A8908" s="37">
        <v>8906</v>
      </c>
      <c r="B8908" s="209"/>
      <c r="C8908" s="37" t="s">
        <v>20565</v>
      </c>
      <c r="D8908" s="6" t="s">
        <v>8766</v>
      </c>
      <c r="E8908" s="3">
        <v>4</v>
      </c>
    </row>
    <row r="8909" spans="1:5" ht="33">
      <c r="A8909" s="37">
        <v>8907</v>
      </c>
      <c r="B8909" s="209"/>
      <c r="C8909" s="37" t="s">
        <v>20566</v>
      </c>
      <c r="D8909" s="6" t="s">
        <v>8767</v>
      </c>
      <c r="E8909" s="3">
        <v>4</v>
      </c>
    </row>
    <row r="8910" spans="1:5" ht="18.75">
      <c r="A8910" s="37">
        <v>8908</v>
      </c>
      <c r="B8910" s="209"/>
      <c r="C8910" s="37" t="s">
        <v>20567</v>
      </c>
      <c r="D8910" s="6" t="s">
        <v>8768</v>
      </c>
      <c r="E8910" s="3">
        <v>4</v>
      </c>
    </row>
    <row r="8911" spans="1:5" ht="33">
      <c r="A8911" s="37">
        <v>8909</v>
      </c>
      <c r="B8911" s="209"/>
      <c r="C8911" s="37" t="s">
        <v>20568</v>
      </c>
      <c r="D8911" s="6" t="s">
        <v>8769</v>
      </c>
      <c r="E8911" s="3">
        <v>4</v>
      </c>
    </row>
    <row r="8912" spans="1:5" ht="33">
      <c r="A8912" s="37">
        <v>8910</v>
      </c>
      <c r="B8912" s="209"/>
      <c r="C8912" s="37" t="s">
        <v>20569</v>
      </c>
      <c r="D8912" s="6" t="s">
        <v>8770</v>
      </c>
      <c r="E8912" s="3">
        <v>4</v>
      </c>
    </row>
    <row r="8913" spans="1:5" ht="33">
      <c r="A8913" s="37">
        <v>8911</v>
      </c>
      <c r="B8913" s="209"/>
      <c r="C8913" s="37" t="s">
        <v>20570</v>
      </c>
      <c r="D8913" s="6" t="s">
        <v>8771</v>
      </c>
      <c r="E8913" s="3">
        <v>4</v>
      </c>
    </row>
    <row r="8914" spans="1:5" ht="33">
      <c r="A8914" s="37">
        <v>8912</v>
      </c>
      <c r="B8914" s="209"/>
      <c r="C8914" s="37" t="s">
        <v>20571</v>
      </c>
      <c r="D8914" s="6" t="s">
        <v>8772</v>
      </c>
      <c r="E8914" s="3">
        <v>4</v>
      </c>
    </row>
    <row r="8915" spans="1:5" ht="33">
      <c r="A8915" s="37">
        <v>8913</v>
      </c>
      <c r="B8915" s="209"/>
      <c r="C8915" s="37" t="s">
        <v>20572</v>
      </c>
      <c r="D8915" s="6" t="s">
        <v>8773</v>
      </c>
      <c r="E8915" s="3">
        <v>4</v>
      </c>
    </row>
    <row r="8916" spans="1:5" ht="33">
      <c r="A8916" s="37">
        <v>8914</v>
      </c>
      <c r="B8916" s="209"/>
      <c r="C8916" s="37" t="s">
        <v>20573</v>
      </c>
      <c r="D8916" s="6" t="s">
        <v>8774</v>
      </c>
      <c r="E8916" s="3">
        <v>4</v>
      </c>
    </row>
    <row r="8917" spans="1:5" ht="33">
      <c r="A8917" s="37">
        <v>8915</v>
      </c>
      <c r="B8917" s="209"/>
      <c r="C8917" s="37" t="s">
        <v>20574</v>
      </c>
      <c r="D8917" s="6" t="s">
        <v>8775</v>
      </c>
      <c r="E8917" s="3">
        <v>4</v>
      </c>
    </row>
    <row r="8918" spans="1:5" ht="33">
      <c r="A8918" s="37">
        <v>8916</v>
      </c>
      <c r="B8918" s="209"/>
      <c r="C8918" s="37" t="s">
        <v>20575</v>
      </c>
      <c r="D8918" s="6" t="s">
        <v>8776</v>
      </c>
      <c r="E8918" s="3">
        <v>4</v>
      </c>
    </row>
    <row r="8919" spans="1:5" ht="49.5">
      <c r="A8919" s="37">
        <v>8917</v>
      </c>
      <c r="B8919" s="209"/>
      <c r="C8919" s="37" t="s">
        <v>20576</v>
      </c>
      <c r="D8919" s="6" t="s">
        <v>8777</v>
      </c>
      <c r="E8919" s="3">
        <v>4</v>
      </c>
    </row>
    <row r="8920" spans="1:5" ht="33">
      <c r="A8920" s="37">
        <v>8918</v>
      </c>
      <c r="B8920" s="209"/>
      <c r="C8920" s="37" t="s">
        <v>20577</v>
      </c>
      <c r="D8920" s="6" t="s">
        <v>8778</v>
      </c>
      <c r="E8920" s="3">
        <v>4</v>
      </c>
    </row>
    <row r="8921" spans="1:5" ht="33">
      <c r="A8921" s="37">
        <v>8919</v>
      </c>
      <c r="B8921" s="209"/>
      <c r="C8921" s="37" t="s">
        <v>20578</v>
      </c>
      <c r="D8921" s="6" t="s">
        <v>8779</v>
      </c>
      <c r="E8921" s="3">
        <v>4</v>
      </c>
    </row>
    <row r="8922" spans="1:5" ht="33">
      <c r="A8922" s="37">
        <v>8920</v>
      </c>
      <c r="B8922" s="209"/>
      <c r="C8922" s="37" t="s">
        <v>20579</v>
      </c>
      <c r="D8922" s="6" t="s">
        <v>8780</v>
      </c>
      <c r="E8922" s="3">
        <v>4</v>
      </c>
    </row>
    <row r="8923" spans="1:5" ht="33">
      <c r="A8923" s="37">
        <v>8921</v>
      </c>
      <c r="B8923" s="209"/>
      <c r="C8923" s="37" t="s">
        <v>20580</v>
      </c>
      <c r="D8923" s="6" t="s">
        <v>8781</v>
      </c>
      <c r="E8923" s="3">
        <v>4</v>
      </c>
    </row>
    <row r="8924" spans="1:5" ht="33">
      <c r="A8924" s="37">
        <v>8922</v>
      </c>
      <c r="B8924" s="209"/>
      <c r="C8924" s="37" t="s">
        <v>20581</v>
      </c>
      <c r="D8924" s="6" t="s">
        <v>8782</v>
      </c>
      <c r="E8924" s="3">
        <v>4</v>
      </c>
    </row>
    <row r="8925" spans="1:5" ht="33">
      <c r="A8925" s="37">
        <v>8923</v>
      </c>
      <c r="B8925" s="209"/>
      <c r="C8925" s="37" t="s">
        <v>20582</v>
      </c>
      <c r="D8925" s="6" t="s">
        <v>8783</v>
      </c>
      <c r="E8925" s="3">
        <v>4</v>
      </c>
    </row>
    <row r="8926" spans="1:5" ht="33">
      <c r="A8926" s="37">
        <v>8924</v>
      </c>
      <c r="B8926" s="209"/>
      <c r="C8926" s="37" t="s">
        <v>20583</v>
      </c>
      <c r="D8926" s="6" t="s">
        <v>8784</v>
      </c>
      <c r="E8926" s="3">
        <v>4</v>
      </c>
    </row>
    <row r="8927" spans="1:5" ht="33">
      <c r="A8927" s="37">
        <v>8925</v>
      </c>
      <c r="B8927" s="209"/>
      <c r="C8927" s="37" t="s">
        <v>20584</v>
      </c>
      <c r="D8927" s="6" t="s">
        <v>8785</v>
      </c>
      <c r="E8927" s="3">
        <v>4</v>
      </c>
    </row>
    <row r="8928" spans="1:5" ht="18.75">
      <c r="A8928" s="37">
        <v>8926</v>
      </c>
      <c r="B8928" s="209"/>
      <c r="C8928" s="37" t="s">
        <v>20585</v>
      </c>
      <c r="D8928" s="6" t="s">
        <v>8786</v>
      </c>
      <c r="E8928" s="3">
        <v>4</v>
      </c>
    </row>
    <row r="8929" spans="1:5" ht="33">
      <c r="A8929" s="37">
        <v>8927</v>
      </c>
      <c r="B8929" s="209"/>
      <c r="C8929" s="37" t="s">
        <v>20586</v>
      </c>
      <c r="D8929" s="6" t="s">
        <v>8787</v>
      </c>
      <c r="E8929" s="3">
        <v>4</v>
      </c>
    </row>
    <row r="8930" spans="1:5" ht="33">
      <c r="A8930" s="37">
        <v>8928</v>
      </c>
      <c r="B8930" s="209"/>
      <c r="C8930" s="37" t="s">
        <v>20587</v>
      </c>
      <c r="D8930" s="6" t="s">
        <v>8788</v>
      </c>
      <c r="E8930" s="3">
        <v>4</v>
      </c>
    </row>
    <row r="8931" spans="1:5" ht="18.75">
      <c r="A8931" s="37">
        <v>8929</v>
      </c>
      <c r="B8931" s="209"/>
      <c r="C8931" s="37" t="s">
        <v>20588</v>
      </c>
      <c r="D8931" s="6" t="s">
        <v>8789</v>
      </c>
      <c r="E8931" s="3">
        <v>4</v>
      </c>
    </row>
    <row r="8932" spans="1:5" ht="33">
      <c r="A8932" s="37">
        <v>8930</v>
      </c>
      <c r="B8932" s="209"/>
      <c r="C8932" s="37" t="s">
        <v>20589</v>
      </c>
      <c r="D8932" s="6" t="s">
        <v>8790</v>
      </c>
      <c r="E8932" s="3">
        <v>4</v>
      </c>
    </row>
    <row r="8933" spans="1:5" ht="33">
      <c r="A8933" s="37">
        <v>8931</v>
      </c>
      <c r="B8933" s="209"/>
      <c r="C8933" s="37" t="s">
        <v>20590</v>
      </c>
      <c r="D8933" s="6" t="s">
        <v>8791</v>
      </c>
      <c r="E8933" s="3">
        <v>4</v>
      </c>
    </row>
    <row r="8934" spans="1:5" ht="18.75">
      <c r="A8934" s="37">
        <v>8932</v>
      </c>
      <c r="B8934" s="209"/>
      <c r="C8934" s="37" t="s">
        <v>20591</v>
      </c>
      <c r="D8934" s="6" t="s">
        <v>8792</v>
      </c>
      <c r="E8934" s="3">
        <v>4</v>
      </c>
    </row>
    <row r="8935" spans="1:5" ht="18.75">
      <c r="A8935" s="37">
        <v>8933</v>
      </c>
      <c r="B8935" s="209"/>
      <c r="C8935" s="37" t="s">
        <v>20592</v>
      </c>
      <c r="D8935" s="6" t="s">
        <v>8793</v>
      </c>
      <c r="E8935" s="3">
        <v>4</v>
      </c>
    </row>
    <row r="8936" spans="1:5" ht="33">
      <c r="A8936" s="37">
        <v>8934</v>
      </c>
      <c r="B8936" s="209"/>
      <c r="C8936" s="37" t="s">
        <v>20593</v>
      </c>
      <c r="D8936" s="6" t="s">
        <v>8794</v>
      </c>
      <c r="E8936" s="3">
        <v>4</v>
      </c>
    </row>
    <row r="8937" spans="1:5" ht="33">
      <c r="A8937" s="37">
        <v>8935</v>
      </c>
      <c r="B8937" s="209"/>
      <c r="C8937" s="37" t="s">
        <v>20594</v>
      </c>
      <c r="D8937" s="6" t="s">
        <v>8795</v>
      </c>
      <c r="E8937" s="3">
        <v>4</v>
      </c>
    </row>
    <row r="8938" spans="1:5" ht="18.75">
      <c r="A8938" s="37">
        <v>8936</v>
      </c>
      <c r="B8938" s="209"/>
      <c r="C8938" s="37" t="s">
        <v>20595</v>
      </c>
      <c r="D8938" s="6" t="s">
        <v>8796</v>
      </c>
      <c r="E8938" s="3">
        <v>4</v>
      </c>
    </row>
    <row r="8939" spans="1:5" ht="33">
      <c r="A8939" s="37">
        <v>8937</v>
      </c>
      <c r="B8939" s="209"/>
      <c r="C8939" s="37" t="s">
        <v>20596</v>
      </c>
      <c r="D8939" s="6" t="s">
        <v>8797</v>
      </c>
      <c r="E8939" s="3">
        <v>4</v>
      </c>
    </row>
    <row r="8940" spans="1:5" ht="18.75">
      <c r="A8940" s="37">
        <v>8938</v>
      </c>
      <c r="B8940" s="209"/>
      <c r="C8940" s="37" t="s">
        <v>20597</v>
      </c>
      <c r="D8940" s="6" t="s">
        <v>8798</v>
      </c>
      <c r="E8940" s="3">
        <v>4</v>
      </c>
    </row>
    <row r="8941" spans="1:5" ht="33">
      <c r="A8941" s="37">
        <v>8939</v>
      </c>
      <c r="B8941" s="209"/>
      <c r="C8941" s="37" t="s">
        <v>20598</v>
      </c>
      <c r="D8941" s="6" t="s">
        <v>8799</v>
      </c>
      <c r="E8941" s="3">
        <v>4</v>
      </c>
    </row>
    <row r="8942" spans="1:5" ht="49.5">
      <c r="A8942" s="37">
        <v>8940</v>
      </c>
      <c r="B8942" s="209"/>
      <c r="C8942" s="37" t="s">
        <v>20599</v>
      </c>
      <c r="D8942" s="6" t="s">
        <v>8800</v>
      </c>
      <c r="E8942" s="3">
        <v>4</v>
      </c>
    </row>
    <row r="8943" spans="1:5" ht="18.75">
      <c r="A8943" s="37">
        <v>8941</v>
      </c>
      <c r="B8943" s="209"/>
      <c r="C8943" s="37" t="s">
        <v>20600</v>
      </c>
      <c r="D8943" s="6" t="s">
        <v>8801</v>
      </c>
      <c r="E8943" s="3">
        <v>4</v>
      </c>
    </row>
    <row r="8944" spans="1:5" ht="33">
      <c r="A8944" s="37">
        <v>8942</v>
      </c>
      <c r="B8944" s="209"/>
      <c r="C8944" s="37" t="s">
        <v>20601</v>
      </c>
      <c r="D8944" s="6" t="s">
        <v>8802</v>
      </c>
      <c r="E8944" s="3">
        <v>4</v>
      </c>
    </row>
    <row r="8945" spans="1:5" ht="33">
      <c r="A8945" s="37">
        <v>8943</v>
      </c>
      <c r="B8945" s="209"/>
      <c r="C8945" s="37" t="s">
        <v>20602</v>
      </c>
      <c r="D8945" s="6" t="s">
        <v>8803</v>
      </c>
      <c r="E8945" s="3">
        <v>4</v>
      </c>
    </row>
    <row r="8946" spans="1:5" ht="18.75">
      <c r="A8946" s="37">
        <v>8944</v>
      </c>
      <c r="B8946" s="209"/>
      <c r="C8946" s="37" t="s">
        <v>20603</v>
      </c>
      <c r="D8946" s="6" t="s">
        <v>8804</v>
      </c>
      <c r="E8946" s="3">
        <v>4</v>
      </c>
    </row>
    <row r="8947" spans="1:5" ht="18.75">
      <c r="A8947" s="37">
        <v>8945</v>
      </c>
      <c r="B8947" s="209"/>
      <c r="C8947" s="37" t="s">
        <v>20604</v>
      </c>
      <c r="D8947" s="6" t="s">
        <v>8805</v>
      </c>
      <c r="E8947" s="3">
        <v>4</v>
      </c>
    </row>
    <row r="8948" spans="1:5" ht="18.75">
      <c r="A8948" s="37">
        <v>8946</v>
      </c>
      <c r="B8948" s="209"/>
      <c r="C8948" s="37" t="s">
        <v>20605</v>
      </c>
      <c r="D8948" s="6" t="s">
        <v>8806</v>
      </c>
      <c r="E8948" s="3">
        <v>4</v>
      </c>
    </row>
    <row r="8949" spans="1:5" ht="49.5">
      <c r="A8949" s="37">
        <v>8947</v>
      </c>
      <c r="B8949" s="209"/>
      <c r="C8949" s="37" t="s">
        <v>20606</v>
      </c>
      <c r="D8949" s="6" t="s">
        <v>8807</v>
      </c>
      <c r="E8949" s="3">
        <v>4</v>
      </c>
    </row>
    <row r="8950" spans="1:5" ht="18.75">
      <c r="A8950" s="37">
        <v>8948</v>
      </c>
      <c r="B8950" s="209"/>
      <c r="C8950" s="37" t="s">
        <v>20607</v>
      </c>
      <c r="D8950" s="6" t="s">
        <v>8808</v>
      </c>
      <c r="E8950" s="3">
        <v>4</v>
      </c>
    </row>
    <row r="8951" spans="1:5" ht="18.75">
      <c r="A8951" s="37">
        <v>8949</v>
      </c>
      <c r="B8951" s="209"/>
      <c r="C8951" s="37" t="s">
        <v>20608</v>
      </c>
      <c r="D8951" s="6" t="s">
        <v>8809</v>
      </c>
      <c r="E8951" s="3">
        <v>4</v>
      </c>
    </row>
    <row r="8952" spans="1:5" ht="18.75">
      <c r="A8952" s="37">
        <v>8950</v>
      </c>
      <c r="B8952" s="209"/>
      <c r="C8952" s="37" t="s">
        <v>20609</v>
      </c>
      <c r="D8952" s="6" t="s">
        <v>8810</v>
      </c>
      <c r="E8952" s="3">
        <v>4</v>
      </c>
    </row>
    <row r="8953" spans="1:5" ht="18.75">
      <c r="A8953" s="37">
        <v>8951</v>
      </c>
      <c r="B8953" s="209"/>
      <c r="C8953" s="37" t="s">
        <v>20610</v>
      </c>
      <c r="D8953" s="6" t="s">
        <v>8811</v>
      </c>
      <c r="E8953" s="3">
        <v>4</v>
      </c>
    </row>
    <row r="8954" spans="1:5" ht="33">
      <c r="A8954" s="37">
        <v>8952</v>
      </c>
      <c r="B8954" s="209"/>
      <c r="C8954" s="37" t="s">
        <v>20611</v>
      </c>
      <c r="D8954" s="6" t="s">
        <v>8812</v>
      </c>
      <c r="E8954" s="3">
        <v>4</v>
      </c>
    </row>
    <row r="8955" spans="1:5" ht="18.75">
      <c r="A8955" s="37">
        <v>8953</v>
      </c>
      <c r="B8955" s="209"/>
      <c r="C8955" s="37" t="s">
        <v>20612</v>
      </c>
      <c r="D8955" s="6" t="s">
        <v>8813</v>
      </c>
      <c r="E8955" s="3">
        <v>4</v>
      </c>
    </row>
    <row r="8956" spans="1:5" ht="33">
      <c r="A8956" s="37">
        <v>8954</v>
      </c>
      <c r="B8956" s="209"/>
      <c r="C8956" s="37" t="s">
        <v>20613</v>
      </c>
      <c r="D8956" s="6" t="s">
        <v>8814</v>
      </c>
      <c r="E8956" s="3">
        <v>4</v>
      </c>
    </row>
    <row r="8957" spans="1:5" ht="33">
      <c r="A8957" s="37">
        <v>8955</v>
      </c>
      <c r="B8957" s="209"/>
      <c r="C8957" s="37" t="s">
        <v>20614</v>
      </c>
      <c r="D8957" s="6" t="s">
        <v>8815</v>
      </c>
      <c r="E8957" s="3">
        <v>4</v>
      </c>
    </row>
    <row r="8958" spans="1:5" ht="49.5">
      <c r="A8958" s="37">
        <v>8956</v>
      </c>
      <c r="B8958" s="209"/>
      <c r="C8958" s="37" t="s">
        <v>20615</v>
      </c>
      <c r="D8958" s="6" t="s">
        <v>8816</v>
      </c>
      <c r="E8958" s="3">
        <v>4</v>
      </c>
    </row>
    <row r="8959" spans="1:5" ht="33">
      <c r="A8959" s="37">
        <v>8957</v>
      </c>
      <c r="B8959" s="209"/>
      <c r="C8959" s="37" t="s">
        <v>20616</v>
      </c>
      <c r="D8959" s="6" t="s">
        <v>8817</v>
      </c>
      <c r="E8959" s="3">
        <v>4</v>
      </c>
    </row>
    <row r="8960" spans="1:5" ht="33">
      <c r="A8960" s="37">
        <v>8958</v>
      </c>
      <c r="B8960" s="209"/>
      <c r="C8960" s="37" t="s">
        <v>20617</v>
      </c>
      <c r="D8960" s="6" t="s">
        <v>8818</v>
      </c>
      <c r="E8960" s="3">
        <v>4</v>
      </c>
    </row>
    <row r="8961" spans="1:5" ht="33">
      <c r="A8961" s="37">
        <v>8959</v>
      </c>
      <c r="B8961" s="209"/>
      <c r="C8961" s="37" t="s">
        <v>20618</v>
      </c>
      <c r="D8961" s="6" t="s">
        <v>8819</v>
      </c>
      <c r="E8961" s="3">
        <v>4</v>
      </c>
    </row>
    <row r="8962" spans="1:5" ht="33">
      <c r="A8962" s="37">
        <v>8960</v>
      </c>
      <c r="B8962" s="209"/>
      <c r="C8962" s="37" t="s">
        <v>20619</v>
      </c>
      <c r="D8962" s="6" t="s">
        <v>8820</v>
      </c>
      <c r="E8962" s="3">
        <v>4</v>
      </c>
    </row>
    <row r="8963" spans="1:5" ht="33">
      <c r="A8963" s="37">
        <v>8961</v>
      </c>
      <c r="B8963" s="209"/>
      <c r="C8963" s="37" t="s">
        <v>20620</v>
      </c>
      <c r="D8963" s="6" t="s">
        <v>8821</v>
      </c>
      <c r="E8963" s="3">
        <v>4</v>
      </c>
    </row>
    <row r="8964" spans="1:5" ht="33">
      <c r="A8964" s="37">
        <v>8962</v>
      </c>
      <c r="B8964" s="209"/>
      <c r="C8964" s="37" t="s">
        <v>20621</v>
      </c>
      <c r="D8964" s="6" t="s">
        <v>8822</v>
      </c>
      <c r="E8964" s="3">
        <v>4</v>
      </c>
    </row>
    <row r="8965" spans="1:5" ht="33">
      <c r="A8965" s="37">
        <v>8963</v>
      </c>
      <c r="B8965" s="209"/>
      <c r="C8965" s="37" t="s">
        <v>20622</v>
      </c>
      <c r="D8965" s="6" t="s">
        <v>8823</v>
      </c>
      <c r="E8965" s="3">
        <v>4</v>
      </c>
    </row>
    <row r="8966" spans="1:5" ht="18.75">
      <c r="A8966" s="37">
        <v>8964</v>
      </c>
      <c r="B8966" s="209"/>
      <c r="C8966" s="37" t="s">
        <v>20623</v>
      </c>
      <c r="D8966" s="6" t="s">
        <v>8824</v>
      </c>
      <c r="E8966" s="3">
        <v>4</v>
      </c>
    </row>
    <row r="8967" spans="1:5" ht="33">
      <c r="A8967" s="37">
        <v>8965</v>
      </c>
      <c r="B8967" s="209"/>
      <c r="C8967" s="37" t="s">
        <v>20624</v>
      </c>
      <c r="D8967" s="6" t="s">
        <v>8825</v>
      </c>
      <c r="E8967" s="3">
        <v>4</v>
      </c>
    </row>
    <row r="8968" spans="1:5" ht="33">
      <c r="A8968" s="37">
        <v>8966</v>
      </c>
      <c r="B8968" s="209"/>
      <c r="C8968" s="37" t="s">
        <v>20625</v>
      </c>
      <c r="D8968" s="6" t="s">
        <v>8826</v>
      </c>
      <c r="E8968" s="3">
        <v>4</v>
      </c>
    </row>
    <row r="8969" spans="1:5" ht="33">
      <c r="A8969" s="37">
        <v>8967</v>
      </c>
      <c r="B8969" s="209"/>
      <c r="C8969" s="37" t="s">
        <v>20626</v>
      </c>
      <c r="D8969" s="6" t="s">
        <v>8827</v>
      </c>
      <c r="E8969" s="3">
        <v>4</v>
      </c>
    </row>
    <row r="8970" spans="1:5" ht="33">
      <c r="A8970" s="37">
        <v>8968</v>
      </c>
      <c r="B8970" s="209"/>
      <c r="C8970" s="37" t="s">
        <v>20627</v>
      </c>
      <c r="D8970" s="6" t="s">
        <v>8828</v>
      </c>
      <c r="E8970" s="3">
        <v>4</v>
      </c>
    </row>
    <row r="8971" spans="1:5" ht="33">
      <c r="A8971" s="37">
        <v>8969</v>
      </c>
      <c r="B8971" s="209"/>
      <c r="C8971" s="37" t="s">
        <v>20628</v>
      </c>
      <c r="D8971" s="6" t="s">
        <v>8829</v>
      </c>
      <c r="E8971" s="3">
        <v>4</v>
      </c>
    </row>
    <row r="8972" spans="1:5" ht="33">
      <c r="A8972" s="37">
        <v>8970</v>
      </c>
      <c r="B8972" s="209"/>
      <c r="C8972" s="37" t="s">
        <v>20629</v>
      </c>
      <c r="D8972" s="6" t="s">
        <v>8830</v>
      </c>
      <c r="E8972" s="3">
        <v>4</v>
      </c>
    </row>
    <row r="8973" spans="1:5" ht="33">
      <c r="A8973" s="37">
        <v>8971</v>
      </c>
      <c r="B8973" s="209"/>
      <c r="C8973" s="37" t="s">
        <v>20630</v>
      </c>
      <c r="D8973" s="6" t="s">
        <v>8831</v>
      </c>
      <c r="E8973" s="3">
        <v>4</v>
      </c>
    </row>
    <row r="8974" spans="1:5" ht="33">
      <c r="A8974" s="37">
        <v>8972</v>
      </c>
      <c r="B8974" s="209"/>
      <c r="C8974" s="37" t="s">
        <v>20631</v>
      </c>
      <c r="D8974" s="6" t="s">
        <v>8832</v>
      </c>
      <c r="E8974" s="3">
        <v>4</v>
      </c>
    </row>
    <row r="8975" spans="1:5" ht="33">
      <c r="A8975" s="37">
        <v>8973</v>
      </c>
      <c r="B8975" s="209"/>
      <c r="C8975" s="37" t="s">
        <v>20632</v>
      </c>
      <c r="D8975" s="6" t="s">
        <v>8833</v>
      </c>
      <c r="E8975" s="3">
        <v>4</v>
      </c>
    </row>
    <row r="8976" spans="1:5" ht="33">
      <c r="A8976" s="37">
        <v>8974</v>
      </c>
      <c r="B8976" s="209"/>
      <c r="C8976" s="37" t="s">
        <v>20633</v>
      </c>
      <c r="D8976" s="6" t="s">
        <v>8834</v>
      </c>
      <c r="E8976" s="3">
        <v>4</v>
      </c>
    </row>
    <row r="8977" spans="1:5" ht="18.75">
      <c r="A8977" s="37">
        <v>8975</v>
      </c>
      <c r="B8977" s="209"/>
      <c r="C8977" s="37" t="s">
        <v>20634</v>
      </c>
      <c r="D8977" s="6" t="s">
        <v>8835</v>
      </c>
      <c r="E8977" s="3">
        <v>4</v>
      </c>
    </row>
    <row r="8978" spans="1:5" ht="33">
      <c r="A8978" s="37">
        <v>8976</v>
      </c>
      <c r="B8978" s="209"/>
      <c r="C8978" s="37" t="s">
        <v>20635</v>
      </c>
      <c r="D8978" s="6" t="s">
        <v>8836</v>
      </c>
      <c r="E8978" s="3">
        <v>4</v>
      </c>
    </row>
    <row r="8979" spans="1:5" ht="33">
      <c r="A8979" s="37">
        <v>8977</v>
      </c>
      <c r="B8979" s="209"/>
      <c r="C8979" s="37" t="s">
        <v>20636</v>
      </c>
      <c r="D8979" s="6" t="s">
        <v>8837</v>
      </c>
      <c r="E8979" s="3">
        <v>4</v>
      </c>
    </row>
    <row r="8980" spans="1:5" ht="33">
      <c r="A8980" s="37">
        <v>8978</v>
      </c>
      <c r="B8980" s="209"/>
      <c r="C8980" s="37" t="s">
        <v>20637</v>
      </c>
      <c r="D8980" s="6" t="s">
        <v>8838</v>
      </c>
      <c r="E8980" s="3">
        <v>4</v>
      </c>
    </row>
    <row r="8981" spans="1:5" ht="18.75">
      <c r="A8981" s="37">
        <v>8979</v>
      </c>
      <c r="B8981" s="209"/>
      <c r="C8981" s="37" t="s">
        <v>20638</v>
      </c>
      <c r="D8981" s="6" t="s">
        <v>8839</v>
      </c>
      <c r="E8981" s="3">
        <v>4</v>
      </c>
    </row>
    <row r="8982" spans="1:5" ht="49.5">
      <c r="A8982" s="37">
        <v>8980</v>
      </c>
      <c r="B8982" s="209"/>
      <c r="C8982" s="37" t="s">
        <v>20639</v>
      </c>
      <c r="D8982" s="6" t="s">
        <v>8840</v>
      </c>
      <c r="E8982" s="3">
        <v>4</v>
      </c>
    </row>
    <row r="8983" spans="1:5" ht="18.75">
      <c r="A8983" s="37">
        <v>8981</v>
      </c>
      <c r="B8983" s="209"/>
      <c r="C8983" s="37" t="s">
        <v>20640</v>
      </c>
      <c r="D8983" s="6" t="s">
        <v>8841</v>
      </c>
      <c r="E8983" s="3">
        <v>4</v>
      </c>
    </row>
    <row r="8984" spans="1:5" ht="49.5">
      <c r="A8984" s="37">
        <v>8982</v>
      </c>
      <c r="B8984" s="209"/>
      <c r="C8984" s="37" t="s">
        <v>20641</v>
      </c>
      <c r="D8984" s="6" t="s">
        <v>8842</v>
      </c>
      <c r="E8984" s="3">
        <v>4</v>
      </c>
    </row>
    <row r="8985" spans="1:5" ht="33">
      <c r="A8985" s="37">
        <v>8983</v>
      </c>
      <c r="B8985" s="209"/>
      <c r="C8985" s="37" t="s">
        <v>20642</v>
      </c>
      <c r="D8985" s="6" t="s">
        <v>8843</v>
      </c>
      <c r="E8985" s="3">
        <v>4</v>
      </c>
    </row>
    <row r="8986" spans="1:5" ht="33">
      <c r="A8986" s="37">
        <v>8984</v>
      </c>
      <c r="B8986" s="209"/>
      <c r="C8986" s="37" t="s">
        <v>20643</v>
      </c>
      <c r="D8986" s="6" t="s">
        <v>8844</v>
      </c>
      <c r="E8986" s="3">
        <v>4</v>
      </c>
    </row>
    <row r="8987" spans="1:5" ht="33">
      <c r="A8987" s="37">
        <v>8985</v>
      </c>
      <c r="B8987" s="209"/>
      <c r="C8987" s="37" t="s">
        <v>20644</v>
      </c>
      <c r="D8987" s="6" t="s">
        <v>8845</v>
      </c>
      <c r="E8987" s="3">
        <v>4</v>
      </c>
    </row>
    <row r="8988" spans="1:5" ht="33">
      <c r="A8988" s="37">
        <v>8986</v>
      </c>
      <c r="B8988" s="209"/>
      <c r="C8988" s="37" t="s">
        <v>20645</v>
      </c>
      <c r="D8988" s="6" t="s">
        <v>8846</v>
      </c>
      <c r="E8988" s="3">
        <v>4</v>
      </c>
    </row>
    <row r="8989" spans="1:5" ht="33">
      <c r="A8989" s="37">
        <v>8987</v>
      </c>
      <c r="B8989" s="209"/>
      <c r="C8989" s="37" t="s">
        <v>20646</v>
      </c>
      <c r="D8989" s="6" t="s">
        <v>8847</v>
      </c>
      <c r="E8989" s="3">
        <v>4</v>
      </c>
    </row>
    <row r="8990" spans="1:5" ht="33">
      <c r="A8990" s="37">
        <v>8988</v>
      </c>
      <c r="B8990" s="209"/>
      <c r="C8990" s="37" t="s">
        <v>20647</v>
      </c>
      <c r="D8990" s="6" t="s">
        <v>8848</v>
      </c>
      <c r="E8990" s="3">
        <v>4</v>
      </c>
    </row>
    <row r="8991" spans="1:5" ht="49.5">
      <c r="A8991" s="37">
        <v>8989</v>
      </c>
      <c r="B8991" s="209"/>
      <c r="C8991" s="37" t="s">
        <v>20648</v>
      </c>
      <c r="D8991" s="6" t="s">
        <v>8849</v>
      </c>
      <c r="E8991" s="3">
        <v>4</v>
      </c>
    </row>
    <row r="8992" spans="1:5" ht="33">
      <c r="A8992" s="37">
        <v>8990</v>
      </c>
      <c r="B8992" s="209"/>
      <c r="C8992" s="37" t="s">
        <v>20649</v>
      </c>
      <c r="D8992" s="6" t="s">
        <v>8850</v>
      </c>
      <c r="E8992" s="3">
        <v>4</v>
      </c>
    </row>
    <row r="8993" spans="1:5" ht="33">
      <c r="A8993" s="37">
        <v>8991</v>
      </c>
      <c r="B8993" s="209"/>
      <c r="C8993" s="37" t="s">
        <v>20650</v>
      </c>
      <c r="D8993" s="6" t="s">
        <v>8851</v>
      </c>
      <c r="E8993" s="3">
        <v>4</v>
      </c>
    </row>
    <row r="8994" spans="1:5" ht="33">
      <c r="A8994" s="37">
        <v>8992</v>
      </c>
      <c r="B8994" s="209"/>
      <c r="C8994" s="37" t="s">
        <v>20651</v>
      </c>
      <c r="D8994" s="6" t="s">
        <v>8852</v>
      </c>
      <c r="E8994" s="3">
        <v>4</v>
      </c>
    </row>
    <row r="8995" spans="1:5" ht="49.5">
      <c r="A8995" s="37">
        <v>8993</v>
      </c>
      <c r="B8995" s="209"/>
      <c r="C8995" s="37" t="s">
        <v>20652</v>
      </c>
      <c r="D8995" s="6" t="s">
        <v>8853</v>
      </c>
      <c r="E8995" s="3">
        <v>4</v>
      </c>
    </row>
    <row r="8996" spans="1:5" ht="18.75">
      <c r="A8996" s="37">
        <v>8994</v>
      </c>
      <c r="B8996" s="209"/>
      <c r="C8996" s="37" t="s">
        <v>20653</v>
      </c>
      <c r="D8996" s="6" t="s">
        <v>8854</v>
      </c>
      <c r="E8996" s="3">
        <v>4</v>
      </c>
    </row>
    <row r="8997" spans="1:5" ht="49.5">
      <c r="A8997" s="37">
        <v>8995</v>
      </c>
      <c r="B8997" s="209"/>
      <c r="C8997" s="37" t="s">
        <v>20654</v>
      </c>
      <c r="D8997" s="6" t="s">
        <v>8855</v>
      </c>
      <c r="E8997" s="3">
        <v>4</v>
      </c>
    </row>
    <row r="8998" spans="1:5" ht="18.75">
      <c r="A8998" s="37">
        <v>8996</v>
      </c>
      <c r="B8998" s="209"/>
      <c r="C8998" s="37" t="s">
        <v>20655</v>
      </c>
      <c r="D8998" s="6" t="s">
        <v>8856</v>
      </c>
      <c r="E8998" s="3">
        <v>4</v>
      </c>
    </row>
    <row r="8999" spans="1:5" ht="18.75">
      <c r="A8999" s="37">
        <v>8997</v>
      </c>
      <c r="B8999" s="209"/>
      <c r="C8999" s="37" t="s">
        <v>20656</v>
      </c>
      <c r="D8999" s="6" t="s">
        <v>8857</v>
      </c>
      <c r="E8999" s="3">
        <v>4</v>
      </c>
    </row>
    <row r="9000" spans="1:5" ht="18.75">
      <c r="A9000" s="37">
        <v>8998</v>
      </c>
      <c r="B9000" s="209"/>
      <c r="C9000" s="37" t="s">
        <v>20657</v>
      </c>
      <c r="D9000" s="6" t="s">
        <v>8858</v>
      </c>
      <c r="E9000" s="3">
        <v>4</v>
      </c>
    </row>
    <row r="9001" spans="1:5" ht="33">
      <c r="A9001" s="37">
        <v>8999</v>
      </c>
      <c r="B9001" s="209"/>
      <c r="C9001" s="37" t="s">
        <v>20658</v>
      </c>
      <c r="D9001" s="6" t="s">
        <v>8859</v>
      </c>
      <c r="E9001" s="3">
        <v>4</v>
      </c>
    </row>
    <row r="9002" spans="1:5" ht="33">
      <c r="A9002" s="37">
        <v>9000</v>
      </c>
      <c r="B9002" s="209"/>
      <c r="C9002" s="37" t="s">
        <v>20659</v>
      </c>
      <c r="D9002" s="6" t="s">
        <v>8860</v>
      </c>
      <c r="E9002" s="3">
        <v>4</v>
      </c>
    </row>
    <row r="9003" spans="1:5" ht="33">
      <c r="A9003" s="37">
        <v>9001</v>
      </c>
      <c r="B9003" s="209"/>
      <c r="C9003" s="37" t="s">
        <v>20660</v>
      </c>
      <c r="D9003" s="6" t="s">
        <v>8861</v>
      </c>
      <c r="E9003" s="3">
        <v>4</v>
      </c>
    </row>
    <row r="9004" spans="1:5" ht="33">
      <c r="A9004" s="37">
        <v>9002</v>
      </c>
      <c r="B9004" s="209"/>
      <c r="C9004" s="37" t="s">
        <v>20661</v>
      </c>
      <c r="D9004" s="6" t="s">
        <v>8862</v>
      </c>
      <c r="E9004" s="3">
        <v>4</v>
      </c>
    </row>
    <row r="9005" spans="1:5" ht="49.5">
      <c r="A9005" s="37">
        <v>9003</v>
      </c>
      <c r="B9005" s="209"/>
      <c r="C9005" s="37" t="s">
        <v>20662</v>
      </c>
      <c r="D9005" s="6" t="s">
        <v>8863</v>
      </c>
      <c r="E9005" s="3">
        <v>4</v>
      </c>
    </row>
    <row r="9006" spans="1:5" ht="33">
      <c r="A9006" s="37">
        <v>9004</v>
      </c>
      <c r="B9006" s="209"/>
      <c r="C9006" s="37" t="s">
        <v>20663</v>
      </c>
      <c r="D9006" s="6" t="s">
        <v>8864</v>
      </c>
      <c r="E9006" s="3">
        <v>4</v>
      </c>
    </row>
    <row r="9007" spans="1:5" ht="18.75">
      <c r="A9007" s="37">
        <v>9005</v>
      </c>
      <c r="B9007" s="209"/>
      <c r="C9007" s="37" t="s">
        <v>20664</v>
      </c>
      <c r="D9007" s="6" t="s">
        <v>8865</v>
      </c>
      <c r="E9007" s="3">
        <v>4</v>
      </c>
    </row>
    <row r="9008" spans="1:5" ht="18.75">
      <c r="A9008" s="37">
        <v>9006</v>
      </c>
      <c r="B9008" s="209"/>
      <c r="C9008" s="37" t="s">
        <v>20665</v>
      </c>
      <c r="D9008" s="6" t="s">
        <v>8866</v>
      </c>
      <c r="E9008" s="3">
        <v>4</v>
      </c>
    </row>
    <row r="9009" spans="1:5" ht="33">
      <c r="A9009" s="37">
        <v>9007</v>
      </c>
      <c r="B9009" s="209"/>
      <c r="C9009" s="37" t="s">
        <v>20666</v>
      </c>
      <c r="D9009" s="6" t="s">
        <v>8867</v>
      </c>
      <c r="E9009" s="3">
        <v>4</v>
      </c>
    </row>
    <row r="9010" spans="1:5" ht="33">
      <c r="A9010" s="37">
        <v>9008</v>
      </c>
      <c r="B9010" s="209"/>
      <c r="C9010" s="37" t="s">
        <v>20667</v>
      </c>
      <c r="D9010" s="6" t="s">
        <v>8868</v>
      </c>
      <c r="E9010" s="3">
        <v>4</v>
      </c>
    </row>
    <row r="9011" spans="1:5" ht="18.75">
      <c r="A9011" s="37">
        <v>9009</v>
      </c>
      <c r="B9011" s="209"/>
      <c r="C9011" s="37" t="s">
        <v>20668</v>
      </c>
      <c r="D9011" s="6" t="s">
        <v>8869</v>
      </c>
      <c r="E9011" s="3">
        <v>4</v>
      </c>
    </row>
    <row r="9012" spans="1:5" ht="18.75">
      <c r="A9012" s="37">
        <v>9010</v>
      </c>
      <c r="B9012" s="209"/>
      <c r="C9012" s="37" t="s">
        <v>20669</v>
      </c>
      <c r="D9012" s="6" t="s">
        <v>8870</v>
      </c>
      <c r="E9012" s="3">
        <v>4</v>
      </c>
    </row>
    <row r="9013" spans="1:5" ht="33">
      <c r="A9013" s="37">
        <v>9011</v>
      </c>
      <c r="B9013" s="209"/>
      <c r="C9013" s="37" t="s">
        <v>20670</v>
      </c>
      <c r="D9013" s="6" t="s">
        <v>8871</v>
      </c>
      <c r="E9013" s="3">
        <v>4</v>
      </c>
    </row>
    <row r="9014" spans="1:5" ht="33">
      <c r="A9014" s="37">
        <v>9012</v>
      </c>
      <c r="B9014" s="209"/>
      <c r="C9014" s="37" t="s">
        <v>20671</v>
      </c>
      <c r="D9014" s="6" t="s">
        <v>8872</v>
      </c>
      <c r="E9014" s="3">
        <v>4</v>
      </c>
    </row>
    <row r="9015" spans="1:5" ht="18.75">
      <c r="A9015" s="37">
        <v>9013</v>
      </c>
      <c r="B9015" s="209"/>
      <c r="C9015" s="37" t="s">
        <v>20672</v>
      </c>
      <c r="D9015" s="6" t="s">
        <v>8873</v>
      </c>
      <c r="E9015" s="3">
        <v>4</v>
      </c>
    </row>
    <row r="9016" spans="1:5" ht="18.75">
      <c r="A9016" s="37">
        <v>9014</v>
      </c>
      <c r="B9016" s="209"/>
      <c r="C9016" s="37" t="s">
        <v>20673</v>
      </c>
      <c r="D9016" s="6" t="s">
        <v>8874</v>
      </c>
      <c r="E9016" s="3">
        <v>4</v>
      </c>
    </row>
    <row r="9017" spans="1:5" ht="18.75">
      <c r="A9017" s="37">
        <v>9015</v>
      </c>
      <c r="B9017" s="209"/>
      <c r="C9017" s="37" t="s">
        <v>20674</v>
      </c>
      <c r="D9017" s="6" t="s">
        <v>8875</v>
      </c>
      <c r="E9017" s="3">
        <v>4</v>
      </c>
    </row>
    <row r="9018" spans="1:5" ht="18.75">
      <c r="A9018" s="37">
        <v>9016</v>
      </c>
      <c r="B9018" s="209"/>
      <c r="C9018" s="37" t="s">
        <v>20675</v>
      </c>
      <c r="D9018" s="6" t="s">
        <v>8876</v>
      </c>
      <c r="E9018" s="3">
        <v>4</v>
      </c>
    </row>
    <row r="9019" spans="1:5" ht="33">
      <c r="A9019" s="37">
        <v>9017</v>
      </c>
      <c r="B9019" s="209"/>
      <c r="C9019" s="37" t="s">
        <v>20676</v>
      </c>
      <c r="D9019" s="6" t="s">
        <v>8877</v>
      </c>
      <c r="E9019" s="3">
        <v>4</v>
      </c>
    </row>
    <row r="9020" spans="1:5" ht="18.75">
      <c r="A9020" s="37">
        <v>9018</v>
      </c>
      <c r="B9020" s="209"/>
      <c r="C9020" s="37" t="s">
        <v>20677</v>
      </c>
      <c r="D9020" s="6" t="s">
        <v>8878</v>
      </c>
      <c r="E9020" s="3">
        <v>4</v>
      </c>
    </row>
    <row r="9021" spans="1:5" ht="18.75">
      <c r="A9021" s="37">
        <v>9019</v>
      </c>
      <c r="B9021" s="209"/>
      <c r="C9021" s="37" t="s">
        <v>20678</v>
      </c>
      <c r="D9021" s="6" t="s">
        <v>8879</v>
      </c>
      <c r="E9021" s="3">
        <v>4</v>
      </c>
    </row>
    <row r="9022" spans="1:5" ht="33">
      <c r="A9022" s="37">
        <v>9020</v>
      </c>
      <c r="B9022" s="209"/>
      <c r="C9022" s="37" t="s">
        <v>20679</v>
      </c>
      <c r="D9022" s="6" t="s">
        <v>8880</v>
      </c>
      <c r="E9022" s="3">
        <v>4</v>
      </c>
    </row>
    <row r="9023" spans="1:5" ht="18.75">
      <c r="A9023" s="37">
        <v>9021</v>
      </c>
      <c r="B9023" s="209"/>
      <c r="C9023" s="37" t="s">
        <v>20680</v>
      </c>
      <c r="D9023" s="6" t="s">
        <v>8881</v>
      </c>
      <c r="E9023" s="3">
        <v>4</v>
      </c>
    </row>
    <row r="9024" spans="1:5" ht="33">
      <c r="A9024" s="37">
        <v>9022</v>
      </c>
      <c r="B9024" s="209"/>
      <c r="C9024" s="37" t="s">
        <v>20681</v>
      </c>
      <c r="D9024" s="6" t="s">
        <v>8882</v>
      </c>
      <c r="E9024" s="3">
        <v>4</v>
      </c>
    </row>
    <row r="9025" spans="1:5" ht="33">
      <c r="A9025" s="37">
        <v>9023</v>
      </c>
      <c r="B9025" s="209"/>
      <c r="C9025" s="37" t="s">
        <v>20682</v>
      </c>
      <c r="D9025" s="6" t="s">
        <v>8883</v>
      </c>
      <c r="E9025" s="3">
        <v>4</v>
      </c>
    </row>
    <row r="9026" spans="1:5" ht="33">
      <c r="A9026" s="37">
        <v>9024</v>
      </c>
      <c r="B9026" s="209"/>
      <c r="C9026" s="37" t="s">
        <v>20683</v>
      </c>
      <c r="D9026" s="6" t="s">
        <v>8884</v>
      </c>
      <c r="E9026" s="3">
        <v>4</v>
      </c>
    </row>
    <row r="9027" spans="1:5" ht="18.75">
      <c r="A9027" s="37">
        <v>9025</v>
      </c>
      <c r="B9027" s="209"/>
      <c r="C9027" s="37" t="s">
        <v>20684</v>
      </c>
      <c r="D9027" s="6" t="s">
        <v>8885</v>
      </c>
      <c r="E9027" s="3">
        <v>4</v>
      </c>
    </row>
    <row r="9028" spans="1:5" ht="33">
      <c r="A9028" s="37">
        <v>9026</v>
      </c>
      <c r="B9028" s="209"/>
      <c r="C9028" s="37" t="s">
        <v>20685</v>
      </c>
      <c r="D9028" s="6" t="s">
        <v>8886</v>
      </c>
      <c r="E9028" s="3">
        <v>4</v>
      </c>
    </row>
    <row r="9029" spans="1:5" ht="49.5">
      <c r="A9029" s="37">
        <v>9027</v>
      </c>
      <c r="B9029" s="209"/>
      <c r="C9029" s="37" t="s">
        <v>20686</v>
      </c>
      <c r="D9029" s="6" t="s">
        <v>8887</v>
      </c>
      <c r="E9029" s="3">
        <v>4</v>
      </c>
    </row>
    <row r="9030" spans="1:5" ht="33">
      <c r="A9030" s="37">
        <v>9028</v>
      </c>
      <c r="B9030" s="209"/>
      <c r="C9030" s="37" t="s">
        <v>20687</v>
      </c>
      <c r="D9030" s="6" t="s">
        <v>8888</v>
      </c>
      <c r="E9030" s="3">
        <v>4</v>
      </c>
    </row>
    <row r="9031" spans="1:5" ht="18.75">
      <c r="A9031" s="37">
        <v>9029</v>
      </c>
      <c r="B9031" s="209"/>
      <c r="C9031" s="37" t="s">
        <v>20688</v>
      </c>
      <c r="D9031" s="6" t="s">
        <v>8889</v>
      </c>
      <c r="E9031" s="3">
        <v>4</v>
      </c>
    </row>
    <row r="9032" spans="1:5" ht="33">
      <c r="A9032" s="37">
        <v>9030</v>
      </c>
      <c r="B9032" s="209"/>
      <c r="C9032" s="37" t="s">
        <v>20689</v>
      </c>
      <c r="D9032" s="6" t="s">
        <v>8890</v>
      </c>
      <c r="E9032" s="3">
        <v>4</v>
      </c>
    </row>
    <row r="9033" spans="1:5" ht="18.75">
      <c r="A9033" s="37">
        <v>9031</v>
      </c>
      <c r="B9033" s="209"/>
      <c r="C9033" s="37" t="s">
        <v>20690</v>
      </c>
      <c r="D9033" s="6" t="s">
        <v>8891</v>
      </c>
      <c r="E9033" s="3">
        <v>4</v>
      </c>
    </row>
    <row r="9034" spans="1:5" ht="33">
      <c r="A9034" s="37">
        <v>9032</v>
      </c>
      <c r="B9034" s="209"/>
      <c r="C9034" s="37" t="s">
        <v>20691</v>
      </c>
      <c r="D9034" s="6" t="s">
        <v>8892</v>
      </c>
      <c r="E9034" s="3">
        <v>4</v>
      </c>
    </row>
    <row r="9035" spans="1:5" ht="33">
      <c r="A9035" s="37">
        <v>9033</v>
      </c>
      <c r="B9035" s="209"/>
      <c r="C9035" s="37" t="s">
        <v>20692</v>
      </c>
      <c r="D9035" s="6" t="s">
        <v>8893</v>
      </c>
      <c r="E9035" s="3">
        <v>4</v>
      </c>
    </row>
    <row r="9036" spans="1:5" ht="33">
      <c r="A9036" s="37">
        <v>9034</v>
      </c>
      <c r="B9036" s="209"/>
      <c r="C9036" s="37" t="s">
        <v>20693</v>
      </c>
      <c r="D9036" s="6" t="s">
        <v>8894</v>
      </c>
      <c r="E9036" s="3">
        <v>4</v>
      </c>
    </row>
    <row r="9037" spans="1:5" ht="33">
      <c r="A9037" s="37">
        <v>9035</v>
      </c>
      <c r="B9037" s="209"/>
      <c r="C9037" s="37" t="s">
        <v>20694</v>
      </c>
      <c r="D9037" s="6" t="s">
        <v>8895</v>
      </c>
      <c r="E9037" s="3">
        <v>4</v>
      </c>
    </row>
    <row r="9038" spans="1:5" ht="33">
      <c r="A9038" s="37">
        <v>9036</v>
      </c>
      <c r="B9038" s="209"/>
      <c r="C9038" s="37" t="s">
        <v>20695</v>
      </c>
      <c r="D9038" s="6" t="s">
        <v>8896</v>
      </c>
      <c r="E9038" s="3">
        <v>4</v>
      </c>
    </row>
    <row r="9039" spans="1:5" ht="33">
      <c r="A9039" s="37">
        <v>9037</v>
      </c>
      <c r="B9039" s="209"/>
      <c r="C9039" s="37" t="s">
        <v>20696</v>
      </c>
      <c r="D9039" s="6" t="s">
        <v>8897</v>
      </c>
      <c r="E9039" s="3">
        <v>4</v>
      </c>
    </row>
    <row r="9040" spans="1:5" ht="49.5">
      <c r="A9040" s="37">
        <v>9038</v>
      </c>
      <c r="B9040" s="209"/>
      <c r="C9040" s="37" t="s">
        <v>20697</v>
      </c>
      <c r="D9040" s="6" t="s">
        <v>8898</v>
      </c>
      <c r="E9040" s="3">
        <v>4</v>
      </c>
    </row>
    <row r="9041" spans="1:5" ht="33">
      <c r="A9041" s="37">
        <v>9039</v>
      </c>
      <c r="B9041" s="209"/>
      <c r="C9041" s="37" t="s">
        <v>20698</v>
      </c>
      <c r="D9041" s="6" t="s">
        <v>8899</v>
      </c>
      <c r="E9041" s="3">
        <v>4</v>
      </c>
    </row>
    <row r="9042" spans="1:5" ht="18.75">
      <c r="A9042" s="37">
        <v>9040</v>
      </c>
      <c r="B9042" s="209"/>
      <c r="C9042" s="37" t="s">
        <v>20699</v>
      </c>
      <c r="D9042" s="6" t="s">
        <v>8900</v>
      </c>
      <c r="E9042" s="3">
        <v>4</v>
      </c>
    </row>
    <row r="9043" spans="1:5" ht="18.75">
      <c r="A9043" s="37">
        <v>9041</v>
      </c>
      <c r="B9043" s="209"/>
      <c r="C9043" s="37" t="s">
        <v>20700</v>
      </c>
      <c r="D9043" s="6" t="s">
        <v>8901</v>
      </c>
      <c r="E9043" s="3">
        <v>4</v>
      </c>
    </row>
    <row r="9044" spans="1:5" ht="33">
      <c r="A9044" s="37">
        <v>9042</v>
      </c>
      <c r="B9044" s="209"/>
      <c r="C9044" s="37" t="s">
        <v>20701</v>
      </c>
      <c r="D9044" s="6" t="s">
        <v>8902</v>
      </c>
      <c r="E9044" s="3">
        <v>4</v>
      </c>
    </row>
    <row r="9045" spans="1:5" ht="33">
      <c r="A9045" s="37">
        <v>9043</v>
      </c>
      <c r="B9045" s="209"/>
      <c r="C9045" s="37" t="s">
        <v>20702</v>
      </c>
      <c r="D9045" s="6" t="s">
        <v>8903</v>
      </c>
      <c r="E9045" s="3">
        <v>4</v>
      </c>
    </row>
    <row r="9046" spans="1:5" ht="33">
      <c r="A9046" s="37">
        <v>9044</v>
      </c>
      <c r="B9046" s="209"/>
      <c r="C9046" s="37" t="s">
        <v>20703</v>
      </c>
      <c r="D9046" s="6" t="s">
        <v>8904</v>
      </c>
      <c r="E9046" s="3">
        <v>4</v>
      </c>
    </row>
    <row r="9047" spans="1:5" ht="33">
      <c r="A9047" s="37">
        <v>9045</v>
      </c>
      <c r="B9047" s="209"/>
      <c r="C9047" s="37" t="s">
        <v>20704</v>
      </c>
      <c r="D9047" s="6" t="s">
        <v>8905</v>
      </c>
      <c r="E9047" s="3">
        <v>4</v>
      </c>
    </row>
    <row r="9048" spans="1:5" ht="33">
      <c r="A9048" s="37">
        <v>9046</v>
      </c>
      <c r="B9048" s="209"/>
      <c r="C9048" s="37" t="s">
        <v>20705</v>
      </c>
      <c r="D9048" s="6" t="s">
        <v>8906</v>
      </c>
      <c r="E9048" s="3">
        <v>4</v>
      </c>
    </row>
    <row r="9049" spans="1:5" ht="33">
      <c r="A9049" s="37">
        <v>9047</v>
      </c>
      <c r="B9049" s="209"/>
      <c r="C9049" s="37" t="s">
        <v>20706</v>
      </c>
      <c r="D9049" s="6" t="s">
        <v>8907</v>
      </c>
      <c r="E9049" s="3">
        <v>4</v>
      </c>
    </row>
    <row r="9050" spans="1:5" ht="33">
      <c r="A9050" s="37">
        <v>9048</v>
      </c>
      <c r="B9050" s="209"/>
      <c r="C9050" s="37" t="s">
        <v>20707</v>
      </c>
      <c r="D9050" s="6" t="s">
        <v>8908</v>
      </c>
      <c r="E9050" s="3">
        <v>4</v>
      </c>
    </row>
    <row r="9051" spans="1:5" ht="33">
      <c r="A9051" s="37">
        <v>9049</v>
      </c>
      <c r="B9051" s="209"/>
      <c r="C9051" s="37" t="s">
        <v>20708</v>
      </c>
      <c r="D9051" s="6" t="s">
        <v>8909</v>
      </c>
      <c r="E9051" s="3">
        <v>4</v>
      </c>
    </row>
    <row r="9052" spans="1:5" ht="33">
      <c r="A9052" s="37">
        <v>9050</v>
      </c>
      <c r="B9052" s="209"/>
      <c r="C9052" s="37" t="s">
        <v>20709</v>
      </c>
      <c r="D9052" s="6" t="s">
        <v>8910</v>
      </c>
      <c r="E9052" s="3">
        <v>4</v>
      </c>
    </row>
    <row r="9053" spans="1:5" ht="33">
      <c r="A9053" s="37">
        <v>9051</v>
      </c>
      <c r="B9053" s="209"/>
      <c r="C9053" s="37" t="s">
        <v>20710</v>
      </c>
      <c r="D9053" s="6" t="s">
        <v>8911</v>
      </c>
      <c r="E9053" s="3">
        <v>4</v>
      </c>
    </row>
    <row r="9054" spans="1:5" ht="33">
      <c r="A9054" s="37">
        <v>9052</v>
      </c>
      <c r="B9054" s="209"/>
      <c r="C9054" s="37" t="s">
        <v>20711</v>
      </c>
      <c r="D9054" s="6" t="s">
        <v>8912</v>
      </c>
      <c r="E9054" s="3">
        <v>4</v>
      </c>
    </row>
    <row r="9055" spans="1:5" ht="49.5">
      <c r="A9055" s="37">
        <v>9053</v>
      </c>
      <c r="B9055" s="209"/>
      <c r="C9055" s="37" t="s">
        <v>20712</v>
      </c>
      <c r="D9055" s="6" t="s">
        <v>8913</v>
      </c>
      <c r="E9055" s="3">
        <v>4</v>
      </c>
    </row>
    <row r="9056" spans="1:5" ht="49.5">
      <c r="A9056" s="37">
        <v>9054</v>
      </c>
      <c r="B9056" s="209"/>
      <c r="C9056" s="37" t="s">
        <v>20713</v>
      </c>
      <c r="D9056" s="6" t="s">
        <v>8914</v>
      </c>
      <c r="E9056" s="3">
        <v>4</v>
      </c>
    </row>
    <row r="9057" spans="1:5" ht="33">
      <c r="A9057" s="37">
        <v>9055</v>
      </c>
      <c r="B9057" s="209"/>
      <c r="C9057" s="37" t="s">
        <v>20714</v>
      </c>
      <c r="D9057" s="6" t="s">
        <v>8915</v>
      </c>
      <c r="E9057" s="3">
        <v>4</v>
      </c>
    </row>
    <row r="9058" spans="1:5" ht="33">
      <c r="A9058" s="37">
        <v>9056</v>
      </c>
      <c r="B9058" s="209"/>
      <c r="C9058" s="37" t="s">
        <v>20715</v>
      </c>
      <c r="D9058" s="6" t="s">
        <v>8916</v>
      </c>
      <c r="E9058" s="3">
        <v>4</v>
      </c>
    </row>
    <row r="9059" spans="1:5" ht="33">
      <c r="A9059" s="37">
        <v>9057</v>
      </c>
      <c r="B9059" s="209"/>
      <c r="C9059" s="37" t="s">
        <v>20716</v>
      </c>
      <c r="D9059" s="6" t="s">
        <v>8917</v>
      </c>
      <c r="E9059" s="3">
        <v>4</v>
      </c>
    </row>
    <row r="9060" spans="1:5" ht="33">
      <c r="A9060" s="37">
        <v>9058</v>
      </c>
      <c r="B9060" s="209"/>
      <c r="C9060" s="37" t="s">
        <v>20717</v>
      </c>
      <c r="D9060" s="6" t="s">
        <v>8918</v>
      </c>
      <c r="E9060" s="3">
        <v>4</v>
      </c>
    </row>
    <row r="9061" spans="1:5" ht="33">
      <c r="A9061" s="37">
        <v>9059</v>
      </c>
      <c r="B9061" s="209"/>
      <c r="C9061" s="37" t="s">
        <v>20718</v>
      </c>
      <c r="D9061" s="6" t="s">
        <v>8919</v>
      </c>
      <c r="E9061" s="3">
        <v>4</v>
      </c>
    </row>
    <row r="9062" spans="1:5" ht="33">
      <c r="A9062" s="37">
        <v>9060</v>
      </c>
      <c r="B9062" s="209"/>
      <c r="C9062" s="37" t="s">
        <v>20719</v>
      </c>
      <c r="D9062" s="6" t="s">
        <v>8920</v>
      </c>
      <c r="E9062" s="3">
        <v>4</v>
      </c>
    </row>
    <row r="9063" spans="1:5" ht="33">
      <c r="A9063" s="37">
        <v>9061</v>
      </c>
      <c r="B9063" s="209"/>
      <c r="C9063" s="37" t="s">
        <v>20720</v>
      </c>
      <c r="D9063" s="6" t="s">
        <v>8921</v>
      </c>
      <c r="E9063" s="3">
        <v>4</v>
      </c>
    </row>
    <row r="9064" spans="1:5" ht="33">
      <c r="A9064" s="37">
        <v>9062</v>
      </c>
      <c r="B9064" s="209"/>
      <c r="C9064" s="37" t="s">
        <v>20721</v>
      </c>
      <c r="D9064" s="6" t="s">
        <v>8922</v>
      </c>
      <c r="E9064" s="3">
        <v>4</v>
      </c>
    </row>
    <row r="9065" spans="1:5" ht="33">
      <c r="A9065" s="37">
        <v>9063</v>
      </c>
      <c r="B9065" s="209"/>
      <c r="C9065" s="37" t="s">
        <v>20722</v>
      </c>
      <c r="D9065" s="6" t="s">
        <v>8923</v>
      </c>
      <c r="E9065" s="3">
        <v>4</v>
      </c>
    </row>
    <row r="9066" spans="1:5" ht="18.75">
      <c r="A9066" s="37">
        <v>9064</v>
      </c>
      <c r="B9066" s="209"/>
      <c r="C9066" s="37" t="s">
        <v>20723</v>
      </c>
      <c r="D9066" s="6" t="s">
        <v>8924</v>
      </c>
      <c r="E9066" s="3">
        <v>4</v>
      </c>
    </row>
    <row r="9067" spans="1:5" ht="33">
      <c r="A9067" s="37">
        <v>9065</v>
      </c>
      <c r="B9067" s="209"/>
      <c r="C9067" s="37" t="s">
        <v>20724</v>
      </c>
      <c r="D9067" s="6" t="s">
        <v>8925</v>
      </c>
      <c r="E9067" s="3">
        <v>4</v>
      </c>
    </row>
    <row r="9068" spans="1:5" ht="33">
      <c r="A9068" s="37">
        <v>9066</v>
      </c>
      <c r="B9068" s="209"/>
      <c r="C9068" s="37" t="s">
        <v>20725</v>
      </c>
      <c r="D9068" s="6" t="s">
        <v>8926</v>
      </c>
      <c r="E9068" s="3">
        <v>4</v>
      </c>
    </row>
    <row r="9069" spans="1:5" ht="33">
      <c r="A9069" s="37">
        <v>9067</v>
      </c>
      <c r="B9069" s="209"/>
      <c r="C9069" s="37" t="s">
        <v>20726</v>
      </c>
      <c r="D9069" s="6" t="s">
        <v>8927</v>
      </c>
      <c r="E9069" s="3">
        <v>4</v>
      </c>
    </row>
    <row r="9070" spans="1:5" ht="33">
      <c r="A9070" s="37">
        <v>9068</v>
      </c>
      <c r="B9070" s="209"/>
      <c r="C9070" s="37" t="s">
        <v>20727</v>
      </c>
      <c r="D9070" s="6" t="s">
        <v>8928</v>
      </c>
      <c r="E9070" s="3">
        <v>4</v>
      </c>
    </row>
    <row r="9071" spans="1:5" ht="33">
      <c r="A9071" s="37">
        <v>9069</v>
      </c>
      <c r="B9071" s="209"/>
      <c r="C9071" s="37" t="s">
        <v>20728</v>
      </c>
      <c r="D9071" s="6" t="s">
        <v>8929</v>
      </c>
      <c r="E9071" s="3">
        <v>4</v>
      </c>
    </row>
    <row r="9072" spans="1:5" ht="33">
      <c r="A9072" s="37">
        <v>9070</v>
      </c>
      <c r="B9072" s="209"/>
      <c r="C9072" s="37" t="s">
        <v>20729</v>
      </c>
      <c r="D9072" s="6" t="s">
        <v>8930</v>
      </c>
      <c r="E9072" s="3">
        <v>4</v>
      </c>
    </row>
    <row r="9073" spans="1:5" ht="18.75">
      <c r="A9073" s="37">
        <v>9071</v>
      </c>
      <c r="B9073" s="209"/>
      <c r="C9073" s="37" t="s">
        <v>20730</v>
      </c>
      <c r="D9073" s="6" t="s">
        <v>8931</v>
      </c>
      <c r="E9073" s="3">
        <v>4</v>
      </c>
    </row>
    <row r="9074" spans="1:5" ht="18.75">
      <c r="A9074" s="37">
        <v>9072</v>
      </c>
      <c r="B9074" s="209"/>
      <c r="C9074" s="37" t="s">
        <v>20731</v>
      </c>
      <c r="D9074" s="6" t="s">
        <v>8932</v>
      </c>
      <c r="E9074" s="3">
        <v>4</v>
      </c>
    </row>
    <row r="9075" spans="1:5" ht="18.75">
      <c r="A9075" s="37">
        <v>9073</v>
      </c>
      <c r="B9075" s="209"/>
      <c r="C9075" s="37" t="s">
        <v>20732</v>
      </c>
      <c r="D9075" s="6" t="s">
        <v>8933</v>
      </c>
      <c r="E9075" s="3">
        <v>4</v>
      </c>
    </row>
    <row r="9076" spans="1:5" ht="33">
      <c r="A9076" s="37">
        <v>9074</v>
      </c>
      <c r="B9076" s="209"/>
      <c r="C9076" s="37" t="s">
        <v>20733</v>
      </c>
      <c r="D9076" s="6" t="s">
        <v>8934</v>
      </c>
      <c r="E9076" s="3">
        <v>4</v>
      </c>
    </row>
    <row r="9077" spans="1:5" ht="33">
      <c r="A9077" s="37">
        <v>9075</v>
      </c>
      <c r="B9077" s="209"/>
      <c r="C9077" s="37" t="s">
        <v>20734</v>
      </c>
      <c r="D9077" s="6" t="s">
        <v>8935</v>
      </c>
      <c r="E9077" s="3">
        <v>4</v>
      </c>
    </row>
    <row r="9078" spans="1:5" ht="33">
      <c r="A9078" s="37">
        <v>9076</v>
      </c>
      <c r="B9078" s="209"/>
      <c r="C9078" s="37" t="s">
        <v>20735</v>
      </c>
      <c r="D9078" s="6" t="s">
        <v>8936</v>
      </c>
      <c r="E9078" s="3">
        <v>4</v>
      </c>
    </row>
    <row r="9079" spans="1:5" ht="33">
      <c r="A9079" s="37">
        <v>9077</v>
      </c>
      <c r="B9079" s="209"/>
      <c r="C9079" s="37" t="s">
        <v>20736</v>
      </c>
      <c r="D9079" s="6" t="s">
        <v>8937</v>
      </c>
      <c r="E9079" s="3">
        <v>4</v>
      </c>
    </row>
    <row r="9080" spans="1:5" ht="49.5">
      <c r="A9080" s="37">
        <v>9078</v>
      </c>
      <c r="B9080" s="209"/>
      <c r="C9080" s="37" t="s">
        <v>20737</v>
      </c>
      <c r="D9080" s="6" t="s">
        <v>8938</v>
      </c>
      <c r="E9080" s="3">
        <v>4</v>
      </c>
    </row>
    <row r="9081" spans="1:5" ht="49.5">
      <c r="A9081" s="37">
        <v>9079</v>
      </c>
      <c r="B9081" s="209"/>
      <c r="C9081" s="37" t="s">
        <v>20738</v>
      </c>
      <c r="D9081" s="6" t="s">
        <v>8939</v>
      </c>
      <c r="E9081" s="3">
        <v>4</v>
      </c>
    </row>
    <row r="9082" spans="1:5" ht="49.5">
      <c r="A9082" s="37">
        <v>9080</v>
      </c>
      <c r="B9082" s="209"/>
      <c r="C9082" s="37" t="s">
        <v>20739</v>
      </c>
      <c r="D9082" s="6" t="s">
        <v>8940</v>
      </c>
      <c r="E9082" s="3">
        <v>4</v>
      </c>
    </row>
    <row r="9083" spans="1:5" ht="49.5">
      <c r="A9083" s="37">
        <v>9081</v>
      </c>
      <c r="B9083" s="209"/>
      <c r="C9083" s="37" t="s">
        <v>20740</v>
      </c>
      <c r="D9083" s="6" t="s">
        <v>8941</v>
      </c>
      <c r="E9083" s="3">
        <v>4</v>
      </c>
    </row>
    <row r="9084" spans="1:5" ht="49.5">
      <c r="A9084" s="37">
        <v>9082</v>
      </c>
      <c r="B9084" s="209"/>
      <c r="C9084" s="37" t="s">
        <v>20741</v>
      </c>
      <c r="D9084" s="6" t="s">
        <v>8942</v>
      </c>
      <c r="E9084" s="3">
        <v>4</v>
      </c>
    </row>
    <row r="9085" spans="1:5" ht="33">
      <c r="A9085" s="37">
        <v>9083</v>
      </c>
      <c r="B9085" s="209"/>
      <c r="C9085" s="37" t="s">
        <v>20742</v>
      </c>
      <c r="D9085" s="6" t="s">
        <v>8943</v>
      </c>
      <c r="E9085" s="3">
        <v>4</v>
      </c>
    </row>
    <row r="9086" spans="1:5" ht="49.5">
      <c r="A9086" s="37">
        <v>9084</v>
      </c>
      <c r="B9086" s="209"/>
      <c r="C9086" s="37" t="s">
        <v>20743</v>
      </c>
      <c r="D9086" s="6" t="s">
        <v>8944</v>
      </c>
      <c r="E9086" s="3">
        <v>4</v>
      </c>
    </row>
    <row r="9087" spans="1:5" ht="49.5">
      <c r="A9087" s="37">
        <v>9085</v>
      </c>
      <c r="B9087" s="209"/>
      <c r="C9087" s="37" t="s">
        <v>20744</v>
      </c>
      <c r="D9087" s="6" t="s">
        <v>8945</v>
      </c>
      <c r="E9087" s="3">
        <v>4</v>
      </c>
    </row>
    <row r="9088" spans="1:5" ht="49.5">
      <c r="A9088" s="37">
        <v>9086</v>
      </c>
      <c r="B9088" s="209"/>
      <c r="C9088" s="37" t="s">
        <v>20745</v>
      </c>
      <c r="D9088" s="6" t="s">
        <v>8946</v>
      </c>
      <c r="E9088" s="3">
        <v>4</v>
      </c>
    </row>
    <row r="9089" spans="1:5" ht="49.5">
      <c r="A9089" s="37">
        <v>9087</v>
      </c>
      <c r="B9089" s="209"/>
      <c r="C9089" s="37" t="s">
        <v>20746</v>
      </c>
      <c r="D9089" s="6" t="s">
        <v>8947</v>
      </c>
      <c r="E9089" s="3">
        <v>4</v>
      </c>
    </row>
    <row r="9090" spans="1:5" ht="49.5">
      <c r="A9090" s="37">
        <v>9088</v>
      </c>
      <c r="B9090" s="209"/>
      <c r="C9090" s="37" t="s">
        <v>20747</v>
      </c>
      <c r="D9090" s="6" t="s">
        <v>8948</v>
      </c>
      <c r="E9090" s="3">
        <v>4</v>
      </c>
    </row>
    <row r="9091" spans="1:5" ht="49.5">
      <c r="A9091" s="37">
        <v>9089</v>
      </c>
      <c r="B9091" s="209"/>
      <c r="C9091" s="37" t="s">
        <v>20748</v>
      </c>
      <c r="D9091" s="6" t="s">
        <v>8949</v>
      </c>
      <c r="E9091" s="3">
        <v>4</v>
      </c>
    </row>
    <row r="9092" spans="1:5" ht="33">
      <c r="A9092" s="37">
        <v>9090</v>
      </c>
      <c r="B9092" s="209"/>
      <c r="C9092" s="37" t="s">
        <v>20749</v>
      </c>
      <c r="D9092" s="6" t="s">
        <v>8950</v>
      </c>
      <c r="E9092" s="3">
        <v>4</v>
      </c>
    </row>
    <row r="9093" spans="1:5" ht="49.5">
      <c r="A9093" s="37">
        <v>9091</v>
      </c>
      <c r="B9093" s="209"/>
      <c r="C9093" s="37" t="s">
        <v>20750</v>
      </c>
      <c r="D9093" s="6" t="s">
        <v>8951</v>
      </c>
      <c r="E9093" s="3">
        <v>4</v>
      </c>
    </row>
    <row r="9094" spans="1:5" ht="49.5">
      <c r="A9094" s="37">
        <v>9092</v>
      </c>
      <c r="B9094" s="209"/>
      <c r="C9094" s="37" t="s">
        <v>20751</v>
      </c>
      <c r="D9094" s="6" t="s">
        <v>8952</v>
      </c>
      <c r="E9094" s="3">
        <v>4</v>
      </c>
    </row>
    <row r="9095" spans="1:5" ht="33">
      <c r="A9095" s="37">
        <v>9093</v>
      </c>
      <c r="B9095" s="209"/>
      <c r="C9095" s="37" t="s">
        <v>20752</v>
      </c>
      <c r="D9095" s="6" t="s">
        <v>8953</v>
      </c>
      <c r="E9095" s="3">
        <v>2</v>
      </c>
    </row>
    <row r="9096" spans="1:5" ht="33">
      <c r="A9096" s="37">
        <v>9094</v>
      </c>
      <c r="B9096" s="209"/>
      <c r="C9096" s="37" t="s">
        <v>20753</v>
      </c>
      <c r="D9096" s="6" t="s">
        <v>8954</v>
      </c>
      <c r="E9096" s="3">
        <v>2</v>
      </c>
    </row>
    <row r="9097" spans="1:5" ht="33">
      <c r="A9097" s="37">
        <v>9095</v>
      </c>
      <c r="B9097" s="209"/>
      <c r="C9097" s="37" t="s">
        <v>20754</v>
      </c>
      <c r="D9097" s="6" t="s">
        <v>8955</v>
      </c>
      <c r="E9097" s="3">
        <v>2</v>
      </c>
    </row>
    <row r="9098" spans="1:5" ht="49.5">
      <c r="A9098" s="37">
        <v>9096</v>
      </c>
      <c r="B9098" s="209"/>
      <c r="C9098" s="37" t="s">
        <v>20755</v>
      </c>
      <c r="D9098" s="6" t="s">
        <v>8956</v>
      </c>
      <c r="E9098" s="3">
        <v>4</v>
      </c>
    </row>
    <row r="9099" spans="1:5" ht="49.5">
      <c r="A9099" s="37">
        <v>9097</v>
      </c>
      <c r="B9099" s="209"/>
      <c r="C9099" s="37" t="s">
        <v>20756</v>
      </c>
      <c r="D9099" s="6" t="s">
        <v>8957</v>
      </c>
      <c r="E9099" s="3">
        <v>4</v>
      </c>
    </row>
    <row r="9100" spans="1:5" ht="33">
      <c r="A9100" s="37">
        <v>9098</v>
      </c>
      <c r="B9100" s="209"/>
      <c r="C9100" s="37" t="s">
        <v>20757</v>
      </c>
      <c r="D9100" s="6" t="s">
        <v>8958</v>
      </c>
      <c r="E9100" s="3">
        <v>4</v>
      </c>
    </row>
    <row r="9101" spans="1:5" ht="33">
      <c r="A9101" s="37">
        <v>9099</v>
      </c>
      <c r="B9101" s="209"/>
      <c r="C9101" s="37" t="s">
        <v>20758</v>
      </c>
      <c r="D9101" s="6" t="s">
        <v>8959</v>
      </c>
      <c r="E9101" s="3">
        <v>4</v>
      </c>
    </row>
    <row r="9102" spans="1:5" ht="33">
      <c r="A9102" s="37">
        <v>9100</v>
      </c>
      <c r="B9102" s="209"/>
      <c r="C9102" s="37" t="s">
        <v>20759</v>
      </c>
      <c r="D9102" s="6" t="s">
        <v>8943</v>
      </c>
      <c r="E9102" s="3">
        <v>4</v>
      </c>
    </row>
    <row r="9103" spans="1:5" ht="49.5">
      <c r="A9103" s="37">
        <v>9101</v>
      </c>
      <c r="B9103" s="209"/>
      <c r="C9103" s="37" t="s">
        <v>20760</v>
      </c>
      <c r="D9103" s="6" t="s">
        <v>8960</v>
      </c>
      <c r="E9103" s="3">
        <v>4</v>
      </c>
    </row>
    <row r="9104" spans="1:5" ht="49.5">
      <c r="A9104" s="37">
        <v>9102</v>
      </c>
      <c r="B9104" s="209"/>
      <c r="C9104" s="37" t="s">
        <v>20761</v>
      </c>
      <c r="D9104" s="6" t="s">
        <v>8961</v>
      </c>
      <c r="E9104" s="3">
        <v>4</v>
      </c>
    </row>
    <row r="9105" spans="1:5" ht="33">
      <c r="A9105" s="37">
        <v>9103</v>
      </c>
      <c r="B9105" s="209"/>
      <c r="C9105" s="37" t="s">
        <v>20762</v>
      </c>
      <c r="D9105" s="6" t="s">
        <v>8962</v>
      </c>
      <c r="E9105" s="3">
        <v>4</v>
      </c>
    </row>
    <row r="9106" spans="1:5" ht="49.5">
      <c r="A9106" s="37">
        <v>9104</v>
      </c>
      <c r="B9106" s="209"/>
      <c r="C9106" s="37" t="s">
        <v>20763</v>
      </c>
      <c r="D9106" s="6" t="s">
        <v>8963</v>
      </c>
      <c r="E9106" s="3">
        <v>4</v>
      </c>
    </row>
    <row r="9107" spans="1:5" ht="33">
      <c r="A9107" s="37">
        <v>9105</v>
      </c>
      <c r="B9107" s="209"/>
      <c r="C9107" s="37" t="s">
        <v>20764</v>
      </c>
      <c r="D9107" s="6" t="s">
        <v>8964</v>
      </c>
      <c r="E9107" s="3">
        <v>4</v>
      </c>
    </row>
    <row r="9108" spans="1:5" ht="33">
      <c r="A9108" s="37">
        <v>9106</v>
      </c>
      <c r="B9108" s="209"/>
      <c r="C9108" s="37" t="s">
        <v>20765</v>
      </c>
      <c r="D9108" s="6" t="s">
        <v>8965</v>
      </c>
      <c r="E9108" s="3">
        <v>4</v>
      </c>
    </row>
    <row r="9109" spans="1:5" ht="33">
      <c r="A9109" s="37">
        <v>9107</v>
      </c>
      <c r="B9109" s="209"/>
      <c r="C9109" s="37" t="s">
        <v>20766</v>
      </c>
      <c r="D9109" s="6" t="s">
        <v>644</v>
      </c>
      <c r="E9109" s="3">
        <v>6</v>
      </c>
    </row>
    <row r="9110" spans="1:5" ht="33">
      <c r="A9110" s="37">
        <v>9108</v>
      </c>
      <c r="B9110" s="209"/>
      <c r="C9110" s="37" t="s">
        <v>20767</v>
      </c>
      <c r="D9110" s="6" t="s">
        <v>7062</v>
      </c>
      <c r="E9110" s="3">
        <v>2</v>
      </c>
    </row>
    <row r="9111" spans="1:5" ht="33">
      <c r="A9111" s="37">
        <v>9109</v>
      </c>
      <c r="B9111" s="209"/>
      <c r="C9111" s="37" t="s">
        <v>20768</v>
      </c>
      <c r="D9111" s="6" t="s">
        <v>8966</v>
      </c>
      <c r="E9111" s="3">
        <v>6</v>
      </c>
    </row>
    <row r="9112" spans="1:5" ht="33">
      <c r="A9112" s="37">
        <v>9110</v>
      </c>
      <c r="B9112" s="209"/>
      <c r="C9112" s="37" t="s">
        <v>20769</v>
      </c>
      <c r="D9112" s="6" t="s">
        <v>8967</v>
      </c>
      <c r="E9112" s="3">
        <v>2</v>
      </c>
    </row>
    <row r="9113" spans="1:5" ht="33">
      <c r="A9113" s="37">
        <v>9111</v>
      </c>
      <c r="B9113" s="209"/>
      <c r="C9113" s="37" t="s">
        <v>20770</v>
      </c>
      <c r="D9113" s="6" t="s">
        <v>8968</v>
      </c>
      <c r="E9113" s="3">
        <v>2</v>
      </c>
    </row>
    <row r="9114" spans="1:5" ht="18.75">
      <c r="A9114" s="37">
        <v>9112</v>
      </c>
      <c r="B9114" s="209"/>
      <c r="C9114" s="37" t="s">
        <v>20771</v>
      </c>
      <c r="D9114" s="6" t="s">
        <v>8969</v>
      </c>
      <c r="E9114" s="3">
        <v>2</v>
      </c>
    </row>
    <row r="9115" spans="1:5" ht="33">
      <c r="A9115" s="37">
        <v>9113</v>
      </c>
      <c r="B9115" s="209"/>
      <c r="C9115" s="37" t="s">
        <v>20772</v>
      </c>
      <c r="D9115" s="6" t="s">
        <v>8970</v>
      </c>
      <c r="E9115" s="3">
        <v>2</v>
      </c>
    </row>
    <row r="9116" spans="1:5" ht="18.75">
      <c r="A9116" s="37">
        <v>9114</v>
      </c>
      <c r="B9116" s="209"/>
      <c r="C9116" s="37" t="s">
        <v>20773</v>
      </c>
      <c r="D9116" s="6" t="s">
        <v>8971</v>
      </c>
      <c r="E9116" s="3">
        <v>2</v>
      </c>
    </row>
    <row r="9117" spans="1:5" ht="33">
      <c r="A9117" s="37">
        <v>9115</v>
      </c>
      <c r="B9117" s="209"/>
      <c r="C9117" s="37" t="s">
        <v>20774</v>
      </c>
      <c r="D9117" s="6" t="s">
        <v>8972</v>
      </c>
      <c r="E9117" s="3">
        <v>2</v>
      </c>
    </row>
    <row r="9118" spans="1:5" ht="33">
      <c r="A9118" s="37">
        <v>9116</v>
      </c>
      <c r="B9118" s="209"/>
      <c r="C9118" s="37" t="s">
        <v>20775</v>
      </c>
      <c r="D9118" s="6" t="s">
        <v>8973</v>
      </c>
      <c r="E9118" s="3">
        <v>2</v>
      </c>
    </row>
    <row r="9119" spans="1:5" ht="33">
      <c r="A9119" s="37">
        <v>9117</v>
      </c>
      <c r="B9119" s="209"/>
      <c r="C9119" s="37" t="s">
        <v>20776</v>
      </c>
      <c r="D9119" s="6" t="s">
        <v>8974</v>
      </c>
      <c r="E9119" s="3">
        <v>2</v>
      </c>
    </row>
    <row r="9120" spans="1:5" ht="18.75">
      <c r="A9120" s="37">
        <v>9118</v>
      </c>
      <c r="B9120" s="209"/>
      <c r="C9120" s="37" t="s">
        <v>20777</v>
      </c>
      <c r="D9120" s="6" t="s">
        <v>8975</v>
      </c>
      <c r="E9120" s="3">
        <v>2</v>
      </c>
    </row>
    <row r="9121" spans="1:5" ht="33">
      <c r="A9121" s="37">
        <v>9119</v>
      </c>
      <c r="B9121" s="209"/>
      <c r="C9121" s="37" t="s">
        <v>20778</v>
      </c>
      <c r="D9121" s="6" t="s">
        <v>8976</v>
      </c>
      <c r="E9121" s="3">
        <v>2</v>
      </c>
    </row>
    <row r="9122" spans="1:5" ht="33">
      <c r="A9122" s="37">
        <v>9120</v>
      </c>
      <c r="B9122" s="209"/>
      <c r="C9122" s="37" t="s">
        <v>20779</v>
      </c>
      <c r="D9122" s="6" t="s">
        <v>8977</v>
      </c>
      <c r="E9122" s="3">
        <v>2</v>
      </c>
    </row>
    <row r="9123" spans="1:5" ht="33">
      <c r="A9123" s="37">
        <v>9121</v>
      </c>
      <c r="B9123" s="209"/>
      <c r="C9123" s="37" t="s">
        <v>20780</v>
      </c>
      <c r="D9123" s="6" t="s">
        <v>8978</v>
      </c>
      <c r="E9123" s="3">
        <v>2</v>
      </c>
    </row>
    <row r="9124" spans="1:5" ht="33">
      <c r="A9124" s="37">
        <v>9122</v>
      </c>
      <c r="B9124" s="209"/>
      <c r="C9124" s="37" t="s">
        <v>20781</v>
      </c>
      <c r="D9124" s="6" t="s">
        <v>8979</v>
      </c>
      <c r="E9124" s="3">
        <v>2</v>
      </c>
    </row>
    <row r="9125" spans="1:5" ht="18.75">
      <c r="A9125" s="37">
        <v>9123</v>
      </c>
      <c r="B9125" s="209"/>
      <c r="C9125" s="37" t="s">
        <v>20782</v>
      </c>
      <c r="D9125" s="6" t="s">
        <v>8980</v>
      </c>
      <c r="E9125" s="3">
        <v>2</v>
      </c>
    </row>
    <row r="9126" spans="1:5" ht="33">
      <c r="A9126" s="37">
        <v>9124</v>
      </c>
      <c r="B9126" s="209"/>
      <c r="C9126" s="37" t="s">
        <v>20783</v>
      </c>
      <c r="D9126" s="6" t="s">
        <v>8981</v>
      </c>
      <c r="E9126" s="3">
        <v>2</v>
      </c>
    </row>
    <row r="9127" spans="1:5" ht="33">
      <c r="A9127" s="37">
        <v>9125</v>
      </c>
      <c r="B9127" s="209"/>
      <c r="C9127" s="37" t="s">
        <v>20784</v>
      </c>
      <c r="D9127" s="6" t="s">
        <v>8982</v>
      </c>
      <c r="E9127" s="3">
        <v>2</v>
      </c>
    </row>
    <row r="9128" spans="1:5" ht="18.75">
      <c r="A9128" s="37">
        <v>9126</v>
      </c>
      <c r="B9128" s="209"/>
      <c r="C9128" s="37" t="s">
        <v>20785</v>
      </c>
      <c r="D9128" s="6" t="s">
        <v>8983</v>
      </c>
      <c r="E9128" s="3">
        <v>2</v>
      </c>
    </row>
    <row r="9129" spans="1:5" ht="33">
      <c r="A9129" s="37">
        <v>9127</v>
      </c>
      <c r="B9129" s="209"/>
      <c r="C9129" s="37" t="s">
        <v>20786</v>
      </c>
      <c r="D9129" s="6" t="s">
        <v>8984</v>
      </c>
      <c r="E9129" s="3">
        <v>2</v>
      </c>
    </row>
    <row r="9130" spans="1:5" ht="33">
      <c r="A9130" s="37">
        <v>9128</v>
      </c>
      <c r="B9130" s="209"/>
      <c r="C9130" s="37" t="s">
        <v>20787</v>
      </c>
      <c r="D9130" s="6" t="s">
        <v>8985</v>
      </c>
      <c r="E9130" s="3">
        <v>2</v>
      </c>
    </row>
    <row r="9131" spans="1:5" ht="33">
      <c r="A9131" s="37">
        <v>9129</v>
      </c>
      <c r="B9131" s="209"/>
      <c r="C9131" s="37" t="s">
        <v>20788</v>
      </c>
      <c r="D9131" s="6" t="s">
        <v>8986</v>
      </c>
      <c r="E9131" s="3">
        <v>2</v>
      </c>
    </row>
    <row r="9132" spans="1:5" ht="33">
      <c r="A9132" s="37">
        <v>9130</v>
      </c>
      <c r="B9132" s="209"/>
      <c r="C9132" s="37" t="s">
        <v>20789</v>
      </c>
      <c r="D9132" s="6" t="s">
        <v>8987</v>
      </c>
      <c r="E9132" s="3">
        <v>2</v>
      </c>
    </row>
    <row r="9133" spans="1:5" ht="33">
      <c r="A9133" s="37">
        <v>9131</v>
      </c>
      <c r="B9133" s="209"/>
      <c r="C9133" s="37" t="s">
        <v>20790</v>
      </c>
      <c r="D9133" s="6" t="s">
        <v>8988</v>
      </c>
      <c r="E9133" s="3">
        <v>2</v>
      </c>
    </row>
    <row r="9134" spans="1:5" ht="33">
      <c r="A9134" s="37">
        <v>9132</v>
      </c>
      <c r="B9134" s="209"/>
      <c r="C9134" s="37" t="s">
        <v>20791</v>
      </c>
      <c r="D9134" s="6" t="s">
        <v>8989</v>
      </c>
      <c r="E9134" s="3">
        <v>2</v>
      </c>
    </row>
    <row r="9135" spans="1:5" ht="33">
      <c r="A9135" s="37">
        <v>9133</v>
      </c>
      <c r="B9135" s="209"/>
      <c r="C9135" s="37" t="s">
        <v>20792</v>
      </c>
      <c r="D9135" s="6" t="s">
        <v>8990</v>
      </c>
      <c r="E9135" s="3">
        <v>2</v>
      </c>
    </row>
    <row r="9136" spans="1:5" ht="33">
      <c r="A9136" s="37">
        <v>9134</v>
      </c>
      <c r="B9136" s="209"/>
      <c r="C9136" s="37" t="s">
        <v>20793</v>
      </c>
      <c r="D9136" s="6" t="s">
        <v>8991</v>
      </c>
      <c r="E9136" s="3">
        <v>2</v>
      </c>
    </row>
    <row r="9137" spans="1:5" ht="33">
      <c r="A9137" s="37">
        <v>9135</v>
      </c>
      <c r="B9137" s="209"/>
      <c r="C9137" s="37" t="s">
        <v>20794</v>
      </c>
      <c r="D9137" s="6" t="s">
        <v>8992</v>
      </c>
      <c r="E9137" s="3">
        <v>2</v>
      </c>
    </row>
    <row r="9138" spans="1:5" ht="18.75">
      <c r="A9138" s="37">
        <v>9136</v>
      </c>
      <c r="B9138" s="209"/>
      <c r="C9138" s="37" t="s">
        <v>20795</v>
      </c>
      <c r="D9138" s="6" t="s">
        <v>8993</v>
      </c>
      <c r="E9138" s="3">
        <v>2</v>
      </c>
    </row>
    <row r="9139" spans="1:5" ht="18.75">
      <c r="A9139" s="37">
        <v>9137</v>
      </c>
      <c r="B9139" s="209"/>
      <c r="C9139" s="37" t="s">
        <v>20796</v>
      </c>
      <c r="D9139" s="6" t="s">
        <v>8994</v>
      </c>
      <c r="E9139" s="3">
        <v>2</v>
      </c>
    </row>
    <row r="9140" spans="1:5" ht="33">
      <c r="A9140" s="37">
        <v>9138</v>
      </c>
      <c r="B9140" s="209"/>
      <c r="C9140" s="37" t="s">
        <v>20797</v>
      </c>
      <c r="D9140" s="6" t="s">
        <v>8995</v>
      </c>
      <c r="E9140" s="3">
        <v>2</v>
      </c>
    </row>
    <row r="9141" spans="1:5" ht="18.75">
      <c r="A9141" s="37">
        <v>9139</v>
      </c>
      <c r="B9141" s="209"/>
      <c r="C9141" s="37" t="s">
        <v>20798</v>
      </c>
      <c r="D9141" s="6" t="s">
        <v>8996</v>
      </c>
      <c r="E9141" s="3">
        <v>2</v>
      </c>
    </row>
    <row r="9142" spans="1:5" ht="33">
      <c r="A9142" s="37">
        <v>9140</v>
      </c>
      <c r="B9142" s="209"/>
      <c r="C9142" s="37" t="s">
        <v>20799</v>
      </c>
      <c r="D9142" s="6" t="s">
        <v>8997</v>
      </c>
      <c r="E9142" s="3">
        <v>2</v>
      </c>
    </row>
    <row r="9143" spans="1:5" ht="18.75">
      <c r="A9143" s="37">
        <v>9141</v>
      </c>
      <c r="B9143" s="209"/>
      <c r="C9143" s="37" t="s">
        <v>20800</v>
      </c>
      <c r="D9143" s="6" t="s">
        <v>8998</v>
      </c>
      <c r="E9143" s="3">
        <v>2</v>
      </c>
    </row>
    <row r="9144" spans="1:5" ht="18.75">
      <c r="A9144" s="37">
        <v>9142</v>
      </c>
      <c r="B9144" s="209"/>
      <c r="C9144" s="37" t="s">
        <v>20801</v>
      </c>
      <c r="D9144" s="6" t="s">
        <v>8999</v>
      </c>
      <c r="E9144" s="3">
        <v>2</v>
      </c>
    </row>
    <row r="9145" spans="1:5" ht="18.75">
      <c r="A9145" s="37">
        <v>9143</v>
      </c>
      <c r="B9145" s="209"/>
      <c r="C9145" s="37" t="s">
        <v>20802</v>
      </c>
      <c r="D9145" s="6" t="s">
        <v>9000</v>
      </c>
      <c r="E9145" s="3">
        <v>2</v>
      </c>
    </row>
    <row r="9146" spans="1:5" ht="18.75">
      <c r="A9146" s="37">
        <v>9144</v>
      </c>
      <c r="B9146" s="209"/>
      <c r="C9146" s="37" t="s">
        <v>20803</v>
      </c>
      <c r="D9146" s="6" t="s">
        <v>9001</v>
      </c>
      <c r="E9146" s="3">
        <v>2</v>
      </c>
    </row>
    <row r="9147" spans="1:5" ht="33">
      <c r="A9147" s="37">
        <v>9145</v>
      </c>
      <c r="B9147" s="209"/>
      <c r="C9147" s="37" t="s">
        <v>20804</v>
      </c>
      <c r="D9147" s="6" t="s">
        <v>9002</v>
      </c>
      <c r="E9147" s="3">
        <v>2</v>
      </c>
    </row>
    <row r="9148" spans="1:5" ht="33">
      <c r="A9148" s="37">
        <v>9146</v>
      </c>
      <c r="B9148" s="209"/>
      <c r="C9148" s="37" t="s">
        <v>20805</v>
      </c>
      <c r="D9148" s="6" t="s">
        <v>9003</v>
      </c>
      <c r="E9148" s="3">
        <v>2</v>
      </c>
    </row>
    <row r="9149" spans="1:5" ht="18.75">
      <c r="A9149" s="37">
        <v>9147</v>
      </c>
      <c r="B9149" s="209"/>
      <c r="C9149" s="37" t="s">
        <v>20806</v>
      </c>
      <c r="D9149" s="6" t="s">
        <v>9004</v>
      </c>
      <c r="E9149" s="3">
        <v>2</v>
      </c>
    </row>
    <row r="9150" spans="1:5" ht="33">
      <c r="A9150" s="37">
        <v>9148</v>
      </c>
      <c r="B9150" s="209"/>
      <c r="C9150" s="37" t="s">
        <v>20807</v>
      </c>
      <c r="D9150" s="6" t="s">
        <v>9005</v>
      </c>
      <c r="E9150" s="3">
        <v>2</v>
      </c>
    </row>
    <row r="9151" spans="1:5" ht="18.75">
      <c r="A9151" s="37">
        <v>9149</v>
      </c>
      <c r="B9151" s="209"/>
      <c r="C9151" s="37" t="s">
        <v>20808</v>
      </c>
      <c r="D9151" s="6" t="s">
        <v>9006</v>
      </c>
      <c r="E9151" s="3">
        <v>2</v>
      </c>
    </row>
    <row r="9152" spans="1:5" ht="33">
      <c r="A9152" s="37">
        <v>9150</v>
      </c>
      <c r="B9152" s="209"/>
      <c r="C9152" s="37" t="s">
        <v>20809</v>
      </c>
      <c r="D9152" s="6" t="s">
        <v>9007</v>
      </c>
      <c r="E9152" s="3">
        <v>2</v>
      </c>
    </row>
    <row r="9153" spans="1:5" ht="18.75">
      <c r="A9153" s="37">
        <v>9151</v>
      </c>
      <c r="B9153" s="209"/>
      <c r="C9153" s="37" t="s">
        <v>20810</v>
      </c>
      <c r="D9153" s="6" t="s">
        <v>9008</v>
      </c>
      <c r="E9153" s="3">
        <v>2</v>
      </c>
    </row>
    <row r="9154" spans="1:5" ht="33">
      <c r="A9154" s="37">
        <v>9152</v>
      </c>
      <c r="B9154" s="209"/>
      <c r="C9154" s="37" t="s">
        <v>20811</v>
      </c>
      <c r="D9154" s="6" t="s">
        <v>9009</v>
      </c>
      <c r="E9154" s="3">
        <v>2</v>
      </c>
    </row>
    <row r="9155" spans="1:5" ht="18.75">
      <c r="A9155" s="37">
        <v>9153</v>
      </c>
      <c r="B9155" s="209"/>
      <c r="C9155" s="37" t="s">
        <v>20812</v>
      </c>
      <c r="D9155" s="6" t="s">
        <v>9010</v>
      </c>
      <c r="E9155" s="3">
        <v>2</v>
      </c>
    </row>
    <row r="9156" spans="1:5" ht="33">
      <c r="A9156" s="37">
        <v>9154</v>
      </c>
      <c r="B9156" s="209"/>
      <c r="C9156" s="37" t="s">
        <v>20813</v>
      </c>
      <c r="D9156" s="6" t="s">
        <v>9011</v>
      </c>
      <c r="E9156" s="3">
        <v>2</v>
      </c>
    </row>
    <row r="9157" spans="1:5" ht="33">
      <c r="A9157" s="37">
        <v>9155</v>
      </c>
      <c r="B9157" s="209"/>
      <c r="C9157" s="37" t="s">
        <v>20814</v>
      </c>
      <c r="D9157" s="6" t="s">
        <v>9012</v>
      </c>
      <c r="E9157" s="3">
        <v>2</v>
      </c>
    </row>
    <row r="9158" spans="1:5" ht="18.75">
      <c r="A9158" s="37">
        <v>9156</v>
      </c>
      <c r="B9158" s="209"/>
      <c r="C9158" s="37" t="s">
        <v>20815</v>
      </c>
      <c r="D9158" s="6" t="s">
        <v>9013</v>
      </c>
      <c r="E9158" s="3">
        <v>2</v>
      </c>
    </row>
    <row r="9159" spans="1:5" ht="33">
      <c r="A9159" s="37">
        <v>9157</v>
      </c>
      <c r="B9159" s="209"/>
      <c r="C9159" s="37" t="s">
        <v>20816</v>
      </c>
      <c r="D9159" s="6" t="s">
        <v>9014</v>
      </c>
      <c r="E9159" s="3">
        <v>2</v>
      </c>
    </row>
    <row r="9160" spans="1:5" ht="18.75">
      <c r="A9160" s="37">
        <v>9158</v>
      </c>
      <c r="B9160" s="209"/>
      <c r="C9160" s="37" t="s">
        <v>20817</v>
      </c>
      <c r="D9160" s="6" t="s">
        <v>9015</v>
      </c>
      <c r="E9160" s="3">
        <v>2</v>
      </c>
    </row>
    <row r="9161" spans="1:5" ht="33">
      <c r="A9161" s="37">
        <v>9159</v>
      </c>
      <c r="B9161" s="209"/>
      <c r="C9161" s="37" t="s">
        <v>20818</v>
      </c>
      <c r="D9161" s="6" t="s">
        <v>9016</v>
      </c>
      <c r="E9161" s="3">
        <v>2</v>
      </c>
    </row>
    <row r="9162" spans="1:5" ht="33">
      <c r="A9162" s="37">
        <v>9160</v>
      </c>
      <c r="B9162" s="209"/>
      <c r="C9162" s="37" t="s">
        <v>20819</v>
      </c>
      <c r="D9162" s="6" t="s">
        <v>9017</v>
      </c>
      <c r="E9162" s="3">
        <v>2</v>
      </c>
    </row>
    <row r="9163" spans="1:5" ht="33">
      <c r="A9163" s="37">
        <v>9161</v>
      </c>
      <c r="B9163" s="209"/>
      <c r="C9163" s="37" t="s">
        <v>20820</v>
      </c>
      <c r="D9163" s="6" t="s">
        <v>9018</v>
      </c>
      <c r="E9163" s="3">
        <v>2</v>
      </c>
    </row>
    <row r="9164" spans="1:5" ht="18.75">
      <c r="A9164" s="37">
        <v>9162</v>
      </c>
      <c r="B9164" s="209"/>
      <c r="C9164" s="37" t="s">
        <v>20821</v>
      </c>
      <c r="D9164" s="6" t="s">
        <v>9019</v>
      </c>
      <c r="E9164" s="3">
        <v>2</v>
      </c>
    </row>
    <row r="9165" spans="1:5" ht="18.75">
      <c r="A9165" s="37">
        <v>9163</v>
      </c>
      <c r="B9165" s="209"/>
      <c r="C9165" s="37" t="s">
        <v>20822</v>
      </c>
      <c r="D9165" s="6" t="s">
        <v>9020</v>
      </c>
      <c r="E9165" s="3">
        <v>2</v>
      </c>
    </row>
    <row r="9166" spans="1:5" ht="18.75">
      <c r="A9166" s="37">
        <v>9164</v>
      </c>
      <c r="B9166" s="209"/>
      <c r="C9166" s="37" t="s">
        <v>20823</v>
      </c>
      <c r="D9166" s="6" t="s">
        <v>9021</v>
      </c>
      <c r="E9166" s="3">
        <v>2</v>
      </c>
    </row>
    <row r="9167" spans="1:5" ht="33">
      <c r="A9167" s="37">
        <v>9165</v>
      </c>
      <c r="B9167" s="209"/>
      <c r="C9167" s="37" t="s">
        <v>20824</v>
      </c>
      <c r="D9167" s="6" t="s">
        <v>9022</v>
      </c>
      <c r="E9167" s="3">
        <v>2</v>
      </c>
    </row>
    <row r="9168" spans="1:5" ht="18.75">
      <c r="A9168" s="37">
        <v>9166</v>
      </c>
      <c r="B9168" s="209"/>
      <c r="C9168" s="37" t="s">
        <v>20825</v>
      </c>
      <c r="D9168" s="6" t="s">
        <v>9023</v>
      </c>
      <c r="E9168" s="3">
        <v>2</v>
      </c>
    </row>
    <row r="9169" spans="1:5" ht="18.75">
      <c r="A9169" s="37">
        <v>9167</v>
      </c>
      <c r="B9169" s="209"/>
      <c r="C9169" s="37" t="s">
        <v>20826</v>
      </c>
      <c r="D9169" s="6" t="s">
        <v>9024</v>
      </c>
      <c r="E9169" s="3">
        <v>2</v>
      </c>
    </row>
    <row r="9170" spans="1:5" ht="33">
      <c r="A9170" s="37">
        <v>9168</v>
      </c>
      <c r="B9170" s="209"/>
      <c r="C9170" s="37" t="s">
        <v>20827</v>
      </c>
      <c r="D9170" s="6" t="s">
        <v>9025</v>
      </c>
      <c r="E9170" s="3">
        <v>2</v>
      </c>
    </row>
    <row r="9171" spans="1:5" ht="33">
      <c r="A9171" s="37">
        <v>9169</v>
      </c>
      <c r="B9171" s="209"/>
      <c r="C9171" s="37" t="s">
        <v>20828</v>
      </c>
      <c r="D9171" s="6" t="s">
        <v>9026</v>
      </c>
      <c r="E9171" s="3">
        <v>2</v>
      </c>
    </row>
    <row r="9172" spans="1:5" ht="33">
      <c r="A9172" s="37">
        <v>9170</v>
      </c>
      <c r="B9172" s="209"/>
      <c r="C9172" s="37" t="s">
        <v>20829</v>
      </c>
      <c r="D9172" s="6" t="s">
        <v>9027</v>
      </c>
      <c r="E9172" s="3">
        <v>2</v>
      </c>
    </row>
    <row r="9173" spans="1:5" ht="33">
      <c r="A9173" s="37">
        <v>9171</v>
      </c>
      <c r="B9173" s="209"/>
      <c r="C9173" s="37" t="s">
        <v>20830</v>
      </c>
      <c r="D9173" s="6" t="s">
        <v>9028</v>
      </c>
      <c r="E9173" s="3">
        <v>2</v>
      </c>
    </row>
    <row r="9174" spans="1:5" ht="49.5">
      <c r="A9174" s="37">
        <v>9172</v>
      </c>
      <c r="B9174" s="209"/>
      <c r="C9174" s="37" t="s">
        <v>20831</v>
      </c>
      <c r="D9174" s="6" t="s">
        <v>9029</v>
      </c>
      <c r="E9174" s="3">
        <v>2</v>
      </c>
    </row>
    <row r="9175" spans="1:5" ht="33">
      <c r="A9175" s="37">
        <v>9173</v>
      </c>
      <c r="B9175" s="209"/>
      <c r="C9175" s="37" t="s">
        <v>20832</v>
      </c>
      <c r="D9175" s="6" t="s">
        <v>9030</v>
      </c>
      <c r="E9175" s="3">
        <v>2</v>
      </c>
    </row>
    <row r="9176" spans="1:5" ht="33">
      <c r="A9176" s="37">
        <v>9174</v>
      </c>
      <c r="B9176" s="209"/>
      <c r="C9176" s="37" t="s">
        <v>20833</v>
      </c>
      <c r="D9176" s="6" t="s">
        <v>9031</v>
      </c>
      <c r="E9176" s="3">
        <v>2</v>
      </c>
    </row>
    <row r="9177" spans="1:5" ht="33">
      <c r="A9177" s="37">
        <v>9175</v>
      </c>
      <c r="B9177" s="209"/>
      <c r="C9177" s="37" t="s">
        <v>20834</v>
      </c>
      <c r="D9177" s="6" t="s">
        <v>9032</v>
      </c>
      <c r="E9177" s="3">
        <v>2</v>
      </c>
    </row>
    <row r="9178" spans="1:5" ht="18.75">
      <c r="A9178" s="37">
        <v>9176</v>
      </c>
      <c r="B9178" s="209"/>
      <c r="C9178" s="37" t="s">
        <v>20835</v>
      </c>
      <c r="D9178" s="6" t="s">
        <v>9033</v>
      </c>
      <c r="E9178" s="3">
        <v>2</v>
      </c>
    </row>
    <row r="9179" spans="1:5" ht="18.75">
      <c r="A9179" s="37">
        <v>9177</v>
      </c>
      <c r="B9179" s="209"/>
      <c r="C9179" s="37" t="s">
        <v>20836</v>
      </c>
      <c r="D9179" s="6" t="s">
        <v>9034</v>
      </c>
      <c r="E9179" s="3">
        <v>2</v>
      </c>
    </row>
    <row r="9180" spans="1:5" ht="33">
      <c r="A9180" s="37">
        <v>9178</v>
      </c>
      <c r="B9180" s="209"/>
      <c r="C9180" s="37" t="s">
        <v>20837</v>
      </c>
      <c r="D9180" s="6" t="s">
        <v>9035</v>
      </c>
      <c r="E9180" s="3">
        <v>2</v>
      </c>
    </row>
    <row r="9181" spans="1:5" ht="18.75">
      <c r="A9181" s="37">
        <v>9179</v>
      </c>
      <c r="B9181" s="209"/>
      <c r="C9181" s="37" t="s">
        <v>20838</v>
      </c>
      <c r="D9181" s="6" t="s">
        <v>9036</v>
      </c>
      <c r="E9181" s="3">
        <v>2</v>
      </c>
    </row>
    <row r="9182" spans="1:5" ht="18.75">
      <c r="A9182" s="37">
        <v>9180</v>
      </c>
      <c r="B9182" s="209"/>
      <c r="C9182" s="37" t="s">
        <v>20839</v>
      </c>
      <c r="D9182" s="6" t="s">
        <v>9037</v>
      </c>
      <c r="E9182" s="3">
        <v>2</v>
      </c>
    </row>
    <row r="9183" spans="1:5" ht="18.75">
      <c r="A9183" s="37">
        <v>9181</v>
      </c>
      <c r="B9183" s="209"/>
      <c r="C9183" s="37" t="s">
        <v>20840</v>
      </c>
      <c r="D9183" s="6" t="s">
        <v>9038</v>
      </c>
      <c r="E9183" s="3">
        <v>2</v>
      </c>
    </row>
    <row r="9184" spans="1:5" ht="33">
      <c r="A9184" s="37">
        <v>9182</v>
      </c>
      <c r="B9184" s="209"/>
      <c r="C9184" s="37" t="s">
        <v>20841</v>
      </c>
      <c r="D9184" s="6" t="s">
        <v>9039</v>
      </c>
      <c r="E9184" s="3">
        <v>2</v>
      </c>
    </row>
    <row r="9185" spans="1:5" ht="33">
      <c r="A9185" s="37">
        <v>9183</v>
      </c>
      <c r="B9185" s="209"/>
      <c r="C9185" s="37" t="s">
        <v>20842</v>
      </c>
      <c r="D9185" s="6" t="s">
        <v>9040</v>
      </c>
      <c r="E9185" s="3">
        <v>2</v>
      </c>
    </row>
    <row r="9186" spans="1:5" ht="33">
      <c r="A9186" s="37">
        <v>9184</v>
      </c>
      <c r="B9186" s="209"/>
      <c r="C9186" s="37" t="s">
        <v>20843</v>
      </c>
      <c r="D9186" s="6" t="s">
        <v>9041</v>
      </c>
      <c r="E9186" s="3">
        <v>2</v>
      </c>
    </row>
    <row r="9187" spans="1:5" ht="33">
      <c r="A9187" s="37">
        <v>9185</v>
      </c>
      <c r="B9187" s="209"/>
      <c r="C9187" s="37" t="s">
        <v>20844</v>
      </c>
      <c r="D9187" s="6" t="s">
        <v>9042</v>
      </c>
      <c r="E9187" s="3">
        <v>2</v>
      </c>
    </row>
    <row r="9188" spans="1:5" ht="18.75">
      <c r="A9188" s="37">
        <v>9186</v>
      </c>
      <c r="B9188" s="209"/>
      <c r="C9188" s="37" t="s">
        <v>20845</v>
      </c>
      <c r="D9188" s="6" t="s">
        <v>9043</v>
      </c>
      <c r="E9188" s="3">
        <v>2</v>
      </c>
    </row>
    <row r="9189" spans="1:5" ht="33">
      <c r="A9189" s="37">
        <v>9187</v>
      </c>
      <c r="B9189" s="209"/>
      <c r="C9189" s="37" t="s">
        <v>20846</v>
      </c>
      <c r="D9189" s="6" t="s">
        <v>9044</v>
      </c>
      <c r="E9189" s="3">
        <v>2</v>
      </c>
    </row>
    <row r="9190" spans="1:5" ht="33">
      <c r="A9190" s="37">
        <v>9188</v>
      </c>
      <c r="B9190" s="209"/>
      <c r="C9190" s="37" t="s">
        <v>20847</v>
      </c>
      <c r="D9190" s="6" t="s">
        <v>9045</v>
      </c>
      <c r="E9190" s="3">
        <v>2</v>
      </c>
    </row>
    <row r="9191" spans="1:5" ht="33">
      <c r="A9191" s="37">
        <v>9189</v>
      </c>
      <c r="B9191" s="209"/>
      <c r="C9191" s="37" t="s">
        <v>20848</v>
      </c>
      <c r="D9191" s="6" t="s">
        <v>9046</v>
      </c>
      <c r="E9191" s="3">
        <v>2</v>
      </c>
    </row>
    <row r="9192" spans="1:5" ht="18.75">
      <c r="A9192" s="37">
        <v>9190</v>
      </c>
      <c r="B9192" s="209"/>
      <c r="C9192" s="37" t="s">
        <v>20849</v>
      </c>
      <c r="D9192" s="6" t="s">
        <v>9047</v>
      </c>
      <c r="E9192" s="3">
        <v>2</v>
      </c>
    </row>
    <row r="9193" spans="1:5" ht="33">
      <c r="A9193" s="37">
        <v>9191</v>
      </c>
      <c r="B9193" s="209"/>
      <c r="C9193" s="37" t="s">
        <v>20850</v>
      </c>
      <c r="D9193" s="6" t="s">
        <v>9048</v>
      </c>
      <c r="E9193" s="3">
        <v>2</v>
      </c>
    </row>
    <row r="9194" spans="1:5" ht="33">
      <c r="A9194" s="37">
        <v>9192</v>
      </c>
      <c r="B9194" s="209"/>
      <c r="C9194" s="37" t="s">
        <v>20851</v>
      </c>
      <c r="D9194" s="6" t="s">
        <v>9049</v>
      </c>
      <c r="E9194" s="3">
        <v>2</v>
      </c>
    </row>
    <row r="9195" spans="1:5" ht="33">
      <c r="A9195" s="37">
        <v>9193</v>
      </c>
      <c r="B9195" s="209"/>
      <c r="C9195" s="37" t="s">
        <v>20852</v>
      </c>
      <c r="D9195" s="6" t="s">
        <v>9050</v>
      </c>
      <c r="E9195" s="3">
        <v>2</v>
      </c>
    </row>
    <row r="9196" spans="1:5" ht="33">
      <c r="A9196" s="37">
        <v>9194</v>
      </c>
      <c r="B9196" s="209"/>
      <c r="C9196" s="37" t="s">
        <v>20853</v>
      </c>
      <c r="D9196" s="6" t="s">
        <v>9051</v>
      </c>
      <c r="E9196" s="3">
        <v>2</v>
      </c>
    </row>
    <row r="9197" spans="1:5" ht="33">
      <c r="A9197" s="37">
        <v>9195</v>
      </c>
      <c r="B9197" s="209"/>
      <c r="C9197" s="37" t="s">
        <v>20854</v>
      </c>
      <c r="D9197" s="6" t="s">
        <v>9052</v>
      </c>
      <c r="E9197" s="3">
        <v>2</v>
      </c>
    </row>
    <row r="9198" spans="1:5" ht="18.75">
      <c r="A9198" s="37">
        <v>9196</v>
      </c>
      <c r="B9198" s="209"/>
      <c r="C9198" s="37" t="s">
        <v>20855</v>
      </c>
      <c r="D9198" s="6" t="s">
        <v>9053</v>
      </c>
      <c r="E9198" s="3">
        <v>2</v>
      </c>
    </row>
    <row r="9199" spans="1:5" ht="33">
      <c r="A9199" s="37">
        <v>9197</v>
      </c>
      <c r="B9199" s="209"/>
      <c r="C9199" s="37" t="s">
        <v>20856</v>
      </c>
      <c r="D9199" s="6" t="s">
        <v>9054</v>
      </c>
      <c r="E9199" s="3">
        <v>2</v>
      </c>
    </row>
    <row r="9200" spans="1:5" ht="18.75">
      <c r="A9200" s="37">
        <v>9198</v>
      </c>
      <c r="B9200" s="209"/>
      <c r="C9200" s="37" t="s">
        <v>20857</v>
      </c>
      <c r="D9200" s="6" t="s">
        <v>9055</v>
      </c>
      <c r="E9200" s="3">
        <v>2</v>
      </c>
    </row>
    <row r="9201" spans="1:5" ht="18.75">
      <c r="A9201" s="37">
        <v>9199</v>
      </c>
      <c r="B9201" s="209"/>
      <c r="C9201" s="37" t="s">
        <v>20858</v>
      </c>
      <c r="D9201" s="6" t="s">
        <v>9056</v>
      </c>
      <c r="E9201" s="3">
        <v>2</v>
      </c>
    </row>
    <row r="9202" spans="1:5" ht="18.75">
      <c r="A9202" s="37">
        <v>9200</v>
      </c>
      <c r="B9202" s="209"/>
      <c r="C9202" s="37" t="s">
        <v>20859</v>
      </c>
      <c r="D9202" s="6" t="s">
        <v>9057</v>
      </c>
      <c r="E9202" s="3">
        <v>2</v>
      </c>
    </row>
    <row r="9203" spans="1:5" ht="18.75">
      <c r="A9203" s="37">
        <v>9201</v>
      </c>
      <c r="B9203" s="209"/>
      <c r="C9203" s="37" t="s">
        <v>20860</v>
      </c>
      <c r="D9203" s="6" t="s">
        <v>9058</v>
      </c>
      <c r="E9203" s="3">
        <v>2</v>
      </c>
    </row>
    <row r="9204" spans="1:5" ht="18.75">
      <c r="A9204" s="37">
        <v>9202</v>
      </c>
      <c r="B9204" s="209"/>
      <c r="C9204" s="37" t="s">
        <v>20861</v>
      </c>
      <c r="D9204" s="6" t="s">
        <v>9059</v>
      </c>
      <c r="E9204" s="3">
        <v>2</v>
      </c>
    </row>
    <row r="9205" spans="1:5" ht="18.75">
      <c r="A9205" s="37">
        <v>9203</v>
      </c>
      <c r="B9205" s="209"/>
      <c r="C9205" s="37" t="s">
        <v>20862</v>
      </c>
      <c r="D9205" s="6" t="s">
        <v>9060</v>
      </c>
      <c r="E9205" s="3">
        <v>2</v>
      </c>
    </row>
    <row r="9206" spans="1:5" ht="33">
      <c r="A9206" s="37">
        <v>9204</v>
      </c>
      <c r="B9206" s="209"/>
      <c r="C9206" s="37" t="s">
        <v>20863</v>
      </c>
      <c r="D9206" s="6" t="s">
        <v>9061</v>
      </c>
      <c r="E9206" s="3">
        <v>2</v>
      </c>
    </row>
    <row r="9207" spans="1:5" ht="33">
      <c r="A9207" s="37">
        <v>9205</v>
      </c>
      <c r="B9207" s="209"/>
      <c r="C9207" s="37" t="s">
        <v>20864</v>
      </c>
      <c r="D9207" s="6" t="s">
        <v>9062</v>
      </c>
      <c r="E9207" s="3">
        <v>2</v>
      </c>
    </row>
    <row r="9208" spans="1:5" ht="33">
      <c r="A9208" s="37">
        <v>9206</v>
      </c>
      <c r="B9208" s="209"/>
      <c r="C9208" s="37" t="s">
        <v>20865</v>
      </c>
      <c r="D9208" s="6" t="s">
        <v>9063</v>
      </c>
      <c r="E9208" s="3">
        <v>2</v>
      </c>
    </row>
    <row r="9209" spans="1:5" ht="33">
      <c r="A9209" s="37">
        <v>9207</v>
      </c>
      <c r="B9209" s="209"/>
      <c r="C9209" s="37" t="s">
        <v>20866</v>
      </c>
      <c r="D9209" s="6" t="s">
        <v>9064</v>
      </c>
      <c r="E9209" s="3">
        <v>2</v>
      </c>
    </row>
    <row r="9210" spans="1:5" ht="33">
      <c r="A9210" s="37">
        <v>9208</v>
      </c>
      <c r="B9210" s="209"/>
      <c r="C9210" s="37" t="s">
        <v>20867</v>
      </c>
      <c r="D9210" s="6" t="s">
        <v>9065</v>
      </c>
      <c r="E9210" s="3">
        <v>2</v>
      </c>
    </row>
    <row r="9211" spans="1:5" ht="33">
      <c r="A9211" s="37">
        <v>9209</v>
      </c>
      <c r="B9211" s="209"/>
      <c r="C9211" s="37" t="s">
        <v>20868</v>
      </c>
      <c r="D9211" s="6" t="s">
        <v>9066</v>
      </c>
      <c r="E9211" s="3">
        <v>2</v>
      </c>
    </row>
    <row r="9212" spans="1:5" ht="33">
      <c r="A9212" s="37">
        <v>9210</v>
      </c>
      <c r="B9212" s="209"/>
      <c r="C9212" s="37" t="s">
        <v>20869</v>
      </c>
      <c r="D9212" s="6" t="s">
        <v>9067</v>
      </c>
      <c r="E9212" s="3">
        <v>2</v>
      </c>
    </row>
    <row r="9213" spans="1:5" ht="33">
      <c r="A9213" s="37">
        <v>9211</v>
      </c>
      <c r="B9213" s="209"/>
      <c r="C9213" s="37" t="s">
        <v>20870</v>
      </c>
      <c r="D9213" s="6" t="s">
        <v>9068</v>
      </c>
      <c r="E9213" s="3">
        <v>2</v>
      </c>
    </row>
    <row r="9214" spans="1:5" ht="33">
      <c r="A9214" s="37">
        <v>9212</v>
      </c>
      <c r="B9214" s="209"/>
      <c r="C9214" s="37" t="s">
        <v>20871</v>
      </c>
      <c r="D9214" s="6" t="s">
        <v>9069</v>
      </c>
      <c r="E9214" s="3">
        <v>2</v>
      </c>
    </row>
    <row r="9215" spans="1:5" ht="33">
      <c r="A9215" s="37">
        <v>9213</v>
      </c>
      <c r="B9215" s="209"/>
      <c r="C9215" s="37" t="s">
        <v>20872</v>
      </c>
      <c r="D9215" s="6" t="s">
        <v>9070</v>
      </c>
      <c r="E9215" s="3">
        <v>2</v>
      </c>
    </row>
    <row r="9216" spans="1:5" ht="33">
      <c r="A9216" s="37">
        <v>9214</v>
      </c>
      <c r="B9216" s="209"/>
      <c r="C9216" s="37" t="s">
        <v>20873</v>
      </c>
      <c r="D9216" s="6" t="s">
        <v>9071</v>
      </c>
      <c r="E9216" s="3">
        <v>2</v>
      </c>
    </row>
    <row r="9217" spans="1:5" ht="33">
      <c r="A9217" s="37">
        <v>9215</v>
      </c>
      <c r="B9217" s="209"/>
      <c r="C9217" s="37" t="s">
        <v>20874</v>
      </c>
      <c r="D9217" s="6" t="s">
        <v>9072</v>
      </c>
      <c r="E9217" s="3">
        <v>2</v>
      </c>
    </row>
    <row r="9218" spans="1:5" ht="18.75">
      <c r="A9218" s="37">
        <v>9216</v>
      </c>
      <c r="B9218" s="209"/>
      <c r="C9218" s="37" t="s">
        <v>20875</v>
      </c>
      <c r="D9218" s="6" t="s">
        <v>9073</v>
      </c>
      <c r="E9218" s="3">
        <v>2</v>
      </c>
    </row>
    <row r="9219" spans="1:5" ht="33">
      <c r="A9219" s="37">
        <v>9217</v>
      </c>
      <c r="B9219" s="209"/>
      <c r="C9219" s="37" t="s">
        <v>20876</v>
      </c>
      <c r="D9219" s="6" t="s">
        <v>9074</v>
      </c>
      <c r="E9219" s="3">
        <v>2</v>
      </c>
    </row>
    <row r="9220" spans="1:5" ht="33">
      <c r="A9220" s="37">
        <v>9218</v>
      </c>
      <c r="B9220" s="209"/>
      <c r="C9220" s="37" t="s">
        <v>20877</v>
      </c>
      <c r="D9220" s="6" t="s">
        <v>9075</v>
      </c>
      <c r="E9220" s="3">
        <v>2</v>
      </c>
    </row>
    <row r="9221" spans="1:5" ht="33">
      <c r="A9221" s="37">
        <v>9219</v>
      </c>
      <c r="B9221" s="209"/>
      <c r="C9221" s="37" t="s">
        <v>20878</v>
      </c>
      <c r="D9221" s="6" t="s">
        <v>9076</v>
      </c>
      <c r="E9221" s="3">
        <v>2</v>
      </c>
    </row>
    <row r="9222" spans="1:5" ht="18.75">
      <c r="A9222" s="37">
        <v>9220</v>
      </c>
      <c r="B9222" s="209"/>
      <c r="C9222" s="37" t="s">
        <v>20879</v>
      </c>
      <c r="D9222" s="6" t="s">
        <v>9077</v>
      </c>
      <c r="E9222" s="3">
        <v>2</v>
      </c>
    </row>
    <row r="9223" spans="1:5" ht="33">
      <c r="A9223" s="37">
        <v>9221</v>
      </c>
      <c r="B9223" s="209"/>
      <c r="C9223" s="37" t="s">
        <v>20880</v>
      </c>
      <c r="D9223" s="6" t="s">
        <v>9078</v>
      </c>
      <c r="E9223" s="3">
        <v>2</v>
      </c>
    </row>
    <row r="9224" spans="1:5" ht="18.75">
      <c r="A9224" s="37">
        <v>9222</v>
      </c>
      <c r="B9224" s="209"/>
      <c r="C9224" s="37" t="s">
        <v>20881</v>
      </c>
      <c r="D9224" s="6" t="s">
        <v>9079</v>
      </c>
      <c r="E9224" s="3">
        <v>2</v>
      </c>
    </row>
    <row r="9225" spans="1:5" ht="33">
      <c r="A9225" s="37">
        <v>9223</v>
      </c>
      <c r="B9225" s="209"/>
      <c r="C9225" s="37" t="s">
        <v>20882</v>
      </c>
      <c r="D9225" s="6" t="s">
        <v>9080</v>
      </c>
      <c r="E9225" s="3">
        <v>2</v>
      </c>
    </row>
    <row r="9226" spans="1:5" ht="33">
      <c r="A9226" s="37">
        <v>9224</v>
      </c>
      <c r="B9226" s="209"/>
      <c r="C9226" s="37" t="s">
        <v>20883</v>
      </c>
      <c r="D9226" s="6" t="s">
        <v>9081</v>
      </c>
      <c r="E9226" s="3">
        <v>2</v>
      </c>
    </row>
    <row r="9227" spans="1:5" ht="18.75">
      <c r="A9227" s="37">
        <v>9225</v>
      </c>
      <c r="B9227" s="209"/>
      <c r="C9227" s="37" t="s">
        <v>20884</v>
      </c>
      <c r="D9227" s="6" t="s">
        <v>9082</v>
      </c>
      <c r="E9227" s="3">
        <v>2</v>
      </c>
    </row>
    <row r="9228" spans="1:5" ht="18.75">
      <c r="A9228" s="37">
        <v>9226</v>
      </c>
      <c r="B9228" s="209"/>
      <c r="C9228" s="37" t="s">
        <v>20885</v>
      </c>
      <c r="D9228" s="6" t="s">
        <v>9083</v>
      </c>
      <c r="E9228" s="3">
        <v>2</v>
      </c>
    </row>
    <row r="9229" spans="1:5" ht="33">
      <c r="A9229" s="37">
        <v>9227</v>
      </c>
      <c r="B9229" s="209"/>
      <c r="C9229" s="37" t="s">
        <v>20886</v>
      </c>
      <c r="D9229" s="6" t="s">
        <v>9084</v>
      </c>
      <c r="E9229" s="3">
        <v>2</v>
      </c>
    </row>
    <row r="9230" spans="1:5" ht="49.5">
      <c r="A9230" s="37">
        <v>9228</v>
      </c>
      <c r="B9230" s="209"/>
      <c r="C9230" s="37" t="s">
        <v>20887</v>
      </c>
      <c r="D9230" s="6" t="s">
        <v>9085</v>
      </c>
      <c r="E9230" s="3">
        <v>2</v>
      </c>
    </row>
    <row r="9231" spans="1:5" ht="33">
      <c r="A9231" s="37">
        <v>9229</v>
      </c>
      <c r="B9231" s="209"/>
      <c r="C9231" s="37" t="s">
        <v>20888</v>
      </c>
      <c r="D9231" s="6" t="s">
        <v>9086</v>
      </c>
      <c r="E9231" s="3">
        <v>2</v>
      </c>
    </row>
    <row r="9232" spans="1:5" ht="18.75">
      <c r="A9232" s="37">
        <v>9230</v>
      </c>
      <c r="B9232" s="209"/>
      <c r="C9232" s="37" t="s">
        <v>20889</v>
      </c>
      <c r="D9232" s="6" t="s">
        <v>9087</v>
      </c>
      <c r="E9232" s="3">
        <v>2</v>
      </c>
    </row>
    <row r="9233" spans="1:5" ht="49.5">
      <c r="A9233" s="37">
        <v>9231</v>
      </c>
      <c r="B9233" s="209"/>
      <c r="C9233" s="37" t="s">
        <v>20890</v>
      </c>
      <c r="D9233" s="6" t="s">
        <v>9088</v>
      </c>
      <c r="E9233" s="3">
        <v>2</v>
      </c>
    </row>
    <row r="9234" spans="1:5" ht="33">
      <c r="A9234" s="37">
        <v>9232</v>
      </c>
      <c r="B9234" s="209"/>
      <c r="C9234" s="37" t="s">
        <v>20891</v>
      </c>
      <c r="D9234" s="6" t="s">
        <v>9089</v>
      </c>
      <c r="E9234" s="3">
        <v>2</v>
      </c>
    </row>
    <row r="9235" spans="1:5" ht="33">
      <c r="A9235" s="37">
        <v>9233</v>
      </c>
      <c r="B9235" s="209"/>
      <c r="C9235" s="37" t="s">
        <v>20892</v>
      </c>
      <c r="D9235" s="6" t="s">
        <v>9090</v>
      </c>
      <c r="E9235" s="3">
        <v>2</v>
      </c>
    </row>
    <row r="9236" spans="1:5" ht="18.75">
      <c r="A9236" s="37">
        <v>9234</v>
      </c>
      <c r="B9236" s="209"/>
      <c r="C9236" s="37" t="s">
        <v>20893</v>
      </c>
      <c r="D9236" s="6" t="s">
        <v>9091</v>
      </c>
      <c r="E9236" s="3">
        <v>2</v>
      </c>
    </row>
    <row r="9237" spans="1:5" ht="18.75">
      <c r="A9237" s="37">
        <v>9235</v>
      </c>
      <c r="B9237" s="209"/>
      <c r="C9237" s="37" t="s">
        <v>20894</v>
      </c>
      <c r="D9237" s="6" t="s">
        <v>9092</v>
      </c>
      <c r="E9237" s="3">
        <v>2</v>
      </c>
    </row>
    <row r="9238" spans="1:5" ht="33">
      <c r="A9238" s="37">
        <v>9236</v>
      </c>
      <c r="B9238" s="209"/>
      <c r="C9238" s="37" t="s">
        <v>20895</v>
      </c>
      <c r="D9238" s="6" t="s">
        <v>9093</v>
      </c>
      <c r="E9238" s="3">
        <v>2</v>
      </c>
    </row>
    <row r="9239" spans="1:5" ht="18.75">
      <c r="A9239" s="37">
        <v>9237</v>
      </c>
      <c r="B9239" s="209"/>
      <c r="C9239" s="37" t="s">
        <v>20896</v>
      </c>
      <c r="D9239" s="6" t="s">
        <v>9094</v>
      </c>
      <c r="E9239" s="3">
        <v>2</v>
      </c>
    </row>
    <row r="9240" spans="1:5" ht="18.75">
      <c r="A9240" s="37">
        <v>9238</v>
      </c>
      <c r="B9240" s="209"/>
      <c r="C9240" s="37" t="s">
        <v>20897</v>
      </c>
      <c r="D9240" s="6" t="s">
        <v>9095</v>
      </c>
      <c r="E9240" s="3">
        <v>2</v>
      </c>
    </row>
    <row r="9241" spans="1:5" ht="18.75">
      <c r="A9241" s="37">
        <v>9239</v>
      </c>
      <c r="B9241" s="209"/>
      <c r="C9241" s="37" t="s">
        <v>20898</v>
      </c>
      <c r="D9241" s="6" t="s">
        <v>9096</v>
      </c>
      <c r="E9241" s="3">
        <v>2</v>
      </c>
    </row>
    <row r="9242" spans="1:5" ht="33">
      <c r="A9242" s="37">
        <v>9240</v>
      </c>
      <c r="B9242" s="209"/>
      <c r="C9242" s="37" t="s">
        <v>20899</v>
      </c>
      <c r="D9242" s="6" t="s">
        <v>9097</v>
      </c>
      <c r="E9242" s="3">
        <v>2</v>
      </c>
    </row>
    <row r="9243" spans="1:5" ht="18.75">
      <c r="A9243" s="37">
        <v>9241</v>
      </c>
      <c r="B9243" s="209"/>
      <c r="C9243" s="37" t="s">
        <v>20900</v>
      </c>
      <c r="D9243" s="6" t="s">
        <v>9098</v>
      </c>
      <c r="E9243" s="3">
        <v>2</v>
      </c>
    </row>
    <row r="9244" spans="1:5" ht="33">
      <c r="A9244" s="37">
        <v>9242</v>
      </c>
      <c r="B9244" s="209"/>
      <c r="C9244" s="37" t="s">
        <v>20901</v>
      </c>
      <c r="D9244" s="6" t="s">
        <v>9099</v>
      </c>
      <c r="E9244" s="3">
        <v>2</v>
      </c>
    </row>
    <row r="9245" spans="1:5" ht="33">
      <c r="A9245" s="37">
        <v>9243</v>
      </c>
      <c r="B9245" s="209"/>
      <c r="C9245" s="37" t="s">
        <v>20902</v>
      </c>
      <c r="D9245" s="6" t="s">
        <v>9100</v>
      </c>
      <c r="E9245" s="3">
        <v>2</v>
      </c>
    </row>
    <row r="9246" spans="1:5" ht="33">
      <c r="A9246" s="37">
        <v>9244</v>
      </c>
      <c r="B9246" s="209"/>
      <c r="C9246" s="37" t="s">
        <v>20903</v>
      </c>
      <c r="D9246" s="6" t="s">
        <v>9101</v>
      </c>
      <c r="E9246" s="3">
        <v>2</v>
      </c>
    </row>
    <row r="9247" spans="1:5" ht="33">
      <c r="A9247" s="37">
        <v>9245</v>
      </c>
      <c r="B9247" s="209"/>
      <c r="C9247" s="37" t="s">
        <v>20904</v>
      </c>
      <c r="D9247" s="6" t="s">
        <v>9102</v>
      </c>
      <c r="E9247" s="3">
        <v>2</v>
      </c>
    </row>
    <row r="9248" spans="1:5" ht="33">
      <c r="A9248" s="37">
        <v>9246</v>
      </c>
      <c r="B9248" s="209"/>
      <c r="C9248" s="37" t="s">
        <v>20905</v>
      </c>
      <c r="D9248" s="6" t="s">
        <v>9103</v>
      </c>
      <c r="E9248" s="3">
        <v>2</v>
      </c>
    </row>
    <row r="9249" spans="1:5" ht="33">
      <c r="A9249" s="37">
        <v>9247</v>
      </c>
      <c r="B9249" s="209"/>
      <c r="C9249" s="37" t="s">
        <v>20906</v>
      </c>
      <c r="D9249" s="6" t="s">
        <v>9104</v>
      </c>
      <c r="E9249" s="3">
        <v>2</v>
      </c>
    </row>
    <row r="9250" spans="1:5" ht="18.75">
      <c r="A9250" s="37">
        <v>9248</v>
      </c>
      <c r="B9250" s="209"/>
      <c r="C9250" s="37" t="s">
        <v>20907</v>
      </c>
      <c r="D9250" s="6" t="s">
        <v>9105</v>
      </c>
      <c r="E9250" s="3">
        <v>2</v>
      </c>
    </row>
    <row r="9251" spans="1:5" ht="33">
      <c r="A9251" s="37">
        <v>9249</v>
      </c>
      <c r="B9251" s="209"/>
      <c r="C9251" s="37" t="s">
        <v>20908</v>
      </c>
      <c r="D9251" s="6" t="s">
        <v>9106</v>
      </c>
      <c r="E9251" s="3">
        <v>2</v>
      </c>
    </row>
    <row r="9252" spans="1:5" ht="18.75">
      <c r="A9252" s="37">
        <v>9250</v>
      </c>
      <c r="B9252" s="209"/>
      <c r="C9252" s="37" t="s">
        <v>20909</v>
      </c>
      <c r="D9252" s="6" t="s">
        <v>9107</v>
      </c>
      <c r="E9252" s="3">
        <v>2</v>
      </c>
    </row>
    <row r="9253" spans="1:5" ht="18.75">
      <c r="A9253" s="37">
        <v>9251</v>
      </c>
      <c r="B9253" s="209"/>
      <c r="C9253" s="37" t="s">
        <v>20910</v>
      </c>
      <c r="D9253" s="6" t="s">
        <v>9108</v>
      </c>
      <c r="E9253" s="3">
        <v>2</v>
      </c>
    </row>
    <row r="9254" spans="1:5" ht="18.75">
      <c r="A9254" s="37">
        <v>9252</v>
      </c>
      <c r="B9254" s="209"/>
      <c r="C9254" s="37" t="s">
        <v>20911</v>
      </c>
      <c r="D9254" s="6" t="s">
        <v>9109</v>
      </c>
      <c r="E9254" s="3">
        <v>2</v>
      </c>
    </row>
    <row r="9255" spans="1:5" ht="18.75">
      <c r="A9255" s="37">
        <v>9253</v>
      </c>
      <c r="B9255" s="209"/>
      <c r="C9255" s="37" t="s">
        <v>20912</v>
      </c>
      <c r="D9255" s="6" t="s">
        <v>9110</v>
      </c>
      <c r="E9255" s="3">
        <v>2</v>
      </c>
    </row>
    <row r="9256" spans="1:5" ht="33">
      <c r="A9256" s="37">
        <v>9254</v>
      </c>
      <c r="B9256" s="209"/>
      <c r="C9256" s="37" t="s">
        <v>20913</v>
      </c>
      <c r="D9256" s="6" t="s">
        <v>9111</v>
      </c>
      <c r="E9256" s="3">
        <v>2</v>
      </c>
    </row>
    <row r="9257" spans="1:5" ht="18.75">
      <c r="A9257" s="37">
        <v>9255</v>
      </c>
      <c r="B9257" s="209"/>
      <c r="C9257" s="37" t="s">
        <v>20914</v>
      </c>
      <c r="D9257" s="6" t="s">
        <v>9112</v>
      </c>
      <c r="E9257" s="3">
        <v>2</v>
      </c>
    </row>
    <row r="9258" spans="1:5" ht="18.75">
      <c r="A9258" s="37">
        <v>9256</v>
      </c>
      <c r="B9258" s="209"/>
      <c r="C9258" s="37" t="s">
        <v>20915</v>
      </c>
      <c r="D9258" s="6" t="s">
        <v>9113</v>
      </c>
      <c r="E9258" s="3">
        <v>2</v>
      </c>
    </row>
    <row r="9259" spans="1:5" ht="33">
      <c r="A9259" s="37">
        <v>9257</v>
      </c>
      <c r="B9259" s="209"/>
      <c r="C9259" s="37" t="s">
        <v>20916</v>
      </c>
      <c r="D9259" s="6" t="s">
        <v>9114</v>
      </c>
      <c r="E9259" s="3">
        <v>2</v>
      </c>
    </row>
    <row r="9260" spans="1:5" ht="33">
      <c r="A9260" s="37">
        <v>9258</v>
      </c>
      <c r="B9260" s="209"/>
      <c r="C9260" s="37" t="s">
        <v>20917</v>
      </c>
      <c r="D9260" s="6" t="s">
        <v>9115</v>
      </c>
      <c r="E9260" s="3">
        <v>2</v>
      </c>
    </row>
    <row r="9261" spans="1:5" ht="18.75">
      <c r="A9261" s="37">
        <v>9259</v>
      </c>
      <c r="B9261" s="209"/>
      <c r="C9261" s="37" t="s">
        <v>20918</v>
      </c>
      <c r="D9261" s="6" t="s">
        <v>9116</v>
      </c>
      <c r="E9261" s="3">
        <v>2</v>
      </c>
    </row>
    <row r="9262" spans="1:5" ht="33">
      <c r="A9262" s="37">
        <v>9260</v>
      </c>
      <c r="B9262" s="209"/>
      <c r="C9262" s="37" t="s">
        <v>20919</v>
      </c>
      <c r="D9262" s="6" t="s">
        <v>9117</v>
      </c>
      <c r="E9262" s="3">
        <v>2</v>
      </c>
    </row>
    <row r="9263" spans="1:5" ht="33">
      <c r="A9263" s="37">
        <v>9261</v>
      </c>
      <c r="B9263" s="209"/>
      <c r="C9263" s="37" t="s">
        <v>20920</v>
      </c>
      <c r="D9263" s="6" t="s">
        <v>9118</v>
      </c>
      <c r="E9263" s="3">
        <v>2</v>
      </c>
    </row>
    <row r="9264" spans="1:5" ht="33">
      <c r="A9264" s="37">
        <v>9262</v>
      </c>
      <c r="B9264" s="209"/>
      <c r="C9264" s="37" t="s">
        <v>20921</v>
      </c>
      <c r="D9264" s="6" t="s">
        <v>9119</v>
      </c>
      <c r="E9264" s="3">
        <v>2</v>
      </c>
    </row>
    <row r="9265" spans="1:5" ht="33">
      <c r="A9265" s="37">
        <v>9263</v>
      </c>
      <c r="B9265" s="209"/>
      <c r="C9265" s="37" t="s">
        <v>20922</v>
      </c>
      <c r="D9265" s="6" t="s">
        <v>9120</v>
      </c>
      <c r="E9265" s="3">
        <v>2</v>
      </c>
    </row>
    <row r="9266" spans="1:5" ht="18.75">
      <c r="A9266" s="37">
        <v>9264</v>
      </c>
      <c r="B9266" s="209"/>
      <c r="C9266" s="37" t="s">
        <v>20923</v>
      </c>
      <c r="D9266" s="6" t="s">
        <v>9121</v>
      </c>
      <c r="E9266" s="3">
        <v>2</v>
      </c>
    </row>
    <row r="9267" spans="1:5" ht="18.75">
      <c r="A9267" s="37">
        <v>9265</v>
      </c>
      <c r="B9267" s="209"/>
      <c r="C9267" s="37" t="s">
        <v>20924</v>
      </c>
      <c r="D9267" s="6" t="s">
        <v>9122</v>
      </c>
      <c r="E9267" s="3">
        <v>2</v>
      </c>
    </row>
    <row r="9268" spans="1:5" ht="33">
      <c r="A9268" s="37">
        <v>9266</v>
      </c>
      <c r="B9268" s="209"/>
      <c r="C9268" s="37" t="s">
        <v>20925</v>
      </c>
      <c r="D9268" s="6" t="s">
        <v>9123</v>
      </c>
      <c r="E9268" s="3">
        <v>2</v>
      </c>
    </row>
    <row r="9269" spans="1:5" ht="18.75">
      <c r="A9269" s="37">
        <v>9267</v>
      </c>
      <c r="B9269" s="209"/>
      <c r="C9269" s="37" t="s">
        <v>20926</v>
      </c>
      <c r="D9269" s="6" t="s">
        <v>9124</v>
      </c>
      <c r="E9269" s="3">
        <v>2</v>
      </c>
    </row>
    <row r="9270" spans="1:5" ht="18.75">
      <c r="A9270" s="37">
        <v>9268</v>
      </c>
      <c r="B9270" s="209"/>
      <c r="C9270" s="37" t="s">
        <v>20927</v>
      </c>
      <c r="D9270" s="6" t="s">
        <v>9125</v>
      </c>
      <c r="E9270" s="3">
        <v>2</v>
      </c>
    </row>
    <row r="9271" spans="1:5" ht="33">
      <c r="A9271" s="37">
        <v>9269</v>
      </c>
      <c r="B9271" s="209"/>
      <c r="C9271" s="37" t="s">
        <v>20928</v>
      </c>
      <c r="D9271" s="6" t="s">
        <v>9126</v>
      </c>
      <c r="E9271" s="3">
        <v>2</v>
      </c>
    </row>
    <row r="9272" spans="1:5" ht="33">
      <c r="A9272" s="37">
        <v>9270</v>
      </c>
      <c r="B9272" s="209"/>
      <c r="C9272" s="37" t="s">
        <v>20929</v>
      </c>
      <c r="D9272" s="6" t="s">
        <v>9127</v>
      </c>
      <c r="E9272" s="3">
        <v>2</v>
      </c>
    </row>
    <row r="9273" spans="1:5" ht="18.75">
      <c r="A9273" s="37">
        <v>9271</v>
      </c>
      <c r="B9273" s="209"/>
      <c r="C9273" s="37" t="s">
        <v>20930</v>
      </c>
      <c r="D9273" s="6" t="s">
        <v>9128</v>
      </c>
      <c r="E9273" s="3">
        <v>2</v>
      </c>
    </row>
    <row r="9274" spans="1:5" ht="18.75">
      <c r="A9274" s="37">
        <v>9272</v>
      </c>
      <c r="B9274" s="209"/>
      <c r="C9274" s="37" t="s">
        <v>20931</v>
      </c>
      <c r="D9274" s="6" t="s">
        <v>9129</v>
      </c>
      <c r="E9274" s="3">
        <v>2</v>
      </c>
    </row>
    <row r="9275" spans="1:5" ht="33">
      <c r="A9275" s="37">
        <v>9273</v>
      </c>
      <c r="B9275" s="209"/>
      <c r="C9275" s="37" t="s">
        <v>20932</v>
      </c>
      <c r="D9275" s="6" t="s">
        <v>9130</v>
      </c>
      <c r="E9275" s="3">
        <v>2</v>
      </c>
    </row>
    <row r="9276" spans="1:5" ht="18.75">
      <c r="A9276" s="37">
        <v>9274</v>
      </c>
      <c r="B9276" s="209"/>
      <c r="C9276" s="37" t="s">
        <v>20933</v>
      </c>
      <c r="D9276" s="6" t="s">
        <v>9131</v>
      </c>
      <c r="E9276" s="3">
        <v>2</v>
      </c>
    </row>
    <row r="9277" spans="1:5" ht="18.75">
      <c r="A9277" s="37">
        <v>9275</v>
      </c>
      <c r="B9277" s="209"/>
      <c r="C9277" s="37" t="s">
        <v>20934</v>
      </c>
      <c r="D9277" s="6" t="s">
        <v>9132</v>
      </c>
      <c r="E9277" s="3">
        <v>2</v>
      </c>
    </row>
    <row r="9278" spans="1:5" ht="18.75">
      <c r="A9278" s="37">
        <v>9276</v>
      </c>
      <c r="B9278" s="209"/>
      <c r="C9278" s="37" t="s">
        <v>20935</v>
      </c>
      <c r="D9278" s="6" t="s">
        <v>9133</v>
      </c>
      <c r="E9278" s="3">
        <v>2</v>
      </c>
    </row>
    <row r="9279" spans="1:5" ht="33">
      <c r="A9279" s="37">
        <v>9277</v>
      </c>
      <c r="B9279" s="209"/>
      <c r="C9279" s="37" t="s">
        <v>20936</v>
      </c>
      <c r="D9279" s="6" t="s">
        <v>9134</v>
      </c>
      <c r="E9279" s="3">
        <v>2</v>
      </c>
    </row>
    <row r="9280" spans="1:5" ht="18.75">
      <c r="A9280" s="37">
        <v>9278</v>
      </c>
      <c r="B9280" s="209"/>
      <c r="C9280" s="37" t="s">
        <v>20937</v>
      </c>
      <c r="D9280" s="6" t="s">
        <v>9135</v>
      </c>
      <c r="E9280" s="3">
        <v>2</v>
      </c>
    </row>
    <row r="9281" spans="1:5" ht="33">
      <c r="A9281" s="37">
        <v>9279</v>
      </c>
      <c r="B9281" s="209"/>
      <c r="C9281" s="37" t="s">
        <v>20938</v>
      </c>
      <c r="D9281" s="6" t="s">
        <v>9136</v>
      </c>
      <c r="E9281" s="3">
        <v>2</v>
      </c>
    </row>
    <row r="9282" spans="1:5" ht="33">
      <c r="A9282" s="37">
        <v>9280</v>
      </c>
      <c r="B9282" s="209"/>
      <c r="C9282" s="37" t="s">
        <v>20939</v>
      </c>
      <c r="D9282" s="6" t="s">
        <v>9137</v>
      </c>
      <c r="E9282" s="3">
        <v>2</v>
      </c>
    </row>
    <row r="9283" spans="1:5" ht="33">
      <c r="A9283" s="37">
        <v>9281</v>
      </c>
      <c r="B9283" s="209"/>
      <c r="C9283" s="37" t="s">
        <v>20940</v>
      </c>
      <c r="D9283" s="6" t="s">
        <v>9138</v>
      </c>
      <c r="E9283" s="3">
        <v>2</v>
      </c>
    </row>
    <row r="9284" spans="1:5" ht="18.75">
      <c r="A9284" s="37">
        <v>9282</v>
      </c>
      <c r="B9284" s="209"/>
      <c r="C9284" s="37" t="s">
        <v>20941</v>
      </c>
      <c r="D9284" s="6" t="s">
        <v>9139</v>
      </c>
      <c r="E9284" s="3">
        <v>2</v>
      </c>
    </row>
    <row r="9285" spans="1:5" ht="33">
      <c r="A9285" s="37">
        <v>9283</v>
      </c>
      <c r="B9285" s="209"/>
      <c r="C9285" s="37" t="s">
        <v>20942</v>
      </c>
      <c r="D9285" s="6" t="s">
        <v>9140</v>
      </c>
      <c r="E9285" s="3">
        <v>2</v>
      </c>
    </row>
    <row r="9286" spans="1:5" ht="33">
      <c r="A9286" s="37">
        <v>9284</v>
      </c>
      <c r="B9286" s="209"/>
      <c r="C9286" s="37" t="s">
        <v>20943</v>
      </c>
      <c r="D9286" s="6" t="s">
        <v>9141</v>
      </c>
      <c r="E9286" s="3">
        <v>2</v>
      </c>
    </row>
    <row r="9287" spans="1:5" ht="33">
      <c r="A9287" s="37">
        <v>9285</v>
      </c>
      <c r="B9287" s="209"/>
      <c r="C9287" s="37" t="s">
        <v>20944</v>
      </c>
      <c r="D9287" s="6" t="s">
        <v>9142</v>
      </c>
      <c r="E9287" s="3">
        <v>2</v>
      </c>
    </row>
    <row r="9288" spans="1:5" ht="33">
      <c r="A9288" s="37">
        <v>9286</v>
      </c>
      <c r="B9288" s="209"/>
      <c r="C9288" s="37" t="s">
        <v>20945</v>
      </c>
      <c r="D9288" s="6" t="s">
        <v>9143</v>
      </c>
      <c r="E9288" s="3">
        <v>2</v>
      </c>
    </row>
    <row r="9289" spans="1:5" ht="33">
      <c r="A9289" s="37">
        <v>9287</v>
      </c>
      <c r="B9289" s="209"/>
      <c r="C9289" s="37" t="s">
        <v>20946</v>
      </c>
      <c r="D9289" s="6" t="s">
        <v>9144</v>
      </c>
      <c r="E9289" s="3">
        <v>2</v>
      </c>
    </row>
    <row r="9290" spans="1:5" ht="33">
      <c r="A9290" s="37">
        <v>9288</v>
      </c>
      <c r="B9290" s="209"/>
      <c r="C9290" s="37" t="s">
        <v>20947</v>
      </c>
      <c r="D9290" s="6" t="s">
        <v>9145</v>
      </c>
      <c r="E9290" s="3">
        <v>2</v>
      </c>
    </row>
    <row r="9291" spans="1:5" ht="33">
      <c r="A9291" s="37">
        <v>9289</v>
      </c>
      <c r="B9291" s="209"/>
      <c r="C9291" s="37" t="s">
        <v>20948</v>
      </c>
      <c r="D9291" s="6" t="s">
        <v>9146</v>
      </c>
      <c r="E9291" s="3">
        <v>2</v>
      </c>
    </row>
    <row r="9292" spans="1:5" ht="18.75">
      <c r="A9292" s="37">
        <v>9290</v>
      </c>
      <c r="B9292" s="209"/>
      <c r="C9292" s="37" t="s">
        <v>20949</v>
      </c>
      <c r="D9292" s="6" t="s">
        <v>9147</v>
      </c>
      <c r="E9292" s="3">
        <v>2</v>
      </c>
    </row>
    <row r="9293" spans="1:5" ht="18.75">
      <c r="A9293" s="37">
        <v>9291</v>
      </c>
      <c r="B9293" s="209"/>
      <c r="C9293" s="37" t="s">
        <v>20950</v>
      </c>
      <c r="D9293" s="6" t="s">
        <v>9148</v>
      </c>
      <c r="E9293" s="3">
        <v>2</v>
      </c>
    </row>
    <row r="9294" spans="1:5" ht="18.75">
      <c r="A9294" s="37">
        <v>9292</v>
      </c>
      <c r="B9294" s="209"/>
      <c r="C9294" s="37" t="s">
        <v>20951</v>
      </c>
      <c r="D9294" s="6" t="s">
        <v>9149</v>
      </c>
      <c r="E9294" s="3">
        <v>2</v>
      </c>
    </row>
    <row r="9295" spans="1:5" ht="18.75">
      <c r="A9295" s="37">
        <v>9293</v>
      </c>
      <c r="B9295" s="209"/>
      <c r="C9295" s="37" t="s">
        <v>20941</v>
      </c>
      <c r="D9295" s="6" t="s">
        <v>9139</v>
      </c>
      <c r="E9295" s="3">
        <v>2</v>
      </c>
    </row>
    <row r="9296" spans="1:5" ht="33">
      <c r="A9296" s="37">
        <v>9294</v>
      </c>
      <c r="B9296" s="209"/>
      <c r="C9296" s="37" t="s">
        <v>20952</v>
      </c>
      <c r="D9296" s="6" t="s">
        <v>9140</v>
      </c>
      <c r="E9296" s="3">
        <v>2</v>
      </c>
    </row>
    <row r="9297" spans="1:5" ht="33">
      <c r="A9297" s="37">
        <v>9295</v>
      </c>
      <c r="B9297" s="209"/>
      <c r="C9297" s="37" t="s">
        <v>20943</v>
      </c>
      <c r="D9297" s="6" t="s">
        <v>9141</v>
      </c>
      <c r="E9297" s="3">
        <v>2</v>
      </c>
    </row>
    <row r="9298" spans="1:5" ht="18.75">
      <c r="A9298" s="37">
        <v>9296</v>
      </c>
      <c r="B9298" s="209"/>
      <c r="C9298" s="37" t="s">
        <v>20953</v>
      </c>
      <c r="D9298" s="6" t="s">
        <v>9150</v>
      </c>
      <c r="E9298" s="3">
        <v>2</v>
      </c>
    </row>
    <row r="9299" spans="1:5" ht="18.75">
      <c r="A9299" s="37">
        <v>9297</v>
      </c>
      <c r="B9299" s="209"/>
      <c r="C9299" s="37" t="s">
        <v>9151</v>
      </c>
      <c r="D9299" s="6" t="s">
        <v>9152</v>
      </c>
      <c r="E9299" s="3">
        <v>2</v>
      </c>
    </row>
    <row r="9300" spans="1:5" ht="49.5">
      <c r="A9300" s="37">
        <v>9298</v>
      </c>
      <c r="B9300" s="209"/>
      <c r="C9300" s="37" t="s">
        <v>20954</v>
      </c>
      <c r="D9300" s="6" t="s">
        <v>9153</v>
      </c>
      <c r="E9300" s="3">
        <v>2</v>
      </c>
    </row>
    <row r="9301" spans="1:5" ht="18.75">
      <c r="A9301" s="37">
        <v>9299</v>
      </c>
      <c r="B9301" s="209"/>
      <c r="C9301" s="37" t="s">
        <v>9154</v>
      </c>
      <c r="D9301" s="6" t="s">
        <v>9155</v>
      </c>
      <c r="E9301" s="3">
        <v>2</v>
      </c>
    </row>
    <row r="9302" spans="1:5" ht="18.75">
      <c r="A9302" s="37">
        <v>9300</v>
      </c>
      <c r="B9302" s="209"/>
      <c r="C9302" s="37" t="s">
        <v>20955</v>
      </c>
      <c r="D9302" s="6" t="s">
        <v>9156</v>
      </c>
      <c r="E9302" s="3">
        <v>2</v>
      </c>
    </row>
    <row r="9303" spans="1:5" ht="18.75">
      <c r="A9303" s="37">
        <v>9301</v>
      </c>
      <c r="B9303" s="209"/>
      <c r="C9303" s="37" t="s">
        <v>20956</v>
      </c>
      <c r="D9303" s="6" t="s">
        <v>9157</v>
      </c>
      <c r="E9303" s="3">
        <v>2</v>
      </c>
    </row>
    <row r="9304" spans="1:5" ht="18.75">
      <c r="A9304" s="37">
        <v>9302</v>
      </c>
      <c r="B9304" s="209"/>
      <c r="C9304" s="37" t="s">
        <v>20957</v>
      </c>
      <c r="D9304" s="6" t="s">
        <v>9158</v>
      </c>
      <c r="E9304" s="3">
        <v>2</v>
      </c>
    </row>
    <row r="9305" spans="1:5" ht="33">
      <c r="A9305" s="37">
        <v>9303</v>
      </c>
      <c r="B9305" s="209"/>
      <c r="C9305" s="37" t="s">
        <v>20958</v>
      </c>
      <c r="D9305" s="6" t="s">
        <v>9159</v>
      </c>
      <c r="E9305" s="3">
        <v>2</v>
      </c>
    </row>
    <row r="9306" spans="1:5" ht="33">
      <c r="A9306" s="37">
        <v>9304</v>
      </c>
      <c r="B9306" s="209"/>
      <c r="C9306" s="37" t="s">
        <v>20959</v>
      </c>
      <c r="D9306" s="6" t="s">
        <v>9160</v>
      </c>
      <c r="E9306" s="3">
        <v>2</v>
      </c>
    </row>
    <row r="9307" spans="1:5" ht="33">
      <c r="A9307" s="37">
        <v>9305</v>
      </c>
      <c r="B9307" s="209"/>
      <c r="C9307" s="37" t="s">
        <v>20960</v>
      </c>
      <c r="D9307" s="6" t="s">
        <v>9161</v>
      </c>
      <c r="E9307" s="3">
        <v>2</v>
      </c>
    </row>
    <row r="9308" spans="1:5" ht="49.5">
      <c r="A9308" s="37">
        <v>9306</v>
      </c>
      <c r="B9308" s="209"/>
      <c r="C9308" s="37" t="s">
        <v>20961</v>
      </c>
      <c r="D9308" s="6" t="s">
        <v>9162</v>
      </c>
      <c r="E9308" s="3">
        <v>2</v>
      </c>
    </row>
    <row r="9309" spans="1:5" ht="49.5">
      <c r="A9309" s="37">
        <v>9307</v>
      </c>
      <c r="B9309" s="209"/>
      <c r="C9309" s="37" t="s">
        <v>20962</v>
      </c>
      <c r="D9309" s="6" t="s">
        <v>9163</v>
      </c>
      <c r="E9309" s="3">
        <v>2</v>
      </c>
    </row>
    <row r="9310" spans="1:5" ht="33">
      <c r="A9310" s="37">
        <v>9308</v>
      </c>
      <c r="B9310" s="209"/>
      <c r="C9310" s="37" t="s">
        <v>20963</v>
      </c>
      <c r="D9310" s="6" t="s">
        <v>9164</v>
      </c>
      <c r="E9310" s="3">
        <v>2</v>
      </c>
    </row>
    <row r="9311" spans="1:5" ht="33">
      <c r="A9311" s="37">
        <v>9309</v>
      </c>
      <c r="B9311" s="209"/>
      <c r="C9311" s="37" t="s">
        <v>20964</v>
      </c>
      <c r="D9311" s="6" t="s">
        <v>9165</v>
      </c>
      <c r="E9311" s="3">
        <v>2</v>
      </c>
    </row>
    <row r="9312" spans="1:5" ht="49.5">
      <c r="A9312" s="37">
        <v>9310</v>
      </c>
      <c r="B9312" s="209"/>
      <c r="C9312" s="37" t="s">
        <v>20965</v>
      </c>
      <c r="D9312" s="6" t="s">
        <v>9166</v>
      </c>
      <c r="E9312" s="3">
        <v>2</v>
      </c>
    </row>
    <row r="9313" spans="1:5" ht="33">
      <c r="A9313" s="37">
        <v>9311</v>
      </c>
      <c r="B9313" s="209"/>
      <c r="C9313" s="37" t="s">
        <v>20966</v>
      </c>
      <c r="D9313" s="6" t="s">
        <v>9167</v>
      </c>
      <c r="E9313" s="3">
        <v>2</v>
      </c>
    </row>
    <row r="9314" spans="1:5" ht="33">
      <c r="A9314" s="37">
        <v>9312</v>
      </c>
      <c r="B9314" s="209"/>
      <c r="C9314" s="37" t="s">
        <v>9168</v>
      </c>
      <c r="D9314" s="6" t="s">
        <v>9168</v>
      </c>
      <c r="E9314" s="3">
        <v>2</v>
      </c>
    </row>
    <row r="9315" spans="1:5" ht="18.75">
      <c r="A9315" s="37">
        <v>9313</v>
      </c>
      <c r="B9315" s="209"/>
      <c r="C9315" s="37" t="s">
        <v>20967</v>
      </c>
      <c r="D9315" s="6" t="s">
        <v>9169</v>
      </c>
      <c r="E9315" s="3">
        <v>2</v>
      </c>
    </row>
    <row r="9316" spans="1:5" ht="33">
      <c r="A9316" s="37">
        <v>9314</v>
      </c>
      <c r="B9316" s="209"/>
      <c r="C9316" s="37" t="s">
        <v>20959</v>
      </c>
      <c r="D9316" s="6" t="s">
        <v>9170</v>
      </c>
      <c r="E9316" s="3">
        <v>2</v>
      </c>
    </row>
    <row r="9317" spans="1:5" ht="49.5">
      <c r="A9317" s="37">
        <v>9315</v>
      </c>
      <c r="B9317" s="209"/>
      <c r="C9317" s="37" t="s">
        <v>20968</v>
      </c>
      <c r="D9317" s="6" t="s">
        <v>9171</v>
      </c>
      <c r="E9317" s="3">
        <v>4</v>
      </c>
    </row>
    <row r="9318" spans="1:5" ht="49.5">
      <c r="A9318" s="37">
        <v>9316</v>
      </c>
      <c r="B9318" s="209"/>
      <c r="C9318" s="37" t="s">
        <v>20969</v>
      </c>
      <c r="D9318" s="6" t="s">
        <v>9172</v>
      </c>
      <c r="E9318" s="3">
        <v>4</v>
      </c>
    </row>
    <row r="9319" spans="1:5" ht="33">
      <c r="A9319" s="37">
        <v>9317</v>
      </c>
      <c r="B9319" s="209"/>
      <c r="C9319" s="37" t="s">
        <v>20970</v>
      </c>
      <c r="D9319" s="6" t="s">
        <v>9173</v>
      </c>
      <c r="E9319" s="3">
        <v>4</v>
      </c>
    </row>
    <row r="9320" spans="1:5" ht="33">
      <c r="A9320" s="37">
        <v>9318</v>
      </c>
      <c r="B9320" s="209"/>
      <c r="C9320" s="37" t="s">
        <v>20971</v>
      </c>
      <c r="D9320" s="6" t="s">
        <v>9174</v>
      </c>
      <c r="E9320" s="3">
        <v>4</v>
      </c>
    </row>
    <row r="9321" spans="1:5" ht="33">
      <c r="A9321" s="37">
        <v>9319</v>
      </c>
      <c r="B9321" s="209"/>
      <c r="C9321" s="37" t="s">
        <v>20972</v>
      </c>
      <c r="D9321" s="6" t="s">
        <v>9175</v>
      </c>
      <c r="E9321" s="3">
        <v>4</v>
      </c>
    </row>
    <row r="9322" spans="1:5" ht="33">
      <c r="A9322" s="37">
        <v>9320</v>
      </c>
      <c r="B9322" s="209"/>
      <c r="C9322" s="37" t="s">
        <v>20973</v>
      </c>
      <c r="D9322" s="6" t="s">
        <v>9176</v>
      </c>
      <c r="E9322" s="3">
        <v>4</v>
      </c>
    </row>
    <row r="9323" spans="1:5" ht="33">
      <c r="A9323" s="37">
        <v>9321</v>
      </c>
      <c r="B9323" s="209"/>
      <c r="C9323" s="37" t="s">
        <v>20974</v>
      </c>
      <c r="D9323" s="6" t="s">
        <v>9177</v>
      </c>
      <c r="E9323" s="3">
        <v>4</v>
      </c>
    </row>
    <row r="9324" spans="1:5" ht="33">
      <c r="A9324" s="37">
        <v>9322</v>
      </c>
      <c r="B9324" s="209"/>
      <c r="C9324" s="37" t="s">
        <v>20975</v>
      </c>
      <c r="D9324" s="6" t="s">
        <v>9178</v>
      </c>
      <c r="E9324" s="3">
        <v>4</v>
      </c>
    </row>
    <row r="9325" spans="1:5" ht="33">
      <c r="A9325" s="37">
        <v>9323</v>
      </c>
      <c r="B9325" s="209"/>
      <c r="C9325" s="37" t="s">
        <v>20976</v>
      </c>
      <c r="D9325" s="6" t="s">
        <v>9179</v>
      </c>
      <c r="E9325" s="3">
        <v>4</v>
      </c>
    </row>
    <row r="9326" spans="1:5" ht="33">
      <c r="A9326" s="37">
        <v>9324</v>
      </c>
      <c r="B9326" s="209"/>
      <c r="C9326" s="37" t="s">
        <v>20977</v>
      </c>
      <c r="D9326" s="6" t="s">
        <v>9180</v>
      </c>
      <c r="E9326" s="3">
        <v>4</v>
      </c>
    </row>
    <row r="9327" spans="1:5" ht="33">
      <c r="A9327" s="37">
        <v>9325</v>
      </c>
      <c r="B9327" s="209"/>
      <c r="C9327" s="37" t="s">
        <v>20978</v>
      </c>
      <c r="D9327" s="6" t="s">
        <v>9181</v>
      </c>
      <c r="E9327" s="3">
        <v>4</v>
      </c>
    </row>
    <row r="9328" spans="1:5" ht="33">
      <c r="A9328" s="37">
        <v>9326</v>
      </c>
      <c r="B9328" s="209"/>
      <c r="C9328" s="37" t="s">
        <v>20979</v>
      </c>
      <c r="D9328" s="6" t="s">
        <v>9182</v>
      </c>
      <c r="E9328" s="3">
        <v>4</v>
      </c>
    </row>
    <row r="9329" spans="1:5" ht="33">
      <c r="A9329" s="37">
        <v>9327</v>
      </c>
      <c r="B9329" s="209"/>
      <c r="C9329" s="37" t="s">
        <v>20980</v>
      </c>
      <c r="D9329" s="6" t="s">
        <v>9183</v>
      </c>
      <c r="E9329" s="3">
        <v>4</v>
      </c>
    </row>
    <row r="9330" spans="1:5" ht="18.75">
      <c r="A9330" s="37">
        <v>9328</v>
      </c>
      <c r="B9330" s="209"/>
      <c r="C9330" s="37" t="s">
        <v>20981</v>
      </c>
      <c r="D9330" s="6" t="s">
        <v>9184</v>
      </c>
      <c r="E9330" s="3">
        <v>2</v>
      </c>
    </row>
    <row r="9331" spans="1:5" ht="33">
      <c r="A9331" s="37">
        <v>9329</v>
      </c>
      <c r="B9331" s="209"/>
      <c r="C9331" s="37" t="s">
        <v>20982</v>
      </c>
      <c r="D9331" s="6" t="s">
        <v>9185</v>
      </c>
      <c r="E9331" s="3">
        <v>2</v>
      </c>
    </row>
    <row r="9332" spans="1:5" ht="33">
      <c r="A9332" s="37">
        <v>9330</v>
      </c>
      <c r="B9332" s="209"/>
      <c r="C9332" s="37" t="s">
        <v>20983</v>
      </c>
      <c r="D9332" s="6" t="s">
        <v>9186</v>
      </c>
      <c r="E9332" s="3">
        <v>2</v>
      </c>
    </row>
    <row r="9333" spans="1:5" ht="33">
      <c r="A9333" s="37">
        <v>9331</v>
      </c>
      <c r="B9333" s="209"/>
      <c r="C9333" s="37" t="s">
        <v>20984</v>
      </c>
      <c r="D9333" s="6" t="s">
        <v>9187</v>
      </c>
      <c r="E9333" s="3">
        <v>2</v>
      </c>
    </row>
    <row r="9334" spans="1:5" ht="33">
      <c r="A9334" s="37">
        <v>9332</v>
      </c>
      <c r="B9334" s="209"/>
      <c r="C9334" s="37" t="s">
        <v>20985</v>
      </c>
      <c r="D9334" s="6" t="s">
        <v>9188</v>
      </c>
      <c r="E9334" s="3">
        <v>2</v>
      </c>
    </row>
    <row r="9335" spans="1:5" ht="33">
      <c r="A9335" s="37">
        <v>9333</v>
      </c>
      <c r="B9335" s="209"/>
      <c r="C9335" s="37" t="s">
        <v>20986</v>
      </c>
      <c r="D9335" s="6" t="s">
        <v>9189</v>
      </c>
      <c r="E9335" s="3">
        <v>2</v>
      </c>
    </row>
    <row r="9336" spans="1:5" ht="33">
      <c r="A9336" s="37">
        <v>9334</v>
      </c>
      <c r="B9336" s="209"/>
      <c r="C9336" s="37" t="s">
        <v>20987</v>
      </c>
      <c r="D9336" s="6" t="s">
        <v>9190</v>
      </c>
      <c r="E9336" s="3">
        <v>2</v>
      </c>
    </row>
    <row r="9337" spans="1:5" ht="33">
      <c r="A9337" s="37">
        <v>9335</v>
      </c>
      <c r="B9337" s="209"/>
      <c r="C9337" s="37" t="s">
        <v>20988</v>
      </c>
      <c r="D9337" s="6" t="s">
        <v>9191</v>
      </c>
      <c r="E9337" s="3">
        <v>2</v>
      </c>
    </row>
    <row r="9338" spans="1:5" ht="33">
      <c r="A9338" s="37">
        <v>9336</v>
      </c>
      <c r="B9338" s="209"/>
      <c r="C9338" s="37" t="s">
        <v>20989</v>
      </c>
      <c r="D9338" s="6" t="s">
        <v>9192</v>
      </c>
      <c r="E9338" s="3">
        <v>2</v>
      </c>
    </row>
    <row r="9339" spans="1:5" ht="33">
      <c r="A9339" s="37">
        <v>9337</v>
      </c>
      <c r="B9339" s="209"/>
      <c r="C9339" s="37" t="s">
        <v>20990</v>
      </c>
      <c r="D9339" s="6" t="s">
        <v>9193</v>
      </c>
      <c r="E9339" s="3">
        <v>2</v>
      </c>
    </row>
    <row r="9340" spans="1:5" ht="33">
      <c r="A9340" s="37">
        <v>9338</v>
      </c>
      <c r="B9340" s="209"/>
      <c r="C9340" s="37" t="s">
        <v>20991</v>
      </c>
      <c r="D9340" s="6" t="s">
        <v>9194</v>
      </c>
      <c r="E9340" s="3">
        <v>2</v>
      </c>
    </row>
    <row r="9341" spans="1:5" ht="33">
      <c r="A9341" s="37">
        <v>9339</v>
      </c>
      <c r="B9341" s="209"/>
      <c r="C9341" s="37" t="s">
        <v>20992</v>
      </c>
      <c r="D9341" s="6" t="s">
        <v>9195</v>
      </c>
      <c r="E9341" s="3">
        <v>2</v>
      </c>
    </row>
    <row r="9342" spans="1:5" ht="33">
      <c r="A9342" s="37">
        <v>9340</v>
      </c>
      <c r="B9342" s="209"/>
      <c r="C9342" s="37" t="s">
        <v>20993</v>
      </c>
      <c r="D9342" s="6" t="s">
        <v>9196</v>
      </c>
      <c r="E9342" s="3">
        <v>2</v>
      </c>
    </row>
    <row r="9343" spans="1:5" ht="33">
      <c r="A9343" s="37">
        <v>9341</v>
      </c>
      <c r="B9343" s="209"/>
      <c r="C9343" s="37" t="s">
        <v>20994</v>
      </c>
      <c r="D9343" s="6" t="s">
        <v>9197</v>
      </c>
      <c r="E9343" s="3">
        <v>2</v>
      </c>
    </row>
    <row r="9344" spans="1:5" ht="33">
      <c r="A9344" s="37">
        <v>9342</v>
      </c>
      <c r="B9344" s="209"/>
      <c r="C9344" s="37" t="s">
        <v>20995</v>
      </c>
      <c r="D9344" s="6" t="s">
        <v>9198</v>
      </c>
      <c r="E9344" s="3">
        <v>2</v>
      </c>
    </row>
    <row r="9345" spans="1:5" ht="33">
      <c r="A9345" s="37">
        <v>9343</v>
      </c>
      <c r="B9345" s="209"/>
      <c r="C9345" s="37" t="s">
        <v>20996</v>
      </c>
      <c r="D9345" s="6" t="s">
        <v>9199</v>
      </c>
      <c r="E9345" s="3">
        <v>2</v>
      </c>
    </row>
    <row r="9346" spans="1:5" ht="33">
      <c r="A9346" s="37">
        <v>9344</v>
      </c>
      <c r="B9346" s="209"/>
      <c r="C9346" s="37" t="s">
        <v>20997</v>
      </c>
      <c r="D9346" s="6" t="s">
        <v>9200</v>
      </c>
      <c r="E9346" s="3">
        <v>2</v>
      </c>
    </row>
    <row r="9347" spans="1:5" ht="33">
      <c r="A9347" s="37">
        <v>9345</v>
      </c>
      <c r="B9347" s="209"/>
      <c r="C9347" s="37" t="s">
        <v>20998</v>
      </c>
      <c r="D9347" s="6" t="s">
        <v>9201</v>
      </c>
      <c r="E9347" s="3">
        <v>2</v>
      </c>
    </row>
    <row r="9348" spans="1:5" ht="33">
      <c r="A9348" s="37">
        <v>9346</v>
      </c>
      <c r="B9348" s="209"/>
      <c r="C9348" s="37" t="s">
        <v>20999</v>
      </c>
      <c r="D9348" s="6" t="s">
        <v>9202</v>
      </c>
      <c r="E9348" s="3">
        <v>2</v>
      </c>
    </row>
    <row r="9349" spans="1:5" ht="18.75">
      <c r="A9349" s="37">
        <v>9347</v>
      </c>
      <c r="B9349" s="209"/>
      <c r="C9349" s="37" t="s">
        <v>21000</v>
      </c>
      <c r="D9349" s="6" t="s">
        <v>9203</v>
      </c>
      <c r="E9349" s="3">
        <v>2</v>
      </c>
    </row>
    <row r="9350" spans="1:5" ht="33">
      <c r="A9350" s="37">
        <v>9348</v>
      </c>
      <c r="B9350" s="209"/>
      <c r="C9350" s="37" t="s">
        <v>21001</v>
      </c>
      <c r="D9350" s="6" t="s">
        <v>9204</v>
      </c>
      <c r="E9350" s="3">
        <v>2</v>
      </c>
    </row>
    <row r="9351" spans="1:5" ht="33">
      <c r="A9351" s="37">
        <v>9349</v>
      </c>
      <c r="B9351" s="209"/>
      <c r="C9351" s="37" t="s">
        <v>21002</v>
      </c>
      <c r="D9351" s="6" t="s">
        <v>9205</v>
      </c>
      <c r="E9351" s="3">
        <v>2</v>
      </c>
    </row>
    <row r="9352" spans="1:5" ht="18.75">
      <c r="A9352" s="37">
        <v>9350</v>
      </c>
      <c r="B9352" s="209"/>
      <c r="C9352" s="37" t="s">
        <v>21003</v>
      </c>
      <c r="D9352" s="6" t="s">
        <v>9206</v>
      </c>
      <c r="E9352" s="3">
        <v>2</v>
      </c>
    </row>
    <row r="9353" spans="1:5" ht="33">
      <c r="A9353" s="37">
        <v>9351</v>
      </c>
      <c r="B9353" s="209"/>
      <c r="C9353" s="37" t="s">
        <v>21004</v>
      </c>
      <c r="D9353" s="6" t="s">
        <v>9207</v>
      </c>
      <c r="E9353" s="3">
        <v>2</v>
      </c>
    </row>
    <row r="9354" spans="1:5" ht="33">
      <c r="A9354" s="37">
        <v>9352</v>
      </c>
      <c r="B9354" s="209"/>
      <c r="C9354" s="37" t="s">
        <v>21005</v>
      </c>
      <c r="D9354" s="6" t="s">
        <v>9208</v>
      </c>
      <c r="E9354" s="3">
        <v>2</v>
      </c>
    </row>
    <row r="9355" spans="1:5" ht="33">
      <c r="A9355" s="37">
        <v>9353</v>
      </c>
      <c r="B9355" s="209"/>
      <c r="C9355" s="37" t="s">
        <v>21006</v>
      </c>
      <c r="D9355" s="6" t="s">
        <v>9209</v>
      </c>
      <c r="E9355" s="3">
        <v>2</v>
      </c>
    </row>
    <row r="9356" spans="1:5" ht="33">
      <c r="A9356" s="37">
        <v>9354</v>
      </c>
      <c r="B9356" s="209"/>
      <c r="C9356" s="37" t="s">
        <v>21007</v>
      </c>
      <c r="D9356" s="6" t="s">
        <v>9210</v>
      </c>
      <c r="E9356" s="3">
        <v>2</v>
      </c>
    </row>
    <row r="9357" spans="1:5" ht="33">
      <c r="A9357" s="37">
        <v>9355</v>
      </c>
      <c r="B9357" s="209"/>
      <c r="C9357" s="37" t="s">
        <v>21008</v>
      </c>
      <c r="D9357" s="6" t="s">
        <v>9211</v>
      </c>
      <c r="E9357" s="3">
        <v>2</v>
      </c>
    </row>
    <row r="9358" spans="1:5" ht="33">
      <c r="A9358" s="37">
        <v>9356</v>
      </c>
      <c r="B9358" s="209"/>
      <c r="C9358" s="37" t="s">
        <v>21009</v>
      </c>
      <c r="D9358" s="6" t="s">
        <v>9212</v>
      </c>
      <c r="E9358" s="3">
        <v>2</v>
      </c>
    </row>
    <row r="9359" spans="1:5" ht="33">
      <c r="A9359" s="37">
        <v>9357</v>
      </c>
      <c r="B9359" s="209"/>
      <c r="C9359" s="37" t="s">
        <v>21010</v>
      </c>
      <c r="D9359" s="6" t="s">
        <v>9213</v>
      </c>
      <c r="E9359" s="3">
        <v>2</v>
      </c>
    </row>
    <row r="9360" spans="1:5" ht="33">
      <c r="A9360" s="37">
        <v>9358</v>
      </c>
      <c r="B9360" s="209"/>
      <c r="C9360" s="37" t="s">
        <v>21011</v>
      </c>
      <c r="D9360" s="6" t="s">
        <v>9214</v>
      </c>
      <c r="E9360" s="3">
        <v>2</v>
      </c>
    </row>
    <row r="9361" spans="1:5" ht="33">
      <c r="A9361" s="37">
        <v>9359</v>
      </c>
      <c r="B9361" s="209"/>
      <c r="C9361" s="37" t="s">
        <v>21012</v>
      </c>
      <c r="D9361" s="6" t="s">
        <v>9215</v>
      </c>
      <c r="E9361" s="3">
        <v>2</v>
      </c>
    </row>
    <row r="9362" spans="1:5" ht="33">
      <c r="A9362" s="37">
        <v>9360</v>
      </c>
      <c r="B9362" s="209"/>
      <c r="C9362" s="37" t="s">
        <v>21013</v>
      </c>
      <c r="D9362" s="6" t="s">
        <v>9216</v>
      </c>
      <c r="E9362" s="3">
        <v>2</v>
      </c>
    </row>
    <row r="9363" spans="1:5" ht="33">
      <c r="A9363" s="37">
        <v>9361</v>
      </c>
      <c r="B9363" s="209"/>
      <c r="C9363" s="37" t="s">
        <v>21014</v>
      </c>
      <c r="D9363" s="6" t="s">
        <v>9217</v>
      </c>
      <c r="E9363" s="3">
        <v>2</v>
      </c>
    </row>
    <row r="9364" spans="1:5" ht="33">
      <c r="A9364" s="37">
        <v>9362</v>
      </c>
      <c r="B9364" s="209"/>
      <c r="C9364" s="37" t="s">
        <v>21015</v>
      </c>
      <c r="D9364" s="6" t="s">
        <v>9218</v>
      </c>
      <c r="E9364" s="3">
        <v>2</v>
      </c>
    </row>
    <row r="9365" spans="1:5" ht="33">
      <c r="A9365" s="37">
        <v>9363</v>
      </c>
      <c r="B9365" s="209"/>
      <c r="C9365" s="37" t="s">
        <v>21016</v>
      </c>
      <c r="D9365" s="6" t="s">
        <v>9219</v>
      </c>
      <c r="E9365" s="3">
        <v>2</v>
      </c>
    </row>
    <row r="9366" spans="1:5" ht="33">
      <c r="A9366" s="37">
        <v>9364</v>
      </c>
      <c r="B9366" s="209"/>
      <c r="C9366" s="37" t="s">
        <v>21017</v>
      </c>
      <c r="D9366" s="6" t="s">
        <v>9220</v>
      </c>
      <c r="E9366" s="3">
        <v>2</v>
      </c>
    </row>
    <row r="9367" spans="1:5" ht="33">
      <c r="A9367" s="37">
        <v>9365</v>
      </c>
      <c r="B9367" s="209"/>
      <c r="C9367" s="37" t="s">
        <v>21018</v>
      </c>
      <c r="D9367" s="6" t="s">
        <v>9221</v>
      </c>
      <c r="E9367" s="3">
        <v>2</v>
      </c>
    </row>
    <row r="9368" spans="1:5" ht="33">
      <c r="A9368" s="37">
        <v>9366</v>
      </c>
      <c r="B9368" s="209"/>
      <c r="C9368" s="37" t="s">
        <v>21019</v>
      </c>
      <c r="D9368" s="6" t="s">
        <v>9222</v>
      </c>
      <c r="E9368" s="3">
        <v>2</v>
      </c>
    </row>
    <row r="9369" spans="1:5" ht="33">
      <c r="A9369" s="37">
        <v>9367</v>
      </c>
      <c r="B9369" s="209"/>
      <c r="C9369" s="37" t="s">
        <v>21020</v>
      </c>
      <c r="D9369" s="6" t="s">
        <v>9223</v>
      </c>
      <c r="E9369" s="3">
        <v>2</v>
      </c>
    </row>
    <row r="9370" spans="1:5" ht="33">
      <c r="A9370" s="37">
        <v>9368</v>
      </c>
      <c r="B9370" s="209"/>
      <c r="C9370" s="37" t="s">
        <v>21021</v>
      </c>
      <c r="D9370" s="6" t="s">
        <v>9224</v>
      </c>
      <c r="E9370" s="3">
        <v>2</v>
      </c>
    </row>
    <row r="9371" spans="1:5" ht="33">
      <c r="A9371" s="37">
        <v>9369</v>
      </c>
      <c r="B9371" s="209"/>
      <c r="C9371" s="37" t="s">
        <v>21022</v>
      </c>
      <c r="D9371" s="6" t="s">
        <v>9225</v>
      </c>
      <c r="E9371" s="3">
        <v>2</v>
      </c>
    </row>
    <row r="9372" spans="1:5" ht="33">
      <c r="A9372" s="37">
        <v>9370</v>
      </c>
      <c r="B9372" s="209"/>
      <c r="C9372" s="37" t="s">
        <v>21023</v>
      </c>
      <c r="D9372" s="6" t="s">
        <v>9226</v>
      </c>
      <c r="E9372" s="3">
        <v>2</v>
      </c>
    </row>
    <row r="9373" spans="1:5" ht="33">
      <c r="A9373" s="37">
        <v>9371</v>
      </c>
      <c r="B9373" s="209"/>
      <c r="C9373" s="37" t="s">
        <v>21024</v>
      </c>
      <c r="D9373" s="6" t="s">
        <v>9227</v>
      </c>
      <c r="E9373" s="3">
        <v>2</v>
      </c>
    </row>
    <row r="9374" spans="1:5" ht="33">
      <c r="A9374" s="37">
        <v>9372</v>
      </c>
      <c r="B9374" s="209"/>
      <c r="C9374" s="37" t="s">
        <v>21025</v>
      </c>
      <c r="D9374" s="6" t="s">
        <v>9228</v>
      </c>
      <c r="E9374" s="3">
        <v>2</v>
      </c>
    </row>
    <row r="9375" spans="1:5" ht="33">
      <c r="A9375" s="37">
        <v>9373</v>
      </c>
      <c r="B9375" s="209"/>
      <c r="C9375" s="37" t="s">
        <v>21026</v>
      </c>
      <c r="D9375" s="6" t="s">
        <v>9229</v>
      </c>
      <c r="E9375" s="3">
        <v>2</v>
      </c>
    </row>
    <row r="9376" spans="1:5" ht="33">
      <c r="A9376" s="37">
        <v>9374</v>
      </c>
      <c r="B9376" s="209"/>
      <c r="C9376" s="37" t="s">
        <v>21027</v>
      </c>
      <c r="D9376" s="6" t="s">
        <v>9230</v>
      </c>
      <c r="E9376" s="3">
        <v>2</v>
      </c>
    </row>
    <row r="9377" spans="1:5" ht="33">
      <c r="A9377" s="37">
        <v>9375</v>
      </c>
      <c r="B9377" s="209"/>
      <c r="C9377" s="37" t="s">
        <v>21028</v>
      </c>
      <c r="D9377" s="6" t="s">
        <v>9231</v>
      </c>
      <c r="E9377" s="3">
        <v>2</v>
      </c>
    </row>
    <row r="9378" spans="1:5" ht="33">
      <c r="A9378" s="37">
        <v>9376</v>
      </c>
      <c r="B9378" s="209"/>
      <c r="C9378" s="37" t="s">
        <v>21029</v>
      </c>
      <c r="D9378" s="6" t="s">
        <v>9232</v>
      </c>
      <c r="E9378" s="3">
        <v>2</v>
      </c>
    </row>
    <row r="9379" spans="1:5" ht="33">
      <c r="A9379" s="37">
        <v>9377</v>
      </c>
      <c r="B9379" s="209"/>
      <c r="C9379" s="37" t="s">
        <v>21030</v>
      </c>
      <c r="D9379" s="6" t="s">
        <v>9233</v>
      </c>
      <c r="E9379" s="3">
        <v>2</v>
      </c>
    </row>
    <row r="9380" spans="1:5" ht="33">
      <c r="A9380" s="37">
        <v>9378</v>
      </c>
      <c r="B9380" s="209"/>
      <c r="C9380" s="37" t="s">
        <v>21031</v>
      </c>
      <c r="D9380" s="6" t="s">
        <v>9234</v>
      </c>
      <c r="E9380" s="3">
        <v>2</v>
      </c>
    </row>
    <row r="9381" spans="1:5" ht="49.5">
      <c r="A9381" s="37">
        <v>9379</v>
      </c>
      <c r="B9381" s="209"/>
      <c r="C9381" s="37" t="s">
        <v>9235</v>
      </c>
      <c r="D9381" s="6" t="s">
        <v>9235</v>
      </c>
      <c r="E9381" s="3">
        <v>2</v>
      </c>
    </row>
    <row r="9382" spans="1:5" ht="49.5">
      <c r="A9382" s="37">
        <v>9380</v>
      </c>
      <c r="B9382" s="209"/>
      <c r="C9382" s="37" t="s">
        <v>9236</v>
      </c>
      <c r="D9382" s="6" t="s">
        <v>9236</v>
      </c>
      <c r="E9382" s="3">
        <v>2</v>
      </c>
    </row>
    <row r="9383" spans="1:5" ht="49.5">
      <c r="A9383" s="37">
        <v>9381</v>
      </c>
      <c r="B9383" s="209"/>
      <c r="C9383" s="37" t="s">
        <v>21032</v>
      </c>
      <c r="D9383" s="6" t="s">
        <v>9237</v>
      </c>
      <c r="E9383" s="3">
        <v>4</v>
      </c>
    </row>
    <row r="9384" spans="1:5" ht="33">
      <c r="A9384" s="37">
        <v>9382</v>
      </c>
      <c r="B9384" s="209"/>
      <c r="C9384" s="37" t="s">
        <v>21033</v>
      </c>
      <c r="D9384" s="6" t="s">
        <v>9238</v>
      </c>
      <c r="E9384" s="3">
        <v>2</v>
      </c>
    </row>
    <row r="9385" spans="1:5" ht="33">
      <c r="A9385" s="37">
        <v>9383</v>
      </c>
      <c r="B9385" s="209"/>
      <c r="C9385" s="37" t="s">
        <v>21034</v>
      </c>
      <c r="D9385" s="6" t="s">
        <v>9239</v>
      </c>
      <c r="E9385" s="3">
        <v>2</v>
      </c>
    </row>
    <row r="9386" spans="1:5" ht="33">
      <c r="A9386" s="37">
        <v>9384</v>
      </c>
      <c r="B9386" s="209"/>
      <c r="C9386" s="37" t="s">
        <v>21035</v>
      </c>
      <c r="D9386" s="6" t="s">
        <v>9240</v>
      </c>
      <c r="E9386" s="3">
        <v>2</v>
      </c>
    </row>
    <row r="9387" spans="1:5" ht="49.5">
      <c r="A9387" s="37">
        <v>9385</v>
      </c>
      <c r="B9387" s="209"/>
      <c r="C9387" s="37" t="s">
        <v>21036</v>
      </c>
      <c r="D9387" s="6" t="s">
        <v>9241</v>
      </c>
      <c r="E9387" s="3">
        <v>2</v>
      </c>
    </row>
    <row r="9388" spans="1:5" ht="33">
      <c r="A9388" s="37">
        <v>9386</v>
      </c>
      <c r="B9388" s="209"/>
      <c r="C9388" s="37" t="s">
        <v>21037</v>
      </c>
      <c r="D9388" s="6" t="s">
        <v>9242</v>
      </c>
      <c r="E9388" s="3">
        <v>2</v>
      </c>
    </row>
    <row r="9389" spans="1:5" ht="49.5">
      <c r="A9389" s="37">
        <v>9387</v>
      </c>
      <c r="B9389" s="209"/>
      <c r="C9389" s="37" t="s">
        <v>21038</v>
      </c>
      <c r="D9389" s="6" t="s">
        <v>9243</v>
      </c>
      <c r="E9389" s="3">
        <v>2</v>
      </c>
    </row>
    <row r="9390" spans="1:5" ht="49.5">
      <c r="A9390" s="37">
        <v>9388</v>
      </c>
      <c r="B9390" s="209"/>
      <c r="C9390" s="37" t="s">
        <v>21039</v>
      </c>
      <c r="D9390" s="6" t="s">
        <v>9244</v>
      </c>
      <c r="E9390" s="3">
        <v>2</v>
      </c>
    </row>
    <row r="9391" spans="1:5" ht="49.5">
      <c r="A9391" s="37">
        <v>9389</v>
      </c>
      <c r="B9391" s="209"/>
      <c r="C9391" s="37" t="s">
        <v>21040</v>
      </c>
      <c r="D9391" s="6" t="s">
        <v>9245</v>
      </c>
      <c r="E9391" s="3">
        <v>2</v>
      </c>
    </row>
    <row r="9392" spans="1:5" ht="33">
      <c r="A9392" s="37">
        <v>9390</v>
      </c>
      <c r="B9392" s="209"/>
      <c r="C9392" s="37" t="s">
        <v>21041</v>
      </c>
      <c r="D9392" s="6" t="s">
        <v>9246</v>
      </c>
      <c r="E9392" s="3">
        <v>2</v>
      </c>
    </row>
    <row r="9393" spans="1:5" ht="33">
      <c r="A9393" s="37">
        <v>9391</v>
      </c>
      <c r="B9393" s="209"/>
      <c r="C9393" s="37" t="s">
        <v>21042</v>
      </c>
      <c r="D9393" s="6" t="s">
        <v>9247</v>
      </c>
      <c r="E9393" s="3">
        <v>2</v>
      </c>
    </row>
    <row r="9394" spans="1:5" ht="33">
      <c r="A9394" s="37">
        <v>9392</v>
      </c>
      <c r="B9394" s="209"/>
      <c r="C9394" s="37" t="s">
        <v>21043</v>
      </c>
      <c r="D9394" s="6" t="s">
        <v>9248</v>
      </c>
      <c r="E9394" s="3">
        <v>2</v>
      </c>
    </row>
    <row r="9395" spans="1:5" ht="49.5">
      <c r="A9395" s="37">
        <v>9393</v>
      </c>
      <c r="B9395" s="209"/>
      <c r="C9395" s="37" t="s">
        <v>21044</v>
      </c>
      <c r="D9395" s="6" t="s">
        <v>9249</v>
      </c>
      <c r="E9395" s="3">
        <v>2</v>
      </c>
    </row>
    <row r="9396" spans="1:5" ht="33">
      <c r="A9396" s="37">
        <v>9394</v>
      </c>
      <c r="B9396" s="209"/>
      <c r="C9396" s="37" t="s">
        <v>21045</v>
      </c>
      <c r="D9396" s="6" t="s">
        <v>9250</v>
      </c>
      <c r="E9396" s="3">
        <v>2</v>
      </c>
    </row>
    <row r="9397" spans="1:5" ht="18.75">
      <c r="A9397" s="37">
        <v>9395</v>
      </c>
      <c r="B9397" s="209"/>
      <c r="C9397" s="37" t="s">
        <v>21046</v>
      </c>
      <c r="D9397" s="6" t="s">
        <v>9251</v>
      </c>
      <c r="E9397" s="3">
        <v>2</v>
      </c>
    </row>
    <row r="9398" spans="1:5" ht="49.5">
      <c r="A9398" s="37">
        <v>9396</v>
      </c>
      <c r="B9398" s="209"/>
      <c r="C9398" s="37" t="s">
        <v>21047</v>
      </c>
      <c r="D9398" s="6" t="s">
        <v>9252</v>
      </c>
      <c r="E9398" s="3">
        <v>2</v>
      </c>
    </row>
    <row r="9399" spans="1:5" ht="18.75">
      <c r="A9399" s="37">
        <v>9397</v>
      </c>
      <c r="B9399" s="209"/>
      <c r="C9399" s="37" t="s">
        <v>21048</v>
      </c>
      <c r="D9399" s="6" t="s">
        <v>9253</v>
      </c>
      <c r="E9399" s="3">
        <v>2</v>
      </c>
    </row>
    <row r="9400" spans="1:5" ht="18.75">
      <c r="A9400" s="37">
        <v>9398</v>
      </c>
      <c r="B9400" s="209"/>
      <c r="C9400" s="37" t="s">
        <v>21049</v>
      </c>
      <c r="D9400" s="6" t="s">
        <v>9254</v>
      </c>
      <c r="E9400" s="3">
        <v>2</v>
      </c>
    </row>
    <row r="9401" spans="1:5" ht="18.75">
      <c r="A9401" s="37">
        <v>9399</v>
      </c>
      <c r="B9401" s="209"/>
      <c r="C9401" s="37" t="s">
        <v>21050</v>
      </c>
      <c r="D9401" s="6" t="s">
        <v>9255</v>
      </c>
      <c r="E9401" s="3">
        <v>2</v>
      </c>
    </row>
    <row r="9402" spans="1:5" ht="18.75">
      <c r="A9402" s="37">
        <v>9400</v>
      </c>
      <c r="B9402" s="209"/>
      <c r="C9402" s="37" t="s">
        <v>21051</v>
      </c>
      <c r="D9402" s="6" t="s">
        <v>9256</v>
      </c>
      <c r="E9402" s="3">
        <v>2</v>
      </c>
    </row>
    <row r="9403" spans="1:5" ht="18.75">
      <c r="A9403" s="37">
        <v>9401</v>
      </c>
      <c r="B9403" s="209"/>
      <c r="C9403" s="37" t="s">
        <v>21052</v>
      </c>
      <c r="D9403" s="6" t="s">
        <v>9257</v>
      </c>
      <c r="E9403" s="3">
        <v>2</v>
      </c>
    </row>
    <row r="9404" spans="1:5" ht="18.75">
      <c r="A9404" s="37">
        <v>9402</v>
      </c>
      <c r="B9404" s="209"/>
      <c r="C9404" s="37" t="s">
        <v>21053</v>
      </c>
      <c r="D9404" s="6" t="s">
        <v>9258</v>
      </c>
      <c r="E9404" s="3">
        <v>2</v>
      </c>
    </row>
    <row r="9405" spans="1:5" ht="18.75">
      <c r="A9405" s="37">
        <v>9403</v>
      </c>
      <c r="B9405" s="209"/>
      <c r="C9405" s="37" t="s">
        <v>21054</v>
      </c>
      <c r="D9405" s="6" t="s">
        <v>9259</v>
      </c>
      <c r="E9405" s="3">
        <v>2</v>
      </c>
    </row>
    <row r="9406" spans="1:5" ht="18.75">
      <c r="A9406" s="37">
        <v>9404</v>
      </c>
      <c r="B9406" s="209"/>
      <c r="C9406" s="37" t="s">
        <v>21055</v>
      </c>
      <c r="D9406" s="6" t="s">
        <v>9260</v>
      </c>
      <c r="E9406" s="3">
        <v>2</v>
      </c>
    </row>
    <row r="9407" spans="1:5" ht="18.75">
      <c r="A9407" s="37">
        <v>9405</v>
      </c>
      <c r="B9407" s="209"/>
      <c r="C9407" s="37" t="s">
        <v>21056</v>
      </c>
      <c r="D9407" s="6" t="s">
        <v>9261</v>
      </c>
      <c r="E9407" s="3">
        <v>2</v>
      </c>
    </row>
    <row r="9408" spans="1:5" ht="33">
      <c r="A9408" s="37">
        <v>9406</v>
      </c>
      <c r="B9408" s="209"/>
      <c r="C9408" s="37" t="s">
        <v>21057</v>
      </c>
      <c r="D9408" s="6" t="s">
        <v>9262</v>
      </c>
      <c r="E9408" s="3">
        <v>2</v>
      </c>
    </row>
    <row r="9409" spans="1:5" ht="18.75">
      <c r="A9409" s="37">
        <v>9407</v>
      </c>
      <c r="B9409" s="209"/>
      <c r="C9409" s="37" t="s">
        <v>21058</v>
      </c>
      <c r="D9409" s="6" t="s">
        <v>9263</v>
      </c>
      <c r="E9409" s="3">
        <v>2</v>
      </c>
    </row>
    <row r="9410" spans="1:5" ht="18.75">
      <c r="A9410" s="37">
        <v>9408</v>
      </c>
      <c r="B9410" s="209"/>
      <c r="C9410" s="37" t="s">
        <v>21059</v>
      </c>
      <c r="D9410" s="6" t="s">
        <v>9264</v>
      </c>
      <c r="E9410" s="3">
        <v>2</v>
      </c>
    </row>
    <row r="9411" spans="1:5" ht="18.75">
      <c r="A9411" s="37">
        <v>9409</v>
      </c>
      <c r="B9411" s="209"/>
      <c r="C9411" s="37" t="s">
        <v>21060</v>
      </c>
      <c r="D9411" s="6" t="s">
        <v>9265</v>
      </c>
      <c r="E9411" s="3">
        <v>2</v>
      </c>
    </row>
    <row r="9412" spans="1:5" ht="18.75">
      <c r="A9412" s="37">
        <v>9410</v>
      </c>
      <c r="B9412" s="209"/>
      <c r="C9412" s="37" t="s">
        <v>21061</v>
      </c>
      <c r="D9412" s="6" t="s">
        <v>9266</v>
      </c>
      <c r="E9412" s="3">
        <v>2</v>
      </c>
    </row>
    <row r="9413" spans="1:5" ht="18.75">
      <c r="A9413" s="37">
        <v>9411</v>
      </c>
      <c r="B9413" s="209"/>
      <c r="C9413" s="37" t="s">
        <v>21062</v>
      </c>
      <c r="D9413" s="6" t="s">
        <v>9267</v>
      </c>
      <c r="E9413" s="3">
        <v>2</v>
      </c>
    </row>
    <row r="9414" spans="1:5" ht="18.75">
      <c r="A9414" s="37">
        <v>9412</v>
      </c>
      <c r="B9414" s="209"/>
      <c r="C9414" s="37" t="s">
        <v>21062</v>
      </c>
      <c r="D9414" s="6" t="s">
        <v>9268</v>
      </c>
      <c r="E9414" s="3">
        <v>2</v>
      </c>
    </row>
    <row r="9415" spans="1:5" ht="18.75">
      <c r="A9415" s="37">
        <v>9413</v>
      </c>
      <c r="B9415" s="209"/>
      <c r="C9415" s="37" t="s">
        <v>21063</v>
      </c>
      <c r="D9415" s="6" t="s">
        <v>9269</v>
      </c>
      <c r="E9415" s="3">
        <v>2</v>
      </c>
    </row>
    <row r="9416" spans="1:5" ht="18.75">
      <c r="A9416" s="37">
        <v>9414</v>
      </c>
      <c r="B9416" s="209"/>
      <c r="C9416" s="37" t="s">
        <v>21064</v>
      </c>
      <c r="D9416" s="6" t="s">
        <v>9270</v>
      </c>
      <c r="E9416" s="3">
        <v>2</v>
      </c>
    </row>
    <row r="9417" spans="1:5" ht="18.75">
      <c r="A9417" s="37">
        <v>9415</v>
      </c>
      <c r="B9417" s="209"/>
      <c r="C9417" s="37" t="s">
        <v>21065</v>
      </c>
      <c r="D9417" s="6" t="s">
        <v>9271</v>
      </c>
      <c r="E9417" s="3">
        <v>2</v>
      </c>
    </row>
    <row r="9418" spans="1:5" ht="18.75">
      <c r="A9418" s="37">
        <v>9416</v>
      </c>
      <c r="B9418" s="209"/>
      <c r="C9418" s="37" t="s">
        <v>21066</v>
      </c>
      <c r="D9418" s="6" t="s">
        <v>9272</v>
      </c>
      <c r="E9418" s="3">
        <v>2</v>
      </c>
    </row>
    <row r="9419" spans="1:5" ht="18.75">
      <c r="A9419" s="37">
        <v>9417</v>
      </c>
      <c r="B9419" s="209"/>
      <c r="C9419" s="37" t="s">
        <v>21067</v>
      </c>
      <c r="D9419" s="6" t="s">
        <v>9273</v>
      </c>
      <c r="E9419" s="3">
        <v>2</v>
      </c>
    </row>
    <row r="9420" spans="1:5" ht="18.75">
      <c r="A9420" s="37">
        <v>9418</v>
      </c>
      <c r="B9420" s="209"/>
      <c r="C9420" s="37" t="s">
        <v>21067</v>
      </c>
      <c r="D9420" s="6" t="s">
        <v>9274</v>
      </c>
      <c r="E9420" s="3">
        <v>2</v>
      </c>
    </row>
    <row r="9421" spans="1:5" ht="18.75">
      <c r="A9421" s="37">
        <v>9419</v>
      </c>
      <c r="B9421" s="209"/>
      <c r="C9421" s="37" t="s">
        <v>21068</v>
      </c>
      <c r="D9421" s="6" t="s">
        <v>9275</v>
      </c>
      <c r="E9421" s="3">
        <v>2</v>
      </c>
    </row>
    <row r="9422" spans="1:5" ht="18.75">
      <c r="A9422" s="37">
        <v>9420</v>
      </c>
      <c r="B9422" s="209"/>
      <c r="C9422" s="37" t="s">
        <v>21069</v>
      </c>
      <c r="D9422" s="6" t="s">
        <v>9276</v>
      </c>
      <c r="E9422" s="3">
        <v>2</v>
      </c>
    </row>
    <row r="9423" spans="1:5" ht="18.75">
      <c r="A9423" s="37">
        <v>9421</v>
      </c>
      <c r="B9423" s="209"/>
      <c r="C9423" s="37" t="s">
        <v>21070</v>
      </c>
      <c r="D9423" s="6" t="s">
        <v>9277</v>
      </c>
      <c r="E9423" s="3">
        <v>2</v>
      </c>
    </row>
    <row r="9424" spans="1:5" ht="18.75">
      <c r="A9424" s="37">
        <v>9422</v>
      </c>
      <c r="B9424" s="209"/>
      <c r="C9424" s="37" t="s">
        <v>21071</v>
      </c>
      <c r="D9424" s="6" t="s">
        <v>9278</v>
      </c>
      <c r="E9424" s="3">
        <v>2</v>
      </c>
    </row>
    <row r="9425" spans="1:5" ht="18.75">
      <c r="A9425" s="37">
        <v>9423</v>
      </c>
      <c r="B9425" s="209"/>
      <c r="C9425" s="37" t="s">
        <v>21072</v>
      </c>
      <c r="D9425" s="6" t="s">
        <v>9279</v>
      </c>
      <c r="E9425" s="3">
        <v>2</v>
      </c>
    </row>
    <row r="9426" spans="1:5" ht="18.75">
      <c r="A9426" s="37">
        <v>9424</v>
      </c>
      <c r="B9426" s="209"/>
      <c r="C9426" s="37" t="s">
        <v>21073</v>
      </c>
      <c r="D9426" s="6" t="s">
        <v>9280</v>
      </c>
      <c r="E9426" s="3">
        <v>2</v>
      </c>
    </row>
    <row r="9427" spans="1:5" ht="18.75">
      <c r="A9427" s="37">
        <v>9425</v>
      </c>
      <c r="B9427" s="209"/>
      <c r="C9427" s="37" t="s">
        <v>21074</v>
      </c>
      <c r="D9427" s="6" t="s">
        <v>9281</v>
      </c>
      <c r="E9427" s="3">
        <v>2</v>
      </c>
    </row>
    <row r="9428" spans="1:5" ht="18.75">
      <c r="A9428" s="37">
        <v>9426</v>
      </c>
      <c r="B9428" s="209"/>
      <c r="C9428" s="37" t="s">
        <v>21075</v>
      </c>
      <c r="D9428" s="6" t="s">
        <v>9282</v>
      </c>
      <c r="E9428" s="3">
        <v>2</v>
      </c>
    </row>
    <row r="9429" spans="1:5" ht="18.75">
      <c r="A9429" s="37">
        <v>9427</v>
      </c>
      <c r="B9429" s="209"/>
      <c r="C9429" s="37" t="s">
        <v>21076</v>
      </c>
      <c r="D9429" s="6" t="s">
        <v>9283</v>
      </c>
      <c r="E9429" s="3">
        <v>2</v>
      </c>
    </row>
    <row r="9430" spans="1:5" ht="18.75">
      <c r="A9430" s="37">
        <v>9428</v>
      </c>
      <c r="B9430" s="209"/>
      <c r="C9430" s="37" t="s">
        <v>21077</v>
      </c>
      <c r="D9430" s="6" t="s">
        <v>9284</v>
      </c>
      <c r="E9430" s="3">
        <v>2</v>
      </c>
    </row>
    <row r="9431" spans="1:5" ht="18.75">
      <c r="A9431" s="37">
        <v>9429</v>
      </c>
      <c r="B9431" s="209"/>
      <c r="C9431" s="37" t="s">
        <v>21078</v>
      </c>
      <c r="D9431" s="6" t="s">
        <v>9285</v>
      </c>
      <c r="E9431" s="3">
        <v>2</v>
      </c>
    </row>
    <row r="9432" spans="1:5" ht="18.75">
      <c r="A9432" s="37">
        <v>9430</v>
      </c>
      <c r="B9432" s="209"/>
      <c r="C9432" s="37" t="s">
        <v>21079</v>
      </c>
      <c r="D9432" s="6" t="s">
        <v>9286</v>
      </c>
      <c r="E9432" s="3">
        <v>2</v>
      </c>
    </row>
    <row r="9433" spans="1:5" ht="18.75">
      <c r="A9433" s="37">
        <v>9431</v>
      </c>
      <c r="B9433" s="209"/>
      <c r="C9433" s="37" t="s">
        <v>21080</v>
      </c>
      <c r="D9433" s="6" t="s">
        <v>9287</v>
      </c>
      <c r="E9433" s="3">
        <v>2</v>
      </c>
    </row>
    <row r="9434" spans="1:5" ht="18.75">
      <c r="A9434" s="37">
        <v>9432</v>
      </c>
      <c r="B9434" s="209"/>
      <c r="C9434" s="37" t="s">
        <v>21081</v>
      </c>
      <c r="D9434" s="6" t="s">
        <v>9288</v>
      </c>
      <c r="E9434" s="3">
        <v>2</v>
      </c>
    </row>
    <row r="9435" spans="1:5" ht="18.75">
      <c r="A9435" s="37">
        <v>9433</v>
      </c>
      <c r="B9435" s="209"/>
      <c r="C9435" s="37" t="s">
        <v>21082</v>
      </c>
      <c r="D9435" s="6" t="s">
        <v>9289</v>
      </c>
      <c r="E9435" s="3">
        <v>2</v>
      </c>
    </row>
    <row r="9436" spans="1:5" ht="18.75">
      <c r="A9436" s="37">
        <v>9434</v>
      </c>
      <c r="B9436" s="209"/>
      <c r="C9436" s="37" t="s">
        <v>21083</v>
      </c>
      <c r="D9436" s="6" t="s">
        <v>9290</v>
      </c>
      <c r="E9436" s="3">
        <v>2</v>
      </c>
    </row>
    <row r="9437" spans="1:5" ht="18.75">
      <c r="A9437" s="37">
        <v>9435</v>
      </c>
      <c r="B9437" s="209"/>
      <c r="C9437" s="37" t="s">
        <v>21084</v>
      </c>
      <c r="D9437" s="6" t="s">
        <v>9291</v>
      </c>
      <c r="E9437" s="3">
        <v>2</v>
      </c>
    </row>
    <row r="9438" spans="1:5" ht="18.75">
      <c r="A9438" s="37">
        <v>9436</v>
      </c>
      <c r="B9438" s="209"/>
      <c r="C9438" s="37" t="s">
        <v>21085</v>
      </c>
      <c r="D9438" s="6" t="s">
        <v>9292</v>
      </c>
      <c r="E9438" s="3">
        <v>2</v>
      </c>
    </row>
    <row r="9439" spans="1:5" ht="18.75">
      <c r="A9439" s="37">
        <v>9437</v>
      </c>
      <c r="B9439" s="209"/>
      <c r="C9439" s="37" t="s">
        <v>21086</v>
      </c>
      <c r="D9439" s="6" t="s">
        <v>9293</v>
      </c>
      <c r="E9439" s="3">
        <v>2</v>
      </c>
    </row>
    <row r="9440" spans="1:5" ht="18.75">
      <c r="A9440" s="37">
        <v>9438</v>
      </c>
      <c r="B9440" s="209"/>
      <c r="C9440" s="37" t="s">
        <v>21087</v>
      </c>
      <c r="D9440" s="6" t="s">
        <v>9294</v>
      </c>
      <c r="E9440" s="3">
        <v>2</v>
      </c>
    </row>
    <row r="9441" spans="1:5" ht="33">
      <c r="A9441" s="37">
        <v>9439</v>
      </c>
      <c r="B9441" s="209"/>
      <c r="C9441" s="37" t="s">
        <v>21088</v>
      </c>
      <c r="D9441" s="6" t="s">
        <v>9295</v>
      </c>
      <c r="E9441" s="3">
        <v>2</v>
      </c>
    </row>
    <row r="9442" spans="1:5" ht="18.75">
      <c r="A9442" s="37">
        <v>9440</v>
      </c>
      <c r="B9442" s="209"/>
      <c r="C9442" s="37" t="s">
        <v>21089</v>
      </c>
      <c r="D9442" s="6" t="s">
        <v>9296</v>
      </c>
      <c r="E9442" s="3">
        <v>2</v>
      </c>
    </row>
    <row r="9443" spans="1:5" ht="18.75">
      <c r="A9443" s="37">
        <v>9441</v>
      </c>
      <c r="B9443" s="209"/>
      <c r="C9443" s="37" t="s">
        <v>21090</v>
      </c>
      <c r="D9443" s="6" t="s">
        <v>9297</v>
      </c>
      <c r="E9443" s="3">
        <v>2</v>
      </c>
    </row>
    <row r="9444" spans="1:5" ht="18.75">
      <c r="A9444" s="37">
        <v>9442</v>
      </c>
      <c r="B9444" s="209"/>
      <c r="C9444" s="37" t="s">
        <v>21091</v>
      </c>
      <c r="D9444" s="6" t="s">
        <v>9298</v>
      </c>
      <c r="E9444" s="3">
        <v>2</v>
      </c>
    </row>
    <row r="9445" spans="1:5" ht="18.75">
      <c r="A9445" s="37">
        <v>9443</v>
      </c>
      <c r="B9445" s="209"/>
      <c r="C9445" s="37" t="s">
        <v>21092</v>
      </c>
      <c r="D9445" s="6" t="s">
        <v>9299</v>
      </c>
      <c r="E9445" s="3">
        <v>2</v>
      </c>
    </row>
    <row r="9446" spans="1:5" ht="18.75">
      <c r="A9446" s="37">
        <v>9444</v>
      </c>
      <c r="B9446" s="209"/>
      <c r="C9446" s="37" t="s">
        <v>21093</v>
      </c>
      <c r="D9446" s="6" t="s">
        <v>9300</v>
      </c>
      <c r="E9446" s="3">
        <v>2</v>
      </c>
    </row>
    <row r="9447" spans="1:5" ht="18.75">
      <c r="A9447" s="37">
        <v>9445</v>
      </c>
      <c r="B9447" s="209"/>
      <c r="C9447" s="37" t="s">
        <v>21094</v>
      </c>
      <c r="D9447" s="6" t="s">
        <v>9301</v>
      </c>
      <c r="E9447" s="3">
        <v>2</v>
      </c>
    </row>
    <row r="9448" spans="1:5" ht="18.75">
      <c r="A9448" s="37">
        <v>9446</v>
      </c>
      <c r="B9448" s="209"/>
      <c r="C9448" s="37" t="s">
        <v>21095</v>
      </c>
      <c r="D9448" s="6" t="s">
        <v>9302</v>
      </c>
      <c r="E9448" s="3">
        <v>2</v>
      </c>
    </row>
    <row r="9449" spans="1:5" ht="33">
      <c r="A9449" s="37">
        <v>9447</v>
      </c>
      <c r="B9449" s="209"/>
      <c r="C9449" s="37" t="s">
        <v>21096</v>
      </c>
      <c r="D9449" s="6" t="s">
        <v>9303</v>
      </c>
      <c r="E9449" s="3">
        <v>2</v>
      </c>
    </row>
    <row r="9450" spans="1:5" ht="33">
      <c r="A9450" s="37">
        <v>9448</v>
      </c>
      <c r="B9450" s="209"/>
      <c r="C9450" s="37" t="s">
        <v>21097</v>
      </c>
      <c r="D9450" s="6" t="s">
        <v>9304</v>
      </c>
      <c r="E9450" s="3">
        <v>2</v>
      </c>
    </row>
    <row r="9451" spans="1:5" ht="18.75">
      <c r="A9451" s="37">
        <v>9449</v>
      </c>
      <c r="B9451" s="209"/>
      <c r="C9451" s="37" t="s">
        <v>21098</v>
      </c>
      <c r="D9451" s="6" t="s">
        <v>9305</v>
      </c>
      <c r="E9451" s="3">
        <v>2</v>
      </c>
    </row>
    <row r="9452" spans="1:5" ht="18.75">
      <c r="A9452" s="37">
        <v>9450</v>
      </c>
      <c r="B9452" s="209"/>
      <c r="C9452" s="37" t="s">
        <v>21099</v>
      </c>
      <c r="D9452" s="6" t="s">
        <v>9306</v>
      </c>
      <c r="E9452" s="3">
        <v>2</v>
      </c>
    </row>
    <row r="9453" spans="1:5" ht="18.75">
      <c r="A9453" s="37">
        <v>9451</v>
      </c>
      <c r="B9453" s="209"/>
      <c r="C9453" s="37" t="s">
        <v>21100</v>
      </c>
      <c r="D9453" s="6" t="s">
        <v>9307</v>
      </c>
      <c r="E9453" s="3">
        <v>2</v>
      </c>
    </row>
    <row r="9454" spans="1:5" ht="33">
      <c r="A9454" s="37">
        <v>9452</v>
      </c>
      <c r="B9454" s="209"/>
      <c r="C9454" s="37" t="s">
        <v>21101</v>
      </c>
      <c r="D9454" s="6" t="s">
        <v>9308</v>
      </c>
      <c r="E9454" s="3">
        <v>2</v>
      </c>
    </row>
    <row r="9455" spans="1:5" ht="18.75">
      <c r="A9455" s="37">
        <v>9453</v>
      </c>
      <c r="B9455" s="209"/>
      <c r="C9455" s="37" t="s">
        <v>21102</v>
      </c>
      <c r="D9455" s="6" t="s">
        <v>9309</v>
      </c>
      <c r="E9455" s="3">
        <v>2</v>
      </c>
    </row>
    <row r="9456" spans="1:5" ht="18.75">
      <c r="A9456" s="37">
        <v>9454</v>
      </c>
      <c r="B9456" s="209"/>
      <c r="C9456" s="37" t="s">
        <v>21103</v>
      </c>
      <c r="D9456" s="6" t="s">
        <v>9310</v>
      </c>
      <c r="E9456" s="3">
        <v>2</v>
      </c>
    </row>
    <row r="9457" spans="1:5" ht="18.75">
      <c r="A9457" s="37">
        <v>9455</v>
      </c>
      <c r="B9457" s="209"/>
      <c r="C9457" s="37" t="s">
        <v>21104</v>
      </c>
      <c r="D9457" s="6" t="s">
        <v>9311</v>
      </c>
      <c r="E9457" s="3">
        <v>2</v>
      </c>
    </row>
    <row r="9458" spans="1:5" ht="18.75">
      <c r="A9458" s="37">
        <v>9456</v>
      </c>
      <c r="B9458" s="209"/>
      <c r="C9458" s="37" t="s">
        <v>21105</v>
      </c>
      <c r="D9458" s="6" t="s">
        <v>9312</v>
      </c>
      <c r="E9458" s="3">
        <v>2</v>
      </c>
    </row>
    <row r="9459" spans="1:5" ht="18.75">
      <c r="A9459" s="37">
        <v>9457</v>
      </c>
      <c r="B9459" s="209"/>
      <c r="C9459" s="37" t="s">
        <v>21106</v>
      </c>
      <c r="D9459" s="6" t="s">
        <v>9313</v>
      </c>
      <c r="E9459" s="3">
        <v>2</v>
      </c>
    </row>
    <row r="9460" spans="1:5" ht="18.75">
      <c r="A9460" s="37">
        <v>9458</v>
      </c>
      <c r="B9460" s="209"/>
      <c r="C9460" s="37" t="s">
        <v>21107</v>
      </c>
      <c r="D9460" s="6" t="s">
        <v>9314</v>
      </c>
      <c r="E9460" s="3">
        <v>2</v>
      </c>
    </row>
    <row r="9461" spans="1:5" ht="18.75">
      <c r="A9461" s="37">
        <v>9459</v>
      </c>
      <c r="B9461" s="209"/>
      <c r="C9461" s="37" t="s">
        <v>21106</v>
      </c>
      <c r="D9461" s="6" t="s">
        <v>9315</v>
      </c>
      <c r="E9461" s="3">
        <v>2</v>
      </c>
    </row>
    <row r="9462" spans="1:5" ht="18.75">
      <c r="A9462" s="37">
        <v>9460</v>
      </c>
      <c r="B9462" s="209"/>
      <c r="C9462" s="37" t="s">
        <v>21108</v>
      </c>
      <c r="D9462" s="6" t="s">
        <v>9316</v>
      </c>
      <c r="E9462" s="3">
        <v>2</v>
      </c>
    </row>
    <row r="9463" spans="1:5" ht="33">
      <c r="A9463" s="37">
        <v>9461</v>
      </c>
      <c r="B9463" s="209"/>
      <c r="C9463" s="37" t="s">
        <v>21109</v>
      </c>
      <c r="D9463" s="6" t="s">
        <v>9317</v>
      </c>
      <c r="E9463" s="3">
        <v>2</v>
      </c>
    </row>
    <row r="9464" spans="1:5" ht="18.75">
      <c r="A9464" s="37">
        <v>9462</v>
      </c>
      <c r="B9464" s="209"/>
      <c r="C9464" s="37" t="s">
        <v>21110</v>
      </c>
      <c r="D9464" s="6" t="s">
        <v>9318</v>
      </c>
      <c r="E9464" s="3">
        <v>2</v>
      </c>
    </row>
    <row r="9465" spans="1:5" ht="49.5">
      <c r="A9465" s="37">
        <v>9463</v>
      </c>
      <c r="B9465" s="209"/>
      <c r="C9465" s="37" t="s">
        <v>21111</v>
      </c>
      <c r="D9465" s="6" t="s">
        <v>9319</v>
      </c>
      <c r="E9465" s="3">
        <v>2</v>
      </c>
    </row>
    <row r="9466" spans="1:5" ht="33">
      <c r="A9466" s="37">
        <v>9464</v>
      </c>
      <c r="B9466" s="209"/>
      <c r="C9466" s="37" t="s">
        <v>21112</v>
      </c>
      <c r="D9466" s="6" t="s">
        <v>9320</v>
      </c>
      <c r="E9466" s="3">
        <v>2</v>
      </c>
    </row>
    <row r="9467" spans="1:5" ht="33">
      <c r="A9467" s="37">
        <v>9465</v>
      </c>
      <c r="B9467" s="209"/>
      <c r="C9467" s="37" t="s">
        <v>21113</v>
      </c>
      <c r="D9467" s="6" t="s">
        <v>9321</v>
      </c>
      <c r="E9467" s="3">
        <v>2</v>
      </c>
    </row>
    <row r="9468" spans="1:5" ht="33">
      <c r="A9468" s="37">
        <v>9466</v>
      </c>
      <c r="B9468" s="209"/>
      <c r="C9468" s="37" t="s">
        <v>21114</v>
      </c>
      <c r="D9468" s="6" t="s">
        <v>9322</v>
      </c>
      <c r="E9468" s="3">
        <v>2</v>
      </c>
    </row>
    <row r="9469" spans="1:5" ht="33">
      <c r="A9469" s="37">
        <v>9467</v>
      </c>
      <c r="B9469" s="209"/>
      <c r="C9469" s="37" t="s">
        <v>21115</v>
      </c>
      <c r="D9469" s="6" t="s">
        <v>9323</v>
      </c>
      <c r="E9469" s="3">
        <v>2</v>
      </c>
    </row>
    <row r="9470" spans="1:5" ht="33">
      <c r="A9470" s="37">
        <v>9468</v>
      </c>
      <c r="B9470" s="209"/>
      <c r="C9470" s="37" t="s">
        <v>21116</v>
      </c>
      <c r="D9470" s="6" t="s">
        <v>9324</v>
      </c>
      <c r="E9470" s="3">
        <v>2</v>
      </c>
    </row>
    <row r="9471" spans="1:5" ht="49.5">
      <c r="A9471" s="37">
        <v>9469</v>
      </c>
      <c r="B9471" s="209"/>
      <c r="C9471" s="37" t="s">
        <v>21117</v>
      </c>
      <c r="D9471" s="6" t="s">
        <v>9325</v>
      </c>
      <c r="E9471" s="3">
        <v>2</v>
      </c>
    </row>
    <row r="9472" spans="1:5" ht="33">
      <c r="A9472" s="37">
        <v>9470</v>
      </c>
      <c r="B9472" s="209"/>
      <c r="C9472" s="37" t="s">
        <v>21118</v>
      </c>
      <c r="D9472" s="6" t="s">
        <v>9326</v>
      </c>
      <c r="E9472" s="3">
        <v>2</v>
      </c>
    </row>
    <row r="9473" spans="1:5" ht="33">
      <c r="A9473" s="37">
        <v>9471</v>
      </c>
      <c r="B9473" s="209"/>
      <c r="C9473" s="37" t="s">
        <v>21119</v>
      </c>
      <c r="D9473" s="6" t="s">
        <v>9327</v>
      </c>
      <c r="E9473" s="3">
        <v>2</v>
      </c>
    </row>
    <row r="9474" spans="1:5" ht="33">
      <c r="A9474" s="37">
        <v>9472</v>
      </c>
      <c r="B9474" s="209"/>
      <c r="C9474" s="37" t="s">
        <v>21120</v>
      </c>
      <c r="D9474" s="6" t="s">
        <v>9328</v>
      </c>
      <c r="E9474" s="3">
        <v>2</v>
      </c>
    </row>
    <row r="9475" spans="1:5" ht="33">
      <c r="A9475" s="37">
        <v>9473</v>
      </c>
      <c r="B9475" s="209"/>
      <c r="C9475" s="37" t="s">
        <v>21121</v>
      </c>
      <c r="D9475" s="6" t="s">
        <v>9329</v>
      </c>
      <c r="E9475" s="3">
        <v>2</v>
      </c>
    </row>
    <row r="9476" spans="1:5" ht="18.75">
      <c r="A9476" s="37">
        <v>9474</v>
      </c>
      <c r="B9476" s="209"/>
      <c r="C9476" s="37" t="s">
        <v>21122</v>
      </c>
      <c r="D9476" s="6" t="s">
        <v>9330</v>
      </c>
      <c r="E9476" s="3">
        <v>2</v>
      </c>
    </row>
    <row r="9477" spans="1:5" ht="18.75">
      <c r="A9477" s="37">
        <v>9475</v>
      </c>
      <c r="B9477" s="209"/>
      <c r="C9477" s="37" t="s">
        <v>21123</v>
      </c>
      <c r="D9477" s="6" t="s">
        <v>9331</v>
      </c>
      <c r="E9477" s="3">
        <v>2</v>
      </c>
    </row>
    <row r="9478" spans="1:5" ht="18.75">
      <c r="A9478" s="37">
        <v>9476</v>
      </c>
      <c r="B9478" s="209"/>
      <c r="C9478" s="37" t="s">
        <v>21124</v>
      </c>
      <c r="D9478" s="6" t="s">
        <v>9332</v>
      </c>
      <c r="E9478" s="3">
        <v>0</v>
      </c>
    </row>
    <row r="9479" spans="1:5" ht="33">
      <c r="A9479" s="37">
        <v>9477</v>
      </c>
      <c r="B9479" s="209"/>
      <c r="C9479" s="37" t="s">
        <v>21125</v>
      </c>
      <c r="D9479" s="6" t="s">
        <v>9333</v>
      </c>
      <c r="E9479" s="3">
        <v>2</v>
      </c>
    </row>
    <row r="9480" spans="1:5" ht="33">
      <c r="A9480" s="37">
        <v>9478</v>
      </c>
      <c r="B9480" s="209"/>
      <c r="C9480" s="37" t="s">
        <v>21126</v>
      </c>
      <c r="D9480" s="6" t="s">
        <v>9334</v>
      </c>
      <c r="E9480" s="3">
        <v>2</v>
      </c>
    </row>
    <row r="9481" spans="1:5" ht="33">
      <c r="A9481" s="37">
        <v>9479</v>
      </c>
      <c r="B9481" s="209"/>
      <c r="C9481" s="37" t="s">
        <v>21127</v>
      </c>
      <c r="D9481" s="6" t="s">
        <v>9335</v>
      </c>
      <c r="E9481" s="3">
        <v>2</v>
      </c>
    </row>
    <row r="9482" spans="1:5" ht="33">
      <c r="A9482" s="37">
        <v>9480</v>
      </c>
      <c r="B9482" s="209"/>
      <c r="C9482" s="37" t="s">
        <v>21128</v>
      </c>
      <c r="D9482" s="6" t="s">
        <v>9336</v>
      </c>
      <c r="E9482" s="3">
        <v>2</v>
      </c>
    </row>
    <row r="9483" spans="1:5" ht="33">
      <c r="A9483" s="37">
        <v>9481</v>
      </c>
      <c r="B9483" s="209"/>
      <c r="C9483" s="37" t="s">
        <v>21129</v>
      </c>
      <c r="D9483" s="6" t="s">
        <v>9337</v>
      </c>
      <c r="E9483" s="3">
        <v>2</v>
      </c>
    </row>
    <row r="9484" spans="1:5" ht="49.5">
      <c r="A9484" s="37">
        <v>9482</v>
      </c>
      <c r="B9484" s="209"/>
      <c r="C9484" s="37" t="s">
        <v>21130</v>
      </c>
      <c r="D9484" s="6" t="s">
        <v>9338</v>
      </c>
      <c r="E9484" s="3">
        <v>2</v>
      </c>
    </row>
    <row r="9485" spans="1:5" ht="49.5">
      <c r="A9485" s="37">
        <v>9483</v>
      </c>
      <c r="B9485" s="209"/>
      <c r="C9485" s="37" t="s">
        <v>21131</v>
      </c>
      <c r="D9485" s="6" t="s">
        <v>9339</v>
      </c>
      <c r="E9485" s="3">
        <v>2</v>
      </c>
    </row>
    <row r="9486" spans="1:5" ht="49.5">
      <c r="A9486" s="37">
        <v>9484</v>
      </c>
      <c r="B9486" s="209"/>
      <c r="C9486" s="37" t="s">
        <v>21132</v>
      </c>
      <c r="D9486" s="6" t="s">
        <v>9340</v>
      </c>
      <c r="E9486" s="3">
        <v>2</v>
      </c>
    </row>
    <row r="9487" spans="1:5" ht="33">
      <c r="A9487" s="37">
        <v>9485</v>
      </c>
      <c r="B9487" s="209"/>
      <c r="C9487" s="37" t="s">
        <v>21133</v>
      </c>
      <c r="D9487" s="6" t="s">
        <v>9341</v>
      </c>
      <c r="E9487" s="3">
        <v>2</v>
      </c>
    </row>
    <row r="9488" spans="1:5" ht="49.5">
      <c r="A9488" s="37">
        <v>9486</v>
      </c>
      <c r="B9488" s="209"/>
      <c r="C9488" s="37" t="s">
        <v>21134</v>
      </c>
      <c r="D9488" s="6" t="s">
        <v>9342</v>
      </c>
      <c r="E9488" s="3">
        <v>2</v>
      </c>
    </row>
    <row r="9489" spans="1:5" ht="33">
      <c r="A9489" s="37">
        <v>9487</v>
      </c>
      <c r="B9489" s="209"/>
      <c r="C9489" s="37" t="s">
        <v>21135</v>
      </c>
      <c r="D9489" s="6" t="s">
        <v>9343</v>
      </c>
      <c r="E9489" s="3">
        <v>2</v>
      </c>
    </row>
    <row r="9490" spans="1:5" ht="33">
      <c r="A9490" s="37">
        <v>9488</v>
      </c>
      <c r="B9490" s="209"/>
      <c r="C9490" s="37" t="s">
        <v>21136</v>
      </c>
      <c r="D9490" s="6" t="s">
        <v>9344</v>
      </c>
      <c r="E9490" s="3">
        <v>2</v>
      </c>
    </row>
    <row r="9491" spans="1:5" ht="33">
      <c r="A9491" s="37">
        <v>9489</v>
      </c>
      <c r="B9491" s="209"/>
      <c r="C9491" s="37" t="s">
        <v>21137</v>
      </c>
      <c r="D9491" s="6" t="s">
        <v>9345</v>
      </c>
      <c r="E9491" s="3">
        <v>2</v>
      </c>
    </row>
    <row r="9492" spans="1:5" ht="33">
      <c r="A9492" s="37">
        <v>9490</v>
      </c>
      <c r="B9492" s="209"/>
      <c r="C9492" s="37" t="s">
        <v>21138</v>
      </c>
      <c r="D9492" s="6" t="s">
        <v>9346</v>
      </c>
      <c r="E9492" s="3">
        <v>2</v>
      </c>
    </row>
    <row r="9493" spans="1:5" ht="49.5">
      <c r="A9493" s="37">
        <v>9491</v>
      </c>
      <c r="B9493" s="209"/>
      <c r="C9493" s="37" t="s">
        <v>21139</v>
      </c>
      <c r="D9493" s="6" t="s">
        <v>9347</v>
      </c>
      <c r="E9493" s="3">
        <v>2</v>
      </c>
    </row>
    <row r="9494" spans="1:5" ht="49.5">
      <c r="A9494" s="37">
        <v>9492</v>
      </c>
      <c r="B9494" s="209"/>
      <c r="C9494" s="37" t="s">
        <v>21140</v>
      </c>
      <c r="D9494" s="6" t="s">
        <v>9348</v>
      </c>
      <c r="E9494" s="3">
        <v>2</v>
      </c>
    </row>
    <row r="9495" spans="1:5" ht="49.5">
      <c r="A9495" s="37">
        <v>9493</v>
      </c>
      <c r="B9495" s="209"/>
      <c r="C9495" s="37" t="s">
        <v>21141</v>
      </c>
      <c r="D9495" s="6" t="s">
        <v>9349</v>
      </c>
      <c r="E9495" s="3">
        <v>2</v>
      </c>
    </row>
    <row r="9496" spans="1:5" ht="33">
      <c r="A9496" s="37">
        <v>9494</v>
      </c>
      <c r="B9496" s="209"/>
      <c r="C9496" s="37" t="s">
        <v>21142</v>
      </c>
      <c r="D9496" s="6" t="s">
        <v>9350</v>
      </c>
      <c r="E9496" s="3">
        <v>2</v>
      </c>
    </row>
    <row r="9497" spans="1:5" ht="49.5">
      <c r="A9497" s="37">
        <v>9495</v>
      </c>
      <c r="B9497" s="209"/>
      <c r="C9497" s="37" t="s">
        <v>21143</v>
      </c>
      <c r="D9497" s="6" t="s">
        <v>9351</v>
      </c>
      <c r="E9497" s="3">
        <v>2</v>
      </c>
    </row>
    <row r="9498" spans="1:5" ht="33">
      <c r="A9498" s="37">
        <v>9496</v>
      </c>
      <c r="B9498" s="209"/>
      <c r="C9498" s="37" t="s">
        <v>21144</v>
      </c>
      <c r="D9498" s="6" t="s">
        <v>9352</v>
      </c>
      <c r="E9498" s="3">
        <v>2</v>
      </c>
    </row>
    <row r="9499" spans="1:5" ht="49.5">
      <c r="A9499" s="37">
        <v>9497</v>
      </c>
      <c r="B9499" s="209"/>
      <c r="C9499" s="37" t="s">
        <v>21145</v>
      </c>
      <c r="D9499" s="6" t="s">
        <v>9353</v>
      </c>
      <c r="E9499" s="3">
        <v>2</v>
      </c>
    </row>
    <row r="9500" spans="1:5" ht="49.5">
      <c r="A9500" s="37">
        <v>9498</v>
      </c>
      <c r="B9500" s="209"/>
      <c r="C9500" s="37" t="s">
        <v>21146</v>
      </c>
      <c r="D9500" s="6" t="s">
        <v>9354</v>
      </c>
      <c r="E9500" s="3">
        <v>2</v>
      </c>
    </row>
    <row r="9501" spans="1:5" ht="49.5">
      <c r="A9501" s="37">
        <v>9499</v>
      </c>
      <c r="B9501" s="209"/>
      <c r="C9501" s="37" t="s">
        <v>21147</v>
      </c>
      <c r="D9501" s="6" t="s">
        <v>9355</v>
      </c>
      <c r="E9501" s="3">
        <v>2</v>
      </c>
    </row>
    <row r="9502" spans="1:5" ht="33">
      <c r="A9502" s="37">
        <v>9500</v>
      </c>
      <c r="B9502" s="209"/>
      <c r="C9502" s="37" t="s">
        <v>21148</v>
      </c>
      <c r="D9502" s="6" t="s">
        <v>9356</v>
      </c>
      <c r="E9502" s="3">
        <v>2</v>
      </c>
    </row>
    <row r="9503" spans="1:5" ht="33">
      <c r="A9503" s="37">
        <v>9501</v>
      </c>
      <c r="B9503" s="209"/>
      <c r="C9503" s="37" t="s">
        <v>21149</v>
      </c>
      <c r="D9503" s="6" t="s">
        <v>9357</v>
      </c>
      <c r="E9503" s="3">
        <v>2</v>
      </c>
    </row>
    <row r="9504" spans="1:5" ht="33">
      <c r="A9504" s="37">
        <v>9502</v>
      </c>
      <c r="B9504" s="209"/>
      <c r="C9504" s="37" t="s">
        <v>21150</v>
      </c>
      <c r="D9504" s="6" t="s">
        <v>9358</v>
      </c>
      <c r="E9504" s="3">
        <v>2</v>
      </c>
    </row>
    <row r="9505" spans="1:5" ht="33">
      <c r="A9505" s="37">
        <v>9503</v>
      </c>
      <c r="B9505" s="209"/>
      <c r="C9505" s="37" t="s">
        <v>21151</v>
      </c>
      <c r="D9505" s="6" t="s">
        <v>9359</v>
      </c>
      <c r="E9505" s="3">
        <v>2</v>
      </c>
    </row>
    <row r="9506" spans="1:5" ht="49.5">
      <c r="A9506" s="37">
        <v>9504</v>
      </c>
      <c r="B9506" s="209"/>
      <c r="C9506" s="37" t="s">
        <v>21152</v>
      </c>
      <c r="D9506" s="6" t="s">
        <v>9360</v>
      </c>
      <c r="E9506" s="3">
        <v>2</v>
      </c>
    </row>
    <row r="9507" spans="1:5" ht="33">
      <c r="A9507" s="37">
        <v>9505</v>
      </c>
      <c r="B9507" s="209"/>
      <c r="C9507" s="37" t="s">
        <v>21153</v>
      </c>
      <c r="D9507" s="6" t="s">
        <v>9361</v>
      </c>
      <c r="E9507" s="3">
        <v>2</v>
      </c>
    </row>
    <row r="9508" spans="1:5" ht="49.5">
      <c r="A9508" s="37">
        <v>9506</v>
      </c>
      <c r="B9508" s="209"/>
      <c r="C9508" s="37" t="s">
        <v>21154</v>
      </c>
      <c r="D9508" s="6" t="s">
        <v>9362</v>
      </c>
      <c r="E9508" s="3">
        <v>2</v>
      </c>
    </row>
    <row r="9509" spans="1:5" ht="18.75">
      <c r="A9509" s="37">
        <v>9507</v>
      </c>
      <c r="B9509" s="209"/>
      <c r="C9509" s="37" t="s">
        <v>21155</v>
      </c>
      <c r="D9509" s="6" t="s">
        <v>9363</v>
      </c>
      <c r="E9509" s="3">
        <v>2</v>
      </c>
    </row>
    <row r="9510" spans="1:5" ht="49.5">
      <c r="A9510" s="37">
        <v>9508</v>
      </c>
      <c r="B9510" s="209"/>
      <c r="C9510" s="37" t="s">
        <v>21156</v>
      </c>
      <c r="D9510" s="6" t="s">
        <v>9364</v>
      </c>
      <c r="E9510" s="3">
        <v>2</v>
      </c>
    </row>
    <row r="9511" spans="1:5" ht="33">
      <c r="A9511" s="37">
        <v>9509</v>
      </c>
      <c r="B9511" s="209"/>
      <c r="C9511" s="37" t="s">
        <v>21157</v>
      </c>
      <c r="D9511" s="6" t="s">
        <v>9365</v>
      </c>
      <c r="E9511" s="3">
        <v>2</v>
      </c>
    </row>
    <row r="9512" spans="1:5" ht="33">
      <c r="A9512" s="37">
        <v>9510</v>
      </c>
      <c r="B9512" s="209"/>
      <c r="C9512" s="37" t="s">
        <v>21158</v>
      </c>
      <c r="D9512" s="6" t="s">
        <v>9366</v>
      </c>
      <c r="E9512" s="3">
        <v>2</v>
      </c>
    </row>
    <row r="9513" spans="1:5" ht="33">
      <c r="A9513" s="37">
        <v>9511</v>
      </c>
      <c r="B9513" s="209"/>
      <c r="C9513" s="37" t="s">
        <v>21159</v>
      </c>
      <c r="D9513" s="6" t="s">
        <v>9367</v>
      </c>
      <c r="E9513" s="3">
        <v>2</v>
      </c>
    </row>
    <row r="9514" spans="1:5" ht="18.75">
      <c r="A9514" s="37">
        <v>9512</v>
      </c>
      <c r="B9514" s="209"/>
      <c r="C9514" s="37" t="s">
        <v>21160</v>
      </c>
      <c r="D9514" s="6" t="s">
        <v>9368</v>
      </c>
      <c r="E9514" s="3">
        <v>2</v>
      </c>
    </row>
    <row r="9515" spans="1:5" ht="49.5">
      <c r="A9515" s="37">
        <v>9513</v>
      </c>
      <c r="B9515" s="209"/>
      <c r="C9515" s="37" t="s">
        <v>21161</v>
      </c>
      <c r="D9515" s="6" t="s">
        <v>9369</v>
      </c>
      <c r="E9515" s="3">
        <v>2</v>
      </c>
    </row>
    <row r="9516" spans="1:5" ht="49.5">
      <c r="A9516" s="37">
        <v>9514</v>
      </c>
      <c r="B9516" s="209"/>
      <c r="C9516" s="37" t="s">
        <v>21162</v>
      </c>
      <c r="D9516" s="6" t="s">
        <v>9370</v>
      </c>
      <c r="E9516" s="3">
        <v>2</v>
      </c>
    </row>
    <row r="9517" spans="1:5" ht="49.5">
      <c r="A9517" s="37">
        <v>9515</v>
      </c>
      <c r="B9517" s="209"/>
      <c r="C9517" s="37" t="s">
        <v>21163</v>
      </c>
      <c r="D9517" s="6" t="s">
        <v>9371</v>
      </c>
      <c r="E9517" s="3">
        <v>2</v>
      </c>
    </row>
    <row r="9518" spans="1:5" ht="33">
      <c r="A9518" s="37">
        <v>9516</v>
      </c>
      <c r="B9518" s="209"/>
      <c r="C9518" s="37" t="s">
        <v>21164</v>
      </c>
      <c r="D9518" s="6" t="s">
        <v>9372</v>
      </c>
      <c r="E9518" s="3">
        <v>2</v>
      </c>
    </row>
    <row r="9519" spans="1:5" ht="49.5">
      <c r="A9519" s="37">
        <v>9517</v>
      </c>
      <c r="B9519" s="209"/>
      <c r="C9519" s="37" t="s">
        <v>21165</v>
      </c>
      <c r="D9519" s="6" t="s">
        <v>9373</v>
      </c>
      <c r="E9519" s="3">
        <v>2</v>
      </c>
    </row>
    <row r="9520" spans="1:5" ht="49.5">
      <c r="A9520" s="37">
        <v>9518</v>
      </c>
      <c r="B9520" s="209"/>
      <c r="C9520" s="37" t="s">
        <v>21166</v>
      </c>
      <c r="D9520" s="6" t="s">
        <v>9374</v>
      </c>
      <c r="E9520" s="3">
        <v>2</v>
      </c>
    </row>
    <row r="9521" spans="1:5" ht="33">
      <c r="A9521" s="37">
        <v>9519</v>
      </c>
      <c r="B9521" s="209"/>
      <c r="C9521" s="37" t="s">
        <v>21167</v>
      </c>
      <c r="D9521" s="6" t="s">
        <v>9375</v>
      </c>
      <c r="E9521" s="3">
        <v>2</v>
      </c>
    </row>
    <row r="9522" spans="1:5" ht="18.75">
      <c r="A9522" s="37">
        <v>9520</v>
      </c>
      <c r="B9522" s="209"/>
      <c r="C9522" s="37" t="s">
        <v>21168</v>
      </c>
      <c r="D9522" s="6" t="s">
        <v>9376</v>
      </c>
      <c r="E9522" s="3">
        <v>2</v>
      </c>
    </row>
    <row r="9523" spans="1:5" ht="33">
      <c r="A9523" s="37">
        <v>9521</v>
      </c>
      <c r="B9523" s="209"/>
      <c r="C9523" s="37" t="s">
        <v>21169</v>
      </c>
      <c r="D9523" s="6" t="s">
        <v>9377</v>
      </c>
      <c r="E9523" s="3">
        <v>2</v>
      </c>
    </row>
    <row r="9524" spans="1:5" ht="18.75">
      <c r="A9524" s="37">
        <v>9522</v>
      </c>
      <c r="B9524" s="209"/>
      <c r="C9524" s="37" t="s">
        <v>21170</v>
      </c>
      <c r="D9524" s="6" t="s">
        <v>9378</v>
      </c>
      <c r="E9524" s="3">
        <v>2</v>
      </c>
    </row>
    <row r="9525" spans="1:5" ht="49.5">
      <c r="A9525" s="37">
        <v>9523</v>
      </c>
      <c r="B9525" s="209"/>
      <c r="C9525" s="37" t="s">
        <v>21171</v>
      </c>
      <c r="D9525" s="6" t="s">
        <v>9379</v>
      </c>
      <c r="E9525" s="3">
        <v>2</v>
      </c>
    </row>
    <row r="9526" spans="1:5" ht="33">
      <c r="A9526" s="37">
        <v>9524</v>
      </c>
      <c r="B9526" s="209"/>
      <c r="C9526" s="37" t="s">
        <v>21172</v>
      </c>
      <c r="D9526" s="6" t="s">
        <v>9380</v>
      </c>
      <c r="E9526" s="3">
        <v>2</v>
      </c>
    </row>
    <row r="9527" spans="1:5" ht="18.75">
      <c r="A9527" s="37">
        <v>9525</v>
      </c>
      <c r="B9527" s="209"/>
      <c r="C9527" s="37" t="s">
        <v>21173</v>
      </c>
      <c r="D9527" s="6" t="s">
        <v>9381</v>
      </c>
      <c r="E9527" s="3">
        <v>2</v>
      </c>
    </row>
    <row r="9528" spans="1:5" ht="33">
      <c r="A9528" s="37">
        <v>9526</v>
      </c>
      <c r="B9528" s="209"/>
      <c r="C9528" s="37" t="s">
        <v>21174</v>
      </c>
      <c r="D9528" s="6" t="s">
        <v>9382</v>
      </c>
      <c r="E9528" s="3">
        <v>2</v>
      </c>
    </row>
    <row r="9529" spans="1:5" ht="33">
      <c r="A9529" s="37">
        <v>9527</v>
      </c>
      <c r="B9529" s="209"/>
      <c r="C9529" s="37" t="s">
        <v>21175</v>
      </c>
      <c r="D9529" s="6" t="s">
        <v>9383</v>
      </c>
      <c r="E9529" s="3">
        <v>2</v>
      </c>
    </row>
    <row r="9530" spans="1:5" ht="33">
      <c r="A9530" s="37">
        <v>9528</v>
      </c>
      <c r="B9530" s="209"/>
      <c r="C9530" s="37" t="s">
        <v>21176</v>
      </c>
      <c r="D9530" s="6" t="s">
        <v>9384</v>
      </c>
      <c r="E9530" s="3">
        <v>2</v>
      </c>
    </row>
    <row r="9531" spans="1:5" ht="33">
      <c r="A9531" s="37">
        <v>9529</v>
      </c>
      <c r="B9531" s="209"/>
      <c r="C9531" s="37" t="s">
        <v>21177</v>
      </c>
      <c r="D9531" s="6" t="s">
        <v>9385</v>
      </c>
      <c r="E9531" s="3">
        <v>2</v>
      </c>
    </row>
    <row r="9532" spans="1:5" ht="49.5">
      <c r="A9532" s="37">
        <v>9530</v>
      </c>
      <c r="B9532" s="209"/>
      <c r="C9532" s="37" t="s">
        <v>21178</v>
      </c>
      <c r="D9532" s="6" t="s">
        <v>9386</v>
      </c>
      <c r="E9532" s="3">
        <v>2</v>
      </c>
    </row>
    <row r="9533" spans="1:5" ht="33">
      <c r="A9533" s="37">
        <v>9531</v>
      </c>
      <c r="B9533" s="209"/>
      <c r="C9533" s="37" t="s">
        <v>21179</v>
      </c>
      <c r="D9533" s="6" t="s">
        <v>9387</v>
      </c>
      <c r="E9533" s="3">
        <v>2</v>
      </c>
    </row>
    <row r="9534" spans="1:5" ht="33">
      <c r="A9534" s="37">
        <v>9532</v>
      </c>
      <c r="B9534" s="209"/>
      <c r="C9534" s="37" t="s">
        <v>21180</v>
      </c>
      <c r="D9534" s="6" t="s">
        <v>9388</v>
      </c>
      <c r="E9534" s="3">
        <v>2</v>
      </c>
    </row>
    <row r="9535" spans="1:5" ht="33">
      <c r="A9535" s="37">
        <v>9533</v>
      </c>
      <c r="B9535" s="209"/>
      <c r="C9535" s="37" t="s">
        <v>21181</v>
      </c>
      <c r="D9535" s="6" t="s">
        <v>9389</v>
      </c>
      <c r="E9535" s="3">
        <v>2</v>
      </c>
    </row>
    <row r="9536" spans="1:5" ht="33">
      <c r="A9536" s="37">
        <v>9534</v>
      </c>
      <c r="B9536" s="209"/>
      <c r="C9536" s="37" t="s">
        <v>21182</v>
      </c>
      <c r="D9536" s="6" t="s">
        <v>9390</v>
      </c>
      <c r="E9536" s="3">
        <v>2</v>
      </c>
    </row>
    <row r="9537" spans="1:5" ht="33">
      <c r="A9537" s="37">
        <v>9535</v>
      </c>
      <c r="B9537" s="209"/>
      <c r="C9537" s="37" t="s">
        <v>21183</v>
      </c>
      <c r="D9537" s="6" t="s">
        <v>9391</v>
      </c>
      <c r="E9537" s="3">
        <v>2</v>
      </c>
    </row>
    <row r="9538" spans="1:5" ht="33">
      <c r="A9538" s="37">
        <v>9536</v>
      </c>
      <c r="B9538" s="209"/>
      <c r="C9538" s="37" t="s">
        <v>21184</v>
      </c>
      <c r="D9538" s="6" t="s">
        <v>9392</v>
      </c>
      <c r="E9538" s="3">
        <v>2</v>
      </c>
    </row>
    <row r="9539" spans="1:5" ht="18.75">
      <c r="A9539" s="37">
        <v>9537</v>
      </c>
      <c r="B9539" s="209"/>
      <c r="C9539" s="37" t="s">
        <v>21185</v>
      </c>
      <c r="D9539" s="6" t="s">
        <v>9393</v>
      </c>
      <c r="E9539" s="3">
        <v>2</v>
      </c>
    </row>
    <row r="9540" spans="1:5" ht="33">
      <c r="A9540" s="37">
        <v>9538</v>
      </c>
      <c r="B9540" s="209"/>
      <c r="C9540" s="37" t="s">
        <v>21186</v>
      </c>
      <c r="D9540" s="6" t="s">
        <v>9394</v>
      </c>
      <c r="E9540" s="3">
        <v>2</v>
      </c>
    </row>
    <row r="9541" spans="1:5" ht="18.75">
      <c r="A9541" s="37">
        <v>9539</v>
      </c>
      <c r="B9541" s="209"/>
      <c r="C9541" s="37" t="s">
        <v>21187</v>
      </c>
      <c r="D9541" s="6" t="s">
        <v>9395</v>
      </c>
      <c r="E9541" s="3">
        <v>2</v>
      </c>
    </row>
    <row r="9542" spans="1:5" ht="33">
      <c r="A9542" s="37">
        <v>9540</v>
      </c>
      <c r="B9542" s="209"/>
      <c r="C9542" s="37" t="s">
        <v>21188</v>
      </c>
      <c r="D9542" s="6" t="s">
        <v>9396</v>
      </c>
      <c r="E9542" s="3">
        <v>2</v>
      </c>
    </row>
    <row r="9543" spans="1:5" ht="33">
      <c r="A9543" s="37">
        <v>9541</v>
      </c>
      <c r="B9543" s="209"/>
      <c r="C9543" s="37" t="s">
        <v>21189</v>
      </c>
      <c r="D9543" s="6" t="s">
        <v>9397</v>
      </c>
      <c r="E9543" s="3">
        <v>2</v>
      </c>
    </row>
    <row r="9544" spans="1:5" ht="49.5">
      <c r="A9544" s="37">
        <v>9542</v>
      </c>
      <c r="B9544" s="209"/>
      <c r="C9544" s="37" t="s">
        <v>21190</v>
      </c>
      <c r="D9544" s="6" t="s">
        <v>9398</v>
      </c>
      <c r="E9544" s="3">
        <v>2</v>
      </c>
    </row>
    <row r="9545" spans="1:5" ht="18.75">
      <c r="A9545" s="37">
        <v>9543</v>
      </c>
      <c r="B9545" s="209"/>
      <c r="C9545" s="37" t="s">
        <v>21191</v>
      </c>
      <c r="D9545" s="6" t="s">
        <v>9399</v>
      </c>
      <c r="E9545" s="3">
        <v>2</v>
      </c>
    </row>
    <row r="9546" spans="1:5" ht="49.5">
      <c r="A9546" s="37">
        <v>9544</v>
      </c>
      <c r="B9546" s="209"/>
      <c r="C9546" s="37" t="s">
        <v>21192</v>
      </c>
      <c r="D9546" s="6" t="s">
        <v>9400</v>
      </c>
      <c r="E9546" s="3">
        <v>2</v>
      </c>
    </row>
    <row r="9547" spans="1:5" ht="33">
      <c r="A9547" s="37">
        <v>9545</v>
      </c>
      <c r="B9547" s="209"/>
      <c r="C9547" s="37" t="s">
        <v>21193</v>
      </c>
      <c r="D9547" s="6" t="s">
        <v>9401</v>
      </c>
      <c r="E9547" s="3">
        <v>2</v>
      </c>
    </row>
    <row r="9548" spans="1:5" ht="18.75">
      <c r="A9548" s="37">
        <v>9546</v>
      </c>
      <c r="B9548" s="209"/>
      <c r="C9548" s="37" t="s">
        <v>21194</v>
      </c>
      <c r="D9548" s="6" t="s">
        <v>9402</v>
      </c>
      <c r="E9548" s="3">
        <v>2</v>
      </c>
    </row>
    <row r="9549" spans="1:5" ht="33">
      <c r="A9549" s="37">
        <v>9547</v>
      </c>
      <c r="B9549" s="209"/>
      <c r="C9549" s="37" t="s">
        <v>21195</v>
      </c>
      <c r="D9549" s="6" t="s">
        <v>9403</v>
      </c>
      <c r="E9549" s="3">
        <v>2</v>
      </c>
    </row>
    <row r="9550" spans="1:5" ht="33">
      <c r="A9550" s="37">
        <v>9548</v>
      </c>
      <c r="B9550" s="209"/>
      <c r="C9550" s="37" t="s">
        <v>21196</v>
      </c>
      <c r="D9550" s="6" t="s">
        <v>9404</v>
      </c>
      <c r="E9550" s="3">
        <v>2</v>
      </c>
    </row>
    <row r="9551" spans="1:5" ht="33">
      <c r="A9551" s="37">
        <v>9549</v>
      </c>
      <c r="B9551" s="209"/>
      <c r="C9551" s="37" t="s">
        <v>21197</v>
      </c>
      <c r="D9551" s="6" t="s">
        <v>9405</v>
      </c>
      <c r="E9551" s="3">
        <v>2</v>
      </c>
    </row>
    <row r="9552" spans="1:5" ht="18.75">
      <c r="A9552" s="37">
        <v>9550</v>
      </c>
      <c r="B9552" s="209"/>
      <c r="C9552" s="37" t="s">
        <v>21198</v>
      </c>
      <c r="D9552" s="6" t="s">
        <v>9406</v>
      </c>
      <c r="E9552" s="3">
        <v>2</v>
      </c>
    </row>
    <row r="9553" spans="1:5" ht="33">
      <c r="A9553" s="37">
        <v>9551</v>
      </c>
      <c r="B9553" s="209"/>
      <c r="C9553" s="37" t="s">
        <v>21199</v>
      </c>
      <c r="D9553" s="6" t="s">
        <v>9407</v>
      </c>
      <c r="E9553" s="3">
        <v>2</v>
      </c>
    </row>
    <row r="9554" spans="1:5" ht="49.5">
      <c r="A9554" s="37">
        <v>9552</v>
      </c>
      <c r="B9554" s="209"/>
      <c r="C9554" s="37" t="s">
        <v>21200</v>
      </c>
      <c r="D9554" s="6" t="s">
        <v>9408</v>
      </c>
      <c r="E9554" s="3">
        <v>2</v>
      </c>
    </row>
    <row r="9555" spans="1:5" ht="49.5">
      <c r="A9555" s="37">
        <v>9553</v>
      </c>
      <c r="B9555" s="209"/>
      <c r="C9555" s="37" t="s">
        <v>21201</v>
      </c>
      <c r="D9555" s="6" t="s">
        <v>9409</v>
      </c>
      <c r="E9555" s="3">
        <v>2</v>
      </c>
    </row>
    <row r="9556" spans="1:5" ht="33">
      <c r="A9556" s="37">
        <v>9554</v>
      </c>
      <c r="B9556" s="209"/>
      <c r="C9556" s="37" t="s">
        <v>21202</v>
      </c>
      <c r="D9556" s="6" t="s">
        <v>9410</v>
      </c>
      <c r="E9556" s="3">
        <v>2</v>
      </c>
    </row>
    <row r="9557" spans="1:5" ht="33">
      <c r="A9557" s="37">
        <v>9555</v>
      </c>
      <c r="B9557" s="209"/>
      <c r="C9557" s="37" t="s">
        <v>21203</v>
      </c>
      <c r="D9557" s="6" t="s">
        <v>9411</v>
      </c>
      <c r="E9557" s="3">
        <v>2</v>
      </c>
    </row>
    <row r="9558" spans="1:5" ht="18.75">
      <c r="A9558" s="37">
        <v>9556</v>
      </c>
      <c r="B9558" s="209"/>
      <c r="C9558" s="37" t="s">
        <v>21204</v>
      </c>
      <c r="D9558" s="6" t="s">
        <v>9412</v>
      </c>
      <c r="E9558" s="3">
        <v>2</v>
      </c>
    </row>
    <row r="9559" spans="1:5" ht="49.5">
      <c r="A9559" s="37">
        <v>9557</v>
      </c>
      <c r="B9559" s="209"/>
      <c r="C9559" s="37" t="s">
        <v>21205</v>
      </c>
      <c r="D9559" s="6" t="s">
        <v>9413</v>
      </c>
      <c r="E9559" s="3">
        <v>2</v>
      </c>
    </row>
    <row r="9560" spans="1:5" ht="33">
      <c r="A9560" s="37">
        <v>9558</v>
      </c>
      <c r="B9560" s="209"/>
      <c r="C9560" s="37" t="s">
        <v>21206</v>
      </c>
      <c r="D9560" s="6" t="s">
        <v>9414</v>
      </c>
      <c r="E9560" s="3">
        <v>2</v>
      </c>
    </row>
    <row r="9561" spans="1:5" ht="33">
      <c r="A9561" s="37">
        <v>9559</v>
      </c>
      <c r="B9561" s="209"/>
      <c r="C9561" s="37" t="s">
        <v>21207</v>
      </c>
      <c r="D9561" s="6" t="s">
        <v>9415</v>
      </c>
      <c r="E9561" s="3">
        <v>2</v>
      </c>
    </row>
    <row r="9562" spans="1:5" ht="33">
      <c r="A9562" s="37">
        <v>9560</v>
      </c>
      <c r="B9562" s="209"/>
      <c r="C9562" s="37" t="s">
        <v>21208</v>
      </c>
      <c r="D9562" s="6" t="s">
        <v>9416</v>
      </c>
      <c r="E9562" s="3">
        <v>2</v>
      </c>
    </row>
    <row r="9563" spans="1:5" ht="33">
      <c r="A9563" s="37">
        <v>9561</v>
      </c>
      <c r="B9563" s="209"/>
      <c r="C9563" s="37" t="s">
        <v>21209</v>
      </c>
      <c r="D9563" s="6" t="s">
        <v>9417</v>
      </c>
      <c r="E9563" s="3">
        <v>2</v>
      </c>
    </row>
    <row r="9564" spans="1:5" ht="33">
      <c r="A9564" s="37">
        <v>9562</v>
      </c>
      <c r="B9564" s="209"/>
      <c r="C9564" s="37" t="s">
        <v>21210</v>
      </c>
      <c r="D9564" s="6" t="s">
        <v>9418</v>
      </c>
      <c r="E9564" s="3">
        <v>2</v>
      </c>
    </row>
    <row r="9565" spans="1:5" ht="33">
      <c r="A9565" s="37">
        <v>9563</v>
      </c>
      <c r="B9565" s="209"/>
      <c r="C9565" s="37" t="s">
        <v>21211</v>
      </c>
      <c r="D9565" s="6" t="s">
        <v>9419</v>
      </c>
      <c r="E9565" s="3">
        <v>2</v>
      </c>
    </row>
    <row r="9566" spans="1:5" ht="33">
      <c r="A9566" s="37">
        <v>9564</v>
      </c>
      <c r="B9566" s="209"/>
      <c r="C9566" s="37" t="s">
        <v>21212</v>
      </c>
      <c r="D9566" s="6" t="s">
        <v>9420</v>
      </c>
      <c r="E9566" s="3">
        <v>2</v>
      </c>
    </row>
    <row r="9567" spans="1:5" ht="33">
      <c r="A9567" s="37">
        <v>9565</v>
      </c>
      <c r="B9567" s="209"/>
      <c r="C9567" s="37" t="s">
        <v>21213</v>
      </c>
      <c r="D9567" s="6" t="s">
        <v>9421</v>
      </c>
      <c r="E9567" s="3">
        <v>2</v>
      </c>
    </row>
    <row r="9568" spans="1:5" ht="33">
      <c r="A9568" s="37">
        <v>9566</v>
      </c>
      <c r="B9568" s="209"/>
      <c r="C9568" s="37" t="s">
        <v>21214</v>
      </c>
      <c r="D9568" s="6" t="s">
        <v>9422</v>
      </c>
      <c r="E9568" s="3">
        <v>2</v>
      </c>
    </row>
    <row r="9569" spans="1:5" ht="33">
      <c r="A9569" s="37">
        <v>9567</v>
      </c>
      <c r="B9569" s="209"/>
      <c r="C9569" s="37" t="s">
        <v>21215</v>
      </c>
      <c r="D9569" s="6" t="s">
        <v>9423</v>
      </c>
      <c r="E9569" s="3">
        <v>2</v>
      </c>
    </row>
    <row r="9570" spans="1:5" ht="33">
      <c r="A9570" s="37">
        <v>9568</v>
      </c>
      <c r="B9570" s="209"/>
      <c r="C9570" s="37" t="s">
        <v>21216</v>
      </c>
      <c r="D9570" s="6" t="s">
        <v>9424</v>
      </c>
      <c r="E9570" s="3">
        <v>2</v>
      </c>
    </row>
    <row r="9571" spans="1:5" ht="33">
      <c r="A9571" s="37">
        <v>9569</v>
      </c>
      <c r="B9571" s="209"/>
      <c r="C9571" s="37" t="s">
        <v>21217</v>
      </c>
      <c r="D9571" s="6" t="s">
        <v>9425</v>
      </c>
      <c r="E9571" s="3">
        <v>2</v>
      </c>
    </row>
    <row r="9572" spans="1:5" ht="18.75">
      <c r="A9572" s="37">
        <v>9570</v>
      </c>
      <c r="B9572" s="209"/>
      <c r="C9572" s="37" t="s">
        <v>21218</v>
      </c>
      <c r="D9572" s="6" t="s">
        <v>9426</v>
      </c>
      <c r="E9572" s="3">
        <v>2</v>
      </c>
    </row>
    <row r="9573" spans="1:5" ht="49.5">
      <c r="A9573" s="37">
        <v>9571</v>
      </c>
      <c r="B9573" s="209"/>
      <c r="C9573" s="37" t="s">
        <v>21219</v>
      </c>
      <c r="D9573" s="6" t="s">
        <v>9427</v>
      </c>
      <c r="E9573" s="3">
        <v>2</v>
      </c>
    </row>
    <row r="9574" spans="1:5" ht="33">
      <c r="A9574" s="37">
        <v>9572</v>
      </c>
      <c r="B9574" s="209"/>
      <c r="C9574" s="37" t="s">
        <v>21220</v>
      </c>
      <c r="D9574" s="6" t="s">
        <v>9428</v>
      </c>
      <c r="E9574" s="3">
        <v>2</v>
      </c>
    </row>
    <row r="9575" spans="1:5" ht="33">
      <c r="A9575" s="37">
        <v>9573</v>
      </c>
      <c r="B9575" s="209"/>
      <c r="C9575" s="37" t="s">
        <v>21221</v>
      </c>
      <c r="D9575" s="6" t="s">
        <v>9429</v>
      </c>
      <c r="E9575" s="3">
        <v>2</v>
      </c>
    </row>
    <row r="9576" spans="1:5" ht="18.75">
      <c r="A9576" s="37">
        <v>9574</v>
      </c>
      <c r="B9576" s="209"/>
      <c r="C9576" s="37" t="s">
        <v>21222</v>
      </c>
      <c r="D9576" s="6" t="s">
        <v>9430</v>
      </c>
      <c r="E9576" s="3">
        <v>2</v>
      </c>
    </row>
    <row r="9577" spans="1:5" ht="33">
      <c r="A9577" s="37">
        <v>9575</v>
      </c>
      <c r="B9577" s="209"/>
      <c r="C9577" s="37" t="s">
        <v>21223</v>
      </c>
      <c r="D9577" s="6" t="s">
        <v>9431</v>
      </c>
      <c r="E9577" s="3">
        <v>2</v>
      </c>
    </row>
    <row r="9578" spans="1:5" ht="18.75">
      <c r="A9578" s="37">
        <v>9576</v>
      </c>
      <c r="B9578" s="209"/>
      <c r="C9578" s="37" t="s">
        <v>21224</v>
      </c>
      <c r="D9578" s="6" t="s">
        <v>9432</v>
      </c>
      <c r="E9578" s="3">
        <v>2</v>
      </c>
    </row>
    <row r="9579" spans="1:5" ht="33">
      <c r="A9579" s="37">
        <v>9577</v>
      </c>
      <c r="B9579" s="209"/>
      <c r="C9579" s="37" t="s">
        <v>21225</v>
      </c>
      <c r="D9579" s="6" t="s">
        <v>9433</v>
      </c>
      <c r="E9579" s="3">
        <v>2</v>
      </c>
    </row>
    <row r="9580" spans="1:5" ht="18.75">
      <c r="A9580" s="37">
        <v>9578</v>
      </c>
      <c r="B9580" s="209"/>
      <c r="C9580" s="37" t="s">
        <v>21226</v>
      </c>
      <c r="D9580" s="6" t="s">
        <v>9434</v>
      </c>
      <c r="E9580" s="3">
        <v>2</v>
      </c>
    </row>
    <row r="9581" spans="1:5" ht="18.75">
      <c r="A9581" s="37">
        <v>9579</v>
      </c>
      <c r="B9581" s="209"/>
      <c r="C9581" s="37" t="s">
        <v>21227</v>
      </c>
      <c r="D9581" s="6" t="s">
        <v>9435</v>
      </c>
      <c r="E9581" s="3">
        <v>1</v>
      </c>
    </row>
    <row r="9582" spans="1:5" ht="33">
      <c r="A9582" s="37">
        <v>9580</v>
      </c>
      <c r="B9582" s="209"/>
      <c r="C9582" s="37" t="s">
        <v>21228</v>
      </c>
      <c r="D9582" s="6" t="s">
        <v>9436</v>
      </c>
      <c r="E9582" s="3">
        <v>1</v>
      </c>
    </row>
    <row r="9583" spans="1:5" ht="33">
      <c r="A9583" s="37">
        <v>9581</v>
      </c>
      <c r="B9583" s="209"/>
      <c r="C9583" s="37" t="s">
        <v>21229</v>
      </c>
      <c r="D9583" s="6" t="s">
        <v>9437</v>
      </c>
      <c r="E9583" s="3">
        <v>1</v>
      </c>
    </row>
    <row r="9584" spans="1:5" ht="33">
      <c r="A9584" s="37">
        <v>9582</v>
      </c>
      <c r="B9584" s="209"/>
      <c r="C9584" s="37" t="s">
        <v>21230</v>
      </c>
      <c r="D9584" s="6" t="s">
        <v>9438</v>
      </c>
      <c r="E9584" s="3">
        <v>1</v>
      </c>
    </row>
    <row r="9585" spans="1:5" ht="18.75">
      <c r="A9585" s="37">
        <v>9583</v>
      </c>
      <c r="B9585" s="209"/>
      <c r="C9585" s="37" t="s">
        <v>21231</v>
      </c>
      <c r="D9585" s="6" t="s">
        <v>9439</v>
      </c>
      <c r="E9585" s="3">
        <v>1</v>
      </c>
    </row>
    <row r="9586" spans="1:5" ht="18.75">
      <c r="A9586" s="37">
        <v>9584</v>
      </c>
      <c r="B9586" s="209"/>
      <c r="C9586" s="37" t="s">
        <v>21232</v>
      </c>
      <c r="D9586" s="6" t="s">
        <v>9440</v>
      </c>
      <c r="E9586" s="3">
        <v>1</v>
      </c>
    </row>
    <row r="9587" spans="1:5" ht="18.75">
      <c r="A9587" s="37">
        <v>9585</v>
      </c>
      <c r="B9587" s="209"/>
      <c r="C9587" s="37" t="s">
        <v>21233</v>
      </c>
      <c r="D9587" s="6" t="s">
        <v>9441</v>
      </c>
      <c r="E9587" s="3">
        <v>1</v>
      </c>
    </row>
    <row r="9588" spans="1:5" ht="18.75">
      <c r="A9588" s="37">
        <v>9586</v>
      </c>
      <c r="B9588" s="209"/>
      <c r="C9588" s="37" t="s">
        <v>21234</v>
      </c>
      <c r="D9588" s="6" t="s">
        <v>9442</v>
      </c>
      <c r="E9588" s="3">
        <v>1</v>
      </c>
    </row>
    <row r="9589" spans="1:5" ht="18.75">
      <c r="A9589" s="37">
        <v>9587</v>
      </c>
      <c r="B9589" s="209"/>
      <c r="C9589" s="37" t="s">
        <v>21235</v>
      </c>
      <c r="D9589" s="6" t="s">
        <v>9443</v>
      </c>
      <c r="E9589" s="3">
        <v>1</v>
      </c>
    </row>
    <row r="9590" spans="1:5" ht="18.75">
      <c r="A9590" s="37">
        <v>9588</v>
      </c>
      <c r="B9590" s="209"/>
      <c r="C9590" s="37" t="s">
        <v>21236</v>
      </c>
      <c r="D9590" s="6" t="s">
        <v>9444</v>
      </c>
      <c r="E9590" s="3">
        <v>1</v>
      </c>
    </row>
    <row r="9591" spans="1:5" ht="18.75">
      <c r="A9591" s="37">
        <v>9589</v>
      </c>
      <c r="B9591" s="209"/>
      <c r="C9591" s="37" t="s">
        <v>21237</v>
      </c>
      <c r="D9591" s="6" t="s">
        <v>9445</v>
      </c>
      <c r="E9591" s="3">
        <v>1</v>
      </c>
    </row>
    <row r="9592" spans="1:5" ht="18.75">
      <c r="A9592" s="37">
        <v>9590</v>
      </c>
      <c r="B9592" s="209"/>
      <c r="C9592" s="37" t="s">
        <v>21238</v>
      </c>
      <c r="D9592" s="6" t="s">
        <v>9446</v>
      </c>
      <c r="E9592" s="3">
        <v>1</v>
      </c>
    </row>
    <row r="9593" spans="1:5" ht="18.75">
      <c r="A9593" s="37">
        <v>9591</v>
      </c>
      <c r="B9593" s="209"/>
      <c r="C9593" s="37" t="s">
        <v>21239</v>
      </c>
      <c r="D9593" s="6" t="s">
        <v>9447</v>
      </c>
      <c r="E9593" s="3">
        <v>1</v>
      </c>
    </row>
    <row r="9594" spans="1:5" ht="18.75">
      <c r="A9594" s="37">
        <v>9592</v>
      </c>
      <c r="B9594" s="209"/>
      <c r="C9594" s="37" t="s">
        <v>21240</v>
      </c>
      <c r="D9594" s="6" t="s">
        <v>9448</v>
      </c>
      <c r="E9594" s="3">
        <v>1</v>
      </c>
    </row>
    <row r="9595" spans="1:5" ht="18.75">
      <c r="A9595" s="37">
        <v>9593</v>
      </c>
      <c r="B9595" s="209"/>
      <c r="C9595" s="37" t="s">
        <v>21241</v>
      </c>
      <c r="D9595" s="6" t="s">
        <v>9449</v>
      </c>
      <c r="E9595" s="3">
        <v>1</v>
      </c>
    </row>
    <row r="9596" spans="1:5" ht="18.75">
      <c r="A9596" s="37">
        <v>9594</v>
      </c>
      <c r="B9596" s="209"/>
      <c r="C9596" s="37" t="s">
        <v>21242</v>
      </c>
      <c r="D9596" s="6" t="s">
        <v>9450</v>
      </c>
      <c r="E9596" s="3">
        <v>1</v>
      </c>
    </row>
    <row r="9597" spans="1:5" ht="18.75">
      <c r="A9597" s="37">
        <v>9595</v>
      </c>
      <c r="B9597" s="209"/>
      <c r="C9597" s="37" t="s">
        <v>21243</v>
      </c>
      <c r="D9597" s="6" t="s">
        <v>9451</v>
      </c>
      <c r="E9597" s="3">
        <v>1</v>
      </c>
    </row>
    <row r="9598" spans="1:5" ht="18.75">
      <c r="A9598" s="37">
        <v>9596</v>
      </c>
      <c r="B9598" s="209"/>
      <c r="C9598" s="37" t="s">
        <v>21244</v>
      </c>
      <c r="D9598" s="6" t="s">
        <v>9452</v>
      </c>
      <c r="E9598" s="3">
        <v>1</v>
      </c>
    </row>
    <row r="9599" spans="1:5" ht="18.75">
      <c r="A9599" s="37">
        <v>9597</v>
      </c>
      <c r="B9599" s="209"/>
      <c r="C9599" s="37" t="s">
        <v>21245</v>
      </c>
      <c r="D9599" s="6" t="s">
        <v>9453</v>
      </c>
      <c r="E9599" s="3">
        <v>1</v>
      </c>
    </row>
    <row r="9600" spans="1:5" ht="18.75">
      <c r="A9600" s="37">
        <v>9598</v>
      </c>
      <c r="B9600" s="209"/>
      <c r="C9600" s="37" t="s">
        <v>21246</v>
      </c>
      <c r="D9600" s="6" t="s">
        <v>9454</v>
      </c>
      <c r="E9600" s="3">
        <v>1</v>
      </c>
    </row>
    <row r="9601" spans="1:5" ht="18.75">
      <c r="A9601" s="37">
        <v>9599</v>
      </c>
      <c r="B9601" s="209"/>
      <c r="C9601" s="37" t="s">
        <v>21247</v>
      </c>
      <c r="D9601" s="6" t="s">
        <v>9455</v>
      </c>
      <c r="E9601" s="3">
        <v>1</v>
      </c>
    </row>
    <row r="9602" spans="1:5" ht="18.75">
      <c r="A9602" s="37">
        <v>9600</v>
      </c>
      <c r="B9602" s="209"/>
      <c r="C9602" s="37" t="s">
        <v>21248</v>
      </c>
      <c r="D9602" s="6" t="s">
        <v>9456</v>
      </c>
      <c r="E9602" s="3">
        <v>1</v>
      </c>
    </row>
    <row r="9603" spans="1:5" ht="18.75">
      <c r="A9603" s="37">
        <v>9601</v>
      </c>
      <c r="B9603" s="209"/>
      <c r="C9603" s="37" t="s">
        <v>21249</v>
      </c>
      <c r="D9603" s="6" t="s">
        <v>9457</v>
      </c>
      <c r="E9603" s="3">
        <v>1</v>
      </c>
    </row>
    <row r="9604" spans="1:5" ht="18.75">
      <c r="A9604" s="37">
        <v>9602</v>
      </c>
      <c r="B9604" s="209"/>
      <c r="C9604" s="37" t="s">
        <v>21250</v>
      </c>
      <c r="D9604" s="6" t="s">
        <v>9458</v>
      </c>
      <c r="E9604" s="3">
        <v>1</v>
      </c>
    </row>
    <row r="9605" spans="1:5" ht="18.75">
      <c r="A9605" s="37">
        <v>9603</v>
      </c>
      <c r="B9605" s="209"/>
      <c r="C9605" s="37" t="s">
        <v>21251</v>
      </c>
      <c r="D9605" s="6" t="s">
        <v>9459</v>
      </c>
      <c r="E9605" s="3">
        <v>1</v>
      </c>
    </row>
    <row r="9606" spans="1:5" ht="18.75">
      <c r="A9606" s="37">
        <v>9604</v>
      </c>
      <c r="B9606" s="209"/>
      <c r="C9606" s="37" t="s">
        <v>21252</v>
      </c>
      <c r="D9606" s="6" t="s">
        <v>9460</v>
      </c>
      <c r="E9606" s="3">
        <v>1</v>
      </c>
    </row>
    <row r="9607" spans="1:5" ht="18.75">
      <c r="A9607" s="37">
        <v>9605</v>
      </c>
      <c r="B9607" s="209"/>
      <c r="C9607" s="37" t="s">
        <v>21253</v>
      </c>
      <c r="D9607" s="6" t="s">
        <v>9461</v>
      </c>
      <c r="E9607" s="3">
        <v>1</v>
      </c>
    </row>
    <row r="9608" spans="1:5" ht="18.75">
      <c r="A9608" s="37">
        <v>9606</v>
      </c>
      <c r="B9608" s="209"/>
      <c r="C9608" s="37" t="s">
        <v>21254</v>
      </c>
      <c r="D9608" s="6" t="s">
        <v>9462</v>
      </c>
      <c r="E9608" s="3">
        <v>1</v>
      </c>
    </row>
    <row r="9609" spans="1:5" ht="18.75">
      <c r="A9609" s="37">
        <v>9607</v>
      </c>
      <c r="B9609" s="209"/>
      <c r="C9609" s="37" t="s">
        <v>21255</v>
      </c>
      <c r="D9609" s="6" t="s">
        <v>9463</v>
      </c>
      <c r="E9609" s="3">
        <v>1</v>
      </c>
    </row>
    <row r="9610" spans="1:5" ht="18.75">
      <c r="A9610" s="37">
        <v>9608</v>
      </c>
      <c r="B9610" s="209"/>
      <c r="C9610" s="37" t="s">
        <v>21256</v>
      </c>
      <c r="D9610" s="6" t="s">
        <v>9464</v>
      </c>
      <c r="E9610" s="3">
        <v>1</v>
      </c>
    </row>
    <row r="9611" spans="1:5" ht="18.75">
      <c r="A9611" s="37">
        <v>9609</v>
      </c>
      <c r="B9611" s="209"/>
      <c r="C9611" s="37" t="s">
        <v>21257</v>
      </c>
      <c r="D9611" s="6" t="s">
        <v>9465</v>
      </c>
      <c r="E9611" s="3">
        <v>1</v>
      </c>
    </row>
    <row r="9612" spans="1:5" ht="18.75">
      <c r="A9612" s="37">
        <v>9610</v>
      </c>
      <c r="B9612" s="209"/>
      <c r="C9612" s="37" t="s">
        <v>21258</v>
      </c>
      <c r="D9612" s="6" t="s">
        <v>9466</v>
      </c>
      <c r="E9612" s="3">
        <v>1</v>
      </c>
    </row>
    <row r="9613" spans="1:5" ht="18.75">
      <c r="A9613" s="37">
        <v>9611</v>
      </c>
      <c r="B9613" s="209"/>
      <c r="C9613" s="37" t="s">
        <v>21259</v>
      </c>
      <c r="D9613" s="6" t="s">
        <v>9467</v>
      </c>
      <c r="E9613" s="3">
        <v>1</v>
      </c>
    </row>
    <row r="9614" spans="1:5" ht="18.75">
      <c r="A9614" s="37">
        <v>9612</v>
      </c>
      <c r="B9614" s="209"/>
      <c r="C9614" s="37" t="s">
        <v>21260</v>
      </c>
      <c r="D9614" s="6" t="s">
        <v>9468</v>
      </c>
      <c r="E9614" s="3">
        <v>1</v>
      </c>
    </row>
    <row r="9615" spans="1:5" ht="18.75">
      <c r="A9615" s="37">
        <v>9613</v>
      </c>
      <c r="B9615" s="209"/>
      <c r="C9615" s="37" t="s">
        <v>21261</v>
      </c>
      <c r="D9615" s="6" t="s">
        <v>9469</v>
      </c>
      <c r="E9615" s="3">
        <v>1</v>
      </c>
    </row>
    <row r="9616" spans="1:5" ht="18.75">
      <c r="A9616" s="37">
        <v>9614</v>
      </c>
      <c r="B9616" s="209"/>
      <c r="C9616" s="37" t="s">
        <v>21262</v>
      </c>
      <c r="D9616" s="6" t="s">
        <v>9470</v>
      </c>
      <c r="E9616" s="3">
        <v>1</v>
      </c>
    </row>
    <row r="9617" spans="1:5" ht="18.75">
      <c r="A9617" s="37">
        <v>9615</v>
      </c>
      <c r="B9617" s="209"/>
      <c r="C9617" s="37" t="s">
        <v>21263</v>
      </c>
      <c r="D9617" s="6" t="s">
        <v>9471</v>
      </c>
      <c r="E9617" s="3">
        <v>1</v>
      </c>
    </row>
    <row r="9618" spans="1:5" ht="18.75">
      <c r="A9618" s="37">
        <v>9616</v>
      </c>
      <c r="B9618" s="209"/>
      <c r="C9618" s="37" t="s">
        <v>21264</v>
      </c>
      <c r="D9618" s="6" t="s">
        <v>9472</v>
      </c>
      <c r="E9618" s="3">
        <v>1</v>
      </c>
    </row>
    <row r="9619" spans="1:5" ht="18.75">
      <c r="A9619" s="37">
        <v>9617</v>
      </c>
      <c r="B9619" s="209"/>
      <c r="C9619" s="37" t="s">
        <v>21265</v>
      </c>
      <c r="D9619" s="6" t="s">
        <v>9473</v>
      </c>
      <c r="E9619" s="3">
        <v>1</v>
      </c>
    </row>
    <row r="9620" spans="1:5" ht="18.75">
      <c r="A9620" s="37">
        <v>9618</v>
      </c>
      <c r="B9620" s="209"/>
      <c r="C9620" s="37" t="s">
        <v>21266</v>
      </c>
      <c r="D9620" s="6" t="s">
        <v>9474</v>
      </c>
      <c r="E9620" s="3">
        <v>1</v>
      </c>
    </row>
    <row r="9621" spans="1:5" ht="18.75">
      <c r="A9621" s="37">
        <v>9619</v>
      </c>
      <c r="B9621" s="209"/>
      <c r="C9621" s="37" t="s">
        <v>21267</v>
      </c>
      <c r="D9621" s="6" t="s">
        <v>9475</v>
      </c>
      <c r="E9621" s="3">
        <v>1</v>
      </c>
    </row>
    <row r="9622" spans="1:5" ht="18.75">
      <c r="A9622" s="37">
        <v>9620</v>
      </c>
      <c r="B9622" s="209"/>
      <c r="C9622" s="37" t="s">
        <v>21268</v>
      </c>
      <c r="D9622" s="6" t="s">
        <v>9476</v>
      </c>
      <c r="E9622" s="3">
        <v>1</v>
      </c>
    </row>
    <row r="9623" spans="1:5" ht="18.75">
      <c r="A9623" s="37">
        <v>9621</v>
      </c>
      <c r="B9623" s="209"/>
      <c r="C9623" s="37" t="s">
        <v>21269</v>
      </c>
      <c r="D9623" s="6" t="s">
        <v>9477</v>
      </c>
      <c r="E9623" s="3">
        <v>1</v>
      </c>
    </row>
    <row r="9624" spans="1:5" ht="18.75">
      <c r="A9624" s="37">
        <v>9622</v>
      </c>
      <c r="B9624" s="209"/>
      <c r="C9624" s="37" t="s">
        <v>21270</v>
      </c>
      <c r="D9624" s="6" t="s">
        <v>9478</v>
      </c>
      <c r="E9624" s="3">
        <v>1</v>
      </c>
    </row>
    <row r="9625" spans="1:5" ht="18.75">
      <c r="A9625" s="37">
        <v>9623</v>
      </c>
      <c r="B9625" s="209"/>
      <c r="C9625" s="37" t="s">
        <v>21271</v>
      </c>
      <c r="D9625" s="6" t="s">
        <v>9479</v>
      </c>
      <c r="E9625" s="3">
        <v>1</v>
      </c>
    </row>
    <row r="9626" spans="1:5" ht="18.75">
      <c r="A9626" s="37">
        <v>9624</v>
      </c>
      <c r="B9626" s="209"/>
      <c r="C9626" s="37" t="s">
        <v>21272</v>
      </c>
      <c r="D9626" s="6" t="s">
        <v>9480</v>
      </c>
      <c r="E9626" s="3">
        <v>1</v>
      </c>
    </row>
    <row r="9627" spans="1:5" ht="18.75">
      <c r="A9627" s="37">
        <v>9625</v>
      </c>
      <c r="B9627" s="209"/>
      <c r="C9627" s="37" t="s">
        <v>21273</v>
      </c>
      <c r="D9627" s="6" t="s">
        <v>9481</v>
      </c>
      <c r="E9627" s="3">
        <v>1</v>
      </c>
    </row>
    <row r="9628" spans="1:5" ht="18.75">
      <c r="A9628" s="37">
        <v>9626</v>
      </c>
      <c r="B9628" s="209"/>
      <c r="C9628" s="37" t="s">
        <v>21274</v>
      </c>
      <c r="D9628" s="6" t="s">
        <v>9482</v>
      </c>
      <c r="E9628" s="3">
        <v>1</v>
      </c>
    </row>
    <row r="9629" spans="1:5" ht="18.75">
      <c r="A9629" s="37">
        <v>9627</v>
      </c>
      <c r="B9629" s="209"/>
      <c r="C9629" s="37" t="s">
        <v>21275</v>
      </c>
      <c r="D9629" s="6" t="s">
        <v>9483</v>
      </c>
      <c r="E9629" s="3">
        <v>1</v>
      </c>
    </row>
    <row r="9630" spans="1:5" ht="18.75">
      <c r="A9630" s="37">
        <v>9628</v>
      </c>
      <c r="B9630" s="209"/>
      <c r="C9630" s="37" t="s">
        <v>21276</v>
      </c>
      <c r="D9630" s="6" t="s">
        <v>9484</v>
      </c>
      <c r="E9630" s="3">
        <v>1</v>
      </c>
    </row>
    <row r="9631" spans="1:5" ht="18.75">
      <c r="A9631" s="37">
        <v>9629</v>
      </c>
      <c r="B9631" s="209"/>
      <c r="C9631" s="37" t="s">
        <v>21277</v>
      </c>
      <c r="D9631" s="6" t="s">
        <v>9485</v>
      </c>
      <c r="E9631" s="3">
        <v>1</v>
      </c>
    </row>
    <row r="9632" spans="1:5" ht="18.75">
      <c r="A9632" s="37">
        <v>9630</v>
      </c>
      <c r="B9632" s="209"/>
      <c r="C9632" s="37" t="s">
        <v>21278</v>
      </c>
      <c r="D9632" s="6" t="s">
        <v>9486</v>
      </c>
      <c r="E9632" s="3">
        <v>1</v>
      </c>
    </row>
    <row r="9633" spans="1:5" ht="18.75">
      <c r="A9633" s="37">
        <v>9631</v>
      </c>
      <c r="B9633" s="209"/>
      <c r="C9633" s="37" t="s">
        <v>21279</v>
      </c>
      <c r="D9633" s="6" t="s">
        <v>9487</v>
      </c>
      <c r="E9633" s="3">
        <v>1</v>
      </c>
    </row>
    <row r="9634" spans="1:5" ht="18.75">
      <c r="A9634" s="37">
        <v>9632</v>
      </c>
      <c r="B9634" s="209"/>
      <c r="C9634" s="37" t="s">
        <v>21280</v>
      </c>
      <c r="D9634" s="6" t="s">
        <v>9488</v>
      </c>
      <c r="E9634" s="3">
        <v>1</v>
      </c>
    </row>
    <row r="9635" spans="1:5" ht="18.75">
      <c r="A9635" s="37">
        <v>9633</v>
      </c>
      <c r="B9635" s="209"/>
      <c r="C9635" s="37" t="s">
        <v>21281</v>
      </c>
      <c r="D9635" s="6" t="s">
        <v>9489</v>
      </c>
      <c r="E9635" s="3">
        <v>1</v>
      </c>
    </row>
    <row r="9636" spans="1:5" ht="18.75">
      <c r="A9636" s="37">
        <v>9634</v>
      </c>
      <c r="B9636" s="209"/>
      <c r="C9636" s="37" t="s">
        <v>21282</v>
      </c>
      <c r="D9636" s="6" t="s">
        <v>9490</v>
      </c>
      <c r="E9636" s="3">
        <v>1</v>
      </c>
    </row>
    <row r="9637" spans="1:5" ht="18.75">
      <c r="A9637" s="37">
        <v>9635</v>
      </c>
      <c r="B9637" s="209"/>
      <c r="C9637" s="37" t="s">
        <v>21283</v>
      </c>
      <c r="D9637" s="6" t="s">
        <v>9491</v>
      </c>
      <c r="E9637" s="3">
        <v>1</v>
      </c>
    </row>
    <row r="9638" spans="1:5" ht="18.75">
      <c r="A9638" s="37">
        <v>9636</v>
      </c>
      <c r="B9638" s="209"/>
      <c r="C9638" s="37" t="s">
        <v>21284</v>
      </c>
      <c r="D9638" s="6" t="s">
        <v>9492</v>
      </c>
      <c r="E9638" s="3">
        <v>1</v>
      </c>
    </row>
    <row r="9639" spans="1:5" ht="18.75">
      <c r="A9639" s="37">
        <v>9637</v>
      </c>
      <c r="B9639" s="209"/>
      <c r="C9639" s="37" t="s">
        <v>21285</v>
      </c>
      <c r="D9639" s="6" t="s">
        <v>9493</v>
      </c>
      <c r="E9639" s="3">
        <v>1</v>
      </c>
    </row>
    <row r="9640" spans="1:5" ht="18.75">
      <c r="A9640" s="37">
        <v>9638</v>
      </c>
      <c r="B9640" s="209"/>
      <c r="C9640" s="37" t="s">
        <v>21286</v>
      </c>
      <c r="D9640" s="6" t="s">
        <v>9494</v>
      </c>
      <c r="E9640" s="3">
        <v>1</v>
      </c>
    </row>
    <row r="9641" spans="1:5" ht="18.75">
      <c r="A9641" s="37">
        <v>9639</v>
      </c>
      <c r="B9641" s="209"/>
      <c r="C9641" s="37" t="s">
        <v>21287</v>
      </c>
      <c r="D9641" s="6" t="s">
        <v>9495</v>
      </c>
      <c r="E9641" s="3">
        <v>1</v>
      </c>
    </row>
    <row r="9642" spans="1:5" ht="18.75">
      <c r="A9642" s="37">
        <v>9640</v>
      </c>
      <c r="B9642" s="209"/>
      <c r="C9642" s="37" t="s">
        <v>21288</v>
      </c>
      <c r="D9642" s="6" t="s">
        <v>9496</v>
      </c>
      <c r="E9642" s="3">
        <v>1</v>
      </c>
    </row>
    <row r="9643" spans="1:5" ht="18.75">
      <c r="A9643" s="37">
        <v>9641</v>
      </c>
      <c r="B9643" s="209"/>
      <c r="C9643" s="37" t="s">
        <v>21289</v>
      </c>
      <c r="D9643" s="6" t="s">
        <v>9497</v>
      </c>
      <c r="E9643" s="3">
        <v>1</v>
      </c>
    </row>
    <row r="9644" spans="1:5" ht="18.75">
      <c r="A9644" s="37">
        <v>9642</v>
      </c>
      <c r="B9644" s="209"/>
      <c r="C9644" s="37" t="s">
        <v>21290</v>
      </c>
      <c r="D9644" s="6" t="s">
        <v>9498</v>
      </c>
      <c r="E9644" s="3">
        <v>1</v>
      </c>
    </row>
    <row r="9645" spans="1:5" ht="33">
      <c r="A9645" s="37">
        <v>9643</v>
      </c>
      <c r="B9645" s="209"/>
      <c r="C9645" s="37" t="s">
        <v>21291</v>
      </c>
      <c r="D9645" s="6" t="s">
        <v>9499</v>
      </c>
      <c r="E9645" s="3">
        <v>1</v>
      </c>
    </row>
    <row r="9646" spans="1:5" ht="33">
      <c r="A9646" s="37">
        <v>9644</v>
      </c>
      <c r="B9646" s="209"/>
      <c r="C9646" s="37" t="s">
        <v>21292</v>
      </c>
      <c r="D9646" s="6" t="s">
        <v>9500</v>
      </c>
      <c r="E9646" s="3">
        <v>1</v>
      </c>
    </row>
    <row r="9647" spans="1:5" ht="33">
      <c r="A9647" s="37">
        <v>9645</v>
      </c>
      <c r="B9647" s="209"/>
      <c r="C9647" s="37" t="s">
        <v>21293</v>
      </c>
      <c r="D9647" s="6" t="s">
        <v>9501</v>
      </c>
      <c r="E9647" s="3">
        <v>1</v>
      </c>
    </row>
    <row r="9648" spans="1:5" ht="33">
      <c r="A9648" s="37">
        <v>9646</v>
      </c>
      <c r="B9648" s="209"/>
      <c r="C9648" s="37" t="s">
        <v>21294</v>
      </c>
      <c r="D9648" s="6" t="s">
        <v>9502</v>
      </c>
      <c r="E9648" s="3">
        <v>1</v>
      </c>
    </row>
    <row r="9649" spans="1:5" ht="33">
      <c r="A9649" s="37">
        <v>9647</v>
      </c>
      <c r="B9649" s="209"/>
      <c r="C9649" s="37" t="s">
        <v>21295</v>
      </c>
      <c r="D9649" s="6" t="s">
        <v>9503</v>
      </c>
      <c r="E9649" s="3">
        <v>1</v>
      </c>
    </row>
    <row r="9650" spans="1:5" ht="33">
      <c r="A9650" s="37">
        <v>9648</v>
      </c>
      <c r="B9650" s="209"/>
      <c r="C9650" s="37" t="s">
        <v>21296</v>
      </c>
      <c r="D9650" s="6" t="s">
        <v>9504</v>
      </c>
      <c r="E9650" s="3">
        <v>2</v>
      </c>
    </row>
    <row r="9651" spans="1:5" ht="18.75">
      <c r="A9651" s="37">
        <v>9649</v>
      </c>
      <c r="B9651" s="209"/>
      <c r="C9651" s="37" t="s">
        <v>21297</v>
      </c>
      <c r="D9651" s="6" t="s">
        <v>9505</v>
      </c>
      <c r="E9651" s="3">
        <v>2</v>
      </c>
    </row>
    <row r="9652" spans="1:5" ht="33">
      <c r="A9652" s="37">
        <v>9650</v>
      </c>
      <c r="B9652" s="209"/>
      <c r="C9652" s="37" t="s">
        <v>21298</v>
      </c>
      <c r="D9652" s="6" t="s">
        <v>9506</v>
      </c>
      <c r="E9652" s="3">
        <v>2</v>
      </c>
    </row>
    <row r="9653" spans="1:5" ht="33">
      <c r="A9653" s="37">
        <v>9651</v>
      </c>
      <c r="B9653" s="209"/>
      <c r="C9653" s="37" t="s">
        <v>21299</v>
      </c>
      <c r="D9653" s="6" t="s">
        <v>9507</v>
      </c>
      <c r="E9653" s="3">
        <v>2</v>
      </c>
    </row>
    <row r="9654" spans="1:5" ht="18.75">
      <c r="A9654" s="37">
        <v>9652</v>
      </c>
      <c r="B9654" s="209"/>
      <c r="C9654" s="37" t="s">
        <v>21300</v>
      </c>
      <c r="D9654" s="6" t="s">
        <v>9508</v>
      </c>
      <c r="E9654" s="3">
        <v>2</v>
      </c>
    </row>
    <row r="9655" spans="1:5" ht="33">
      <c r="A9655" s="37">
        <v>9653</v>
      </c>
      <c r="B9655" s="209"/>
      <c r="C9655" s="37" t="s">
        <v>21301</v>
      </c>
      <c r="D9655" s="6" t="s">
        <v>9509</v>
      </c>
      <c r="E9655" s="3">
        <v>2</v>
      </c>
    </row>
    <row r="9656" spans="1:5" ht="33">
      <c r="A9656" s="37">
        <v>9654</v>
      </c>
      <c r="B9656" s="209"/>
      <c r="C9656" s="37" t="s">
        <v>21302</v>
      </c>
      <c r="D9656" s="6" t="s">
        <v>9510</v>
      </c>
      <c r="E9656" s="3">
        <v>2</v>
      </c>
    </row>
    <row r="9657" spans="1:5" ht="33">
      <c r="A9657" s="37">
        <v>9655</v>
      </c>
      <c r="B9657" s="209"/>
      <c r="C9657" s="37" t="s">
        <v>21303</v>
      </c>
      <c r="D9657" s="6" t="s">
        <v>9511</v>
      </c>
      <c r="E9657" s="3">
        <v>2</v>
      </c>
    </row>
    <row r="9658" spans="1:5" ht="33">
      <c r="A9658" s="37">
        <v>9656</v>
      </c>
      <c r="B9658" s="209"/>
      <c r="C9658" s="37" t="s">
        <v>21304</v>
      </c>
      <c r="D9658" s="6" t="s">
        <v>9512</v>
      </c>
      <c r="E9658" s="3">
        <v>2</v>
      </c>
    </row>
    <row r="9659" spans="1:5" ht="33">
      <c r="A9659" s="37">
        <v>9657</v>
      </c>
      <c r="B9659" s="209"/>
      <c r="C9659" s="37" t="s">
        <v>21305</v>
      </c>
      <c r="D9659" s="6" t="s">
        <v>9513</v>
      </c>
      <c r="E9659" s="3">
        <v>2</v>
      </c>
    </row>
    <row r="9660" spans="1:5" ht="33">
      <c r="A9660" s="37">
        <v>9658</v>
      </c>
      <c r="B9660" s="209"/>
      <c r="C9660" s="37" t="s">
        <v>21306</v>
      </c>
      <c r="D9660" s="6" t="s">
        <v>9514</v>
      </c>
      <c r="E9660" s="3">
        <v>2</v>
      </c>
    </row>
    <row r="9661" spans="1:5" ht="33">
      <c r="A9661" s="37">
        <v>9659</v>
      </c>
      <c r="B9661" s="209"/>
      <c r="C9661" s="37" t="s">
        <v>21307</v>
      </c>
      <c r="D9661" s="6" t="s">
        <v>9515</v>
      </c>
      <c r="E9661" s="3">
        <v>2</v>
      </c>
    </row>
    <row r="9662" spans="1:5" ht="33">
      <c r="A9662" s="37">
        <v>9660</v>
      </c>
      <c r="B9662" s="209"/>
      <c r="C9662" s="37" t="s">
        <v>21308</v>
      </c>
      <c r="D9662" s="6" t="s">
        <v>9516</v>
      </c>
      <c r="E9662" s="3">
        <v>2</v>
      </c>
    </row>
    <row r="9663" spans="1:5" ht="33">
      <c r="A9663" s="37">
        <v>9661</v>
      </c>
      <c r="B9663" s="209"/>
      <c r="C9663" s="37" t="s">
        <v>21309</v>
      </c>
      <c r="D9663" s="6" t="s">
        <v>9517</v>
      </c>
      <c r="E9663" s="3">
        <v>2</v>
      </c>
    </row>
    <row r="9664" spans="1:5" ht="33">
      <c r="A9664" s="37">
        <v>9662</v>
      </c>
      <c r="B9664" s="209"/>
      <c r="C9664" s="37" t="s">
        <v>21310</v>
      </c>
      <c r="D9664" s="6" t="s">
        <v>9518</v>
      </c>
      <c r="E9664" s="3">
        <v>2</v>
      </c>
    </row>
    <row r="9665" spans="1:5" ht="33">
      <c r="A9665" s="37">
        <v>9663</v>
      </c>
      <c r="B9665" s="209"/>
      <c r="C9665" s="37" t="s">
        <v>21311</v>
      </c>
      <c r="D9665" s="6" t="s">
        <v>9519</v>
      </c>
      <c r="E9665" s="3">
        <v>2</v>
      </c>
    </row>
    <row r="9666" spans="1:5" ht="33">
      <c r="A9666" s="37">
        <v>9664</v>
      </c>
      <c r="B9666" s="209"/>
      <c r="C9666" s="37" t="s">
        <v>21312</v>
      </c>
      <c r="D9666" s="6" t="s">
        <v>9520</v>
      </c>
      <c r="E9666" s="3">
        <v>2</v>
      </c>
    </row>
    <row r="9667" spans="1:5" ht="33">
      <c r="A9667" s="37">
        <v>9665</v>
      </c>
      <c r="B9667" s="209"/>
      <c r="C9667" s="37" t="s">
        <v>21313</v>
      </c>
      <c r="D9667" s="6" t="s">
        <v>9521</v>
      </c>
      <c r="E9667" s="3">
        <v>2</v>
      </c>
    </row>
    <row r="9668" spans="1:5" ht="33">
      <c r="A9668" s="37">
        <v>9666</v>
      </c>
      <c r="B9668" s="209"/>
      <c r="C9668" s="37" t="s">
        <v>21314</v>
      </c>
      <c r="D9668" s="6" t="s">
        <v>9522</v>
      </c>
      <c r="E9668" s="3">
        <v>2</v>
      </c>
    </row>
    <row r="9669" spans="1:5" ht="33">
      <c r="A9669" s="37">
        <v>9667</v>
      </c>
      <c r="B9669" s="209"/>
      <c r="C9669" s="37" t="s">
        <v>21315</v>
      </c>
      <c r="D9669" s="6" t="s">
        <v>9523</v>
      </c>
      <c r="E9669" s="3">
        <v>2</v>
      </c>
    </row>
    <row r="9670" spans="1:5" ht="18.75">
      <c r="A9670" s="37">
        <v>9668</v>
      </c>
      <c r="B9670" s="209"/>
      <c r="C9670" s="37" t="s">
        <v>21316</v>
      </c>
      <c r="D9670" s="6" t="s">
        <v>9524</v>
      </c>
      <c r="E9670" s="3">
        <v>2</v>
      </c>
    </row>
    <row r="9671" spans="1:5" ht="18.75">
      <c r="A9671" s="37">
        <v>9669</v>
      </c>
      <c r="B9671" s="209"/>
      <c r="C9671" s="37" t="s">
        <v>21317</v>
      </c>
      <c r="D9671" s="6" t="s">
        <v>9525</v>
      </c>
      <c r="E9671" s="3">
        <v>2</v>
      </c>
    </row>
    <row r="9672" spans="1:5" ht="33">
      <c r="A9672" s="37">
        <v>9670</v>
      </c>
      <c r="B9672" s="209"/>
      <c r="C9672" s="37" t="s">
        <v>21318</v>
      </c>
      <c r="D9672" s="6" t="s">
        <v>9526</v>
      </c>
      <c r="E9672" s="3">
        <v>2</v>
      </c>
    </row>
    <row r="9673" spans="1:5" ht="18.75">
      <c r="A9673" s="37">
        <v>9671</v>
      </c>
      <c r="B9673" s="209"/>
      <c r="C9673" s="37" t="s">
        <v>21319</v>
      </c>
      <c r="D9673" s="6" t="s">
        <v>9527</v>
      </c>
      <c r="E9673" s="3">
        <v>2</v>
      </c>
    </row>
    <row r="9674" spans="1:5" ht="18.75">
      <c r="A9674" s="37">
        <v>9672</v>
      </c>
      <c r="B9674" s="209"/>
      <c r="C9674" s="37" t="s">
        <v>21320</v>
      </c>
      <c r="D9674" s="6" t="s">
        <v>9528</v>
      </c>
      <c r="E9674" s="3">
        <v>2</v>
      </c>
    </row>
    <row r="9675" spans="1:5" ht="18.75">
      <c r="A9675" s="37">
        <v>9673</v>
      </c>
      <c r="B9675" s="209"/>
      <c r="C9675" s="37" t="s">
        <v>21321</v>
      </c>
      <c r="D9675" s="6" t="s">
        <v>9529</v>
      </c>
      <c r="E9675" s="3">
        <v>2</v>
      </c>
    </row>
    <row r="9676" spans="1:5" ht="18.75">
      <c r="A9676" s="37">
        <v>9674</v>
      </c>
      <c r="B9676" s="209"/>
      <c r="C9676" s="37" t="s">
        <v>21322</v>
      </c>
      <c r="D9676" s="6" t="s">
        <v>9530</v>
      </c>
      <c r="E9676" s="3">
        <v>2</v>
      </c>
    </row>
    <row r="9677" spans="1:5" ht="18.75">
      <c r="A9677" s="37">
        <v>9675</v>
      </c>
      <c r="B9677" s="209"/>
      <c r="C9677" s="37" t="s">
        <v>21323</v>
      </c>
      <c r="D9677" s="6" t="s">
        <v>9531</v>
      </c>
      <c r="E9677" s="3">
        <v>2</v>
      </c>
    </row>
    <row r="9678" spans="1:5" ht="33">
      <c r="A9678" s="37">
        <v>9676</v>
      </c>
      <c r="B9678" s="209"/>
      <c r="C9678" s="37" t="s">
        <v>21324</v>
      </c>
      <c r="D9678" s="6" t="s">
        <v>9532</v>
      </c>
      <c r="E9678" s="3">
        <v>2</v>
      </c>
    </row>
    <row r="9679" spans="1:5" ht="33">
      <c r="A9679" s="37">
        <v>9677</v>
      </c>
      <c r="B9679" s="209"/>
      <c r="C9679" s="37" t="s">
        <v>21325</v>
      </c>
      <c r="D9679" s="6" t="s">
        <v>9533</v>
      </c>
      <c r="E9679" s="3">
        <v>2</v>
      </c>
    </row>
    <row r="9680" spans="1:5" ht="18.75">
      <c r="A9680" s="37">
        <v>9678</v>
      </c>
      <c r="B9680" s="209"/>
      <c r="C9680" s="37" t="s">
        <v>21326</v>
      </c>
      <c r="D9680" s="6" t="s">
        <v>9534</v>
      </c>
      <c r="E9680" s="3">
        <v>2</v>
      </c>
    </row>
    <row r="9681" spans="1:5" ht="33">
      <c r="A9681" s="37">
        <v>9679</v>
      </c>
      <c r="B9681" s="209"/>
      <c r="C9681" s="37" t="s">
        <v>21327</v>
      </c>
      <c r="D9681" s="6" t="s">
        <v>9535</v>
      </c>
      <c r="E9681" s="3">
        <v>2</v>
      </c>
    </row>
    <row r="9682" spans="1:5" ht="33">
      <c r="A9682" s="37">
        <v>9680</v>
      </c>
      <c r="B9682" s="209"/>
      <c r="C9682" s="37" t="s">
        <v>21328</v>
      </c>
      <c r="D9682" s="6" t="s">
        <v>9536</v>
      </c>
      <c r="E9682" s="3">
        <v>2</v>
      </c>
    </row>
    <row r="9683" spans="1:5" ht="33">
      <c r="A9683" s="37">
        <v>9681</v>
      </c>
      <c r="B9683" s="209"/>
      <c r="C9683" s="37" t="s">
        <v>21329</v>
      </c>
      <c r="D9683" s="6" t="s">
        <v>9537</v>
      </c>
      <c r="E9683" s="3">
        <v>2</v>
      </c>
    </row>
    <row r="9684" spans="1:5" ht="33">
      <c r="A9684" s="37">
        <v>9682</v>
      </c>
      <c r="B9684" s="209"/>
      <c r="C9684" s="37" t="s">
        <v>21330</v>
      </c>
      <c r="D9684" s="6" t="s">
        <v>9538</v>
      </c>
      <c r="E9684" s="3">
        <v>2</v>
      </c>
    </row>
    <row r="9685" spans="1:5" ht="33">
      <c r="A9685" s="37">
        <v>9683</v>
      </c>
      <c r="B9685" s="209"/>
      <c r="C9685" s="37" t="s">
        <v>21331</v>
      </c>
      <c r="D9685" s="6" t="s">
        <v>9539</v>
      </c>
      <c r="E9685" s="3">
        <v>2</v>
      </c>
    </row>
    <row r="9686" spans="1:5" ht="33">
      <c r="A9686" s="37">
        <v>9684</v>
      </c>
      <c r="B9686" s="209"/>
      <c r="C9686" s="37" t="s">
        <v>21332</v>
      </c>
      <c r="D9686" s="6" t="s">
        <v>9540</v>
      </c>
      <c r="E9686" s="3">
        <v>2</v>
      </c>
    </row>
    <row r="9687" spans="1:5" ht="33">
      <c r="A9687" s="37">
        <v>9685</v>
      </c>
      <c r="B9687" s="209"/>
      <c r="C9687" s="37" t="s">
        <v>21333</v>
      </c>
      <c r="D9687" s="6" t="s">
        <v>9541</v>
      </c>
      <c r="E9687" s="3">
        <v>2</v>
      </c>
    </row>
    <row r="9688" spans="1:5" ht="33">
      <c r="A9688" s="37">
        <v>9686</v>
      </c>
      <c r="B9688" s="209"/>
      <c r="C9688" s="37" t="s">
        <v>21334</v>
      </c>
      <c r="D9688" s="6" t="s">
        <v>9542</v>
      </c>
      <c r="E9688" s="3">
        <v>2</v>
      </c>
    </row>
    <row r="9689" spans="1:5" ht="33">
      <c r="A9689" s="37">
        <v>9687</v>
      </c>
      <c r="B9689" s="209"/>
      <c r="C9689" s="37" t="s">
        <v>21335</v>
      </c>
      <c r="D9689" s="6" t="s">
        <v>9543</v>
      </c>
      <c r="E9689" s="3">
        <v>2</v>
      </c>
    </row>
    <row r="9690" spans="1:5" ht="33">
      <c r="A9690" s="37">
        <v>9688</v>
      </c>
      <c r="B9690" s="209"/>
      <c r="C9690" s="37" t="s">
        <v>21336</v>
      </c>
      <c r="D9690" s="6" t="s">
        <v>9544</v>
      </c>
      <c r="E9690" s="3">
        <v>2</v>
      </c>
    </row>
    <row r="9691" spans="1:5" ht="33">
      <c r="A9691" s="37">
        <v>9689</v>
      </c>
      <c r="B9691" s="209"/>
      <c r="C9691" s="37" t="s">
        <v>21337</v>
      </c>
      <c r="D9691" s="6" t="s">
        <v>9545</v>
      </c>
      <c r="E9691" s="3">
        <v>2</v>
      </c>
    </row>
    <row r="9692" spans="1:5" ht="33">
      <c r="A9692" s="37">
        <v>9690</v>
      </c>
      <c r="B9692" s="209"/>
      <c r="C9692" s="37" t="s">
        <v>21338</v>
      </c>
      <c r="D9692" s="6" t="s">
        <v>9546</v>
      </c>
      <c r="E9692" s="3">
        <v>2</v>
      </c>
    </row>
    <row r="9693" spans="1:5" ht="18.75">
      <c r="A9693" s="37">
        <v>9691</v>
      </c>
      <c r="B9693" s="209"/>
      <c r="C9693" s="37" t="s">
        <v>21339</v>
      </c>
      <c r="D9693" s="6" t="s">
        <v>9547</v>
      </c>
      <c r="E9693" s="3">
        <v>2</v>
      </c>
    </row>
    <row r="9694" spans="1:5" ht="33">
      <c r="A9694" s="37">
        <v>9692</v>
      </c>
      <c r="B9694" s="209"/>
      <c r="C9694" s="37" t="s">
        <v>21340</v>
      </c>
      <c r="D9694" s="6" t="s">
        <v>9548</v>
      </c>
      <c r="E9694" s="3">
        <v>2</v>
      </c>
    </row>
    <row r="9695" spans="1:5" ht="33">
      <c r="A9695" s="37">
        <v>9693</v>
      </c>
      <c r="B9695" s="209"/>
      <c r="C9695" s="37" t="s">
        <v>21341</v>
      </c>
      <c r="D9695" s="6" t="s">
        <v>9549</v>
      </c>
      <c r="E9695" s="3">
        <v>2</v>
      </c>
    </row>
    <row r="9696" spans="1:5" ht="18.75">
      <c r="A9696" s="37">
        <v>9694</v>
      </c>
      <c r="B9696" s="209"/>
      <c r="C9696" s="37" t="s">
        <v>21342</v>
      </c>
      <c r="D9696" s="6" t="s">
        <v>9550</v>
      </c>
      <c r="E9696" s="3">
        <v>2</v>
      </c>
    </row>
    <row r="9697" spans="1:5" ht="18.75">
      <c r="A9697" s="37">
        <v>9695</v>
      </c>
      <c r="B9697" s="209"/>
      <c r="C9697" s="37" t="s">
        <v>21343</v>
      </c>
      <c r="D9697" s="6" t="s">
        <v>9551</v>
      </c>
      <c r="E9697" s="3">
        <v>2</v>
      </c>
    </row>
    <row r="9698" spans="1:5" ht="18.75">
      <c r="A9698" s="37">
        <v>9696</v>
      </c>
      <c r="B9698" s="209"/>
      <c r="C9698" s="37" t="s">
        <v>21344</v>
      </c>
      <c r="D9698" s="6" t="s">
        <v>9552</v>
      </c>
      <c r="E9698" s="3">
        <v>2</v>
      </c>
    </row>
    <row r="9699" spans="1:5" ht="18.75">
      <c r="A9699" s="37">
        <v>9697</v>
      </c>
      <c r="B9699" s="209"/>
      <c r="C9699" s="37" t="s">
        <v>21345</v>
      </c>
      <c r="D9699" s="6" t="s">
        <v>9553</v>
      </c>
      <c r="E9699" s="3">
        <v>2</v>
      </c>
    </row>
    <row r="9700" spans="1:5" ht="18.75">
      <c r="A9700" s="37">
        <v>9698</v>
      </c>
      <c r="B9700" s="209"/>
      <c r="C9700" s="37" t="s">
        <v>21346</v>
      </c>
      <c r="D9700" s="6" t="s">
        <v>9554</v>
      </c>
      <c r="E9700" s="3">
        <v>2</v>
      </c>
    </row>
    <row r="9701" spans="1:5" ht="18.75">
      <c r="A9701" s="37">
        <v>9699</v>
      </c>
      <c r="B9701" s="209"/>
      <c r="C9701" s="37" t="s">
        <v>21347</v>
      </c>
      <c r="D9701" s="6" t="s">
        <v>9555</v>
      </c>
      <c r="E9701" s="3">
        <v>2</v>
      </c>
    </row>
    <row r="9702" spans="1:5" ht="18.75">
      <c r="A9702" s="37">
        <v>9700</v>
      </c>
      <c r="B9702" s="209"/>
      <c r="C9702" s="37" t="s">
        <v>21348</v>
      </c>
      <c r="D9702" s="6" t="s">
        <v>9556</v>
      </c>
      <c r="E9702" s="3">
        <v>2</v>
      </c>
    </row>
    <row r="9703" spans="1:5" ht="18.75">
      <c r="A9703" s="37">
        <v>9701</v>
      </c>
      <c r="B9703" s="209"/>
      <c r="C9703" s="37" t="s">
        <v>21349</v>
      </c>
      <c r="D9703" s="6" t="s">
        <v>9557</v>
      </c>
      <c r="E9703" s="3">
        <v>2</v>
      </c>
    </row>
    <row r="9704" spans="1:5" ht="33">
      <c r="A9704" s="37">
        <v>9702</v>
      </c>
      <c r="B9704" s="209"/>
      <c r="C9704" s="37" t="s">
        <v>21350</v>
      </c>
      <c r="D9704" s="6" t="s">
        <v>9558</v>
      </c>
      <c r="E9704" s="3">
        <v>2</v>
      </c>
    </row>
    <row r="9705" spans="1:5" ht="33">
      <c r="A9705" s="37">
        <v>9703</v>
      </c>
      <c r="B9705" s="209"/>
      <c r="C9705" s="37" t="s">
        <v>21351</v>
      </c>
      <c r="D9705" s="6" t="s">
        <v>9559</v>
      </c>
      <c r="E9705" s="3">
        <v>2</v>
      </c>
    </row>
    <row r="9706" spans="1:5" ht="18.75">
      <c r="A9706" s="37">
        <v>9704</v>
      </c>
      <c r="B9706" s="209"/>
      <c r="C9706" s="37" t="s">
        <v>21352</v>
      </c>
      <c r="D9706" s="6" t="s">
        <v>9560</v>
      </c>
      <c r="E9706" s="3">
        <v>2</v>
      </c>
    </row>
    <row r="9707" spans="1:5" ht="18.75">
      <c r="A9707" s="37">
        <v>9705</v>
      </c>
      <c r="B9707" s="209"/>
      <c r="C9707" s="37" t="s">
        <v>21353</v>
      </c>
      <c r="D9707" s="6" t="s">
        <v>9561</v>
      </c>
      <c r="E9707" s="3">
        <v>2</v>
      </c>
    </row>
    <row r="9708" spans="1:5" ht="33">
      <c r="A9708" s="37">
        <v>9706</v>
      </c>
      <c r="B9708" s="209"/>
      <c r="C9708" s="37" t="s">
        <v>21354</v>
      </c>
      <c r="D9708" s="6" t="s">
        <v>9562</v>
      </c>
      <c r="E9708" s="3">
        <v>2</v>
      </c>
    </row>
    <row r="9709" spans="1:5" ht="18.75">
      <c r="A9709" s="37">
        <v>9707</v>
      </c>
      <c r="B9709" s="209"/>
      <c r="C9709" s="37" t="s">
        <v>21355</v>
      </c>
      <c r="D9709" s="6" t="s">
        <v>9563</v>
      </c>
      <c r="E9709" s="3">
        <v>2</v>
      </c>
    </row>
    <row r="9710" spans="1:5" ht="18.75">
      <c r="A9710" s="37">
        <v>9708</v>
      </c>
      <c r="B9710" s="209"/>
      <c r="C9710" s="37" t="s">
        <v>9564</v>
      </c>
      <c r="D9710" s="6" t="s">
        <v>9565</v>
      </c>
      <c r="E9710" s="3">
        <v>2</v>
      </c>
    </row>
    <row r="9711" spans="1:5" ht="18.75">
      <c r="A9711" s="37">
        <v>9709</v>
      </c>
      <c r="B9711" s="209"/>
      <c r="C9711" s="37" t="s">
        <v>9566</v>
      </c>
      <c r="D9711" s="6" t="s">
        <v>9567</v>
      </c>
      <c r="E9711" s="3">
        <v>2</v>
      </c>
    </row>
    <row r="9712" spans="1:5" ht="18.75">
      <c r="A9712" s="37">
        <v>9710</v>
      </c>
      <c r="B9712" s="209"/>
      <c r="C9712" s="37" t="s">
        <v>21356</v>
      </c>
      <c r="D9712" s="6" t="s">
        <v>9568</v>
      </c>
      <c r="E9712" s="3">
        <v>2</v>
      </c>
    </row>
    <row r="9713" spans="1:5" ht="33">
      <c r="A9713" s="37">
        <v>9711</v>
      </c>
      <c r="B9713" s="209"/>
      <c r="C9713" s="37" t="s">
        <v>21357</v>
      </c>
      <c r="D9713" s="6" t="s">
        <v>9569</v>
      </c>
      <c r="E9713" s="3">
        <v>2</v>
      </c>
    </row>
    <row r="9714" spans="1:5" ht="18.75">
      <c r="A9714" s="37">
        <v>9712</v>
      </c>
      <c r="B9714" s="209"/>
      <c r="C9714" s="37" t="s">
        <v>21358</v>
      </c>
      <c r="D9714" s="6" t="s">
        <v>9570</v>
      </c>
      <c r="E9714" s="3">
        <v>2</v>
      </c>
    </row>
    <row r="9715" spans="1:5" ht="18.75">
      <c r="A9715" s="37">
        <v>9713</v>
      </c>
      <c r="B9715" s="209"/>
      <c r="C9715" s="37" t="s">
        <v>21359</v>
      </c>
      <c r="D9715" s="6" t="s">
        <v>9571</v>
      </c>
      <c r="E9715" s="3">
        <v>2</v>
      </c>
    </row>
    <row r="9716" spans="1:5" ht="18.75">
      <c r="A9716" s="37">
        <v>9714</v>
      </c>
      <c r="B9716" s="209"/>
      <c r="C9716" s="37" t="s">
        <v>21360</v>
      </c>
      <c r="D9716" s="6" t="s">
        <v>9572</v>
      </c>
      <c r="E9716" s="3">
        <v>2</v>
      </c>
    </row>
    <row r="9717" spans="1:5" ht="33">
      <c r="A9717" s="37">
        <v>9715</v>
      </c>
      <c r="B9717" s="209"/>
      <c r="C9717" s="37" t="s">
        <v>21361</v>
      </c>
      <c r="D9717" s="6" t="s">
        <v>9573</v>
      </c>
      <c r="E9717" s="3">
        <v>2</v>
      </c>
    </row>
    <row r="9718" spans="1:5" ht="33">
      <c r="A9718" s="37">
        <v>9716</v>
      </c>
      <c r="B9718" s="209"/>
      <c r="C9718" s="37" t="s">
        <v>21362</v>
      </c>
      <c r="D9718" s="6" t="s">
        <v>9574</v>
      </c>
      <c r="E9718" s="3">
        <v>2</v>
      </c>
    </row>
    <row r="9719" spans="1:5" ht="18.75">
      <c r="A9719" s="37">
        <v>9717</v>
      </c>
      <c r="B9719" s="209"/>
      <c r="C9719" s="37" t="s">
        <v>21363</v>
      </c>
      <c r="D9719" s="6" t="s">
        <v>9575</v>
      </c>
      <c r="E9719" s="3">
        <v>2</v>
      </c>
    </row>
    <row r="9720" spans="1:5" ht="18.75">
      <c r="A9720" s="37">
        <v>9718</v>
      </c>
      <c r="B9720" s="209"/>
      <c r="C9720" s="37" t="s">
        <v>21364</v>
      </c>
      <c r="D9720" s="6" t="s">
        <v>9576</v>
      </c>
      <c r="E9720" s="3">
        <v>2</v>
      </c>
    </row>
    <row r="9721" spans="1:5" ht="33">
      <c r="A9721" s="37">
        <v>9719</v>
      </c>
      <c r="B9721" s="209"/>
      <c r="C9721" s="37" t="s">
        <v>21365</v>
      </c>
      <c r="D9721" s="6" t="s">
        <v>9577</v>
      </c>
      <c r="E9721" s="3">
        <v>2</v>
      </c>
    </row>
    <row r="9722" spans="1:5" ht="33">
      <c r="A9722" s="37">
        <v>9720</v>
      </c>
      <c r="B9722" s="209"/>
      <c r="C9722" s="37" t="s">
        <v>21366</v>
      </c>
      <c r="D9722" s="6" t="s">
        <v>9578</v>
      </c>
      <c r="E9722" s="3">
        <v>2</v>
      </c>
    </row>
    <row r="9723" spans="1:5" ht="18.75">
      <c r="A9723" s="37">
        <v>9721</v>
      </c>
      <c r="B9723" s="209"/>
      <c r="C9723" s="37" t="s">
        <v>21367</v>
      </c>
      <c r="D9723" s="6" t="s">
        <v>9579</v>
      </c>
      <c r="E9723" s="3">
        <v>2</v>
      </c>
    </row>
    <row r="9724" spans="1:5" ht="18.75">
      <c r="A9724" s="37">
        <v>9722</v>
      </c>
      <c r="B9724" s="209"/>
      <c r="C9724" s="37" t="s">
        <v>21368</v>
      </c>
      <c r="D9724" s="6" t="s">
        <v>9580</v>
      </c>
      <c r="E9724" s="3">
        <v>2</v>
      </c>
    </row>
    <row r="9725" spans="1:5" ht="33">
      <c r="A9725" s="37">
        <v>9723</v>
      </c>
      <c r="B9725" s="209"/>
      <c r="C9725" s="37" t="s">
        <v>21369</v>
      </c>
      <c r="D9725" s="6" t="s">
        <v>9581</v>
      </c>
      <c r="E9725" s="3">
        <v>2</v>
      </c>
    </row>
    <row r="9726" spans="1:5" ht="18.75">
      <c r="A9726" s="37">
        <v>9724</v>
      </c>
      <c r="B9726" s="209"/>
      <c r="C9726" s="37" t="s">
        <v>21370</v>
      </c>
      <c r="D9726" s="6" t="s">
        <v>9582</v>
      </c>
      <c r="E9726" s="3">
        <v>2</v>
      </c>
    </row>
    <row r="9727" spans="1:5" ht="18.75">
      <c r="A9727" s="37">
        <v>9725</v>
      </c>
      <c r="B9727" s="209"/>
      <c r="C9727" s="37" t="s">
        <v>21371</v>
      </c>
      <c r="D9727" s="6" t="s">
        <v>9583</v>
      </c>
      <c r="E9727" s="3">
        <v>2</v>
      </c>
    </row>
    <row r="9728" spans="1:5" ht="18.75">
      <c r="A9728" s="37">
        <v>9726</v>
      </c>
      <c r="B9728" s="209"/>
      <c r="C9728" s="37" t="s">
        <v>21372</v>
      </c>
      <c r="D9728" s="6" t="s">
        <v>9584</v>
      </c>
      <c r="E9728" s="3">
        <v>2</v>
      </c>
    </row>
    <row r="9729" spans="1:5" ht="33">
      <c r="A9729" s="37">
        <v>9727</v>
      </c>
      <c r="B9729" s="209"/>
      <c r="C9729" s="37" t="s">
        <v>21373</v>
      </c>
      <c r="D9729" s="6" t="s">
        <v>9585</v>
      </c>
      <c r="E9729" s="3">
        <v>2</v>
      </c>
    </row>
    <row r="9730" spans="1:5" ht="33">
      <c r="A9730" s="37">
        <v>9728</v>
      </c>
      <c r="B9730" s="209"/>
      <c r="C9730" s="37" t="s">
        <v>21374</v>
      </c>
      <c r="D9730" s="6" t="s">
        <v>9586</v>
      </c>
      <c r="E9730" s="3">
        <v>2</v>
      </c>
    </row>
    <row r="9731" spans="1:5" ht="33">
      <c r="A9731" s="37">
        <v>9729</v>
      </c>
      <c r="B9731" s="209"/>
      <c r="C9731" s="37" t="s">
        <v>21375</v>
      </c>
      <c r="D9731" s="6" t="s">
        <v>9587</v>
      </c>
      <c r="E9731" s="3">
        <v>2</v>
      </c>
    </row>
    <row r="9732" spans="1:5" ht="33">
      <c r="A9732" s="37">
        <v>9730</v>
      </c>
      <c r="B9732" s="209"/>
      <c r="C9732" s="37" t="s">
        <v>21376</v>
      </c>
      <c r="D9732" s="6" t="s">
        <v>9588</v>
      </c>
      <c r="E9732" s="3">
        <v>2</v>
      </c>
    </row>
    <row r="9733" spans="1:5" ht="33">
      <c r="A9733" s="37">
        <v>9731</v>
      </c>
      <c r="B9733" s="209"/>
      <c r="C9733" s="37" t="s">
        <v>21377</v>
      </c>
      <c r="D9733" s="6" t="s">
        <v>9589</v>
      </c>
      <c r="E9733" s="3">
        <v>2</v>
      </c>
    </row>
    <row r="9734" spans="1:5" ht="18.75">
      <c r="A9734" s="37">
        <v>9732</v>
      </c>
      <c r="B9734" s="209"/>
      <c r="C9734" s="37" t="s">
        <v>21378</v>
      </c>
      <c r="D9734" s="6" t="s">
        <v>9590</v>
      </c>
      <c r="E9734" s="3">
        <v>2</v>
      </c>
    </row>
    <row r="9735" spans="1:5" ht="18.75">
      <c r="A9735" s="37">
        <v>9733</v>
      </c>
      <c r="B9735" s="209"/>
      <c r="C9735" s="37" t="s">
        <v>21379</v>
      </c>
      <c r="D9735" s="6" t="s">
        <v>9591</v>
      </c>
      <c r="E9735" s="3">
        <v>2</v>
      </c>
    </row>
    <row r="9736" spans="1:5" ht="18.75">
      <c r="A9736" s="37">
        <v>9734</v>
      </c>
      <c r="B9736" s="209"/>
      <c r="C9736" s="37" t="s">
        <v>21380</v>
      </c>
      <c r="D9736" s="6" t="s">
        <v>9592</v>
      </c>
      <c r="E9736" s="3">
        <v>2</v>
      </c>
    </row>
    <row r="9737" spans="1:5" ht="18.75">
      <c r="A9737" s="37">
        <v>9735</v>
      </c>
      <c r="B9737" s="209"/>
      <c r="C9737" s="37" t="s">
        <v>9593</v>
      </c>
      <c r="D9737" s="6" t="s">
        <v>9594</v>
      </c>
      <c r="E9737" s="3">
        <v>2</v>
      </c>
    </row>
    <row r="9738" spans="1:5" ht="33">
      <c r="A9738" s="37">
        <v>9736</v>
      </c>
      <c r="B9738" s="209"/>
      <c r="C9738" s="37" t="s">
        <v>21381</v>
      </c>
      <c r="D9738" s="6" t="s">
        <v>9595</v>
      </c>
      <c r="E9738" s="3">
        <v>2</v>
      </c>
    </row>
    <row r="9739" spans="1:5" ht="33">
      <c r="A9739" s="37">
        <v>9737</v>
      </c>
      <c r="B9739" s="209"/>
      <c r="C9739" s="37" t="s">
        <v>21382</v>
      </c>
      <c r="D9739" s="6" t="s">
        <v>9596</v>
      </c>
      <c r="E9739" s="3">
        <v>2</v>
      </c>
    </row>
    <row r="9740" spans="1:5" ht="33">
      <c r="A9740" s="37">
        <v>9738</v>
      </c>
      <c r="B9740" s="209"/>
      <c r="C9740" s="37" t="s">
        <v>21383</v>
      </c>
      <c r="D9740" s="6" t="s">
        <v>9597</v>
      </c>
      <c r="E9740" s="3">
        <v>2</v>
      </c>
    </row>
    <row r="9741" spans="1:5" ht="18.75">
      <c r="A9741" s="37">
        <v>9739</v>
      </c>
      <c r="B9741" s="209"/>
      <c r="C9741" s="37" t="s">
        <v>21384</v>
      </c>
      <c r="D9741" s="6" t="s">
        <v>9598</v>
      </c>
      <c r="E9741" s="3">
        <v>2</v>
      </c>
    </row>
    <row r="9742" spans="1:5" ht="18.75">
      <c r="A9742" s="37">
        <v>9740</v>
      </c>
      <c r="B9742" s="209"/>
      <c r="C9742" s="37" t="s">
        <v>21385</v>
      </c>
      <c r="D9742" s="6" t="s">
        <v>9599</v>
      </c>
      <c r="E9742" s="3">
        <v>2</v>
      </c>
    </row>
    <row r="9743" spans="1:5" ht="18.75">
      <c r="A9743" s="37">
        <v>9741</v>
      </c>
      <c r="B9743" s="209"/>
      <c r="C9743" s="37" t="s">
        <v>21386</v>
      </c>
      <c r="D9743" s="6" t="s">
        <v>9600</v>
      </c>
      <c r="E9743" s="3">
        <v>2</v>
      </c>
    </row>
    <row r="9744" spans="1:5" ht="18.75">
      <c r="A9744" s="37">
        <v>9742</v>
      </c>
      <c r="B9744" s="209"/>
      <c r="C9744" s="37" t="s">
        <v>21387</v>
      </c>
      <c r="D9744" s="6" t="s">
        <v>9601</v>
      </c>
      <c r="E9744" s="3">
        <v>2</v>
      </c>
    </row>
    <row r="9745" spans="1:5" ht="33">
      <c r="A9745" s="37">
        <v>9743</v>
      </c>
      <c r="B9745" s="209"/>
      <c r="C9745" s="37" t="s">
        <v>21388</v>
      </c>
      <c r="D9745" s="6" t="s">
        <v>9602</v>
      </c>
      <c r="E9745" s="3">
        <v>2</v>
      </c>
    </row>
    <row r="9746" spans="1:5" ht="18.75">
      <c r="A9746" s="37">
        <v>9744</v>
      </c>
      <c r="B9746" s="209"/>
      <c r="C9746" s="37" t="s">
        <v>21389</v>
      </c>
      <c r="D9746" s="6" t="s">
        <v>9603</v>
      </c>
      <c r="E9746" s="3">
        <v>2</v>
      </c>
    </row>
    <row r="9747" spans="1:5" ht="33">
      <c r="A9747" s="37">
        <v>9745</v>
      </c>
      <c r="B9747" s="209"/>
      <c r="C9747" s="37" t="s">
        <v>21390</v>
      </c>
      <c r="D9747" s="6" t="s">
        <v>9604</v>
      </c>
      <c r="E9747" s="3">
        <v>2</v>
      </c>
    </row>
    <row r="9748" spans="1:5" ht="18.75">
      <c r="A9748" s="37">
        <v>9746</v>
      </c>
      <c r="B9748" s="209"/>
      <c r="C9748" s="37" t="s">
        <v>21391</v>
      </c>
      <c r="D9748" s="6" t="s">
        <v>9605</v>
      </c>
      <c r="E9748" s="3">
        <v>2</v>
      </c>
    </row>
    <row r="9749" spans="1:5" ht="33">
      <c r="A9749" s="37">
        <v>9747</v>
      </c>
      <c r="B9749" s="209"/>
      <c r="C9749" s="37" t="s">
        <v>21392</v>
      </c>
      <c r="D9749" s="6" t="s">
        <v>9606</v>
      </c>
      <c r="E9749" s="3">
        <v>2</v>
      </c>
    </row>
    <row r="9750" spans="1:5" ht="18.75">
      <c r="A9750" s="37">
        <v>9748</v>
      </c>
      <c r="B9750" s="209"/>
      <c r="C9750" s="37" t="s">
        <v>21393</v>
      </c>
      <c r="D9750" s="6" t="s">
        <v>9607</v>
      </c>
      <c r="E9750" s="3">
        <v>2</v>
      </c>
    </row>
    <row r="9751" spans="1:5" ht="33">
      <c r="A9751" s="37">
        <v>9749</v>
      </c>
      <c r="B9751" s="209"/>
      <c r="C9751" s="37" t="s">
        <v>21394</v>
      </c>
      <c r="D9751" s="6" t="s">
        <v>9608</v>
      </c>
      <c r="E9751" s="3">
        <v>2</v>
      </c>
    </row>
    <row r="9752" spans="1:5" ht="33">
      <c r="A9752" s="37">
        <v>9750</v>
      </c>
      <c r="B9752" s="209"/>
      <c r="C9752" s="37" t="s">
        <v>21395</v>
      </c>
      <c r="D9752" s="6" t="s">
        <v>9609</v>
      </c>
      <c r="E9752" s="3">
        <v>2</v>
      </c>
    </row>
    <row r="9753" spans="1:5" ht="18.75">
      <c r="A9753" s="37">
        <v>9751</v>
      </c>
      <c r="B9753" s="209"/>
      <c r="C9753" s="37" t="s">
        <v>21396</v>
      </c>
      <c r="D9753" s="6" t="s">
        <v>9610</v>
      </c>
      <c r="E9753" s="3">
        <v>2</v>
      </c>
    </row>
    <row r="9754" spans="1:5" ht="18.75">
      <c r="A9754" s="37">
        <v>9752</v>
      </c>
      <c r="B9754" s="209"/>
      <c r="C9754" s="37" t="s">
        <v>21397</v>
      </c>
      <c r="D9754" s="6" t="s">
        <v>9611</v>
      </c>
      <c r="E9754" s="3">
        <v>2</v>
      </c>
    </row>
    <row r="9755" spans="1:5" ht="18.75">
      <c r="A9755" s="37">
        <v>9753</v>
      </c>
      <c r="B9755" s="209"/>
      <c r="C9755" s="37" t="s">
        <v>21398</v>
      </c>
      <c r="D9755" s="6" t="s">
        <v>9612</v>
      </c>
      <c r="E9755" s="3">
        <v>2</v>
      </c>
    </row>
    <row r="9756" spans="1:5" ht="33">
      <c r="A9756" s="37">
        <v>9754</v>
      </c>
      <c r="B9756" s="209"/>
      <c r="C9756" s="37" t="s">
        <v>21399</v>
      </c>
      <c r="D9756" s="6" t="s">
        <v>9613</v>
      </c>
      <c r="E9756" s="3">
        <v>2</v>
      </c>
    </row>
    <row r="9757" spans="1:5" ht="33">
      <c r="A9757" s="37">
        <v>9755</v>
      </c>
      <c r="B9757" s="209"/>
      <c r="C9757" s="37" t="s">
        <v>21400</v>
      </c>
      <c r="D9757" s="6" t="s">
        <v>9614</v>
      </c>
      <c r="E9757" s="3">
        <v>2</v>
      </c>
    </row>
    <row r="9758" spans="1:5" ht="18.75">
      <c r="A9758" s="37">
        <v>9756</v>
      </c>
      <c r="B9758" s="209"/>
      <c r="C9758" s="37" t="s">
        <v>21401</v>
      </c>
      <c r="D9758" s="6" t="s">
        <v>9615</v>
      </c>
      <c r="E9758" s="3">
        <v>2</v>
      </c>
    </row>
    <row r="9759" spans="1:5" ht="18.75">
      <c r="A9759" s="37">
        <v>9757</v>
      </c>
      <c r="B9759" s="209"/>
      <c r="C9759" s="37" t="s">
        <v>21402</v>
      </c>
      <c r="D9759" s="6" t="s">
        <v>9616</v>
      </c>
      <c r="E9759" s="3">
        <v>2</v>
      </c>
    </row>
    <row r="9760" spans="1:5" ht="33">
      <c r="A9760" s="37">
        <v>9758</v>
      </c>
      <c r="B9760" s="209"/>
      <c r="C9760" s="37" t="s">
        <v>21403</v>
      </c>
      <c r="D9760" s="6" t="s">
        <v>9617</v>
      </c>
      <c r="E9760" s="3">
        <v>2</v>
      </c>
    </row>
    <row r="9761" spans="1:5" ht="33">
      <c r="A9761" s="37">
        <v>9759</v>
      </c>
      <c r="B9761" s="209"/>
      <c r="C9761" s="37" t="s">
        <v>21404</v>
      </c>
      <c r="D9761" s="6" t="s">
        <v>9618</v>
      </c>
      <c r="E9761" s="3">
        <v>2</v>
      </c>
    </row>
    <row r="9762" spans="1:5" ht="33">
      <c r="A9762" s="37">
        <v>9760</v>
      </c>
      <c r="B9762" s="209"/>
      <c r="C9762" s="37" t="s">
        <v>21405</v>
      </c>
      <c r="D9762" s="6" t="s">
        <v>9619</v>
      </c>
      <c r="E9762" s="3">
        <v>2</v>
      </c>
    </row>
    <row r="9763" spans="1:5" ht="18.75">
      <c r="A9763" s="37">
        <v>9761</v>
      </c>
      <c r="B9763" s="209"/>
      <c r="C9763" s="37" t="s">
        <v>21406</v>
      </c>
      <c r="D9763" s="6" t="s">
        <v>9620</v>
      </c>
      <c r="E9763" s="3">
        <v>2</v>
      </c>
    </row>
    <row r="9764" spans="1:5" ht="18.75">
      <c r="A9764" s="37">
        <v>9762</v>
      </c>
      <c r="B9764" s="209"/>
      <c r="C9764" s="37" t="s">
        <v>21407</v>
      </c>
      <c r="D9764" s="6" t="s">
        <v>9621</v>
      </c>
      <c r="E9764" s="3">
        <v>2</v>
      </c>
    </row>
    <row r="9765" spans="1:5" ht="18.75">
      <c r="A9765" s="37">
        <v>9763</v>
      </c>
      <c r="B9765" s="209"/>
      <c r="C9765" s="37" t="s">
        <v>21408</v>
      </c>
      <c r="D9765" s="6" t="s">
        <v>9622</v>
      </c>
      <c r="E9765" s="3">
        <v>2</v>
      </c>
    </row>
    <row r="9766" spans="1:5" ht="18.75">
      <c r="A9766" s="37">
        <v>9764</v>
      </c>
      <c r="B9766" s="209"/>
      <c r="C9766" s="37" t="s">
        <v>21409</v>
      </c>
      <c r="D9766" s="6" t="s">
        <v>9623</v>
      </c>
      <c r="E9766" s="3">
        <v>2</v>
      </c>
    </row>
    <row r="9767" spans="1:5" ht="18.75">
      <c r="A9767" s="37">
        <v>9765</v>
      </c>
      <c r="B9767" s="209"/>
      <c r="C9767" s="37" t="s">
        <v>21410</v>
      </c>
      <c r="D9767" s="6" t="s">
        <v>9624</v>
      </c>
      <c r="E9767" s="3">
        <v>2</v>
      </c>
    </row>
    <row r="9768" spans="1:5" ht="33">
      <c r="A9768" s="37">
        <v>9766</v>
      </c>
      <c r="B9768" s="209"/>
      <c r="C9768" s="37" t="s">
        <v>21411</v>
      </c>
      <c r="D9768" s="6" t="s">
        <v>9625</v>
      </c>
      <c r="E9768" s="3">
        <v>2</v>
      </c>
    </row>
    <row r="9769" spans="1:5" ht="18.75">
      <c r="A9769" s="37">
        <v>9767</v>
      </c>
      <c r="B9769" s="209"/>
      <c r="C9769" s="37" t="s">
        <v>21412</v>
      </c>
      <c r="D9769" s="6" t="s">
        <v>9626</v>
      </c>
      <c r="E9769" s="3">
        <v>2</v>
      </c>
    </row>
    <row r="9770" spans="1:5" ht="18.75">
      <c r="A9770" s="37">
        <v>9768</v>
      </c>
      <c r="B9770" s="209"/>
      <c r="C9770" s="37" t="s">
        <v>21413</v>
      </c>
      <c r="D9770" s="6" t="s">
        <v>9627</v>
      </c>
      <c r="E9770" s="3">
        <v>2</v>
      </c>
    </row>
    <row r="9771" spans="1:5" ht="18.75">
      <c r="A9771" s="37">
        <v>9769</v>
      </c>
      <c r="B9771" s="209"/>
      <c r="C9771" s="37" t="s">
        <v>21414</v>
      </c>
      <c r="D9771" s="6" t="s">
        <v>9628</v>
      </c>
      <c r="E9771" s="3">
        <v>2</v>
      </c>
    </row>
    <row r="9772" spans="1:5" ht="18.75">
      <c r="A9772" s="37">
        <v>9770</v>
      </c>
      <c r="B9772" s="209"/>
      <c r="C9772" s="37" t="s">
        <v>21415</v>
      </c>
      <c r="D9772" s="6" t="s">
        <v>9629</v>
      </c>
      <c r="E9772" s="3">
        <v>2</v>
      </c>
    </row>
    <row r="9773" spans="1:5" ht="18.75">
      <c r="A9773" s="37">
        <v>9771</v>
      </c>
      <c r="B9773" s="209"/>
      <c r="C9773" s="37" t="s">
        <v>21416</v>
      </c>
      <c r="D9773" s="6" t="s">
        <v>9630</v>
      </c>
      <c r="E9773" s="3">
        <v>2</v>
      </c>
    </row>
    <row r="9774" spans="1:5" ht="18.75">
      <c r="A9774" s="37">
        <v>9772</v>
      </c>
      <c r="B9774" s="209"/>
      <c r="C9774" s="37" t="s">
        <v>21417</v>
      </c>
      <c r="D9774" s="6" t="s">
        <v>9631</v>
      </c>
      <c r="E9774" s="3">
        <v>2</v>
      </c>
    </row>
    <row r="9775" spans="1:5" ht="18.75">
      <c r="A9775" s="37">
        <v>9773</v>
      </c>
      <c r="B9775" s="209"/>
      <c r="C9775" s="37" t="s">
        <v>21418</v>
      </c>
      <c r="D9775" s="6" t="s">
        <v>9632</v>
      </c>
      <c r="E9775" s="3">
        <v>2</v>
      </c>
    </row>
    <row r="9776" spans="1:5" ht="18.75">
      <c r="A9776" s="37">
        <v>9774</v>
      </c>
      <c r="B9776" s="209"/>
      <c r="C9776" s="37" t="s">
        <v>21419</v>
      </c>
      <c r="D9776" s="6" t="s">
        <v>9633</v>
      </c>
      <c r="E9776" s="3">
        <v>2</v>
      </c>
    </row>
    <row r="9777" spans="1:5" ht="18.75">
      <c r="A9777" s="37">
        <v>9775</v>
      </c>
      <c r="B9777" s="209"/>
      <c r="C9777" s="37" t="s">
        <v>21420</v>
      </c>
      <c r="D9777" s="6" t="s">
        <v>9634</v>
      </c>
      <c r="E9777" s="3">
        <v>2</v>
      </c>
    </row>
    <row r="9778" spans="1:5" ht="18.75">
      <c r="A9778" s="37">
        <v>9776</v>
      </c>
      <c r="B9778" s="209"/>
      <c r="C9778" s="37" t="s">
        <v>21421</v>
      </c>
      <c r="D9778" s="6" t="s">
        <v>9635</v>
      </c>
      <c r="E9778" s="3">
        <v>2</v>
      </c>
    </row>
    <row r="9779" spans="1:5" ht="33">
      <c r="A9779" s="37">
        <v>9777</v>
      </c>
      <c r="B9779" s="209"/>
      <c r="C9779" s="37" t="s">
        <v>21422</v>
      </c>
      <c r="D9779" s="6" t="s">
        <v>9636</v>
      </c>
      <c r="E9779" s="3">
        <v>2</v>
      </c>
    </row>
    <row r="9780" spans="1:5" ht="33">
      <c r="A9780" s="37">
        <v>9778</v>
      </c>
      <c r="B9780" s="209"/>
      <c r="C9780" s="37" t="s">
        <v>21423</v>
      </c>
      <c r="D9780" s="6" t="s">
        <v>9637</v>
      </c>
      <c r="E9780" s="3">
        <v>2</v>
      </c>
    </row>
    <row r="9781" spans="1:5" ht="33">
      <c r="A9781" s="37">
        <v>9779</v>
      </c>
      <c r="B9781" s="209"/>
      <c r="C9781" s="37" t="s">
        <v>21424</v>
      </c>
      <c r="D9781" s="6" t="s">
        <v>9638</v>
      </c>
      <c r="E9781" s="3">
        <v>2</v>
      </c>
    </row>
    <row r="9782" spans="1:5" ht="33">
      <c r="A9782" s="37">
        <v>9780</v>
      </c>
      <c r="B9782" s="209"/>
      <c r="C9782" s="37" t="s">
        <v>21425</v>
      </c>
      <c r="D9782" s="6" t="s">
        <v>9639</v>
      </c>
      <c r="E9782" s="3">
        <v>2</v>
      </c>
    </row>
    <row r="9783" spans="1:5" ht="18.75">
      <c r="A9783" s="37">
        <v>9781</v>
      </c>
      <c r="B9783" s="209"/>
      <c r="C9783" s="37" t="s">
        <v>21426</v>
      </c>
      <c r="D9783" s="6" t="s">
        <v>9640</v>
      </c>
      <c r="E9783" s="3">
        <v>2</v>
      </c>
    </row>
    <row r="9784" spans="1:5" ht="33">
      <c r="A9784" s="37">
        <v>9782</v>
      </c>
      <c r="B9784" s="209"/>
      <c r="C9784" s="37" t="s">
        <v>21427</v>
      </c>
      <c r="D9784" s="6" t="s">
        <v>9641</v>
      </c>
      <c r="E9784" s="3">
        <v>2</v>
      </c>
    </row>
    <row r="9785" spans="1:5" ht="33">
      <c r="A9785" s="37">
        <v>9783</v>
      </c>
      <c r="B9785" s="209"/>
      <c r="C9785" s="37" t="s">
        <v>21428</v>
      </c>
      <c r="D9785" s="6" t="s">
        <v>9642</v>
      </c>
      <c r="E9785" s="3">
        <v>2</v>
      </c>
    </row>
    <row r="9786" spans="1:5" ht="18.75">
      <c r="A9786" s="37">
        <v>9784</v>
      </c>
      <c r="B9786" s="209"/>
      <c r="C9786" s="37" t="s">
        <v>21429</v>
      </c>
      <c r="D9786" s="6" t="s">
        <v>9643</v>
      </c>
      <c r="E9786" s="3">
        <v>2</v>
      </c>
    </row>
    <row r="9787" spans="1:5" ht="18.75">
      <c r="A9787" s="37">
        <v>9785</v>
      </c>
      <c r="B9787" s="209"/>
      <c r="C9787" s="37" t="s">
        <v>21430</v>
      </c>
      <c r="D9787" s="6" t="s">
        <v>9644</v>
      </c>
      <c r="E9787" s="3">
        <v>2</v>
      </c>
    </row>
    <row r="9788" spans="1:5" ht="18.75">
      <c r="A9788" s="37">
        <v>9786</v>
      </c>
      <c r="B9788" s="209"/>
      <c r="C9788" s="37" t="s">
        <v>21431</v>
      </c>
      <c r="D9788" s="6" t="s">
        <v>9645</v>
      </c>
      <c r="E9788" s="3">
        <v>2</v>
      </c>
    </row>
    <row r="9789" spans="1:5" ht="33">
      <c r="A9789" s="37">
        <v>9787</v>
      </c>
      <c r="B9789" s="209"/>
      <c r="C9789" s="37" t="s">
        <v>21432</v>
      </c>
      <c r="D9789" s="6" t="s">
        <v>9646</v>
      </c>
      <c r="E9789" s="3">
        <v>2</v>
      </c>
    </row>
    <row r="9790" spans="1:5" ht="18.75">
      <c r="A9790" s="37">
        <v>9788</v>
      </c>
      <c r="B9790" s="209"/>
      <c r="C9790" s="37" t="s">
        <v>21433</v>
      </c>
      <c r="D9790" s="6" t="s">
        <v>9647</v>
      </c>
      <c r="E9790" s="3">
        <v>2</v>
      </c>
    </row>
    <row r="9791" spans="1:5" ht="18.75">
      <c r="A9791" s="37">
        <v>9789</v>
      </c>
      <c r="B9791" s="209"/>
      <c r="C9791" s="37" t="s">
        <v>21434</v>
      </c>
      <c r="D9791" s="6" t="s">
        <v>9648</v>
      </c>
      <c r="E9791" s="3">
        <v>2</v>
      </c>
    </row>
    <row r="9792" spans="1:5" ht="18.75">
      <c r="A9792" s="37">
        <v>9790</v>
      </c>
      <c r="B9792" s="209"/>
      <c r="C9792" s="37" t="s">
        <v>21435</v>
      </c>
      <c r="D9792" s="6" t="s">
        <v>9649</v>
      </c>
      <c r="E9792" s="3">
        <v>2</v>
      </c>
    </row>
    <row r="9793" spans="1:5" ht="18.75">
      <c r="A9793" s="37">
        <v>9791</v>
      </c>
      <c r="B9793" s="209"/>
      <c r="C9793" s="37" t="s">
        <v>21436</v>
      </c>
      <c r="D9793" s="6" t="s">
        <v>9650</v>
      </c>
      <c r="E9793" s="3">
        <v>1</v>
      </c>
    </row>
    <row r="9794" spans="1:5" ht="18.75">
      <c r="A9794" s="37">
        <v>9792</v>
      </c>
      <c r="B9794" s="209"/>
      <c r="C9794" s="37" t="s">
        <v>21437</v>
      </c>
      <c r="D9794" s="6" t="s">
        <v>9651</v>
      </c>
      <c r="E9794" s="3">
        <v>1</v>
      </c>
    </row>
    <row r="9795" spans="1:5" ht="18.75">
      <c r="A9795" s="37">
        <v>9793</v>
      </c>
      <c r="B9795" s="209"/>
      <c r="C9795" s="37" t="s">
        <v>21438</v>
      </c>
      <c r="D9795" s="6" t="s">
        <v>9652</v>
      </c>
      <c r="E9795" s="3">
        <v>1</v>
      </c>
    </row>
    <row r="9796" spans="1:5" ht="18.75">
      <c r="A9796" s="37">
        <v>9794</v>
      </c>
      <c r="B9796" s="209"/>
      <c r="C9796" s="37" t="s">
        <v>21439</v>
      </c>
      <c r="D9796" s="6" t="s">
        <v>9653</v>
      </c>
      <c r="E9796" s="3">
        <v>1</v>
      </c>
    </row>
    <row r="9797" spans="1:5" ht="18.75">
      <c r="A9797" s="37">
        <v>9795</v>
      </c>
      <c r="B9797" s="209"/>
      <c r="C9797" s="37" t="s">
        <v>21440</v>
      </c>
      <c r="D9797" s="6" t="s">
        <v>9654</v>
      </c>
      <c r="E9797" s="3">
        <v>1</v>
      </c>
    </row>
    <row r="9798" spans="1:5" ht="18.75">
      <c r="A9798" s="37">
        <v>9796</v>
      </c>
      <c r="B9798" s="209"/>
      <c r="C9798" s="37" t="s">
        <v>21441</v>
      </c>
      <c r="D9798" s="6" t="s">
        <v>9655</v>
      </c>
      <c r="E9798" s="3">
        <v>1</v>
      </c>
    </row>
    <row r="9799" spans="1:5" ht="18.75">
      <c r="A9799" s="37">
        <v>9797</v>
      </c>
      <c r="B9799" s="209"/>
      <c r="C9799" s="37" t="s">
        <v>21442</v>
      </c>
      <c r="D9799" s="6" t="s">
        <v>9656</v>
      </c>
      <c r="E9799" s="3">
        <v>1</v>
      </c>
    </row>
    <row r="9800" spans="1:5" ht="33">
      <c r="A9800" s="37">
        <v>9798</v>
      </c>
      <c r="B9800" s="209"/>
      <c r="C9800" s="37" t="s">
        <v>21443</v>
      </c>
      <c r="D9800" s="6" t="s">
        <v>9657</v>
      </c>
      <c r="E9800" s="3">
        <v>1</v>
      </c>
    </row>
    <row r="9801" spans="1:5" ht="18.75">
      <c r="A9801" s="37">
        <v>9799</v>
      </c>
      <c r="B9801" s="209"/>
      <c r="C9801" s="37" t="s">
        <v>21444</v>
      </c>
      <c r="D9801" s="6" t="s">
        <v>9658</v>
      </c>
      <c r="E9801" s="3">
        <v>1</v>
      </c>
    </row>
    <row r="9802" spans="1:5" ht="18.75">
      <c r="A9802" s="37">
        <v>9800</v>
      </c>
      <c r="B9802" s="209"/>
      <c r="C9802" s="37" t="s">
        <v>21445</v>
      </c>
      <c r="D9802" s="6" t="s">
        <v>9659</v>
      </c>
      <c r="E9802" s="3">
        <v>1</v>
      </c>
    </row>
    <row r="9803" spans="1:5" ht="18.75">
      <c r="A9803" s="37">
        <v>9801</v>
      </c>
      <c r="B9803" s="209"/>
      <c r="C9803" s="37" t="s">
        <v>21446</v>
      </c>
      <c r="D9803" s="6" t="s">
        <v>9660</v>
      </c>
      <c r="E9803" s="3">
        <v>1</v>
      </c>
    </row>
    <row r="9804" spans="1:5" ht="18.75">
      <c r="A9804" s="37">
        <v>9802</v>
      </c>
      <c r="B9804" s="209"/>
      <c r="C9804" s="37" t="s">
        <v>21447</v>
      </c>
      <c r="D9804" s="6" t="s">
        <v>9661</v>
      </c>
      <c r="E9804" s="3">
        <v>1</v>
      </c>
    </row>
    <row r="9805" spans="1:5" ht="18.75">
      <c r="A9805" s="37">
        <v>9803</v>
      </c>
      <c r="B9805" s="209"/>
      <c r="C9805" s="37" t="s">
        <v>21448</v>
      </c>
      <c r="D9805" s="6" t="s">
        <v>9662</v>
      </c>
      <c r="E9805" s="3">
        <v>1</v>
      </c>
    </row>
    <row r="9806" spans="1:5" ht="18.75">
      <c r="A9806" s="37">
        <v>9804</v>
      </c>
      <c r="B9806" s="209"/>
      <c r="C9806" s="37" t="s">
        <v>21449</v>
      </c>
      <c r="D9806" s="6" t="s">
        <v>9663</v>
      </c>
      <c r="E9806" s="3">
        <v>1</v>
      </c>
    </row>
    <row r="9807" spans="1:5" ht="18.75">
      <c r="A9807" s="37">
        <v>9805</v>
      </c>
      <c r="B9807" s="209"/>
      <c r="C9807" s="37" t="s">
        <v>21450</v>
      </c>
      <c r="D9807" s="6" t="s">
        <v>9664</v>
      </c>
      <c r="E9807" s="3">
        <v>1</v>
      </c>
    </row>
    <row r="9808" spans="1:5" ht="18.75">
      <c r="A9808" s="37">
        <v>9806</v>
      </c>
      <c r="B9808" s="209"/>
      <c r="C9808" s="37" t="s">
        <v>21451</v>
      </c>
      <c r="D9808" s="6" t="s">
        <v>9665</v>
      </c>
      <c r="E9808" s="3">
        <v>1</v>
      </c>
    </row>
    <row r="9809" spans="1:5" ht="18.75">
      <c r="A9809" s="37">
        <v>9807</v>
      </c>
      <c r="B9809" s="209"/>
      <c r="C9809" s="37" t="s">
        <v>21452</v>
      </c>
      <c r="D9809" s="6" t="s">
        <v>9666</v>
      </c>
      <c r="E9809" s="3">
        <v>1</v>
      </c>
    </row>
    <row r="9810" spans="1:5" ht="33">
      <c r="A9810" s="37">
        <v>9808</v>
      </c>
      <c r="B9810" s="209"/>
      <c r="C9810" s="37" t="s">
        <v>21453</v>
      </c>
      <c r="D9810" s="6" t="s">
        <v>9667</v>
      </c>
      <c r="E9810" s="3">
        <v>1</v>
      </c>
    </row>
    <row r="9811" spans="1:5" ht="18.75">
      <c r="A9811" s="37">
        <v>9809</v>
      </c>
      <c r="B9811" s="209"/>
      <c r="C9811" s="37" t="s">
        <v>21454</v>
      </c>
      <c r="D9811" s="6" t="s">
        <v>9668</v>
      </c>
      <c r="E9811" s="3">
        <v>1</v>
      </c>
    </row>
    <row r="9812" spans="1:5" ht="33">
      <c r="A9812" s="37">
        <v>9810</v>
      </c>
      <c r="B9812" s="209"/>
      <c r="C9812" s="37" t="s">
        <v>21455</v>
      </c>
      <c r="D9812" s="6" t="s">
        <v>9669</v>
      </c>
      <c r="E9812" s="3">
        <v>1</v>
      </c>
    </row>
    <row r="9813" spans="1:5" ht="18.75">
      <c r="A9813" s="37">
        <v>9811</v>
      </c>
      <c r="B9813" s="209"/>
      <c r="C9813" s="37" t="s">
        <v>21456</v>
      </c>
      <c r="D9813" s="6" t="s">
        <v>9670</v>
      </c>
      <c r="E9813" s="3">
        <v>1</v>
      </c>
    </row>
    <row r="9814" spans="1:5" ht="18.75">
      <c r="A9814" s="37">
        <v>9812</v>
      </c>
      <c r="B9814" s="209"/>
      <c r="C9814" s="37" t="s">
        <v>21457</v>
      </c>
      <c r="D9814" s="6" t="s">
        <v>9671</v>
      </c>
      <c r="E9814" s="3">
        <v>1</v>
      </c>
    </row>
    <row r="9815" spans="1:5" ht="18.75">
      <c r="A9815" s="37">
        <v>9813</v>
      </c>
      <c r="B9815" s="209"/>
      <c r="C9815" s="37" t="s">
        <v>21458</v>
      </c>
      <c r="D9815" s="6" t="s">
        <v>9672</v>
      </c>
      <c r="E9815" s="3">
        <v>1</v>
      </c>
    </row>
    <row r="9816" spans="1:5" ht="18.75">
      <c r="A9816" s="37">
        <v>9814</v>
      </c>
      <c r="B9816" s="209"/>
      <c r="C9816" s="37" t="s">
        <v>21459</v>
      </c>
      <c r="D9816" s="6" t="s">
        <v>9673</v>
      </c>
      <c r="E9816" s="3">
        <v>1</v>
      </c>
    </row>
    <row r="9817" spans="1:5" ht="18.75">
      <c r="A9817" s="37">
        <v>9815</v>
      </c>
      <c r="B9817" s="209"/>
      <c r="C9817" s="37" t="s">
        <v>21460</v>
      </c>
      <c r="D9817" s="6" t="s">
        <v>9674</v>
      </c>
      <c r="E9817" s="3">
        <v>1</v>
      </c>
    </row>
    <row r="9818" spans="1:5" ht="18.75">
      <c r="A9818" s="37">
        <v>9816</v>
      </c>
      <c r="B9818" s="209"/>
      <c r="C9818" s="37" t="s">
        <v>21461</v>
      </c>
      <c r="D9818" s="6" t="s">
        <v>9675</v>
      </c>
      <c r="E9818" s="3">
        <v>1</v>
      </c>
    </row>
    <row r="9819" spans="1:5" ht="18.75">
      <c r="A9819" s="37">
        <v>9817</v>
      </c>
      <c r="B9819" s="209"/>
      <c r="C9819" s="37" t="s">
        <v>21462</v>
      </c>
      <c r="D9819" s="6" t="s">
        <v>9676</v>
      </c>
      <c r="E9819" s="3">
        <v>1</v>
      </c>
    </row>
    <row r="9820" spans="1:5" ht="18.75">
      <c r="A9820" s="37">
        <v>9818</v>
      </c>
      <c r="B9820" s="209"/>
      <c r="C9820" s="37" t="s">
        <v>9677</v>
      </c>
      <c r="D9820" s="6" t="s">
        <v>9678</v>
      </c>
      <c r="E9820" s="3">
        <v>1</v>
      </c>
    </row>
    <row r="9821" spans="1:5" ht="33">
      <c r="A9821" s="37">
        <v>9819</v>
      </c>
      <c r="B9821" s="209"/>
      <c r="C9821" s="37" t="s">
        <v>21463</v>
      </c>
      <c r="D9821" s="6" t="s">
        <v>9679</v>
      </c>
      <c r="E9821" s="3">
        <v>1</v>
      </c>
    </row>
    <row r="9822" spans="1:5" ht="18.75">
      <c r="A9822" s="37">
        <v>9820</v>
      </c>
      <c r="B9822" s="209"/>
      <c r="C9822" s="37" t="s">
        <v>21464</v>
      </c>
      <c r="D9822" s="6" t="s">
        <v>9680</v>
      </c>
      <c r="E9822" s="3">
        <v>1</v>
      </c>
    </row>
    <row r="9823" spans="1:5" ht="18.75">
      <c r="A9823" s="37">
        <v>9821</v>
      </c>
      <c r="B9823" s="209"/>
      <c r="C9823" s="37" t="s">
        <v>21465</v>
      </c>
      <c r="D9823" s="6" t="s">
        <v>9681</v>
      </c>
      <c r="E9823" s="3">
        <v>1</v>
      </c>
    </row>
    <row r="9824" spans="1:5" ht="18.75">
      <c r="A9824" s="37">
        <v>9822</v>
      </c>
      <c r="B9824" s="209"/>
      <c r="C9824" s="37" t="s">
        <v>21466</v>
      </c>
      <c r="D9824" s="6" t="s">
        <v>9682</v>
      </c>
      <c r="E9824" s="3">
        <v>1</v>
      </c>
    </row>
    <row r="9825" spans="1:5" ht="18.75">
      <c r="A9825" s="37">
        <v>9823</v>
      </c>
      <c r="B9825" s="209"/>
      <c r="C9825" s="37" t="s">
        <v>21467</v>
      </c>
      <c r="D9825" s="6" t="s">
        <v>9683</v>
      </c>
      <c r="E9825" s="3">
        <v>1</v>
      </c>
    </row>
    <row r="9826" spans="1:5" ht="18.75">
      <c r="A9826" s="37">
        <v>9824</v>
      </c>
      <c r="B9826" s="209"/>
      <c r="C9826" s="37" t="s">
        <v>21468</v>
      </c>
      <c r="D9826" s="6" t="s">
        <v>9684</v>
      </c>
      <c r="E9826" s="3">
        <v>1</v>
      </c>
    </row>
    <row r="9827" spans="1:5" ht="33">
      <c r="A9827" s="37">
        <v>9825</v>
      </c>
      <c r="B9827" s="209"/>
      <c r="C9827" s="37" t="s">
        <v>21469</v>
      </c>
      <c r="D9827" s="6" t="s">
        <v>9685</v>
      </c>
      <c r="E9827" s="3">
        <v>1</v>
      </c>
    </row>
    <row r="9828" spans="1:5" ht="33">
      <c r="A9828" s="37">
        <v>9826</v>
      </c>
      <c r="B9828" s="209"/>
      <c r="C9828" s="37" t="s">
        <v>21470</v>
      </c>
      <c r="D9828" s="6" t="s">
        <v>9686</v>
      </c>
      <c r="E9828" s="3">
        <v>1</v>
      </c>
    </row>
    <row r="9829" spans="1:5" ht="33">
      <c r="A9829" s="37">
        <v>9827</v>
      </c>
      <c r="B9829" s="209"/>
      <c r="C9829" s="37" t="s">
        <v>21471</v>
      </c>
      <c r="D9829" s="6" t="s">
        <v>9687</v>
      </c>
      <c r="E9829" s="3">
        <v>1</v>
      </c>
    </row>
    <row r="9830" spans="1:5" ht="33">
      <c r="A9830" s="37">
        <v>9828</v>
      </c>
      <c r="B9830" s="209"/>
      <c r="C9830" s="37" t="s">
        <v>21472</v>
      </c>
      <c r="D9830" s="6" t="s">
        <v>9688</v>
      </c>
      <c r="E9830" s="3">
        <v>1</v>
      </c>
    </row>
    <row r="9831" spans="1:5" ht="33">
      <c r="A9831" s="37">
        <v>9829</v>
      </c>
      <c r="B9831" s="209"/>
      <c r="C9831" s="37" t="s">
        <v>21473</v>
      </c>
      <c r="D9831" s="6" t="s">
        <v>9689</v>
      </c>
      <c r="E9831" s="3">
        <v>1</v>
      </c>
    </row>
    <row r="9832" spans="1:5" ht="33">
      <c r="A9832" s="37">
        <v>9830</v>
      </c>
      <c r="B9832" s="209"/>
      <c r="C9832" s="37" t="s">
        <v>21474</v>
      </c>
      <c r="D9832" s="6" t="s">
        <v>9690</v>
      </c>
      <c r="E9832" s="3">
        <v>1</v>
      </c>
    </row>
    <row r="9833" spans="1:5" ht="33">
      <c r="A9833" s="37">
        <v>9831</v>
      </c>
      <c r="B9833" s="209"/>
      <c r="C9833" s="37" t="s">
        <v>21475</v>
      </c>
      <c r="D9833" s="6" t="s">
        <v>9691</v>
      </c>
      <c r="E9833" s="3">
        <v>1</v>
      </c>
    </row>
    <row r="9834" spans="1:5" ht="33">
      <c r="A9834" s="37">
        <v>9832</v>
      </c>
      <c r="B9834" s="209"/>
      <c r="C9834" s="37" t="s">
        <v>21476</v>
      </c>
      <c r="D9834" s="6" t="s">
        <v>9692</v>
      </c>
      <c r="E9834" s="3">
        <v>1</v>
      </c>
    </row>
    <row r="9835" spans="1:5" ht="33">
      <c r="A9835" s="37">
        <v>9833</v>
      </c>
      <c r="B9835" s="209"/>
      <c r="C9835" s="37" t="s">
        <v>21477</v>
      </c>
      <c r="D9835" s="6" t="s">
        <v>9693</v>
      </c>
      <c r="E9835" s="3">
        <v>1</v>
      </c>
    </row>
    <row r="9836" spans="1:5" ht="33">
      <c r="A9836" s="37">
        <v>9834</v>
      </c>
      <c r="B9836" s="209"/>
      <c r="C9836" s="37" t="s">
        <v>21478</v>
      </c>
      <c r="D9836" s="6" t="s">
        <v>9694</v>
      </c>
      <c r="E9836" s="3">
        <v>1</v>
      </c>
    </row>
    <row r="9837" spans="1:5" ht="33">
      <c r="A9837" s="37">
        <v>9835</v>
      </c>
      <c r="B9837" s="209"/>
      <c r="C9837" s="37" t="s">
        <v>21479</v>
      </c>
      <c r="D9837" s="6" t="s">
        <v>9695</v>
      </c>
      <c r="E9837" s="3">
        <v>1</v>
      </c>
    </row>
    <row r="9838" spans="1:5" ht="33">
      <c r="A9838" s="37">
        <v>9836</v>
      </c>
      <c r="B9838" s="209"/>
      <c r="C9838" s="37" t="s">
        <v>21480</v>
      </c>
      <c r="D9838" s="6" t="s">
        <v>9696</v>
      </c>
      <c r="E9838" s="3">
        <v>1</v>
      </c>
    </row>
    <row r="9839" spans="1:5" ht="33">
      <c r="A9839" s="37">
        <v>9837</v>
      </c>
      <c r="B9839" s="209"/>
      <c r="C9839" s="37" t="s">
        <v>21481</v>
      </c>
      <c r="D9839" s="6" t="s">
        <v>9697</v>
      </c>
      <c r="E9839" s="3">
        <v>1</v>
      </c>
    </row>
    <row r="9840" spans="1:5" ht="33">
      <c r="A9840" s="37">
        <v>9838</v>
      </c>
      <c r="B9840" s="209"/>
      <c r="C9840" s="37" t="s">
        <v>21482</v>
      </c>
      <c r="D9840" s="6" t="s">
        <v>9698</v>
      </c>
      <c r="E9840" s="3">
        <v>1</v>
      </c>
    </row>
    <row r="9841" spans="1:5" ht="33">
      <c r="A9841" s="37">
        <v>9839</v>
      </c>
      <c r="B9841" s="209"/>
      <c r="C9841" s="37" t="s">
        <v>21483</v>
      </c>
      <c r="D9841" s="6" t="s">
        <v>9699</v>
      </c>
      <c r="E9841" s="3">
        <v>1</v>
      </c>
    </row>
    <row r="9842" spans="1:5" ht="33">
      <c r="A9842" s="37">
        <v>9840</v>
      </c>
      <c r="B9842" s="209"/>
      <c r="C9842" s="37" t="s">
        <v>21484</v>
      </c>
      <c r="D9842" s="6" t="s">
        <v>9700</v>
      </c>
      <c r="E9842" s="3">
        <v>1</v>
      </c>
    </row>
    <row r="9843" spans="1:5" ht="49.5">
      <c r="A9843" s="37">
        <v>9841</v>
      </c>
      <c r="B9843" s="209"/>
      <c r="C9843" s="37" t="s">
        <v>21485</v>
      </c>
      <c r="D9843" s="6" t="s">
        <v>9701</v>
      </c>
      <c r="E9843" s="3">
        <v>1</v>
      </c>
    </row>
    <row r="9844" spans="1:5" ht="33">
      <c r="A9844" s="37">
        <v>9842</v>
      </c>
      <c r="B9844" s="209"/>
      <c r="C9844" s="37" t="s">
        <v>21486</v>
      </c>
      <c r="D9844" s="6" t="s">
        <v>9702</v>
      </c>
      <c r="E9844" s="3">
        <v>1</v>
      </c>
    </row>
    <row r="9845" spans="1:5" ht="49.5">
      <c r="A9845" s="37">
        <v>9843</v>
      </c>
      <c r="B9845" s="209"/>
      <c r="C9845" s="37" t="s">
        <v>21487</v>
      </c>
      <c r="D9845" s="6" t="s">
        <v>9703</v>
      </c>
      <c r="E9845" s="3">
        <v>1</v>
      </c>
    </row>
    <row r="9846" spans="1:5" ht="33">
      <c r="A9846" s="37">
        <v>9844</v>
      </c>
      <c r="B9846" s="209"/>
      <c r="C9846" s="37" t="s">
        <v>21488</v>
      </c>
      <c r="D9846" s="6" t="s">
        <v>9704</v>
      </c>
      <c r="E9846" s="3">
        <v>1</v>
      </c>
    </row>
    <row r="9847" spans="1:5" ht="33">
      <c r="A9847" s="37">
        <v>9845</v>
      </c>
      <c r="B9847" s="209"/>
      <c r="C9847" s="37" t="s">
        <v>21489</v>
      </c>
      <c r="D9847" s="6" t="s">
        <v>9705</v>
      </c>
      <c r="E9847" s="3">
        <v>2</v>
      </c>
    </row>
    <row r="9848" spans="1:5" ht="18.75">
      <c r="A9848" s="37">
        <v>9846</v>
      </c>
      <c r="B9848" s="209"/>
      <c r="C9848" s="37" t="s">
        <v>21490</v>
      </c>
      <c r="D9848" s="6" t="s">
        <v>9706</v>
      </c>
      <c r="E9848" s="3">
        <v>2</v>
      </c>
    </row>
    <row r="9849" spans="1:5" ht="33">
      <c r="A9849" s="37">
        <v>9847</v>
      </c>
      <c r="B9849" s="209"/>
      <c r="C9849" s="37" t="s">
        <v>21491</v>
      </c>
      <c r="D9849" s="6" t="s">
        <v>9707</v>
      </c>
      <c r="E9849" s="3">
        <v>2</v>
      </c>
    </row>
    <row r="9850" spans="1:5" ht="33">
      <c r="A9850" s="37">
        <v>9848</v>
      </c>
      <c r="B9850" s="209"/>
      <c r="C9850" s="37" t="s">
        <v>21492</v>
      </c>
      <c r="D9850" s="6" t="s">
        <v>9708</v>
      </c>
      <c r="E9850" s="3">
        <v>2</v>
      </c>
    </row>
    <row r="9851" spans="1:5" ht="33">
      <c r="A9851" s="37">
        <v>9849</v>
      </c>
      <c r="B9851" s="209"/>
      <c r="C9851" s="37" t="s">
        <v>9709</v>
      </c>
      <c r="D9851" s="6" t="s">
        <v>9710</v>
      </c>
      <c r="E9851" s="3">
        <v>2</v>
      </c>
    </row>
    <row r="9852" spans="1:5" ht="33">
      <c r="A9852" s="37">
        <v>9850</v>
      </c>
      <c r="B9852" s="209"/>
      <c r="C9852" s="37" t="s">
        <v>21493</v>
      </c>
      <c r="D9852" s="6" t="s">
        <v>9711</v>
      </c>
      <c r="E9852" s="3">
        <v>2</v>
      </c>
    </row>
    <row r="9853" spans="1:5" ht="18.75">
      <c r="A9853" s="37">
        <v>9851</v>
      </c>
      <c r="B9853" s="209"/>
      <c r="C9853" s="37" t="s">
        <v>21494</v>
      </c>
      <c r="D9853" s="6" t="s">
        <v>9712</v>
      </c>
      <c r="E9853" s="3">
        <v>2</v>
      </c>
    </row>
    <row r="9854" spans="1:5" ht="18.75">
      <c r="A9854" s="37">
        <v>9852</v>
      </c>
      <c r="B9854" s="209"/>
      <c r="C9854" s="37" t="s">
        <v>21495</v>
      </c>
      <c r="D9854" s="6" t="s">
        <v>9713</v>
      </c>
      <c r="E9854" s="3">
        <v>2</v>
      </c>
    </row>
    <row r="9855" spans="1:5" ht="18.75">
      <c r="A9855" s="37">
        <v>9853</v>
      </c>
      <c r="B9855" s="209"/>
      <c r="C9855" s="37" t="s">
        <v>21496</v>
      </c>
      <c r="D9855" s="6" t="s">
        <v>9714</v>
      </c>
      <c r="E9855" s="3">
        <v>2</v>
      </c>
    </row>
    <row r="9856" spans="1:5" ht="18.75">
      <c r="A9856" s="37">
        <v>9854</v>
      </c>
      <c r="B9856" s="209"/>
      <c r="C9856" s="37" t="s">
        <v>21497</v>
      </c>
      <c r="D9856" s="6" t="s">
        <v>9715</v>
      </c>
      <c r="E9856" s="3">
        <v>2</v>
      </c>
    </row>
    <row r="9857" spans="1:5" ht="33">
      <c r="A9857" s="37">
        <v>9855</v>
      </c>
      <c r="B9857" s="209"/>
      <c r="C9857" s="37" t="s">
        <v>21498</v>
      </c>
      <c r="D9857" s="6" t="s">
        <v>9716</v>
      </c>
      <c r="E9857" s="3">
        <v>2</v>
      </c>
    </row>
    <row r="9858" spans="1:5" ht="33">
      <c r="A9858" s="37">
        <v>9856</v>
      </c>
      <c r="B9858" s="209"/>
      <c r="C9858" s="37" t="s">
        <v>21499</v>
      </c>
      <c r="D9858" s="6" t="s">
        <v>9717</v>
      </c>
      <c r="E9858" s="3">
        <v>2</v>
      </c>
    </row>
    <row r="9859" spans="1:5" ht="18.75">
      <c r="A9859" s="37">
        <v>9857</v>
      </c>
      <c r="B9859" s="209"/>
      <c r="C9859" s="37" t="s">
        <v>21500</v>
      </c>
      <c r="D9859" s="6" t="s">
        <v>9718</v>
      </c>
      <c r="E9859" s="3">
        <v>2</v>
      </c>
    </row>
    <row r="9860" spans="1:5" ht="33">
      <c r="A9860" s="37">
        <v>9858</v>
      </c>
      <c r="B9860" s="209"/>
      <c r="C9860" s="37" t="s">
        <v>21501</v>
      </c>
      <c r="D9860" s="6" t="s">
        <v>9719</v>
      </c>
      <c r="E9860" s="3">
        <v>2</v>
      </c>
    </row>
    <row r="9861" spans="1:5" ht="18.75">
      <c r="A9861" s="37">
        <v>9859</v>
      </c>
      <c r="B9861" s="209"/>
      <c r="C9861" s="37" t="s">
        <v>21502</v>
      </c>
      <c r="D9861" s="6" t="s">
        <v>9720</v>
      </c>
      <c r="E9861" s="3">
        <v>2</v>
      </c>
    </row>
    <row r="9862" spans="1:5" ht="18.75">
      <c r="A9862" s="37">
        <v>9860</v>
      </c>
      <c r="B9862" s="209"/>
      <c r="C9862" s="37" t="s">
        <v>21503</v>
      </c>
      <c r="D9862" s="6" t="s">
        <v>9721</v>
      </c>
      <c r="E9862" s="3">
        <v>2</v>
      </c>
    </row>
    <row r="9863" spans="1:5" ht="18.75">
      <c r="A9863" s="37">
        <v>9861</v>
      </c>
      <c r="B9863" s="209"/>
      <c r="C9863" s="37" t="s">
        <v>21504</v>
      </c>
      <c r="D9863" s="6" t="s">
        <v>9722</v>
      </c>
      <c r="E9863" s="3">
        <v>2</v>
      </c>
    </row>
    <row r="9864" spans="1:5" ht="18.75">
      <c r="A9864" s="37">
        <v>9862</v>
      </c>
      <c r="B9864" s="209"/>
      <c r="C9864" s="37" t="s">
        <v>21505</v>
      </c>
      <c r="D9864" s="6" t="s">
        <v>9723</v>
      </c>
      <c r="E9864" s="3">
        <v>2</v>
      </c>
    </row>
    <row r="9865" spans="1:5" ht="33">
      <c r="A9865" s="37">
        <v>9863</v>
      </c>
      <c r="B9865" s="209"/>
      <c r="C9865" s="37" t="s">
        <v>21506</v>
      </c>
      <c r="D9865" s="6" t="s">
        <v>9724</v>
      </c>
      <c r="E9865" s="3">
        <v>2</v>
      </c>
    </row>
    <row r="9866" spans="1:5" ht="33">
      <c r="A9866" s="37">
        <v>9864</v>
      </c>
      <c r="B9866" s="209"/>
      <c r="C9866" s="37" t="s">
        <v>21507</v>
      </c>
      <c r="D9866" s="6" t="s">
        <v>9725</v>
      </c>
      <c r="E9866" s="3">
        <v>2</v>
      </c>
    </row>
    <row r="9867" spans="1:5" ht="33">
      <c r="A9867" s="37">
        <v>9865</v>
      </c>
      <c r="B9867" s="209"/>
      <c r="C9867" s="37" t="s">
        <v>21508</v>
      </c>
      <c r="D9867" s="6" t="s">
        <v>9726</v>
      </c>
      <c r="E9867" s="3">
        <v>2</v>
      </c>
    </row>
    <row r="9868" spans="1:5" ht="18.75">
      <c r="A9868" s="37">
        <v>9866</v>
      </c>
      <c r="B9868" s="209"/>
      <c r="C9868" s="37" t="s">
        <v>21509</v>
      </c>
      <c r="D9868" s="6" t="s">
        <v>9727</v>
      </c>
      <c r="E9868" s="3">
        <v>2</v>
      </c>
    </row>
    <row r="9869" spans="1:5" ht="18.75">
      <c r="A9869" s="37">
        <v>9867</v>
      </c>
      <c r="B9869" s="209"/>
      <c r="C9869" s="37" t="s">
        <v>21510</v>
      </c>
      <c r="D9869" s="6" t="s">
        <v>9728</v>
      </c>
      <c r="E9869" s="3">
        <v>2</v>
      </c>
    </row>
    <row r="9870" spans="1:5" ht="49.5">
      <c r="A9870" s="37">
        <v>9868</v>
      </c>
      <c r="B9870" s="209"/>
      <c r="C9870" s="37" t="s">
        <v>21511</v>
      </c>
      <c r="D9870" s="6" t="s">
        <v>9729</v>
      </c>
      <c r="E9870" s="3">
        <v>4</v>
      </c>
    </row>
    <row r="9871" spans="1:5" ht="33">
      <c r="A9871" s="37">
        <v>9869</v>
      </c>
      <c r="B9871" s="209"/>
      <c r="C9871" s="37" t="s">
        <v>21512</v>
      </c>
      <c r="D9871" s="6" t="s">
        <v>9730</v>
      </c>
      <c r="E9871" s="3">
        <v>4</v>
      </c>
    </row>
    <row r="9872" spans="1:5" ht="49.5">
      <c r="A9872" s="37">
        <v>9870</v>
      </c>
      <c r="B9872" s="209"/>
      <c r="C9872" s="37" t="s">
        <v>21513</v>
      </c>
      <c r="D9872" s="6" t="s">
        <v>9731</v>
      </c>
      <c r="E9872" s="3">
        <v>4</v>
      </c>
    </row>
    <row r="9873" spans="1:5" ht="33">
      <c r="A9873" s="37">
        <v>9871</v>
      </c>
      <c r="B9873" s="209"/>
      <c r="C9873" s="37" t="s">
        <v>21514</v>
      </c>
      <c r="D9873" s="6" t="s">
        <v>9732</v>
      </c>
      <c r="E9873" s="3">
        <v>4</v>
      </c>
    </row>
    <row r="9874" spans="1:5" ht="33">
      <c r="A9874" s="37">
        <v>9872</v>
      </c>
      <c r="B9874" s="209"/>
      <c r="C9874" s="37" t="s">
        <v>21515</v>
      </c>
      <c r="D9874" s="6" t="s">
        <v>9733</v>
      </c>
      <c r="E9874" s="3">
        <v>4</v>
      </c>
    </row>
    <row r="9875" spans="1:5" ht="49.5">
      <c r="A9875" s="37">
        <v>9873</v>
      </c>
      <c r="B9875" s="209"/>
      <c r="C9875" s="37" t="s">
        <v>21516</v>
      </c>
      <c r="D9875" s="6" t="s">
        <v>9734</v>
      </c>
      <c r="E9875" s="3">
        <v>4</v>
      </c>
    </row>
    <row r="9876" spans="1:5" ht="33">
      <c r="A9876" s="37">
        <v>9874</v>
      </c>
      <c r="B9876" s="209"/>
      <c r="C9876" s="37" t="s">
        <v>21517</v>
      </c>
      <c r="D9876" s="6" t="s">
        <v>9735</v>
      </c>
      <c r="E9876" s="3">
        <v>4</v>
      </c>
    </row>
    <row r="9877" spans="1:5" ht="33">
      <c r="A9877" s="37">
        <v>9875</v>
      </c>
      <c r="B9877" s="209"/>
      <c r="C9877" s="37" t="s">
        <v>21518</v>
      </c>
      <c r="D9877" s="6" t="s">
        <v>9736</v>
      </c>
      <c r="E9877" s="3">
        <v>4</v>
      </c>
    </row>
    <row r="9878" spans="1:5" ht="49.5">
      <c r="A9878" s="37">
        <v>9876</v>
      </c>
      <c r="B9878" s="209"/>
      <c r="C9878" s="37" t="s">
        <v>21519</v>
      </c>
      <c r="D9878" s="6" t="s">
        <v>9737</v>
      </c>
      <c r="E9878" s="3">
        <v>4</v>
      </c>
    </row>
    <row r="9879" spans="1:5" ht="49.5">
      <c r="A9879" s="37">
        <v>9877</v>
      </c>
      <c r="B9879" s="209"/>
      <c r="C9879" s="37" t="s">
        <v>21520</v>
      </c>
      <c r="D9879" s="6" t="s">
        <v>9738</v>
      </c>
      <c r="E9879" s="3">
        <v>4</v>
      </c>
    </row>
    <row r="9880" spans="1:5" ht="18.75">
      <c r="A9880" s="37">
        <v>9878</v>
      </c>
      <c r="B9880" s="209"/>
      <c r="C9880" s="37" t="s">
        <v>21521</v>
      </c>
      <c r="D9880" s="6" t="s">
        <v>9739</v>
      </c>
      <c r="E9880" s="3">
        <v>4</v>
      </c>
    </row>
    <row r="9881" spans="1:5" ht="18.75">
      <c r="A9881" s="37">
        <v>9879</v>
      </c>
      <c r="B9881" s="209"/>
      <c r="C9881" s="37" t="s">
        <v>21522</v>
      </c>
      <c r="D9881" s="6" t="s">
        <v>9740</v>
      </c>
      <c r="E9881" s="3">
        <v>4</v>
      </c>
    </row>
    <row r="9882" spans="1:5" ht="18.75">
      <c r="A9882" s="37">
        <v>9880</v>
      </c>
      <c r="B9882" s="209"/>
      <c r="C9882" s="37" t="s">
        <v>21523</v>
      </c>
      <c r="D9882" s="6" t="s">
        <v>9741</v>
      </c>
      <c r="E9882" s="3">
        <v>10</v>
      </c>
    </row>
    <row r="9883" spans="1:5" ht="18.75">
      <c r="A9883" s="37">
        <v>9881</v>
      </c>
      <c r="B9883" s="209"/>
      <c r="C9883" s="37" t="s">
        <v>21524</v>
      </c>
      <c r="D9883" s="6" t="s">
        <v>9742</v>
      </c>
      <c r="E9883" s="3">
        <v>10</v>
      </c>
    </row>
    <row r="9884" spans="1:5" ht="18.75">
      <c r="A9884" s="37">
        <v>9882</v>
      </c>
      <c r="B9884" s="209"/>
      <c r="C9884" s="37" t="s">
        <v>21525</v>
      </c>
      <c r="D9884" s="6" t="s">
        <v>9743</v>
      </c>
      <c r="E9884" s="3">
        <v>10</v>
      </c>
    </row>
    <row r="9885" spans="1:5" ht="18.75">
      <c r="A9885" s="37">
        <v>9883</v>
      </c>
      <c r="B9885" s="209"/>
      <c r="C9885" s="37" t="s">
        <v>21526</v>
      </c>
      <c r="D9885" s="6" t="s">
        <v>9744</v>
      </c>
      <c r="E9885" s="3">
        <v>10</v>
      </c>
    </row>
    <row r="9886" spans="1:5" ht="18.75">
      <c r="A9886" s="37">
        <v>9884</v>
      </c>
      <c r="B9886" s="209"/>
      <c r="C9886" s="37" t="s">
        <v>21527</v>
      </c>
      <c r="D9886" s="6" t="s">
        <v>9745</v>
      </c>
      <c r="E9886" s="3">
        <v>10</v>
      </c>
    </row>
    <row r="9887" spans="1:5" ht="18.75">
      <c r="A9887" s="37">
        <v>9885</v>
      </c>
      <c r="B9887" s="209"/>
      <c r="C9887" s="37" t="s">
        <v>21528</v>
      </c>
      <c r="D9887" s="6" t="s">
        <v>9746</v>
      </c>
      <c r="E9887" s="3">
        <v>10</v>
      </c>
    </row>
    <row r="9888" spans="1:5" ht="18.75">
      <c r="A9888" s="37">
        <v>9886</v>
      </c>
      <c r="B9888" s="209"/>
      <c r="C9888" s="37" t="s">
        <v>21529</v>
      </c>
      <c r="D9888" s="6" t="s">
        <v>9747</v>
      </c>
      <c r="E9888" s="3">
        <v>10</v>
      </c>
    </row>
    <row r="9889" spans="1:5" ht="18.75">
      <c r="A9889" s="37">
        <v>9887</v>
      </c>
      <c r="B9889" s="209"/>
      <c r="C9889" s="37" t="s">
        <v>21530</v>
      </c>
      <c r="D9889" s="6" t="s">
        <v>9748</v>
      </c>
      <c r="E9889" s="3">
        <v>10</v>
      </c>
    </row>
    <row r="9890" spans="1:5" ht="49.5">
      <c r="A9890" s="37">
        <v>9888</v>
      </c>
      <c r="B9890" s="209"/>
      <c r="C9890" s="37" t="s">
        <v>21531</v>
      </c>
      <c r="D9890" s="6" t="s">
        <v>9749</v>
      </c>
      <c r="E9890" s="3">
        <v>10</v>
      </c>
    </row>
    <row r="9891" spans="1:5" ht="49.5">
      <c r="A9891" s="37">
        <v>9889</v>
      </c>
      <c r="B9891" s="209"/>
      <c r="C9891" s="37" t="s">
        <v>21532</v>
      </c>
      <c r="D9891" s="6" t="s">
        <v>9750</v>
      </c>
      <c r="E9891" s="3">
        <v>10</v>
      </c>
    </row>
    <row r="9892" spans="1:5" ht="33">
      <c r="A9892" s="37">
        <v>9890</v>
      </c>
      <c r="B9892" s="209"/>
      <c r="C9892" s="37" t="s">
        <v>21533</v>
      </c>
      <c r="D9892" s="6" t="s">
        <v>9751</v>
      </c>
      <c r="E9892" s="3">
        <v>4</v>
      </c>
    </row>
    <row r="9893" spans="1:5" ht="18.75">
      <c r="A9893" s="37">
        <v>9891</v>
      </c>
      <c r="B9893" s="209"/>
      <c r="C9893" s="37" t="s">
        <v>21534</v>
      </c>
      <c r="D9893" s="6" t="s">
        <v>9752</v>
      </c>
      <c r="E9893" s="3">
        <v>4</v>
      </c>
    </row>
    <row r="9894" spans="1:5" ht="18.75">
      <c r="A9894" s="37">
        <v>9892</v>
      </c>
      <c r="B9894" s="209"/>
      <c r="C9894" s="37" t="s">
        <v>21535</v>
      </c>
      <c r="D9894" s="6" t="s">
        <v>9753</v>
      </c>
      <c r="E9894" s="3">
        <v>4</v>
      </c>
    </row>
    <row r="9895" spans="1:5" ht="18.75">
      <c r="A9895" s="37">
        <v>9893</v>
      </c>
      <c r="B9895" s="209"/>
      <c r="C9895" s="37" t="s">
        <v>21536</v>
      </c>
      <c r="D9895" s="6" t="s">
        <v>9754</v>
      </c>
      <c r="E9895" s="3">
        <v>4</v>
      </c>
    </row>
    <row r="9896" spans="1:5" ht="18.75">
      <c r="A9896" s="37">
        <v>9894</v>
      </c>
      <c r="B9896" s="209"/>
      <c r="C9896" s="37" t="s">
        <v>21537</v>
      </c>
      <c r="D9896" s="6" t="s">
        <v>9755</v>
      </c>
      <c r="E9896" s="3">
        <v>4</v>
      </c>
    </row>
    <row r="9897" spans="1:5" ht="18.75">
      <c r="A9897" s="37">
        <v>9895</v>
      </c>
      <c r="B9897" s="209"/>
      <c r="C9897" s="37" t="s">
        <v>21538</v>
      </c>
      <c r="D9897" s="6" t="s">
        <v>9756</v>
      </c>
      <c r="E9897" s="3">
        <v>4</v>
      </c>
    </row>
    <row r="9898" spans="1:5" ht="18.75">
      <c r="A9898" s="37">
        <v>9896</v>
      </c>
      <c r="B9898" s="209"/>
      <c r="C9898" s="37" t="s">
        <v>21539</v>
      </c>
      <c r="D9898" s="6" t="s">
        <v>9757</v>
      </c>
      <c r="E9898" s="3">
        <v>4</v>
      </c>
    </row>
    <row r="9899" spans="1:5" ht="49.5">
      <c r="A9899" s="37">
        <v>9897</v>
      </c>
      <c r="B9899" s="209"/>
      <c r="C9899" s="37" t="s">
        <v>21540</v>
      </c>
      <c r="D9899" s="6" t="s">
        <v>9758</v>
      </c>
      <c r="E9899" s="3">
        <v>4</v>
      </c>
    </row>
    <row r="9900" spans="1:5" ht="33">
      <c r="A9900" s="37">
        <v>9898</v>
      </c>
      <c r="B9900" s="209"/>
      <c r="C9900" s="37" t="s">
        <v>21541</v>
      </c>
      <c r="D9900" s="6" t="s">
        <v>9759</v>
      </c>
      <c r="E9900" s="3">
        <v>4</v>
      </c>
    </row>
    <row r="9901" spans="1:5" ht="49.5">
      <c r="A9901" s="37">
        <v>9899</v>
      </c>
      <c r="B9901" s="209"/>
      <c r="C9901" s="37" t="s">
        <v>21542</v>
      </c>
      <c r="D9901" s="6" t="s">
        <v>9760</v>
      </c>
      <c r="E9901" s="3">
        <v>4</v>
      </c>
    </row>
    <row r="9902" spans="1:5" ht="33">
      <c r="A9902" s="37">
        <v>9900</v>
      </c>
      <c r="B9902" s="209"/>
      <c r="C9902" s="37" t="s">
        <v>21543</v>
      </c>
      <c r="D9902" s="6" t="s">
        <v>9761</v>
      </c>
      <c r="E9902" s="3">
        <v>4</v>
      </c>
    </row>
    <row r="9903" spans="1:5" ht="18.75">
      <c r="A9903" s="37">
        <v>9901</v>
      </c>
      <c r="B9903" s="209"/>
      <c r="C9903" s="37" t="s">
        <v>21544</v>
      </c>
      <c r="D9903" s="6" t="s">
        <v>9762</v>
      </c>
      <c r="E9903" s="3">
        <v>4</v>
      </c>
    </row>
    <row r="9904" spans="1:5" ht="18.75">
      <c r="A9904" s="37">
        <v>9902</v>
      </c>
      <c r="B9904" s="209"/>
      <c r="C9904" s="37" t="s">
        <v>21545</v>
      </c>
      <c r="D9904" s="6" t="s">
        <v>9763</v>
      </c>
      <c r="E9904" s="3">
        <v>4</v>
      </c>
    </row>
    <row r="9905" spans="1:5" ht="18.75">
      <c r="A9905" s="37">
        <v>9903</v>
      </c>
      <c r="B9905" s="209"/>
      <c r="C9905" s="37" t="s">
        <v>21546</v>
      </c>
      <c r="D9905" s="6" t="s">
        <v>9764</v>
      </c>
      <c r="E9905" s="3">
        <v>4</v>
      </c>
    </row>
    <row r="9906" spans="1:5" ht="49.5">
      <c r="A9906" s="37">
        <v>9904</v>
      </c>
      <c r="B9906" s="209"/>
      <c r="C9906" s="37" t="s">
        <v>21547</v>
      </c>
      <c r="D9906" s="6" t="s">
        <v>9765</v>
      </c>
      <c r="E9906" s="3">
        <v>10</v>
      </c>
    </row>
    <row r="9907" spans="1:5" ht="49.5">
      <c r="A9907" s="37">
        <v>9905</v>
      </c>
      <c r="B9907" s="209"/>
      <c r="C9907" s="37" t="s">
        <v>21548</v>
      </c>
      <c r="D9907" s="6" t="s">
        <v>9766</v>
      </c>
      <c r="E9907" s="3">
        <v>6</v>
      </c>
    </row>
    <row r="9908" spans="1:5" ht="49.5">
      <c r="A9908" s="37">
        <v>9906</v>
      </c>
      <c r="B9908" s="209"/>
      <c r="C9908" s="37" t="s">
        <v>21549</v>
      </c>
      <c r="D9908" s="6" t="s">
        <v>9767</v>
      </c>
      <c r="E9908" s="3">
        <v>6</v>
      </c>
    </row>
    <row r="9909" spans="1:5" ht="33">
      <c r="A9909" s="37">
        <v>9907</v>
      </c>
      <c r="B9909" s="209"/>
      <c r="C9909" s="37" t="s">
        <v>21550</v>
      </c>
      <c r="D9909" s="6" t="s">
        <v>9768</v>
      </c>
      <c r="E9909" s="3">
        <v>6</v>
      </c>
    </row>
    <row r="9910" spans="1:5" ht="18.75">
      <c r="A9910" s="37">
        <v>9908</v>
      </c>
      <c r="B9910" s="209"/>
      <c r="C9910" s="37" t="s">
        <v>21551</v>
      </c>
      <c r="D9910" s="6" t="s">
        <v>9769</v>
      </c>
      <c r="E9910" s="3">
        <v>2</v>
      </c>
    </row>
    <row r="9911" spans="1:5" ht="18.75">
      <c r="A9911" s="37">
        <v>9909</v>
      </c>
      <c r="B9911" s="209"/>
      <c r="C9911" s="37" t="s">
        <v>21552</v>
      </c>
      <c r="D9911" s="6" t="s">
        <v>9770</v>
      </c>
      <c r="E9911" s="3">
        <v>2</v>
      </c>
    </row>
    <row r="9912" spans="1:5" ht="18.75">
      <c r="A9912" s="37">
        <v>9910</v>
      </c>
      <c r="B9912" s="209"/>
      <c r="C9912" s="37" t="s">
        <v>21553</v>
      </c>
      <c r="D9912" s="6" t="s">
        <v>9771</v>
      </c>
      <c r="E9912" s="3">
        <v>2</v>
      </c>
    </row>
    <row r="9913" spans="1:5" ht="18.75">
      <c r="A9913" s="37">
        <v>9911</v>
      </c>
      <c r="B9913" s="209"/>
      <c r="C9913" s="37" t="s">
        <v>21554</v>
      </c>
      <c r="D9913" s="6" t="s">
        <v>9772</v>
      </c>
      <c r="E9913" s="3">
        <v>2</v>
      </c>
    </row>
    <row r="9914" spans="1:5" ht="18.75">
      <c r="A9914" s="37">
        <v>9912</v>
      </c>
      <c r="B9914" s="209"/>
      <c r="C9914" s="37" t="s">
        <v>21555</v>
      </c>
      <c r="D9914" s="6" t="s">
        <v>9773</v>
      </c>
      <c r="E9914" s="3">
        <v>2</v>
      </c>
    </row>
    <row r="9915" spans="1:5" ht="18.75">
      <c r="A9915" s="37">
        <v>9913</v>
      </c>
      <c r="B9915" s="209"/>
      <c r="C9915" s="37" t="s">
        <v>21556</v>
      </c>
      <c r="D9915" s="6" t="s">
        <v>9774</v>
      </c>
      <c r="E9915" s="3">
        <v>2</v>
      </c>
    </row>
    <row r="9916" spans="1:5" ht="18.75">
      <c r="A9916" s="37">
        <v>9914</v>
      </c>
      <c r="B9916" s="209"/>
      <c r="C9916" s="37" t="s">
        <v>21557</v>
      </c>
      <c r="D9916" s="6" t="s">
        <v>9775</v>
      </c>
      <c r="E9916" s="3">
        <v>2</v>
      </c>
    </row>
    <row r="9917" spans="1:5" ht="18.75">
      <c r="A9917" s="37">
        <v>9915</v>
      </c>
      <c r="B9917" s="209"/>
      <c r="C9917" s="37" t="s">
        <v>21558</v>
      </c>
      <c r="D9917" s="6" t="s">
        <v>9776</v>
      </c>
      <c r="E9917" s="3">
        <v>2</v>
      </c>
    </row>
    <row r="9918" spans="1:5" ht="18.75">
      <c r="A9918" s="37">
        <v>9916</v>
      </c>
      <c r="B9918" s="209"/>
      <c r="C9918" s="37" t="s">
        <v>21559</v>
      </c>
      <c r="D9918" s="6" t="s">
        <v>9777</v>
      </c>
      <c r="E9918" s="3">
        <v>2</v>
      </c>
    </row>
    <row r="9919" spans="1:5" ht="18.75">
      <c r="A9919" s="37">
        <v>9917</v>
      </c>
      <c r="B9919" s="209"/>
      <c r="C9919" s="37" t="s">
        <v>21560</v>
      </c>
      <c r="D9919" s="6" t="s">
        <v>9778</v>
      </c>
      <c r="E9919" s="3">
        <v>2</v>
      </c>
    </row>
    <row r="9920" spans="1:5" ht="18.75">
      <c r="A9920" s="37">
        <v>9918</v>
      </c>
      <c r="B9920" s="209"/>
      <c r="C9920" s="37" t="s">
        <v>21561</v>
      </c>
      <c r="D9920" s="6" t="s">
        <v>9779</v>
      </c>
      <c r="E9920" s="3">
        <v>2</v>
      </c>
    </row>
    <row r="9921" spans="1:5" ht="18.75">
      <c r="A9921" s="37">
        <v>9919</v>
      </c>
      <c r="B9921" s="209"/>
      <c r="C9921" s="37" t="s">
        <v>21562</v>
      </c>
      <c r="D9921" s="6" t="s">
        <v>9780</v>
      </c>
      <c r="E9921" s="3">
        <v>2</v>
      </c>
    </row>
    <row r="9922" spans="1:5" ht="33">
      <c r="A9922" s="37">
        <v>9920</v>
      </c>
      <c r="B9922" s="209"/>
      <c r="C9922" s="37" t="s">
        <v>21563</v>
      </c>
      <c r="D9922" s="6" t="s">
        <v>9781</v>
      </c>
      <c r="E9922" s="3">
        <v>2</v>
      </c>
    </row>
    <row r="9923" spans="1:5" ht="33">
      <c r="A9923" s="37">
        <v>9921</v>
      </c>
      <c r="B9923" s="209"/>
      <c r="C9923" s="37" t="s">
        <v>21564</v>
      </c>
      <c r="D9923" s="6" t="s">
        <v>9782</v>
      </c>
      <c r="E9923" s="3">
        <v>2</v>
      </c>
    </row>
    <row r="9924" spans="1:5" ht="33">
      <c r="A9924" s="37">
        <v>9922</v>
      </c>
      <c r="B9924" s="209"/>
      <c r="C9924" s="37" t="s">
        <v>21565</v>
      </c>
      <c r="D9924" s="6" t="s">
        <v>9783</v>
      </c>
      <c r="E9924" s="3">
        <v>2</v>
      </c>
    </row>
    <row r="9925" spans="1:5" ht="18.75">
      <c r="A9925" s="37">
        <v>9923</v>
      </c>
      <c r="B9925" s="209"/>
      <c r="C9925" s="37" t="s">
        <v>21566</v>
      </c>
      <c r="D9925" s="6" t="s">
        <v>9784</v>
      </c>
      <c r="E9925" s="3">
        <v>2</v>
      </c>
    </row>
    <row r="9926" spans="1:5" ht="18.75">
      <c r="A9926" s="37">
        <v>9924</v>
      </c>
      <c r="B9926" s="209"/>
      <c r="C9926" s="37" t="s">
        <v>21567</v>
      </c>
      <c r="D9926" s="6" t="s">
        <v>9785</v>
      </c>
      <c r="E9926" s="3">
        <v>2</v>
      </c>
    </row>
    <row r="9927" spans="1:5" ht="18.75">
      <c r="A9927" s="37">
        <v>9925</v>
      </c>
      <c r="B9927" s="209"/>
      <c r="C9927" s="37" t="s">
        <v>21568</v>
      </c>
      <c r="D9927" s="6" t="s">
        <v>9786</v>
      </c>
      <c r="E9927" s="3">
        <v>2</v>
      </c>
    </row>
    <row r="9928" spans="1:5" ht="18.75">
      <c r="A9928" s="37">
        <v>9926</v>
      </c>
      <c r="B9928" s="209"/>
      <c r="C9928" s="37" t="s">
        <v>21569</v>
      </c>
      <c r="D9928" s="6" t="s">
        <v>9787</v>
      </c>
      <c r="E9928" s="3">
        <v>2</v>
      </c>
    </row>
    <row r="9929" spans="1:5" ht="18.75">
      <c r="A9929" s="37">
        <v>9927</v>
      </c>
      <c r="B9929" s="209"/>
      <c r="C9929" s="37" t="s">
        <v>21570</v>
      </c>
      <c r="D9929" s="6" t="s">
        <v>9788</v>
      </c>
      <c r="E9929" s="3">
        <v>2</v>
      </c>
    </row>
    <row r="9930" spans="1:5" ht="18.75">
      <c r="A9930" s="37">
        <v>9928</v>
      </c>
      <c r="B9930" s="209"/>
      <c r="C9930" s="37" t="s">
        <v>21571</v>
      </c>
      <c r="D9930" s="6" t="s">
        <v>9789</v>
      </c>
      <c r="E9930" s="3">
        <v>2</v>
      </c>
    </row>
    <row r="9931" spans="1:5" ht="18.75">
      <c r="A9931" s="37">
        <v>9929</v>
      </c>
      <c r="B9931" s="209"/>
      <c r="C9931" s="37" t="s">
        <v>21572</v>
      </c>
      <c r="D9931" s="6" t="s">
        <v>9790</v>
      </c>
      <c r="E9931" s="3">
        <v>2</v>
      </c>
    </row>
    <row r="9932" spans="1:5" ht="18.75">
      <c r="A9932" s="37">
        <v>9930</v>
      </c>
      <c r="B9932" s="209"/>
      <c r="C9932" s="37" t="s">
        <v>21573</v>
      </c>
      <c r="D9932" s="6" t="s">
        <v>9791</v>
      </c>
      <c r="E9932" s="3">
        <v>2</v>
      </c>
    </row>
    <row r="9933" spans="1:5" ht="18.75">
      <c r="A9933" s="37">
        <v>9931</v>
      </c>
      <c r="B9933" s="209"/>
      <c r="C9933" s="37" t="s">
        <v>21574</v>
      </c>
      <c r="D9933" s="6" t="s">
        <v>9792</v>
      </c>
      <c r="E9933" s="3">
        <v>2</v>
      </c>
    </row>
    <row r="9934" spans="1:5" ht="33">
      <c r="A9934" s="37">
        <v>9932</v>
      </c>
      <c r="B9934" s="209"/>
      <c r="C9934" s="37" t="s">
        <v>21575</v>
      </c>
      <c r="D9934" s="6" t="s">
        <v>9793</v>
      </c>
      <c r="E9934" s="3">
        <v>2</v>
      </c>
    </row>
    <row r="9935" spans="1:5" ht="18.75">
      <c r="A9935" s="37">
        <v>9933</v>
      </c>
      <c r="B9935" s="209"/>
      <c r="C9935" s="37" t="s">
        <v>21576</v>
      </c>
      <c r="D9935" s="6" t="s">
        <v>9794</v>
      </c>
      <c r="E9935" s="3">
        <v>2</v>
      </c>
    </row>
    <row r="9936" spans="1:5" ht="18.75">
      <c r="A9936" s="37">
        <v>9934</v>
      </c>
      <c r="B9936" s="209"/>
      <c r="C9936" s="37" t="s">
        <v>21577</v>
      </c>
      <c r="D9936" s="6" t="s">
        <v>9795</v>
      </c>
      <c r="E9936" s="3">
        <v>2</v>
      </c>
    </row>
    <row r="9937" spans="1:5" ht="18.75">
      <c r="A9937" s="37">
        <v>9935</v>
      </c>
      <c r="B9937" s="209"/>
      <c r="C9937" s="37" t="s">
        <v>21578</v>
      </c>
      <c r="D9937" s="6" t="s">
        <v>9796</v>
      </c>
      <c r="E9937" s="3">
        <v>2</v>
      </c>
    </row>
    <row r="9938" spans="1:5" ht="33">
      <c r="A9938" s="37">
        <v>9936</v>
      </c>
      <c r="B9938" s="209"/>
      <c r="C9938" s="37" t="s">
        <v>21579</v>
      </c>
      <c r="D9938" s="6" t="s">
        <v>9797</v>
      </c>
      <c r="E9938" s="3">
        <v>2</v>
      </c>
    </row>
    <row r="9939" spans="1:5" ht="18.75">
      <c r="A9939" s="37">
        <v>9937</v>
      </c>
      <c r="B9939" s="209"/>
      <c r="C9939" s="37" t="s">
        <v>21580</v>
      </c>
      <c r="D9939" s="6" t="s">
        <v>9798</v>
      </c>
      <c r="E9939" s="3">
        <v>2</v>
      </c>
    </row>
    <row r="9940" spans="1:5" ht="18.75">
      <c r="A9940" s="37">
        <v>9938</v>
      </c>
      <c r="B9940" s="209"/>
      <c r="C9940" s="37" t="s">
        <v>21581</v>
      </c>
      <c r="D9940" s="6" t="s">
        <v>9799</v>
      </c>
      <c r="E9940" s="3">
        <v>2</v>
      </c>
    </row>
    <row r="9941" spans="1:5" ht="18.75">
      <c r="A9941" s="37">
        <v>9939</v>
      </c>
      <c r="B9941" s="209"/>
      <c r="C9941" s="37" t="s">
        <v>21582</v>
      </c>
      <c r="D9941" s="6" t="s">
        <v>9800</v>
      </c>
      <c r="E9941" s="3">
        <v>2</v>
      </c>
    </row>
    <row r="9942" spans="1:5" ht="33">
      <c r="A9942" s="37">
        <v>9940</v>
      </c>
      <c r="B9942" s="209"/>
      <c r="C9942" s="37" t="s">
        <v>21583</v>
      </c>
      <c r="D9942" s="6" t="s">
        <v>9801</v>
      </c>
      <c r="E9942" s="3">
        <v>2</v>
      </c>
    </row>
    <row r="9943" spans="1:5" ht="33">
      <c r="A9943" s="37">
        <v>9941</v>
      </c>
      <c r="B9943" s="209"/>
      <c r="C9943" s="37" t="s">
        <v>21584</v>
      </c>
      <c r="D9943" s="6" t="s">
        <v>9802</v>
      </c>
      <c r="E9943" s="3">
        <v>2</v>
      </c>
    </row>
    <row r="9944" spans="1:5" ht="18.75">
      <c r="A9944" s="37">
        <v>9942</v>
      </c>
      <c r="B9944" s="209"/>
      <c r="C9944" s="37" t="s">
        <v>21585</v>
      </c>
      <c r="D9944" s="6" t="s">
        <v>9803</v>
      </c>
      <c r="E9944" s="3">
        <v>2</v>
      </c>
    </row>
    <row r="9945" spans="1:5" ht="18.75">
      <c r="A9945" s="37">
        <v>9943</v>
      </c>
      <c r="B9945" s="209"/>
      <c r="C9945" s="37" t="s">
        <v>21586</v>
      </c>
      <c r="D9945" s="6" t="s">
        <v>9804</v>
      </c>
      <c r="E9945" s="3">
        <v>2</v>
      </c>
    </row>
    <row r="9946" spans="1:5" ht="18.75">
      <c r="A9946" s="37">
        <v>9944</v>
      </c>
      <c r="B9946" s="209"/>
      <c r="C9946" s="37" t="s">
        <v>21587</v>
      </c>
      <c r="D9946" s="6" t="s">
        <v>9805</v>
      </c>
      <c r="E9946" s="3">
        <v>2</v>
      </c>
    </row>
    <row r="9947" spans="1:5" ht="18.75">
      <c r="A9947" s="37">
        <v>9945</v>
      </c>
      <c r="B9947" s="209"/>
      <c r="C9947" s="37" t="s">
        <v>21588</v>
      </c>
      <c r="D9947" s="6" t="s">
        <v>9806</v>
      </c>
      <c r="E9947" s="3">
        <v>2</v>
      </c>
    </row>
    <row r="9948" spans="1:5" ht="18.75">
      <c r="A9948" s="37">
        <v>9946</v>
      </c>
      <c r="B9948" s="209"/>
      <c r="C9948" s="37" t="s">
        <v>21589</v>
      </c>
      <c r="D9948" s="6" t="s">
        <v>9807</v>
      </c>
      <c r="E9948" s="3">
        <v>2</v>
      </c>
    </row>
    <row r="9949" spans="1:5" ht="18.75">
      <c r="A9949" s="37">
        <v>9947</v>
      </c>
      <c r="B9949" s="209"/>
      <c r="C9949" s="37" t="s">
        <v>21590</v>
      </c>
      <c r="D9949" s="6" t="s">
        <v>9808</v>
      </c>
      <c r="E9949" s="3">
        <v>2</v>
      </c>
    </row>
    <row r="9950" spans="1:5" ht="18.75">
      <c r="A9950" s="37">
        <v>9948</v>
      </c>
      <c r="B9950" s="209"/>
      <c r="C9950" s="37" t="s">
        <v>21591</v>
      </c>
      <c r="D9950" s="6" t="s">
        <v>9809</v>
      </c>
      <c r="E9950" s="3">
        <v>2</v>
      </c>
    </row>
    <row r="9951" spans="1:5" ht="18.75">
      <c r="A9951" s="37">
        <v>9949</v>
      </c>
      <c r="B9951" s="209"/>
      <c r="C9951" s="37" t="s">
        <v>21592</v>
      </c>
      <c r="D9951" s="6" t="s">
        <v>9810</v>
      </c>
      <c r="E9951" s="3">
        <v>2</v>
      </c>
    </row>
    <row r="9952" spans="1:5" ht="18.75">
      <c r="A9952" s="37">
        <v>9950</v>
      </c>
      <c r="B9952" s="209"/>
      <c r="C9952" s="37" t="s">
        <v>21593</v>
      </c>
      <c r="D9952" s="6" t="s">
        <v>9811</v>
      </c>
      <c r="E9952" s="3">
        <v>2</v>
      </c>
    </row>
    <row r="9953" spans="1:5" ht="18.75">
      <c r="A9953" s="37">
        <v>9951</v>
      </c>
      <c r="B9953" s="209"/>
      <c r="C9953" s="37" t="s">
        <v>21594</v>
      </c>
      <c r="D9953" s="6" t="s">
        <v>9812</v>
      </c>
      <c r="E9953" s="3">
        <v>2</v>
      </c>
    </row>
    <row r="9954" spans="1:5" ht="18.75">
      <c r="A9954" s="37">
        <v>9952</v>
      </c>
      <c r="B9954" s="209"/>
      <c r="C9954" s="37" t="s">
        <v>21595</v>
      </c>
      <c r="D9954" s="6" t="s">
        <v>9813</v>
      </c>
      <c r="E9954" s="3">
        <v>2</v>
      </c>
    </row>
    <row r="9955" spans="1:5" ht="18.75">
      <c r="A9955" s="37">
        <v>9953</v>
      </c>
      <c r="B9955" s="209"/>
      <c r="C9955" s="37" t="s">
        <v>21596</v>
      </c>
      <c r="D9955" s="6" t="s">
        <v>9814</v>
      </c>
      <c r="E9955" s="3">
        <v>2</v>
      </c>
    </row>
    <row r="9956" spans="1:5" ht="18.75">
      <c r="A9956" s="37">
        <v>9954</v>
      </c>
      <c r="B9956" s="209"/>
      <c r="C9956" s="37" t="s">
        <v>21597</v>
      </c>
      <c r="D9956" s="6" t="s">
        <v>9815</v>
      </c>
      <c r="E9956" s="3">
        <v>2</v>
      </c>
    </row>
    <row r="9957" spans="1:5" ht="18.75">
      <c r="A9957" s="37">
        <v>9955</v>
      </c>
      <c r="B9957" s="209"/>
      <c r="C9957" s="37" t="s">
        <v>21598</v>
      </c>
      <c r="D9957" s="6" t="s">
        <v>9816</v>
      </c>
      <c r="E9957" s="3">
        <v>2</v>
      </c>
    </row>
    <row r="9958" spans="1:5" ht="18.75">
      <c r="A9958" s="37">
        <v>9956</v>
      </c>
      <c r="B9958" s="209"/>
      <c r="C9958" s="37" t="s">
        <v>21599</v>
      </c>
      <c r="D9958" s="6" t="s">
        <v>9817</v>
      </c>
      <c r="E9958" s="3">
        <v>2</v>
      </c>
    </row>
    <row r="9959" spans="1:5" ht="18.75">
      <c r="A9959" s="37">
        <v>9957</v>
      </c>
      <c r="B9959" s="209"/>
      <c r="C9959" s="37" t="s">
        <v>21600</v>
      </c>
      <c r="D9959" s="6" t="s">
        <v>9818</v>
      </c>
      <c r="E9959" s="3">
        <v>2</v>
      </c>
    </row>
    <row r="9960" spans="1:5" ht="33">
      <c r="A9960" s="37">
        <v>9958</v>
      </c>
      <c r="B9960" s="209"/>
      <c r="C9960" s="37" t="s">
        <v>21601</v>
      </c>
      <c r="D9960" s="6" t="s">
        <v>9819</v>
      </c>
      <c r="E9960" s="3">
        <v>2</v>
      </c>
    </row>
    <row r="9961" spans="1:5" ht="33">
      <c r="A9961" s="37">
        <v>9959</v>
      </c>
      <c r="B9961" s="209"/>
      <c r="C9961" s="37" t="s">
        <v>21602</v>
      </c>
      <c r="D9961" s="6" t="s">
        <v>9820</v>
      </c>
      <c r="E9961" s="3">
        <v>2</v>
      </c>
    </row>
    <row r="9962" spans="1:5" ht="18.75">
      <c r="A9962" s="37">
        <v>9960</v>
      </c>
      <c r="B9962" s="209"/>
      <c r="C9962" s="37" t="s">
        <v>21603</v>
      </c>
      <c r="D9962" s="6" t="s">
        <v>9821</v>
      </c>
      <c r="E9962" s="3">
        <v>2</v>
      </c>
    </row>
    <row r="9963" spans="1:5" ht="18.75">
      <c r="A9963" s="37">
        <v>9961</v>
      </c>
      <c r="B9963" s="209"/>
      <c r="C9963" s="37" t="s">
        <v>21604</v>
      </c>
      <c r="D9963" s="6" t="s">
        <v>9822</v>
      </c>
      <c r="E9963" s="3">
        <v>2</v>
      </c>
    </row>
    <row r="9964" spans="1:5" ht="18.75">
      <c r="A9964" s="37">
        <v>9962</v>
      </c>
      <c r="B9964" s="209"/>
      <c r="C9964" s="37" t="s">
        <v>21605</v>
      </c>
      <c r="D9964" s="6" t="s">
        <v>9823</v>
      </c>
      <c r="E9964" s="3">
        <v>2</v>
      </c>
    </row>
    <row r="9965" spans="1:5" ht="18.75">
      <c r="A9965" s="37">
        <v>9963</v>
      </c>
      <c r="B9965" s="209"/>
      <c r="C9965" s="37" t="s">
        <v>21606</v>
      </c>
      <c r="D9965" s="6" t="s">
        <v>9824</v>
      </c>
      <c r="E9965" s="3">
        <v>2</v>
      </c>
    </row>
    <row r="9966" spans="1:5" ht="18.75">
      <c r="A9966" s="37">
        <v>9964</v>
      </c>
      <c r="B9966" s="209"/>
      <c r="C9966" s="37" t="s">
        <v>21607</v>
      </c>
      <c r="D9966" s="6" t="s">
        <v>9825</v>
      </c>
      <c r="E9966" s="3">
        <v>2</v>
      </c>
    </row>
    <row r="9967" spans="1:5" ht="33">
      <c r="A9967" s="37">
        <v>9965</v>
      </c>
      <c r="B9967" s="209"/>
      <c r="C9967" s="37" t="s">
        <v>21608</v>
      </c>
      <c r="D9967" s="6" t="s">
        <v>9826</v>
      </c>
      <c r="E9967" s="3">
        <v>2</v>
      </c>
    </row>
    <row r="9968" spans="1:5" ht="18.75">
      <c r="A9968" s="37">
        <v>9966</v>
      </c>
      <c r="B9968" s="209"/>
      <c r="C9968" s="37" t="s">
        <v>21609</v>
      </c>
      <c r="D9968" s="6" t="s">
        <v>9827</v>
      </c>
      <c r="E9968" s="3">
        <v>2</v>
      </c>
    </row>
    <row r="9969" spans="1:5" ht="18.75">
      <c r="A9969" s="37">
        <v>9967</v>
      </c>
      <c r="B9969" s="209"/>
      <c r="C9969" s="37" t="s">
        <v>21610</v>
      </c>
      <c r="D9969" s="6" t="s">
        <v>9828</v>
      </c>
      <c r="E9969" s="3">
        <v>2</v>
      </c>
    </row>
    <row r="9970" spans="1:5" ht="18.75">
      <c r="A9970" s="37">
        <v>9968</v>
      </c>
      <c r="B9970" s="209"/>
      <c r="C9970" s="37" t="s">
        <v>21611</v>
      </c>
      <c r="D9970" s="6" t="s">
        <v>9829</v>
      </c>
      <c r="E9970" s="3">
        <v>2</v>
      </c>
    </row>
    <row r="9971" spans="1:5" ht="18.75">
      <c r="A9971" s="37">
        <v>9969</v>
      </c>
      <c r="B9971" s="209"/>
      <c r="C9971" s="37" t="s">
        <v>21612</v>
      </c>
      <c r="D9971" s="6" t="s">
        <v>9830</v>
      </c>
      <c r="E9971" s="3">
        <v>2</v>
      </c>
    </row>
    <row r="9972" spans="1:5" ht="18.75">
      <c r="A9972" s="37">
        <v>9970</v>
      </c>
      <c r="B9972" s="209"/>
      <c r="C9972" s="37" t="s">
        <v>21613</v>
      </c>
      <c r="D9972" s="6" t="s">
        <v>9831</v>
      </c>
      <c r="E9972" s="3">
        <v>2</v>
      </c>
    </row>
    <row r="9973" spans="1:5" ht="18.75">
      <c r="A9973" s="37">
        <v>9971</v>
      </c>
      <c r="B9973" s="209"/>
      <c r="C9973" s="37" t="s">
        <v>21614</v>
      </c>
      <c r="D9973" s="6" t="s">
        <v>9832</v>
      </c>
      <c r="E9973" s="3">
        <v>2</v>
      </c>
    </row>
    <row r="9974" spans="1:5" ht="18.75">
      <c r="A9974" s="37">
        <v>9972</v>
      </c>
      <c r="B9974" s="209"/>
      <c r="C9974" s="37" t="s">
        <v>21615</v>
      </c>
      <c r="D9974" s="6" t="s">
        <v>9833</v>
      </c>
      <c r="E9974" s="3">
        <v>2</v>
      </c>
    </row>
    <row r="9975" spans="1:5" ht="18.75">
      <c r="A9975" s="37">
        <v>9973</v>
      </c>
      <c r="B9975" s="209"/>
      <c r="C9975" s="37" t="s">
        <v>21616</v>
      </c>
      <c r="D9975" s="6" t="s">
        <v>9834</v>
      </c>
      <c r="E9975" s="3">
        <v>2</v>
      </c>
    </row>
    <row r="9976" spans="1:5" ht="18.75">
      <c r="A9976" s="37">
        <v>9974</v>
      </c>
      <c r="B9976" s="209"/>
      <c r="C9976" s="37" t="s">
        <v>21617</v>
      </c>
      <c r="D9976" s="6" t="s">
        <v>9835</v>
      </c>
      <c r="E9976" s="3">
        <v>2</v>
      </c>
    </row>
    <row r="9977" spans="1:5" ht="33">
      <c r="A9977" s="37">
        <v>9975</v>
      </c>
      <c r="B9977" s="209"/>
      <c r="C9977" s="37" t="s">
        <v>21618</v>
      </c>
      <c r="D9977" s="6" t="s">
        <v>9836</v>
      </c>
      <c r="E9977" s="3">
        <v>2</v>
      </c>
    </row>
    <row r="9978" spans="1:5" ht="33">
      <c r="A9978" s="37">
        <v>9976</v>
      </c>
      <c r="B9978" s="209"/>
      <c r="C9978" s="37" t="s">
        <v>21619</v>
      </c>
      <c r="D9978" s="6" t="s">
        <v>9837</v>
      </c>
      <c r="E9978" s="3">
        <v>2</v>
      </c>
    </row>
    <row r="9979" spans="1:5" ht="33">
      <c r="A9979" s="37">
        <v>9977</v>
      </c>
      <c r="B9979" s="209"/>
      <c r="C9979" s="37" t="s">
        <v>21620</v>
      </c>
      <c r="D9979" s="6" t="s">
        <v>9838</v>
      </c>
      <c r="E9979" s="3">
        <v>2</v>
      </c>
    </row>
    <row r="9980" spans="1:5" ht="33">
      <c r="A9980" s="37">
        <v>9978</v>
      </c>
      <c r="B9980" s="209"/>
      <c r="C9980" s="37" t="s">
        <v>21621</v>
      </c>
      <c r="D9980" s="6" t="s">
        <v>9839</v>
      </c>
      <c r="E9980" s="3">
        <v>2</v>
      </c>
    </row>
    <row r="9981" spans="1:5" ht="18.75">
      <c r="A9981" s="37">
        <v>9979</v>
      </c>
      <c r="B9981" s="209"/>
      <c r="C9981" s="37" t="s">
        <v>21622</v>
      </c>
      <c r="D9981" s="6" t="s">
        <v>9840</v>
      </c>
      <c r="E9981" s="3">
        <v>2</v>
      </c>
    </row>
    <row r="9982" spans="1:5" ht="18.75">
      <c r="A9982" s="37">
        <v>9980</v>
      </c>
      <c r="B9982" s="209"/>
      <c r="C9982" s="37" t="s">
        <v>21623</v>
      </c>
      <c r="D9982" s="6" t="s">
        <v>9841</v>
      </c>
      <c r="E9982" s="3">
        <v>2</v>
      </c>
    </row>
    <row r="9983" spans="1:5" ht="18.75">
      <c r="A9983" s="37">
        <v>9981</v>
      </c>
      <c r="B9983" s="209"/>
      <c r="C9983" s="37" t="s">
        <v>21624</v>
      </c>
      <c r="D9983" s="6" t="s">
        <v>9842</v>
      </c>
      <c r="E9983" s="3">
        <v>2</v>
      </c>
    </row>
    <row r="9984" spans="1:5" ht="18.75">
      <c r="A9984" s="37">
        <v>9982</v>
      </c>
      <c r="B9984" s="209"/>
      <c r="C9984" s="37" t="s">
        <v>21625</v>
      </c>
      <c r="D9984" s="6" t="s">
        <v>9843</v>
      </c>
      <c r="E9984" s="3">
        <v>2</v>
      </c>
    </row>
    <row r="9985" spans="1:5" ht="18.75">
      <c r="A9985" s="37">
        <v>9983</v>
      </c>
      <c r="B9985" s="209"/>
      <c r="C9985" s="37" t="s">
        <v>21626</v>
      </c>
      <c r="D9985" s="6" t="s">
        <v>9844</v>
      </c>
      <c r="E9985" s="3">
        <v>2</v>
      </c>
    </row>
    <row r="9986" spans="1:5" ht="18.75">
      <c r="A9986" s="37">
        <v>9984</v>
      </c>
      <c r="B9986" s="209"/>
      <c r="C9986" s="37" t="s">
        <v>21627</v>
      </c>
      <c r="D9986" s="6" t="s">
        <v>9845</v>
      </c>
      <c r="E9986" s="3">
        <v>2</v>
      </c>
    </row>
    <row r="9987" spans="1:5" ht="18.75">
      <c r="A9987" s="37">
        <v>9985</v>
      </c>
      <c r="B9987" s="209"/>
      <c r="C9987" s="37" t="s">
        <v>21628</v>
      </c>
      <c r="D9987" s="6" t="s">
        <v>9846</v>
      </c>
      <c r="E9987" s="3">
        <v>2</v>
      </c>
    </row>
    <row r="9988" spans="1:5" ht="18.75">
      <c r="A9988" s="37">
        <v>9986</v>
      </c>
      <c r="B9988" s="209"/>
      <c r="C9988" s="37" t="s">
        <v>21629</v>
      </c>
      <c r="D9988" s="6" t="s">
        <v>9847</v>
      </c>
      <c r="E9988" s="3">
        <v>2</v>
      </c>
    </row>
    <row r="9989" spans="1:5" ht="18.75">
      <c r="A9989" s="37">
        <v>9987</v>
      </c>
      <c r="B9989" s="209"/>
      <c r="C9989" s="37" t="s">
        <v>21630</v>
      </c>
      <c r="D9989" s="6" t="s">
        <v>9848</v>
      </c>
      <c r="E9989" s="3">
        <v>2</v>
      </c>
    </row>
    <row r="9990" spans="1:5" ht="33">
      <c r="A9990" s="37">
        <v>9988</v>
      </c>
      <c r="B9990" s="209"/>
      <c r="C9990" s="37" t="s">
        <v>21631</v>
      </c>
      <c r="D9990" s="6" t="s">
        <v>9849</v>
      </c>
      <c r="E9990" s="3">
        <v>2</v>
      </c>
    </row>
    <row r="9991" spans="1:5" ht="33">
      <c r="A9991" s="37">
        <v>9989</v>
      </c>
      <c r="B9991" s="209"/>
      <c r="C9991" s="37" t="s">
        <v>21632</v>
      </c>
      <c r="D9991" s="6" t="s">
        <v>9850</v>
      </c>
      <c r="E9991" s="3">
        <v>2</v>
      </c>
    </row>
    <row r="9992" spans="1:5" ht="33">
      <c r="A9992" s="37">
        <v>9990</v>
      </c>
      <c r="B9992" s="209"/>
      <c r="C9992" s="37" t="s">
        <v>21633</v>
      </c>
      <c r="D9992" s="6" t="s">
        <v>9851</v>
      </c>
      <c r="E9992" s="3">
        <v>2</v>
      </c>
    </row>
    <row r="9993" spans="1:5" ht="33">
      <c r="A9993" s="37">
        <v>9991</v>
      </c>
      <c r="B9993" s="209"/>
      <c r="C9993" s="37" t="s">
        <v>21634</v>
      </c>
      <c r="D9993" s="6" t="s">
        <v>9852</v>
      </c>
      <c r="E9993" s="3">
        <v>2</v>
      </c>
    </row>
    <row r="9994" spans="1:5" ht="33">
      <c r="A9994" s="37">
        <v>9992</v>
      </c>
      <c r="B9994" s="209"/>
      <c r="C9994" s="37" t="s">
        <v>21635</v>
      </c>
      <c r="D9994" s="6" t="s">
        <v>9853</v>
      </c>
      <c r="E9994" s="3">
        <v>2</v>
      </c>
    </row>
    <row r="9995" spans="1:5" ht="33">
      <c r="A9995" s="37">
        <v>9993</v>
      </c>
      <c r="B9995" s="209"/>
      <c r="C9995" s="37" t="s">
        <v>21636</v>
      </c>
      <c r="D9995" s="6" t="s">
        <v>9854</v>
      </c>
      <c r="E9995" s="3">
        <v>2</v>
      </c>
    </row>
    <row r="9996" spans="1:5" ht="33">
      <c r="A9996" s="37">
        <v>9994</v>
      </c>
      <c r="B9996" s="209"/>
      <c r="C9996" s="37" t="s">
        <v>21637</v>
      </c>
      <c r="D9996" s="6" t="s">
        <v>9855</v>
      </c>
      <c r="E9996" s="3">
        <v>2</v>
      </c>
    </row>
    <row r="9997" spans="1:5" ht="33">
      <c r="A9997" s="37">
        <v>9995</v>
      </c>
      <c r="B9997" s="209"/>
      <c r="C9997" s="37" t="s">
        <v>21638</v>
      </c>
      <c r="D9997" s="6" t="s">
        <v>9856</v>
      </c>
      <c r="E9997" s="3">
        <v>2</v>
      </c>
    </row>
    <row r="9998" spans="1:5" ht="33">
      <c r="A9998" s="37">
        <v>9996</v>
      </c>
      <c r="B9998" s="209"/>
      <c r="C9998" s="37" t="s">
        <v>21639</v>
      </c>
      <c r="D9998" s="6" t="s">
        <v>9857</v>
      </c>
      <c r="E9998" s="3">
        <v>2</v>
      </c>
    </row>
    <row r="9999" spans="1:5" ht="33">
      <c r="A9999" s="37">
        <v>9997</v>
      </c>
      <c r="B9999" s="209"/>
      <c r="C9999" s="37" t="s">
        <v>21640</v>
      </c>
      <c r="D9999" s="6" t="s">
        <v>9858</v>
      </c>
      <c r="E9999" s="3">
        <v>2</v>
      </c>
    </row>
    <row r="10000" spans="1:5" ht="33">
      <c r="A10000" s="37">
        <v>9998</v>
      </c>
      <c r="B10000" s="209"/>
      <c r="C10000" s="37" t="s">
        <v>21641</v>
      </c>
      <c r="D10000" s="6" t="s">
        <v>9859</v>
      </c>
      <c r="E10000" s="3">
        <v>2</v>
      </c>
    </row>
    <row r="10001" spans="1:5" ht="33">
      <c r="A10001" s="37">
        <v>9999</v>
      </c>
      <c r="B10001" s="209"/>
      <c r="C10001" s="37" t="s">
        <v>21642</v>
      </c>
      <c r="D10001" s="6" t="s">
        <v>9860</v>
      </c>
      <c r="E10001" s="3">
        <v>2</v>
      </c>
    </row>
    <row r="10002" spans="1:5" ht="33">
      <c r="A10002" s="37">
        <v>10000</v>
      </c>
      <c r="B10002" s="209"/>
      <c r="C10002" s="37" t="s">
        <v>21643</v>
      </c>
      <c r="D10002" s="6" t="s">
        <v>9861</v>
      </c>
      <c r="E10002" s="3">
        <v>2</v>
      </c>
    </row>
    <row r="10003" spans="1:5" ht="33">
      <c r="A10003" s="37">
        <v>10001</v>
      </c>
      <c r="B10003" s="209"/>
      <c r="C10003" s="37" t="s">
        <v>21644</v>
      </c>
      <c r="D10003" s="6" t="s">
        <v>9862</v>
      </c>
      <c r="E10003" s="3">
        <v>2</v>
      </c>
    </row>
    <row r="10004" spans="1:5" ht="33">
      <c r="A10004" s="37">
        <v>10002</v>
      </c>
      <c r="B10004" s="209"/>
      <c r="C10004" s="37" t="s">
        <v>21645</v>
      </c>
      <c r="D10004" s="6" t="s">
        <v>9863</v>
      </c>
      <c r="E10004" s="3">
        <v>2</v>
      </c>
    </row>
    <row r="10005" spans="1:5" ht="33">
      <c r="A10005" s="37">
        <v>10003</v>
      </c>
      <c r="B10005" s="209"/>
      <c r="C10005" s="37" t="s">
        <v>21646</v>
      </c>
      <c r="D10005" s="6" t="s">
        <v>9864</v>
      </c>
      <c r="E10005" s="3">
        <v>2</v>
      </c>
    </row>
    <row r="10006" spans="1:5" ht="33">
      <c r="A10006" s="37">
        <v>10004</v>
      </c>
      <c r="B10006" s="209"/>
      <c r="C10006" s="37" t="s">
        <v>21647</v>
      </c>
      <c r="D10006" s="6" t="s">
        <v>9865</v>
      </c>
      <c r="E10006" s="3">
        <v>2</v>
      </c>
    </row>
    <row r="10007" spans="1:5" ht="33">
      <c r="A10007" s="37">
        <v>10005</v>
      </c>
      <c r="B10007" s="209"/>
      <c r="C10007" s="37" t="s">
        <v>21648</v>
      </c>
      <c r="D10007" s="6" t="s">
        <v>9866</v>
      </c>
      <c r="E10007" s="3">
        <v>2</v>
      </c>
    </row>
    <row r="10008" spans="1:5" ht="33">
      <c r="A10008" s="37">
        <v>10006</v>
      </c>
      <c r="B10008" s="209"/>
      <c r="C10008" s="37" t="s">
        <v>21649</v>
      </c>
      <c r="D10008" s="6" t="s">
        <v>9867</v>
      </c>
      <c r="E10008" s="3">
        <v>2</v>
      </c>
    </row>
    <row r="10009" spans="1:5" ht="33">
      <c r="A10009" s="37">
        <v>10007</v>
      </c>
      <c r="B10009" s="209"/>
      <c r="C10009" s="37" t="s">
        <v>21650</v>
      </c>
      <c r="D10009" s="6" t="s">
        <v>9868</v>
      </c>
      <c r="E10009" s="3">
        <v>2</v>
      </c>
    </row>
    <row r="10010" spans="1:5" ht="33">
      <c r="A10010" s="37">
        <v>10008</v>
      </c>
      <c r="B10010" s="209"/>
      <c r="C10010" s="37" t="s">
        <v>21651</v>
      </c>
      <c r="D10010" s="6" t="s">
        <v>9869</v>
      </c>
      <c r="E10010" s="3">
        <v>2</v>
      </c>
    </row>
    <row r="10011" spans="1:5" ht="33">
      <c r="A10011" s="37">
        <v>10009</v>
      </c>
      <c r="B10011" s="209"/>
      <c r="C10011" s="37" t="s">
        <v>21652</v>
      </c>
      <c r="D10011" s="6" t="s">
        <v>9870</v>
      </c>
      <c r="E10011" s="3">
        <v>2</v>
      </c>
    </row>
    <row r="10012" spans="1:5" ht="33">
      <c r="A10012" s="37">
        <v>10010</v>
      </c>
      <c r="B10012" s="209"/>
      <c r="C10012" s="37" t="s">
        <v>21653</v>
      </c>
      <c r="D10012" s="6" t="s">
        <v>9871</v>
      </c>
      <c r="E10012" s="3">
        <v>2</v>
      </c>
    </row>
    <row r="10013" spans="1:5" ht="33">
      <c r="A10013" s="37">
        <v>10011</v>
      </c>
      <c r="B10013" s="209"/>
      <c r="C10013" s="37" t="s">
        <v>21654</v>
      </c>
      <c r="D10013" s="6" t="s">
        <v>9872</v>
      </c>
      <c r="E10013" s="3">
        <v>2</v>
      </c>
    </row>
    <row r="10014" spans="1:5" ht="33">
      <c r="A10014" s="37">
        <v>10012</v>
      </c>
      <c r="B10014" s="209"/>
      <c r="C10014" s="37" t="s">
        <v>21655</v>
      </c>
      <c r="D10014" s="6" t="s">
        <v>9873</v>
      </c>
      <c r="E10014" s="3">
        <v>2</v>
      </c>
    </row>
    <row r="10015" spans="1:5" ht="33">
      <c r="A10015" s="37">
        <v>10013</v>
      </c>
      <c r="B10015" s="209"/>
      <c r="C10015" s="37" t="s">
        <v>21656</v>
      </c>
      <c r="D10015" s="6" t="s">
        <v>9874</v>
      </c>
      <c r="E10015" s="3">
        <v>2</v>
      </c>
    </row>
    <row r="10016" spans="1:5" ht="33">
      <c r="A10016" s="37">
        <v>10014</v>
      </c>
      <c r="B10016" s="209"/>
      <c r="C10016" s="37" t="s">
        <v>21657</v>
      </c>
      <c r="D10016" s="6" t="s">
        <v>9875</v>
      </c>
      <c r="E10016" s="3">
        <v>2</v>
      </c>
    </row>
    <row r="10017" spans="1:5" ht="33">
      <c r="A10017" s="37">
        <v>10015</v>
      </c>
      <c r="B10017" s="209"/>
      <c r="C10017" s="37" t="s">
        <v>21658</v>
      </c>
      <c r="D10017" s="6" t="s">
        <v>9876</v>
      </c>
      <c r="E10017" s="3">
        <v>2</v>
      </c>
    </row>
    <row r="10018" spans="1:5" ht="33">
      <c r="A10018" s="37">
        <v>10016</v>
      </c>
      <c r="B10018" s="209"/>
      <c r="C10018" s="37" t="s">
        <v>21659</v>
      </c>
      <c r="D10018" s="6" t="s">
        <v>9877</v>
      </c>
      <c r="E10018" s="3">
        <v>2</v>
      </c>
    </row>
    <row r="10019" spans="1:5" ht="33">
      <c r="A10019" s="37">
        <v>10017</v>
      </c>
      <c r="B10019" s="209"/>
      <c r="C10019" s="37" t="s">
        <v>21660</v>
      </c>
      <c r="D10019" s="6" t="s">
        <v>9878</v>
      </c>
      <c r="E10019" s="3">
        <v>2</v>
      </c>
    </row>
    <row r="10020" spans="1:5" ht="33">
      <c r="A10020" s="37">
        <v>10018</v>
      </c>
      <c r="B10020" s="209"/>
      <c r="C10020" s="37" t="s">
        <v>21661</v>
      </c>
      <c r="D10020" s="6" t="s">
        <v>9879</v>
      </c>
      <c r="E10020" s="3">
        <v>2</v>
      </c>
    </row>
    <row r="10021" spans="1:5" ht="33">
      <c r="A10021" s="37">
        <v>10019</v>
      </c>
      <c r="B10021" s="209"/>
      <c r="C10021" s="37" t="s">
        <v>21662</v>
      </c>
      <c r="D10021" s="6" t="s">
        <v>9880</v>
      </c>
      <c r="E10021" s="3">
        <v>2</v>
      </c>
    </row>
    <row r="10022" spans="1:5" ht="33">
      <c r="A10022" s="37">
        <v>10020</v>
      </c>
      <c r="B10022" s="209"/>
      <c r="C10022" s="37" t="s">
        <v>21663</v>
      </c>
      <c r="D10022" s="6" t="s">
        <v>9881</v>
      </c>
      <c r="E10022" s="3">
        <v>2</v>
      </c>
    </row>
    <row r="10023" spans="1:5" ht="18.75">
      <c r="A10023" s="37">
        <v>10021</v>
      </c>
      <c r="B10023" s="209"/>
      <c r="C10023" s="37" t="s">
        <v>21664</v>
      </c>
      <c r="D10023" s="6" t="s">
        <v>9882</v>
      </c>
      <c r="E10023" s="3">
        <v>2</v>
      </c>
    </row>
    <row r="10024" spans="1:5" ht="18.75">
      <c r="A10024" s="37">
        <v>10022</v>
      </c>
      <c r="B10024" s="209"/>
      <c r="C10024" s="37" t="s">
        <v>21665</v>
      </c>
      <c r="D10024" s="6" t="s">
        <v>9883</v>
      </c>
      <c r="E10024" s="3">
        <v>2</v>
      </c>
    </row>
    <row r="10025" spans="1:5" ht="33">
      <c r="A10025" s="37">
        <v>10023</v>
      </c>
      <c r="B10025" s="209"/>
      <c r="C10025" s="37" t="s">
        <v>21666</v>
      </c>
      <c r="D10025" s="6" t="s">
        <v>9884</v>
      </c>
      <c r="E10025" s="3">
        <v>2</v>
      </c>
    </row>
    <row r="10026" spans="1:5" ht="33">
      <c r="A10026" s="37">
        <v>10024</v>
      </c>
      <c r="B10026" s="209"/>
      <c r="C10026" s="37" t="s">
        <v>21667</v>
      </c>
      <c r="D10026" s="6" t="s">
        <v>9885</v>
      </c>
      <c r="E10026" s="3">
        <v>2</v>
      </c>
    </row>
    <row r="10027" spans="1:5" ht="33">
      <c r="A10027" s="37">
        <v>10025</v>
      </c>
      <c r="B10027" s="209"/>
      <c r="C10027" s="37" t="s">
        <v>21668</v>
      </c>
      <c r="D10027" s="6" t="s">
        <v>9886</v>
      </c>
      <c r="E10027" s="3">
        <v>2</v>
      </c>
    </row>
    <row r="10028" spans="1:5" ht="33">
      <c r="A10028" s="37">
        <v>10026</v>
      </c>
      <c r="B10028" s="209"/>
      <c r="C10028" s="37" t="s">
        <v>21669</v>
      </c>
      <c r="D10028" s="6" t="s">
        <v>9887</v>
      </c>
      <c r="E10028" s="3">
        <v>2</v>
      </c>
    </row>
    <row r="10029" spans="1:5" ht="33">
      <c r="A10029" s="37">
        <v>10027</v>
      </c>
      <c r="B10029" s="209"/>
      <c r="C10029" s="37" t="s">
        <v>21670</v>
      </c>
      <c r="D10029" s="6" t="s">
        <v>9888</v>
      </c>
      <c r="E10029" s="3">
        <v>2</v>
      </c>
    </row>
    <row r="10030" spans="1:5" ht="33">
      <c r="A10030" s="37">
        <v>10028</v>
      </c>
      <c r="B10030" s="209"/>
      <c r="C10030" s="37" t="s">
        <v>21671</v>
      </c>
      <c r="D10030" s="6" t="s">
        <v>9889</v>
      </c>
      <c r="E10030" s="3">
        <v>2</v>
      </c>
    </row>
    <row r="10031" spans="1:5" ht="33">
      <c r="A10031" s="37">
        <v>10029</v>
      </c>
      <c r="B10031" s="209"/>
      <c r="C10031" s="37" t="s">
        <v>21672</v>
      </c>
      <c r="D10031" s="6" t="s">
        <v>9890</v>
      </c>
      <c r="E10031" s="3">
        <v>2</v>
      </c>
    </row>
    <row r="10032" spans="1:5" ht="33">
      <c r="A10032" s="37">
        <v>10030</v>
      </c>
      <c r="B10032" s="209"/>
      <c r="C10032" s="37" t="s">
        <v>21673</v>
      </c>
      <c r="D10032" s="6" t="s">
        <v>9891</v>
      </c>
      <c r="E10032" s="3">
        <v>2</v>
      </c>
    </row>
    <row r="10033" spans="1:5" ht="33">
      <c r="A10033" s="37">
        <v>10031</v>
      </c>
      <c r="B10033" s="209"/>
      <c r="C10033" s="37" t="s">
        <v>21674</v>
      </c>
      <c r="D10033" s="6" t="s">
        <v>9892</v>
      </c>
      <c r="E10033" s="3">
        <v>2</v>
      </c>
    </row>
    <row r="10034" spans="1:5" ht="33">
      <c r="A10034" s="37">
        <v>10032</v>
      </c>
      <c r="B10034" s="209"/>
      <c r="C10034" s="37" t="s">
        <v>21675</v>
      </c>
      <c r="D10034" s="6" t="s">
        <v>9893</v>
      </c>
      <c r="E10034" s="3">
        <v>2</v>
      </c>
    </row>
    <row r="10035" spans="1:5" ht="18.75">
      <c r="A10035" s="37">
        <v>10033</v>
      </c>
      <c r="B10035" s="209"/>
      <c r="C10035" s="37" t="s">
        <v>21676</v>
      </c>
      <c r="D10035" s="6" t="s">
        <v>9894</v>
      </c>
      <c r="E10035" s="3">
        <v>2</v>
      </c>
    </row>
    <row r="10036" spans="1:5" ht="18.75">
      <c r="A10036" s="37">
        <v>10034</v>
      </c>
      <c r="B10036" s="209"/>
      <c r="C10036" s="37" t="s">
        <v>21677</v>
      </c>
      <c r="D10036" s="6" t="s">
        <v>9895</v>
      </c>
      <c r="E10036" s="3">
        <v>2</v>
      </c>
    </row>
    <row r="10037" spans="1:5" ht="18.75">
      <c r="A10037" s="37">
        <v>10035</v>
      </c>
      <c r="B10037" s="209"/>
      <c r="C10037" s="37" t="s">
        <v>21678</v>
      </c>
      <c r="D10037" s="6" t="s">
        <v>9896</v>
      </c>
      <c r="E10037" s="3">
        <v>2</v>
      </c>
    </row>
    <row r="10038" spans="1:5" ht="33">
      <c r="A10038" s="37">
        <v>10036</v>
      </c>
      <c r="B10038" s="209"/>
      <c r="C10038" s="37" t="s">
        <v>21679</v>
      </c>
      <c r="D10038" s="6" t="s">
        <v>9897</v>
      </c>
      <c r="E10038" s="3">
        <v>2</v>
      </c>
    </row>
    <row r="10039" spans="1:5" ht="33">
      <c r="A10039" s="37">
        <v>10037</v>
      </c>
      <c r="B10039" s="209"/>
      <c r="C10039" s="37" t="s">
        <v>21680</v>
      </c>
      <c r="D10039" s="6" t="s">
        <v>9898</v>
      </c>
      <c r="E10039" s="3">
        <v>2</v>
      </c>
    </row>
    <row r="10040" spans="1:5" ht="33">
      <c r="A10040" s="37">
        <v>10038</v>
      </c>
      <c r="B10040" s="209"/>
      <c r="C10040" s="37" t="s">
        <v>21681</v>
      </c>
      <c r="D10040" s="6" t="s">
        <v>9899</v>
      </c>
      <c r="E10040" s="3">
        <v>2</v>
      </c>
    </row>
    <row r="10041" spans="1:5" ht="33">
      <c r="A10041" s="37">
        <v>10039</v>
      </c>
      <c r="B10041" s="209"/>
      <c r="C10041" s="37" t="s">
        <v>21682</v>
      </c>
      <c r="D10041" s="6" t="s">
        <v>9900</v>
      </c>
      <c r="E10041" s="3">
        <v>2</v>
      </c>
    </row>
    <row r="10042" spans="1:5" ht="33">
      <c r="A10042" s="37">
        <v>10040</v>
      </c>
      <c r="B10042" s="209"/>
      <c r="C10042" s="37" t="s">
        <v>21683</v>
      </c>
      <c r="D10042" s="6" t="s">
        <v>9901</v>
      </c>
      <c r="E10042" s="3">
        <v>2</v>
      </c>
    </row>
    <row r="10043" spans="1:5" ht="33">
      <c r="A10043" s="37">
        <v>10041</v>
      </c>
      <c r="B10043" s="209"/>
      <c r="C10043" s="37" t="s">
        <v>21684</v>
      </c>
      <c r="D10043" s="6" t="s">
        <v>9902</v>
      </c>
      <c r="E10043" s="3">
        <v>2</v>
      </c>
    </row>
    <row r="10044" spans="1:5" ht="49.5">
      <c r="A10044" s="37">
        <v>10042</v>
      </c>
      <c r="B10044" s="209"/>
      <c r="C10044" s="37" t="s">
        <v>21685</v>
      </c>
      <c r="D10044" s="6" t="s">
        <v>9903</v>
      </c>
      <c r="E10044" s="3">
        <v>2</v>
      </c>
    </row>
    <row r="10045" spans="1:5" ht="33">
      <c r="A10045" s="37">
        <v>10043</v>
      </c>
      <c r="B10045" s="209"/>
      <c r="C10045" s="37" t="s">
        <v>21686</v>
      </c>
      <c r="D10045" s="6" t="s">
        <v>9904</v>
      </c>
      <c r="E10045" s="3">
        <v>2</v>
      </c>
    </row>
    <row r="10046" spans="1:5" ht="33">
      <c r="A10046" s="37">
        <v>10044</v>
      </c>
      <c r="B10046" s="209"/>
      <c r="C10046" s="37" t="s">
        <v>21687</v>
      </c>
      <c r="D10046" s="6" t="s">
        <v>9905</v>
      </c>
      <c r="E10046" s="3">
        <v>2</v>
      </c>
    </row>
    <row r="10047" spans="1:5" ht="33">
      <c r="A10047" s="37">
        <v>10045</v>
      </c>
      <c r="B10047" s="209"/>
      <c r="C10047" s="37" t="s">
        <v>21688</v>
      </c>
      <c r="D10047" s="6" t="s">
        <v>9906</v>
      </c>
      <c r="E10047" s="3">
        <v>2</v>
      </c>
    </row>
    <row r="10048" spans="1:5" ht="33">
      <c r="A10048" s="37">
        <v>10046</v>
      </c>
      <c r="B10048" s="209"/>
      <c r="C10048" s="37" t="s">
        <v>21689</v>
      </c>
      <c r="D10048" s="6" t="s">
        <v>9907</v>
      </c>
      <c r="E10048" s="3">
        <v>2</v>
      </c>
    </row>
    <row r="10049" spans="1:5" ht="33">
      <c r="A10049" s="37">
        <v>10047</v>
      </c>
      <c r="B10049" s="209"/>
      <c r="C10049" s="37" t="s">
        <v>21690</v>
      </c>
      <c r="D10049" s="6" t="s">
        <v>9908</v>
      </c>
      <c r="E10049" s="3">
        <v>2</v>
      </c>
    </row>
    <row r="10050" spans="1:5" ht="33">
      <c r="A10050" s="37">
        <v>10048</v>
      </c>
      <c r="B10050" s="209"/>
      <c r="C10050" s="37" t="s">
        <v>21691</v>
      </c>
      <c r="D10050" s="6" t="s">
        <v>9909</v>
      </c>
      <c r="E10050" s="3">
        <v>2</v>
      </c>
    </row>
    <row r="10051" spans="1:5" ht="33">
      <c r="A10051" s="37">
        <v>10049</v>
      </c>
      <c r="B10051" s="209"/>
      <c r="C10051" s="37" t="s">
        <v>21692</v>
      </c>
      <c r="D10051" s="6" t="s">
        <v>9910</v>
      </c>
      <c r="E10051" s="3">
        <v>2</v>
      </c>
    </row>
    <row r="10052" spans="1:5" ht="33">
      <c r="A10052" s="37">
        <v>10050</v>
      </c>
      <c r="B10052" s="209"/>
      <c r="C10052" s="37" t="s">
        <v>21693</v>
      </c>
      <c r="D10052" s="6" t="s">
        <v>9911</v>
      </c>
      <c r="E10052" s="3">
        <v>2</v>
      </c>
    </row>
    <row r="10053" spans="1:5" ht="33">
      <c r="A10053" s="37">
        <v>10051</v>
      </c>
      <c r="B10053" s="209"/>
      <c r="C10053" s="37" t="s">
        <v>21694</v>
      </c>
      <c r="D10053" s="6" t="s">
        <v>9912</v>
      </c>
      <c r="E10053" s="3">
        <v>2</v>
      </c>
    </row>
    <row r="10054" spans="1:5" ht="33">
      <c r="A10054" s="37">
        <v>10052</v>
      </c>
      <c r="B10054" s="209"/>
      <c r="C10054" s="37" t="s">
        <v>21695</v>
      </c>
      <c r="D10054" s="6" t="s">
        <v>9913</v>
      </c>
      <c r="E10054" s="3">
        <v>2</v>
      </c>
    </row>
    <row r="10055" spans="1:5" ht="33">
      <c r="A10055" s="37">
        <v>10053</v>
      </c>
      <c r="B10055" s="209"/>
      <c r="C10055" s="37" t="s">
        <v>21696</v>
      </c>
      <c r="D10055" s="6" t="s">
        <v>9914</v>
      </c>
      <c r="E10055" s="3">
        <v>2</v>
      </c>
    </row>
    <row r="10056" spans="1:5" ht="33">
      <c r="A10056" s="37">
        <v>10054</v>
      </c>
      <c r="B10056" s="209"/>
      <c r="C10056" s="37" t="s">
        <v>21697</v>
      </c>
      <c r="D10056" s="6" t="s">
        <v>9915</v>
      </c>
      <c r="E10056" s="3">
        <v>2</v>
      </c>
    </row>
    <row r="10057" spans="1:5" ht="33">
      <c r="A10057" s="37">
        <v>10055</v>
      </c>
      <c r="B10057" s="209"/>
      <c r="C10057" s="37" t="s">
        <v>21698</v>
      </c>
      <c r="D10057" s="6" t="s">
        <v>9916</v>
      </c>
      <c r="E10057" s="3">
        <v>2</v>
      </c>
    </row>
    <row r="10058" spans="1:5" ht="33">
      <c r="A10058" s="37">
        <v>10056</v>
      </c>
      <c r="B10058" s="209"/>
      <c r="C10058" s="37" t="s">
        <v>21699</v>
      </c>
      <c r="D10058" s="6" t="s">
        <v>9917</v>
      </c>
      <c r="E10058" s="3">
        <v>2</v>
      </c>
    </row>
    <row r="10059" spans="1:5" ht="33">
      <c r="A10059" s="37">
        <v>10057</v>
      </c>
      <c r="B10059" s="209"/>
      <c r="C10059" s="37" t="s">
        <v>21700</v>
      </c>
      <c r="D10059" s="6" t="s">
        <v>9918</v>
      </c>
      <c r="E10059" s="3">
        <v>2</v>
      </c>
    </row>
    <row r="10060" spans="1:5" ht="40.5">
      <c r="A10060" s="37">
        <v>10058</v>
      </c>
      <c r="B10060" s="209"/>
      <c r="C10060" s="37" t="s">
        <v>21701</v>
      </c>
      <c r="D10060" s="5" t="s">
        <v>9919</v>
      </c>
      <c r="E10060" s="3">
        <v>1</v>
      </c>
    </row>
    <row r="10061" spans="1:5" ht="40.5">
      <c r="A10061" s="37">
        <v>10059</v>
      </c>
      <c r="B10061" s="209"/>
      <c r="C10061" s="37" t="s">
        <v>21702</v>
      </c>
      <c r="D10061" s="5" t="s">
        <v>9920</v>
      </c>
      <c r="E10061" s="3">
        <v>1</v>
      </c>
    </row>
    <row r="10062" spans="1:5" ht="40.5">
      <c r="A10062" s="37">
        <v>10060</v>
      </c>
      <c r="B10062" s="209"/>
      <c r="C10062" s="37" t="s">
        <v>21703</v>
      </c>
      <c r="D10062" s="5" t="s">
        <v>9921</v>
      </c>
      <c r="E10062" s="3">
        <v>1</v>
      </c>
    </row>
    <row r="10063" spans="1:5" ht="40.5">
      <c r="A10063" s="37">
        <v>10061</v>
      </c>
      <c r="B10063" s="209"/>
      <c r="C10063" s="37" t="s">
        <v>9922</v>
      </c>
      <c r="D10063" s="5" t="s">
        <v>9922</v>
      </c>
      <c r="E10063" s="3">
        <v>1</v>
      </c>
    </row>
    <row r="10064" spans="1:5" ht="40.5">
      <c r="A10064" s="37">
        <v>10062</v>
      </c>
      <c r="B10064" s="209"/>
      <c r="C10064" s="37" t="s">
        <v>9923</v>
      </c>
      <c r="D10064" s="5" t="s">
        <v>9923</v>
      </c>
      <c r="E10064" s="3">
        <v>1</v>
      </c>
    </row>
    <row r="10065" spans="1:5" ht="40.5">
      <c r="A10065" s="37">
        <v>10063</v>
      </c>
      <c r="B10065" s="209"/>
      <c r="C10065" s="37" t="s">
        <v>9924</v>
      </c>
      <c r="D10065" s="5" t="s">
        <v>9924</v>
      </c>
      <c r="E10065" s="3">
        <v>1</v>
      </c>
    </row>
    <row r="10066" spans="1:5" ht="40.5">
      <c r="A10066" s="37">
        <v>10064</v>
      </c>
      <c r="B10066" s="209"/>
      <c r="C10066" s="37" t="s">
        <v>9925</v>
      </c>
      <c r="D10066" s="5" t="s">
        <v>9925</v>
      </c>
      <c r="E10066" s="3">
        <v>1</v>
      </c>
    </row>
    <row r="10067" spans="1:5" ht="40.5">
      <c r="A10067" s="37">
        <v>10065</v>
      </c>
      <c r="B10067" s="209"/>
      <c r="C10067" s="37" t="s">
        <v>9926</v>
      </c>
      <c r="D10067" s="5" t="s">
        <v>9926</v>
      </c>
      <c r="E10067" s="3">
        <v>1</v>
      </c>
    </row>
    <row r="10068" spans="1:5" ht="40.5">
      <c r="A10068" s="37">
        <v>10066</v>
      </c>
      <c r="B10068" s="209"/>
      <c r="C10068" s="37" t="s">
        <v>9927</v>
      </c>
      <c r="D10068" s="5" t="s">
        <v>9927</v>
      </c>
      <c r="E10068" s="3">
        <v>1</v>
      </c>
    </row>
    <row r="10069" spans="1:5" ht="40.5">
      <c r="A10069" s="37">
        <v>10067</v>
      </c>
      <c r="B10069" s="209"/>
      <c r="C10069" s="37" t="s">
        <v>9928</v>
      </c>
      <c r="D10069" s="5" t="s">
        <v>9928</v>
      </c>
      <c r="E10069" s="3">
        <v>1</v>
      </c>
    </row>
    <row r="10070" spans="1:5" ht="40.5">
      <c r="A10070" s="37">
        <v>10068</v>
      </c>
      <c r="B10070" s="209"/>
      <c r="C10070" s="37" t="s">
        <v>9929</v>
      </c>
      <c r="D10070" s="5" t="s">
        <v>9929</v>
      </c>
      <c r="E10070" s="3">
        <v>1</v>
      </c>
    </row>
    <row r="10071" spans="1:5" ht="40.5">
      <c r="A10071" s="37">
        <v>10069</v>
      </c>
      <c r="B10071" s="209"/>
      <c r="C10071" s="37" t="s">
        <v>9930</v>
      </c>
      <c r="D10071" s="5" t="s">
        <v>9930</v>
      </c>
      <c r="E10071" s="3">
        <v>1</v>
      </c>
    </row>
    <row r="10072" spans="1:5" ht="40.5">
      <c r="A10072" s="37">
        <v>10070</v>
      </c>
      <c r="B10072" s="209"/>
      <c r="C10072" s="37" t="s">
        <v>9931</v>
      </c>
      <c r="D10072" s="5" t="s">
        <v>9931</v>
      </c>
      <c r="E10072" s="3">
        <v>1</v>
      </c>
    </row>
    <row r="10073" spans="1:5" ht="40.5">
      <c r="A10073" s="37">
        <v>10071</v>
      </c>
      <c r="B10073" s="209"/>
      <c r="C10073" s="37" t="s">
        <v>9932</v>
      </c>
      <c r="D10073" s="5" t="s">
        <v>9932</v>
      </c>
      <c r="E10073" s="3">
        <v>1</v>
      </c>
    </row>
    <row r="10074" spans="1:5" ht="40.5">
      <c r="A10074" s="37">
        <v>10072</v>
      </c>
      <c r="B10074" s="209"/>
      <c r="C10074" s="37" t="s">
        <v>9933</v>
      </c>
      <c r="D10074" s="5" t="s">
        <v>9933</v>
      </c>
      <c r="E10074" s="3">
        <v>1</v>
      </c>
    </row>
    <row r="10075" spans="1:5">
      <c r="A10075" s="37">
        <v>10073</v>
      </c>
      <c r="B10075" s="209"/>
      <c r="C10075" s="37" t="s">
        <v>9934</v>
      </c>
      <c r="D10075" s="5" t="s">
        <v>9934</v>
      </c>
      <c r="E10075" s="3">
        <v>1</v>
      </c>
    </row>
    <row r="10076" spans="1:5" ht="40.5">
      <c r="A10076" s="37">
        <v>10074</v>
      </c>
      <c r="B10076" s="209"/>
      <c r="C10076" s="37" t="s">
        <v>9935</v>
      </c>
      <c r="D10076" s="5" t="s">
        <v>9935</v>
      </c>
      <c r="E10076" s="3">
        <v>1</v>
      </c>
    </row>
    <row r="10077" spans="1:5" ht="40.5">
      <c r="A10077" s="37">
        <v>10075</v>
      </c>
      <c r="B10077" s="209"/>
      <c r="C10077" s="37" t="s">
        <v>9936</v>
      </c>
      <c r="D10077" s="5" t="s">
        <v>9936</v>
      </c>
      <c r="E10077" s="3">
        <v>1</v>
      </c>
    </row>
    <row r="10078" spans="1:5" ht="40.5">
      <c r="A10078" s="37">
        <v>10076</v>
      </c>
      <c r="B10078" s="209"/>
      <c r="C10078" s="37" t="s">
        <v>9937</v>
      </c>
      <c r="D10078" s="5" t="s">
        <v>9937</v>
      </c>
      <c r="E10078" s="3">
        <v>1</v>
      </c>
    </row>
    <row r="10079" spans="1:5" ht="40.5">
      <c r="A10079" s="37">
        <v>10077</v>
      </c>
      <c r="B10079" s="209"/>
      <c r="C10079" s="37" t="s">
        <v>9938</v>
      </c>
      <c r="D10079" s="5" t="s">
        <v>9938</v>
      </c>
      <c r="E10079" s="3">
        <v>1</v>
      </c>
    </row>
    <row r="10080" spans="1:5" ht="40.5">
      <c r="A10080" s="37">
        <v>10078</v>
      </c>
      <c r="B10080" s="209"/>
      <c r="C10080" s="37" t="s">
        <v>9939</v>
      </c>
      <c r="D10080" s="5" t="s">
        <v>9939</v>
      </c>
      <c r="E10080" s="3">
        <v>1</v>
      </c>
    </row>
    <row r="10081" spans="1:5" ht="40.5">
      <c r="A10081" s="37">
        <v>10079</v>
      </c>
      <c r="B10081" s="209"/>
      <c r="C10081" s="37" t="s">
        <v>9940</v>
      </c>
      <c r="D10081" s="5" t="s">
        <v>9940</v>
      </c>
      <c r="E10081" s="3">
        <v>1</v>
      </c>
    </row>
    <row r="10082" spans="1:5" ht="40.5">
      <c r="A10082" s="37">
        <v>10080</v>
      </c>
      <c r="B10082" s="209"/>
      <c r="C10082" s="37" t="s">
        <v>9941</v>
      </c>
      <c r="D10082" s="5" t="s">
        <v>9941</v>
      </c>
      <c r="E10082" s="3">
        <v>1</v>
      </c>
    </row>
    <row r="10083" spans="1:5" ht="40.5">
      <c r="A10083" s="37">
        <v>10081</v>
      </c>
      <c r="B10083" s="209"/>
      <c r="C10083" s="37" t="s">
        <v>9942</v>
      </c>
      <c r="D10083" s="5" t="s">
        <v>9942</v>
      </c>
      <c r="E10083" s="3">
        <v>1</v>
      </c>
    </row>
    <row r="10084" spans="1:5" ht="40.5">
      <c r="A10084" s="37">
        <v>10082</v>
      </c>
      <c r="B10084" s="209"/>
      <c r="C10084" s="37" t="s">
        <v>9943</v>
      </c>
      <c r="D10084" s="5" t="s">
        <v>9943</v>
      </c>
      <c r="E10084" s="3">
        <v>1</v>
      </c>
    </row>
    <row r="10085" spans="1:5" ht="40.5">
      <c r="A10085" s="37">
        <v>10083</v>
      </c>
      <c r="B10085" s="209"/>
      <c r="C10085" s="37" t="s">
        <v>9944</v>
      </c>
      <c r="D10085" s="5" t="s">
        <v>9944</v>
      </c>
      <c r="E10085" s="3">
        <v>1</v>
      </c>
    </row>
    <row r="10086" spans="1:5" ht="40.5">
      <c r="A10086" s="37">
        <v>10084</v>
      </c>
      <c r="B10086" s="209"/>
      <c r="C10086" s="37" t="s">
        <v>9945</v>
      </c>
      <c r="D10086" s="5" t="s">
        <v>9945</v>
      </c>
      <c r="E10086" s="3">
        <v>1</v>
      </c>
    </row>
    <row r="10087" spans="1:5" ht="40.5">
      <c r="A10087" s="37">
        <v>10085</v>
      </c>
      <c r="B10087" s="209"/>
      <c r="C10087" s="37" t="s">
        <v>9946</v>
      </c>
      <c r="D10087" s="5" t="s">
        <v>9946</v>
      </c>
      <c r="E10087" s="3">
        <v>1</v>
      </c>
    </row>
    <row r="10088" spans="1:5" ht="40.5">
      <c r="A10088" s="37">
        <v>10086</v>
      </c>
      <c r="B10088" s="209"/>
      <c r="C10088" s="37" t="s">
        <v>9947</v>
      </c>
      <c r="D10088" s="5" t="s">
        <v>9947</v>
      </c>
      <c r="E10088" s="3">
        <v>1</v>
      </c>
    </row>
    <row r="10089" spans="1:5" ht="40.5">
      <c r="A10089" s="37">
        <v>10087</v>
      </c>
      <c r="B10089" s="209"/>
      <c r="C10089" s="37" t="s">
        <v>9948</v>
      </c>
      <c r="D10089" s="5" t="s">
        <v>9948</v>
      </c>
      <c r="E10089" s="3">
        <v>1</v>
      </c>
    </row>
    <row r="10090" spans="1:5" ht="40.5">
      <c r="A10090" s="37">
        <v>10088</v>
      </c>
      <c r="B10090" s="209"/>
      <c r="C10090" s="37" t="s">
        <v>9949</v>
      </c>
      <c r="D10090" s="5" t="s">
        <v>9949</v>
      </c>
      <c r="E10090" s="3">
        <v>1</v>
      </c>
    </row>
    <row r="10091" spans="1:5" ht="40.5">
      <c r="A10091" s="37">
        <v>10089</v>
      </c>
      <c r="B10091" s="209"/>
      <c r="C10091" s="37" t="s">
        <v>9950</v>
      </c>
      <c r="D10091" s="5" t="s">
        <v>9950</v>
      </c>
      <c r="E10091" s="3">
        <v>1</v>
      </c>
    </row>
    <row r="10092" spans="1:5" ht="40.5">
      <c r="A10092" s="37">
        <v>10090</v>
      </c>
      <c r="B10092" s="209"/>
      <c r="C10092" s="37" t="s">
        <v>9951</v>
      </c>
      <c r="D10092" s="5" t="s">
        <v>9951</v>
      </c>
      <c r="E10092" s="3">
        <v>1</v>
      </c>
    </row>
    <row r="10093" spans="1:5" ht="40.5">
      <c r="A10093" s="37">
        <v>10091</v>
      </c>
      <c r="B10093" s="209"/>
      <c r="C10093" s="37" t="s">
        <v>9952</v>
      </c>
      <c r="D10093" s="5" t="s">
        <v>9952</v>
      </c>
      <c r="E10093" s="3">
        <v>1</v>
      </c>
    </row>
    <row r="10094" spans="1:5" ht="40.5">
      <c r="A10094" s="37">
        <v>10092</v>
      </c>
      <c r="B10094" s="209"/>
      <c r="C10094" s="37" t="s">
        <v>9953</v>
      </c>
      <c r="D10094" s="5" t="s">
        <v>9953</v>
      </c>
      <c r="E10094" s="3">
        <v>1</v>
      </c>
    </row>
    <row r="10095" spans="1:5" ht="40.5">
      <c r="A10095" s="37">
        <v>10093</v>
      </c>
      <c r="B10095" s="209"/>
      <c r="C10095" s="37" t="s">
        <v>9954</v>
      </c>
      <c r="D10095" s="5" t="s">
        <v>9954</v>
      </c>
      <c r="E10095" s="3">
        <v>1</v>
      </c>
    </row>
    <row r="10096" spans="1:5" ht="40.5">
      <c r="A10096" s="37">
        <v>10094</v>
      </c>
      <c r="B10096" s="209"/>
      <c r="C10096" s="37" t="s">
        <v>9955</v>
      </c>
      <c r="D10096" s="5" t="s">
        <v>9955</v>
      </c>
      <c r="E10096" s="3">
        <v>1</v>
      </c>
    </row>
    <row r="10097" spans="1:5" ht="40.5">
      <c r="A10097" s="37">
        <v>10095</v>
      </c>
      <c r="B10097" s="209"/>
      <c r="C10097" s="37" t="s">
        <v>9956</v>
      </c>
      <c r="D10097" s="5" t="s">
        <v>9956</v>
      </c>
      <c r="E10097" s="3">
        <v>1</v>
      </c>
    </row>
    <row r="10098" spans="1:5" ht="40.5">
      <c r="A10098" s="37">
        <v>10096</v>
      </c>
      <c r="B10098" s="209"/>
      <c r="C10098" s="37" t="s">
        <v>9957</v>
      </c>
      <c r="D10098" s="5" t="s">
        <v>9957</v>
      </c>
      <c r="E10098" s="3">
        <v>1</v>
      </c>
    </row>
    <row r="10099" spans="1:5" ht="40.5">
      <c r="A10099" s="37">
        <v>10097</v>
      </c>
      <c r="B10099" s="209"/>
      <c r="C10099" s="37" t="s">
        <v>9958</v>
      </c>
      <c r="D10099" s="5" t="s">
        <v>9958</v>
      </c>
      <c r="E10099" s="3">
        <v>1</v>
      </c>
    </row>
    <row r="10100" spans="1:5" ht="40.5">
      <c r="A10100" s="37">
        <v>10098</v>
      </c>
      <c r="B10100" s="209"/>
      <c r="C10100" s="37" t="s">
        <v>9959</v>
      </c>
      <c r="D10100" s="5" t="s">
        <v>9959</v>
      </c>
      <c r="E10100" s="3">
        <v>1</v>
      </c>
    </row>
    <row r="10101" spans="1:5" ht="40.5">
      <c r="A10101" s="37">
        <v>10099</v>
      </c>
      <c r="B10101" s="209"/>
      <c r="C10101" s="37" t="s">
        <v>9960</v>
      </c>
      <c r="D10101" s="5" t="s">
        <v>9960</v>
      </c>
      <c r="E10101" s="3">
        <v>1</v>
      </c>
    </row>
    <row r="10102" spans="1:5" ht="40.5">
      <c r="A10102" s="37">
        <v>10100</v>
      </c>
      <c r="B10102" s="209"/>
      <c r="C10102" s="37" t="s">
        <v>9961</v>
      </c>
      <c r="D10102" s="5" t="s">
        <v>9961</v>
      </c>
      <c r="E10102" s="3">
        <v>1</v>
      </c>
    </row>
    <row r="10103" spans="1:5" ht="40.5">
      <c r="A10103" s="37">
        <v>10101</v>
      </c>
      <c r="B10103" s="209"/>
      <c r="C10103" s="37" t="s">
        <v>9962</v>
      </c>
      <c r="D10103" s="5" t="s">
        <v>9962</v>
      </c>
      <c r="E10103" s="3">
        <v>1</v>
      </c>
    </row>
    <row r="10104" spans="1:5" ht="40.5">
      <c r="A10104" s="37">
        <v>10102</v>
      </c>
      <c r="B10104" s="209"/>
      <c r="C10104" s="37" t="s">
        <v>9963</v>
      </c>
      <c r="D10104" s="5" t="s">
        <v>9963</v>
      </c>
      <c r="E10104" s="3">
        <v>1</v>
      </c>
    </row>
    <row r="10105" spans="1:5" ht="40.5">
      <c r="A10105" s="37">
        <v>10103</v>
      </c>
      <c r="B10105" s="209"/>
      <c r="C10105" s="37" t="s">
        <v>9964</v>
      </c>
      <c r="D10105" s="5" t="s">
        <v>9964</v>
      </c>
      <c r="E10105" s="3">
        <v>1</v>
      </c>
    </row>
    <row r="10106" spans="1:5" ht="40.5">
      <c r="A10106" s="37">
        <v>10104</v>
      </c>
      <c r="B10106" s="209"/>
      <c r="C10106" s="37" t="s">
        <v>9965</v>
      </c>
      <c r="D10106" s="5" t="s">
        <v>9965</v>
      </c>
      <c r="E10106" s="3">
        <v>1</v>
      </c>
    </row>
    <row r="10107" spans="1:5" ht="40.5">
      <c r="A10107" s="37">
        <v>10105</v>
      </c>
      <c r="B10107" s="209"/>
      <c r="C10107" s="37" t="s">
        <v>9966</v>
      </c>
      <c r="D10107" s="5" t="s">
        <v>9966</v>
      </c>
      <c r="E10107" s="3">
        <v>1</v>
      </c>
    </row>
    <row r="10108" spans="1:5" ht="40.5">
      <c r="A10108" s="37">
        <v>10106</v>
      </c>
      <c r="B10108" s="209"/>
      <c r="C10108" s="37" t="s">
        <v>9967</v>
      </c>
      <c r="D10108" s="5" t="s">
        <v>9967</v>
      </c>
      <c r="E10108" s="3">
        <v>1</v>
      </c>
    </row>
    <row r="10109" spans="1:5" ht="40.5">
      <c r="A10109" s="37">
        <v>10107</v>
      </c>
      <c r="B10109" s="209"/>
      <c r="C10109" s="37" t="s">
        <v>9968</v>
      </c>
      <c r="D10109" s="5" t="s">
        <v>9968</v>
      </c>
      <c r="E10109" s="3">
        <v>1</v>
      </c>
    </row>
    <row r="10110" spans="1:5" ht="40.5">
      <c r="A10110" s="37">
        <v>10108</v>
      </c>
      <c r="B10110" s="209"/>
      <c r="C10110" s="37" t="s">
        <v>9969</v>
      </c>
      <c r="D10110" s="5" t="s">
        <v>9969</v>
      </c>
      <c r="E10110" s="3">
        <v>1</v>
      </c>
    </row>
    <row r="10111" spans="1:5" ht="40.5">
      <c r="A10111" s="37">
        <v>10109</v>
      </c>
      <c r="B10111" s="209"/>
      <c r="C10111" s="37" t="s">
        <v>9970</v>
      </c>
      <c r="D10111" s="5" t="s">
        <v>9970</v>
      </c>
      <c r="E10111" s="3">
        <v>1</v>
      </c>
    </row>
    <row r="10112" spans="1:5" ht="40.5">
      <c r="A10112" s="37">
        <v>10110</v>
      </c>
      <c r="B10112" s="209"/>
      <c r="C10112" s="37" t="s">
        <v>9971</v>
      </c>
      <c r="D10112" s="5" t="s">
        <v>9971</v>
      </c>
      <c r="E10112" s="3">
        <v>1</v>
      </c>
    </row>
    <row r="10113" spans="1:5" ht="40.5">
      <c r="A10113" s="37">
        <v>10111</v>
      </c>
      <c r="B10113" s="209"/>
      <c r="C10113" s="37" t="s">
        <v>9972</v>
      </c>
      <c r="D10113" s="5" t="s">
        <v>9972</v>
      </c>
      <c r="E10113" s="3">
        <v>1</v>
      </c>
    </row>
    <row r="10114" spans="1:5" ht="40.5">
      <c r="A10114" s="37">
        <v>10112</v>
      </c>
      <c r="B10114" s="209"/>
      <c r="C10114" s="37" t="s">
        <v>9973</v>
      </c>
      <c r="D10114" s="5" t="s">
        <v>9973</v>
      </c>
      <c r="E10114" s="3">
        <v>1</v>
      </c>
    </row>
    <row r="10115" spans="1:5" ht="40.5">
      <c r="A10115" s="37">
        <v>10113</v>
      </c>
      <c r="B10115" s="209"/>
      <c r="C10115" s="37" t="s">
        <v>9974</v>
      </c>
      <c r="D10115" s="5" t="s">
        <v>9974</v>
      </c>
      <c r="E10115" s="3">
        <v>1</v>
      </c>
    </row>
    <row r="10116" spans="1:5" ht="40.5">
      <c r="A10116" s="37">
        <v>10114</v>
      </c>
      <c r="B10116" s="209"/>
      <c r="C10116" s="37" t="s">
        <v>9975</v>
      </c>
      <c r="D10116" s="5" t="s">
        <v>9975</v>
      </c>
      <c r="E10116" s="3">
        <v>1</v>
      </c>
    </row>
    <row r="10117" spans="1:5" ht="40.5">
      <c r="A10117" s="37">
        <v>10115</v>
      </c>
      <c r="B10117" s="209"/>
      <c r="C10117" s="37" t="s">
        <v>9976</v>
      </c>
      <c r="D10117" s="5" t="s">
        <v>9976</v>
      </c>
      <c r="E10117" s="3">
        <v>1</v>
      </c>
    </row>
    <row r="10118" spans="1:5" ht="40.5">
      <c r="A10118" s="37">
        <v>10116</v>
      </c>
      <c r="B10118" s="209"/>
      <c r="C10118" s="37" t="s">
        <v>9977</v>
      </c>
      <c r="D10118" s="5" t="s">
        <v>9977</v>
      </c>
      <c r="E10118" s="3">
        <v>1</v>
      </c>
    </row>
    <row r="10119" spans="1:5" ht="40.5">
      <c r="A10119" s="37">
        <v>10117</v>
      </c>
      <c r="B10119" s="209"/>
      <c r="C10119" s="37" t="s">
        <v>9978</v>
      </c>
      <c r="D10119" s="5" t="s">
        <v>9978</v>
      </c>
      <c r="E10119" s="3">
        <v>1</v>
      </c>
    </row>
    <row r="10120" spans="1:5" ht="40.5">
      <c r="A10120" s="37">
        <v>10118</v>
      </c>
      <c r="B10120" s="209"/>
      <c r="C10120" s="37" t="s">
        <v>9979</v>
      </c>
      <c r="D10120" s="5" t="s">
        <v>9979</v>
      </c>
      <c r="E10120" s="3">
        <v>1</v>
      </c>
    </row>
    <row r="10121" spans="1:5" ht="40.5">
      <c r="A10121" s="37">
        <v>10119</v>
      </c>
      <c r="B10121" s="209"/>
      <c r="C10121" s="37" t="s">
        <v>9980</v>
      </c>
      <c r="D10121" s="5" t="s">
        <v>9980</v>
      </c>
      <c r="E10121" s="3">
        <v>1</v>
      </c>
    </row>
    <row r="10122" spans="1:5" ht="40.5">
      <c r="A10122" s="37">
        <v>10120</v>
      </c>
      <c r="B10122" s="209"/>
      <c r="C10122" s="37" t="s">
        <v>9981</v>
      </c>
      <c r="D10122" s="5" t="s">
        <v>9981</v>
      </c>
      <c r="E10122" s="3">
        <v>1</v>
      </c>
    </row>
    <row r="10123" spans="1:5" ht="40.5">
      <c r="A10123" s="37">
        <v>10121</v>
      </c>
      <c r="B10123" s="209"/>
      <c r="C10123" s="37" t="s">
        <v>9982</v>
      </c>
      <c r="D10123" s="5" t="s">
        <v>9982</v>
      </c>
      <c r="E10123" s="3">
        <v>1</v>
      </c>
    </row>
    <row r="10124" spans="1:5" ht="40.5">
      <c r="A10124" s="37">
        <v>10122</v>
      </c>
      <c r="B10124" s="209"/>
      <c r="C10124" s="37" t="s">
        <v>9983</v>
      </c>
      <c r="D10124" s="5" t="s">
        <v>9983</v>
      </c>
      <c r="E10124" s="3">
        <v>1</v>
      </c>
    </row>
    <row r="10125" spans="1:5" ht="40.5">
      <c r="A10125" s="37">
        <v>10123</v>
      </c>
      <c r="B10125" s="209"/>
      <c r="C10125" s="37" t="s">
        <v>9984</v>
      </c>
      <c r="D10125" s="5" t="s">
        <v>9984</v>
      </c>
      <c r="E10125" s="3">
        <v>1</v>
      </c>
    </row>
    <row r="10126" spans="1:5" ht="40.5">
      <c r="A10126" s="37">
        <v>10124</v>
      </c>
      <c r="B10126" s="209"/>
      <c r="C10126" s="37" t="s">
        <v>9985</v>
      </c>
      <c r="D10126" s="5" t="s">
        <v>9985</v>
      </c>
      <c r="E10126" s="3">
        <v>1</v>
      </c>
    </row>
    <row r="10127" spans="1:5" ht="40.5">
      <c r="A10127" s="37">
        <v>10125</v>
      </c>
      <c r="B10127" s="209"/>
      <c r="C10127" s="37" t="s">
        <v>9986</v>
      </c>
      <c r="D10127" s="5" t="s">
        <v>9986</v>
      </c>
      <c r="E10127" s="3">
        <v>1</v>
      </c>
    </row>
    <row r="10128" spans="1:5" ht="40.5">
      <c r="A10128" s="37">
        <v>10126</v>
      </c>
      <c r="B10128" s="209"/>
      <c r="C10128" s="37" t="s">
        <v>9987</v>
      </c>
      <c r="D10128" s="5" t="s">
        <v>9987</v>
      </c>
      <c r="E10128" s="3">
        <v>1</v>
      </c>
    </row>
    <row r="10129" spans="1:5" ht="40.5">
      <c r="A10129" s="37">
        <v>10127</v>
      </c>
      <c r="B10129" s="209"/>
      <c r="C10129" s="37" t="s">
        <v>9988</v>
      </c>
      <c r="D10129" s="5" t="s">
        <v>9988</v>
      </c>
      <c r="E10129" s="3">
        <v>1</v>
      </c>
    </row>
    <row r="10130" spans="1:5" ht="40.5">
      <c r="A10130" s="37">
        <v>10128</v>
      </c>
      <c r="B10130" s="209"/>
      <c r="C10130" s="37" t="s">
        <v>9989</v>
      </c>
      <c r="D10130" s="5" t="s">
        <v>9989</v>
      </c>
      <c r="E10130" s="3">
        <v>1</v>
      </c>
    </row>
    <row r="10131" spans="1:5" ht="40.5">
      <c r="A10131" s="37">
        <v>10129</v>
      </c>
      <c r="B10131" s="209"/>
      <c r="C10131" s="37" t="s">
        <v>9990</v>
      </c>
      <c r="D10131" s="5" t="s">
        <v>9990</v>
      </c>
      <c r="E10131" s="3">
        <v>1</v>
      </c>
    </row>
    <row r="10132" spans="1:5" ht="40.5">
      <c r="A10132" s="37">
        <v>10130</v>
      </c>
      <c r="B10132" s="209"/>
      <c r="C10132" s="37" t="s">
        <v>9991</v>
      </c>
      <c r="D10132" s="5" t="s">
        <v>9991</v>
      </c>
      <c r="E10132" s="3">
        <v>1</v>
      </c>
    </row>
    <row r="10133" spans="1:5" ht="40.5">
      <c r="A10133" s="37">
        <v>10131</v>
      </c>
      <c r="B10133" s="209"/>
      <c r="C10133" s="37" t="s">
        <v>9992</v>
      </c>
      <c r="D10133" s="5" t="s">
        <v>9992</v>
      </c>
      <c r="E10133" s="3">
        <v>1</v>
      </c>
    </row>
    <row r="10134" spans="1:5" ht="40.5">
      <c r="A10134" s="37">
        <v>10132</v>
      </c>
      <c r="B10134" s="209"/>
      <c r="C10134" s="37" t="s">
        <v>9993</v>
      </c>
      <c r="D10134" s="5" t="s">
        <v>9993</v>
      </c>
      <c r="E10134" s="3">
        <v>1</v>
      </c>
    </row>
    <row r="10135" spans="1:5" ht="40.5">
      <c r="A10135" s="37">
        <v>10133</v>
      </c>
      <c r="B10135" s="209"/>
      <c r="C10135" s="37" t="s">
        <v>9994</v>
      </c>
      <c r="D10135" s="5" t="s">
        <v>9994</v>
      </c>
      <c r="E10135" s="3">
        <v>1</v>
      </c>
    </row>
    <row r="10136" spans="1:5" ht="40.5">
      <c r="A10136" s="37">
        <v>10134</v>
      </c>
      <c r="B10136" s="209"/>
      <c r="C10136" s="37" t="s">
        <v>9995</v>
      </c>
      <c r="D10136" s="5" t="s">
        <v>9995</v>
      </c>
      <c r="E10136" s="3">
        <v>1</v>
      </c>
    </row>
    <row r="10137" spans="1:5" ht="40.5">
      <c r="A10137" s="37">
        <v>10135</v>
      </c>
      <c r="B10137" s="209"/>
      <c r="C10137" s="37" t="s">
        <v>9996</v>
      </c>
      <c r="D10137" s="5" t="s">
        <v>9996</v>
      </c>
      <c r="E10137" s="3">
        <v>1</v>
      </c>
    </row>
    <row r="10138" spans="1:5" ht="40.5">
      <c r="A10138" s="37">
        <v>10136</v>
      </c>
      <c r="B10138" s="209"/>
      <c r="C10138" s="37" t="s">
        <v>9997</v>
      </c>
      <c r="D10138" s="5" t="s">
        <v>9997</v>
      </c>
      <c r="E10138" s="3">
        <v>1</v>
      </c>
    </row>
    <row r="10139" spans="1:5" ht="40.5">
      <c r="A10139" s="37">
        <v>10137</v>
      </c>
      <c r="B10139" s="209"/>
      <c r="C10139" s="37" t="s">
        <v>9998</v>
      </c>
      <c r="D10139" s="5" t="s">
        <v>9998</v>
      </c>
      <c r="E10139" s="3">
        <v>1</v>
      </c>
    </row>
    <row r="10140" spans="1:5" ht="40.5">
      <c r="A10140" s="37">
        <v>10138</v>
      </c>
      <c r="B10140" s="209"/>
      <c r="C10140" s="37" t="s">
        <v>9999</v>
      </c>
      <c r="D10140" s="5" t="s">
        <v>9999</v>
      </c>
      <c r="E10140" s="3">
        <v>1</v>
      </c>
    </row>
    <row r="10141" spans="1:5" ht="40.5">
      <c r="A10141" s="37">
        <v>10139</v>
      </c>
      <c r="B10141" s="209"/>
      <c r="C10141" s="37" t="s">
        <v>10000</v>
      </c>
      <c r="D10141" s="5" t="s">
        <v>10000</v>
      </c>
      <c r="E10141" s="3">
        <v>1</v>
      </c>
    </row>
    <row r="10142" spans="1:5" ht="40.5">
      <c r="A10142" s="37">
        <v>10140</v>
      </c>
      <c r="B10142" s="209"/>
      <c r="C10142" s="37" t="s">
        <v>10001</v>
      </c>
      <c r="D10142" s="5" t="s">
        <v>10001</v>
      </c>
      <c r="E10142" s="3">
        <v>1</v>
      </c>
    </row>
    <row r="10143" spans="1:5" ht="40.5">
      <c r="A10143" s="37">
        <v>10141</v>
      </c>
      <c r="B10143" s="209"/>
      <c r="C10143" s="37" t="s">
        <v>10002</v>
      </c>
      <c r="D10143" s="5" t="s">
        <v>10002</v>
      </c>
      <c r="E10143" s="3">
        <v>1</v>
      </c>
    </row>
    <row r="10144" spans="1:5" ht="40.5">
      <c r="A10144" s="37">
        <v>10142</v>
      </c>
      <c r="B10144" s="209"/>
      <c r="C10144" s="37" t="s">
        <v>10003</v>
      </c>
      <c r="D10144" s="5" t="s">
        <v>10003</v>
      </c>
      <c r="E10144" s="3">
        <v>1</v>
      </c>
    </row>
    <row r="10145" spans="1:5" ht="40.5">
      <c r="A10145" s="37">
        <v>10143</v>
      </c>
      <c r="B10145" s="209"/>
      <c r="C10145" s="37" t="s">
        <v>10004</v>
      </c>
      <c r="D10145" s="5" t="s">
        <v>10004</v>
      </c>
      <c r="E10145" s="3">
        <v>1</v>
      </c>
    </row>
    <row r="10146" spans="1:5" ht="40.5">
      <c r="A10146" s="37">
        <v>10144</v>
      </c>
      <c r="B10146" s="209"/>
      <c r="C10146" s="37" t="s">
        <v>10005</v>
      </c>
      <c r="D10146" s="5" t="s">
        <v>10005</v>
      </c>
      <c r="E10146" s="3">
        <v>1</v>
      </c>
    </row>
    <row r="10147" spans="1:5" ht="40.5">
      <c r="A10147" s="37">
        <v>10145</v>
      </c>
      <c r="B10147" s="209"/>
      <c r="C10147" s="37" t="s">
        <v>10006</v>
      </c>
      <c r="D10147" s="5" t="s">
        <v>10006</v>
      </c>
      <c r="E10147" s="3">
        <v>1</v>
      </c>
    </row>
    <row r="10148" spans="1:5" ht="40.5">
      <c r="A10148" s="37">
        <v>10146</v>
      </c>
      <c r="B10148" s="209"/>
      <c r="C10148" s="37" t="s">
        <v>10007</v>
      </c>
      <c r="D10148" s="5" t="s">
        <v>10007</v>
      </c>
      <c r="E10148" s="3">
        <v>1</v>
      </c>
    </row>
    <row r="10149" spans="1:5" ht="40.5">
      <c r="A10149" s="37">
        <v>10147</v>
      </c>
      <c r="B10149" s="209"/>
      <c r="C10149" s="37" t="s">
        <v>10008</v>
      </c>
      <c r="D10149" s="5" t="s">
        <v>10008</v>
      </c>
      <c r="E10149" s="3">
        <v>1</v>
      </c>
    </row>
    <row r="10150" spans="1:5" ht="40.5">
      <c r="A10150" s="37">
        <v>10148</v>
      </c>
      <c r="B10150" s="209"/>
      <c r="C10150" s="37" t="s">
        <v>10009</v>
      </c>
      <c r="D10150" s="5" t="s">
        <v>10009</v>
      </c>
      <c r="E10150" s="3">
        <v>1</v>
      </c>
    </row>
    <row r="10151" spans="1:5" ht="40.5">
      <c r="A10151" s="37">
        <v>10149</v>
      </c>
      <c r="B10151" s="209"/>
      <c r="C10151" s="37" t="s">
        <v>10010</v>
      </c>
      <c r="D10151" s="5" t="s">
        <v>10010</v>
      </c>
      <c r="E10151" s="3">
        <v>1</v>
      </c>
    </row>
    <row r="10152" spans="1:5" ht="40.5">
      <c r="A10152" s="37">
        <v>10150</v>
      </c>
      <c r="B10152" s="209"/>
      <c r="C10152" s="37" t="s">
        <v>10011</v>
      </c>
      <c r="D10152" s="5" t="s">
        <v>10011</v>
      </c>
      <c r="E10152" s="3">
        <v>1</v>
      </c>
    </row>
    <row r="10153" spans="1:5" ht="40.5">
      <c r="A10153" s="37">
        <v>10151</v>
      </c>
      <c r="B10153" s="209"/>
      <c r="C10153" s="37" t="s">
        <v>10012</v>
      </c>
      <c r="D10153" s="5" t="s">
        <v>10012</v>
      </c>
      <c r="E10153" s="3">
        <v>1</v>
      </c>
    </row>
    <row r="10154" spans="1:5" ht="40.5">
      <c r="A10154" s="37">
        <v>10152</v>
      </c>
      <c r="B10154" s="209"/>
      <c r="C10154" s="37" t="s">
        <v>10013</v>
      </c>
      <c r="D10154" s="5" t="s">
        <v>10013</v>
      </c>
      <c r="E10154" s="3">
        <v>1</v>
      </c>
    </row>
    <row r="10155" spans="1:5" ht="40.5">
      <c r="A10155" s="37">
        <v>10153</v>
      </c>
      <c r="B10155" s="209"/>
      <c r="C10155" s="37" t="s">
        <v>10014</v>
      </c>
      <c r="D10155" s="5" t="s">
        <v>10014</v>
      </c>
      <c r="E10155" s="3">
        <v>1</v>
      </c>
    </row>
    <row r="10156" spans="1:5" ht="40.5">
      <c r="A10156" s="37">
        <v>10154</v>
      </c>
      <c r="B10156" s="209"/>
      <c r="C10156" s="37" t="s">
        <v>10015</v>
      </c>
      <c r="D10156" s="5" t="s">
        <v>10015</v>
      </c>
      <c r="E10156" s="3">
        <v>1</v>
      </c>
    </row>
    <row r="10157" spans="1:5" ht="40.5">
      <c r="A10157" s="37">
        <v>10155</v>
      </c>
      <c r="B10157" s="209"/>
      <c r="C10157" s="37" t="s">
        <v>10016</v>
      </c>
      <c r="D10157" s="5" t="s">
        <v>10016</v>
      </c>
      <c r="E10157" s="3">
        <v>1</v>
      </c>
    </row>
    <row r="10158" spans="1:5" ht="40.5">
      <c r="A10158" s="37">
        <v>10156</v>
      </c>
      <c r="B10158" s="209"/>
      <c r="C10158" s="37" t="s">
        <v>10017</v>
      </c>
      <c r="D10158" s="5" t="s">
        <v>10017</v>
      </c>
      <c r="E10158" s="3">
        <v>1</v>
      </c>
    </row>
    <row r="10159" spans="1:5" ht="40.5">
      <c r="A10159" s="37">
        <v>10157</v>
      </c>
      <c r="B10159" s="209"/>
      <c r="C10159" s="37" t="s">
        <v>10018</v>
      </c>
      <c r="D10159" s="5" t="s">
        <v>10018</v>
      </c>
      <c r="E10159" s="3">
        <v>1</v>
      </c>
    </row>
    <row r="10160" spans="1:5" ht="40.5">
      <c r="A10160" s="37">
        <v>10158</v>
      </c>
      <c r="B10160" s="209"/>
      <c r="C10160" s="37" t="s">
        <v>10019</v>
      </c>
      <c r="D10160" s="5" t="s">
        <v>10019</v>
      </c>
      <c r="E10160" s="3">
        <v>1</v>
      </c>
    </row>
    <row r="10161" spans="1:5" ht="40.5">
      <c r="A10161" s="37">
        <v>10159</v>
      </c>
      <c r="B10161" s="209"/>
      <c r="C10161" s="37" t="s">
        <v>10020</v>
      </c>
      <c r="D10161" s="5" t="s">
        <v>10020</v>
      </c>
      <c r="E10161" s="3">
        <v>1</v>
      </c>
    </row>
    <row r="10162" spans="1:5" ht="40.5">
      <c r="A10162" s="37">
        <v>10160</v>
      </c>
      <c r="B10162" s="209"/>
      <c r="C10162" s="37" t="s">
        <v>10021</v>
      </c>
      <c r="D10162" s="5" t="s">
        <v>10021</v>
      </c>
      <c r="E10162" s="3">
        <v>1</v>
      </c>
    </row>
    <row r="10163" spans="1:5" ht="40.5">
      <c r="A10163" s="37">
        <v>10161</v>
      </c>
      <c r="B10163" s="209"/>
      <c r="C10163" s="37" t="s">
        <v>10022</v>
      </c>
      <c r="D10163" s="5" t="s">
        <v>10022</v>
      </c>
      <c r="E10163" s="3">
        <v>1</v>
      </c>
    </row>
    <row r="10164" spans="1:5" ht="40.5">
      <c r="A10164" s="37">
        <v>10162</v>
      </c>
      <c r="B10164" s="209"/>
      <c r="C10164" s="37" t="s">
        <v>10023</v>
      </c>
      <c r="D10164" s="5" t="s">
        <v>10023</v>
      </c>
      <c r="E10164" s="3">
        <v>1</v>
      </c>
    </row>
    <row r="10165" spans="1:5" ht="40.5">
      <c r="A10165" s="37">
        <v>10163</v>
      </c>
      <c r="B10165" s="209"/>
      <c r="C10165" s="37" t="s">
        <v>10024</v>
      </c>
      <c r="D10165" s="5" t="s">
        <v>10024</v>
      </c>
      <c r="E10165" s="3">
        <v>1</v>
      </c>
    </row>
    <row r="10166" spans="1:5" ht="40.5">
      <c r="A10166" s="37">
        <v>10164</v>
      </c>
      <c r="B10166" s="209"/>
      <c r="C10166" s="37" t="s">
        <v>10025</v>
      </c>
      <c r="D10166" s="5" t="s">
        <v>10025</v>
      </c>
      <c r="E10166" s="3">
        <v>1</v>
      </c>
    </row>
    <row r="10167" spans="1:5">
      <c r="A10167" s="37">
        <v>10165</v>
      </c>
      <c r="B10167" s="209"/>
      <c r="C10167" s="37" t="s">
        <v>10026</v>
      </c>
      <c r="D10167" s="5" t="s">
        <v>10026</v>
      </c>
      <c r="E10167" s="3">
        <v>1</v>
      </c>
    </row>
    <row r="10168" spans="1:5" ht="40.5">
      <c r="A10168" s="37">
        <v>10166</v>
      </c>
      <c r="B10168" s="209"/>
      <c r="C10168" s="37" t="s">
        <v>10027</v>
      </c>
      <c r="D10168" s="5" t="s">
        <v>10027</v>
      </c>
      <c r="E10168" s="3">
        <v>1</v>
      </c>
    </row>
    <row r="10169" spans="1:5" ht="40.5">
      <c r="A10169" s="37">
        <v>10167</v>
      </c>
      <c r="B10169" s="209"/>
      <c r="C10169" s="37" t="s">
        <v>10028</v>
      </c>
      <c r="D10169" s="5" t="s">
        <v>10028</v>
      </c>
      <c r="E10169" s="3">
        <v>1</v>
      </c>
    </row>
    <row r="10170" spans="1:5" ht="40.5">
      <c r="A10170" s="37">
        <v>10168</v>
      </c>
      <c r="B10170" s="209"/>
      <c r="C10170" s="37" t="s">
        <v>10029</v>
      </c>
      <c r="D10170" s="5" t="s">
        <v>10029</v>
      </c>
      <c r="E10170" s="3">
        <v>1</v>
      </c>
    </row>
    <row r="10171" spans="1:5" ht="40.5">
      <c r="A10171" s="37">
        <v>10169</v>
      </c>
      <c r="B10171" s="209"/>
      <c r="C10171" s="37" t="s">
        <v>10030</v>
      </c>
      <c r="D10171" s="5" t="s">
        <v>10030</v>
      </c>
      <c r="E10171" s="3">
        <v>1</v>
      </c>
    </row>
    <row r="10172" spans="1:5" ht="40.5">
      <c r="A10172" s="37">
        <v>10170</v>
      </c>
      <c r="B10172" s="209"/>
      <c r="C10172" s="37" t="s">
        <v>10031</v>
      </c>
      <c r="D10172" s="5" t="s">
        <v>10031</v>
      </c>
      <c r="E10172" s="3">
        <v>1</v>
      </c>
    </row>
    <row r="10173" spans="1:5" ht="40.5">
      <c r="A10173" s="37">
        <v>10171</v>
      </c>
      <c r="B10173" s="209"/>
      <c r="C10173" s="37" t="s">
        <v>10032</v>
      </c>
      <c r="D10173" s="5" t="s">
        <v>10032</v>
      </c>
      <c r="E10173" s="3">
        <v>1</v>
      </c>
    </row>
    <row r="10174" spans="1:5" ht="40.5">
      <c r="A10174" s="37">
        <v>10172</v>
      </c>
      <c r="B10174" s="209"/>
      <c r="C10174" s="37" t="s">
        <v>10033</v>
      </c>
      <c r="D10174" s="5" t="s">
        <v>10033</v>
      </c>
      <c r="E10174" s="3">
        <v>1</v>
      </c>
    </row>
    <row r="10175" spans="1:5" ht="40.5">
      <c r="A10175" s="37">
        <v>10173</v>
      </c>
      <c r="B10175" s="209"/>
      <c r="C10175" s="37" t="s">
        <v>10034</v>
      </c>
      <c r="D10175" s="5" t="s">
        <v>10034</v>
      </c>
      <c r="E10175" s="3">
        <v>1</v>
      </c>
    </row>
    <row r="10176" spans="1:5" ht="40.5">
      <c r="A10176" s="37">
        <v>10174</v>
      </c>
      <c r="B10176" s="209"/>
      <c r="C10176" s="37" t="s">
        <v>10035</v>
      </c>
      <c r="D10176" s="5" t="s">
        <v>10035</v>
      </c>
      <c r="E10176" s="3">
        <v>1</v>
      </c>
    </row>
    <row r="10177" spans="1:5" ht="40.5">
      <c r="A10177" s="37">
        <v>10175</v>
      </c>
      <c r="B10177" s="209"/>
      <c r="C10177" s="37" t="s">
        <v>10036</v>
      </c>
      <c r="D10177" s="5" t="s">
        <v>10036</v>
      </c>
      <c r="E10177" s="3">
        <v>1</v>
      </c>
    </row>
    <row r="10178" spans="1:5" ht="40.5">
      <c r="A10178" s="37">
        <v>10176</v>
      </c>
      <c r="B10178" s="209"/>
      <c r="C10178" s="37" t="s">
        <v>10037</v>
      </c>
      <c r="D10178" s="5" t="s">
        <v>10037</v>
      </c>
      <c r="E10178" s="3">
        <v>1</v>
      </c>
    </row>
    <row r="10179" spans="1:5" ht="40.5">
      <c r="A10179" s="37">
        <v>10177</v>
      </c>
      <c r="B10179" s="209"/>
      <c r="C10179" s="37" t="s">
        <v>10038</v>
      </c>
      <c r="D10179" s="5" t="s">
        <v>10038</v>
      </c>
      <c r="E10179" s="3">
        <v>1</v>
      </c>
    </row>
    <row r="10180" spans="1:5" ht="40.5">
      <c r="A10180" s="37">
        <v>10178</v>
      </c>
      <c r="B10180" s="209"/>
      <c r="C10180" s="37" t="s">
        <v>10039</v>
      </c>
      <c r="D10180" s="5" t="s">
        <v>10039</v>
      </c>
      <c r="E10180" s="3">
        <v>1</v>
      </c>
    </row>
    <row r="10181" spans="1:5" ht="40.5">
      <c r="A10181" s="37">
        <v>10179</v>
      </c>
      <c r="B10181" s="209"/>
      <c r="C10181" s="37" t="s">
        <v>10040</v>
      </c>
      <c r="D10181" s="5" t="s">
        <v>10040</v>
      </c>
      <c r="E10181" s="3">
        <v>1</v>
      </c>
    </row>
    <row r="10182" spans="1:5" ht="40.5">
      <c r="A10182" s="37">
        <v>10180</v>
      </c>
      <c r="B10182" s="209"/>
      <c r="C10182" s="37" t="s">
        <v>10041</v>
      </c>
      <c r="D10182" s="5" t="s">
        <v>10041</v>
      </c>
      <c r="E10182" s="3">
        <v>1</v>
      </c>
    </row>
    <row r="10183" spans="1:5" ht="40.5">
      <c r="A10183" s="37">
        <v>10181</v>
      </c>
      <c r="B10183" s="209"/>
      <c r="C10183" s="37" t="s">
        <v>10042</v>
      </c>
      <c r="D10183" s="5" t="s">
        <v>10042</v>
      </c>
      <c r="E10183" s="3">
        <v>1</v>
      </c>
    </row>
    <row r="10184" spans="1:5" ht="40.5">
      <c r="A10184" s="37">
        <v>10182</v>
      </c>
      <c r="B10184" s="209"/>
      <c r="C10184" s="37" t="s">
        <v>10043</v>
      </c>
      <c r="D10184" s="5" t="s">
        <v>10043</v>
      </c>
      <c r="E10184" s="3">
        <v>1</v>
      </c>
    </row>
    <row r="10185" spans="1:5" ht="40.5">
      <c r="A10185" s="37">
        <v>10183</v>
      </c>
      <c r="B10185" s="209"/>
      <c r="C10185" s="37" t="s">
        <v>10044</v>
      </c>
      <c r="D10185" s="5" t="s">
        <v>10044</v>
      </c>
      <c r="E10185" s="3">
        <v>1</v>
      </c>
    </row>
    <row r="10186" spans="1:5" ht="40.5">
      <c r="A10186" s="37">
        <v>10184</v>
      </c>
      <c r="B10186" s="209"/>
      <c r="C10186" s="37" t="s">
        <v>10045</v>
      </c>
      <c r="D10186" s="5" t="s">
        <v>10045</v>
      </c>
      <c r="E10186" s="3">
        <v>1</v>
      </c>
    </row>
    <row r="10187" spans="1:5" ht="40.5">
      <c r="A10187" s="37">
        <v>10185</v>
      </c>
      <c r="B10187" s="209"/>
      <c r="C10187" s="37" t="s">
        <v>10046</v>
      </c>
      <c r="D10187" s="5" t="s">
        <v>10046</v>
      </c>
      <c r="E10187" s="3">
        <v>1</v>
      </c>
    </row>
    <row r="10188" spans="1:5" ht="40.5">
      <c r="A10188" s="37">
        <v>10186</v>
      </c>
      <c r="B10188" s="209"/>
      <c r="C10188" s="37" t="s">
        <v>10047</v>
      </c>
      <c r="D10188" s="5" t="s">
        <v>10047</v>
      </c>
      <c r="E10188" s="3">
        <v>1</v>
      </c>
    </row>
    <row r="10189" spans="1:5" ht="40.5">
      <c r="A10189" s="37">
        <v>10187</v>
      </c>
      <c r="B10189" s="209"/>
      <c r="C10189" s="37" t="s">
        <v>10048</v>
      </c>
      <c r="D10189" s="5" t="s">
        <v>10048</v>
      </c>
      <c r="E10189" s="3">
        <v>1</v>
      </c>
    </row>
    <row r="10190" spans="1:5" ht="40.5">
      <c r="A10190" s="37">
        <v>10188</v>
      </c>
      <c r="B10190" s="209"/>
      <c r="C10190" s="37" t="s">
        <v>10049</v>
      </c>
      <c r="D10190" s="5" t="s">
        <v>10049</v>
      </c>
      <c r="E10190" s="3">
        <v>1</v>
      </c>
    </row>
    <row r="10191" spans="1:5" ht="40.5">
      <c r="A10191" s="37">
        <v>10189</v>
      </c>
      <c r="B10191" s="209"/>
      <c r="C10191" s="37" t="s">
        <v>10050</v>
      </c>
      <c r="D10191" s="5" t="s">
        <v>10050</v>
      </c>
      <c r="E10191" s="3">
        <v>1</v>
      </c>
    </row>
    <row r="10192" spans="1:5" ht="40.5">
      <c r="A10192" s="37">
        <v>10190</v>
      </c>
      <c r="B10192" s="209"/>
      <c r="C10192" s="37" t="s">
        <v>10051</v>
      </c>
      <c r="D10192" s="5" t="s">
        <v>10051</v>
      </c>
      <c r="E10192" s="3">
        <v>1</v>
      </c>
    </row>
    <row r="10193" spans="1:5" ht="40.5">
      <c r="A10193" s="37">
        <v>10191</v>
      </c>
      <c r="B10193" s="209"/>
      <c r="C10193" s="37" t="s">
        <v>10052</v>
      </c>
      <c r="D10193" s="5" t="s">
        <v>10052</v>
      </c>
      <c r="E10193" s="3">
        <v>1</v>
      </c>
    </row>
    <row r="10194" spans="1:5" ht="40.5">
      <c r="A10194" s="37">
        <v>10192</v>
      </c>
      <c r="B10194" s="209"/>
      <c r="C10194" s="37" t="s">
        <v>10053</v>
      </c>
      <c r="D10194" s="5" t="s">
        <v>10053</v>
      </c>
      <c r="E10194" s="3">
        <v>1</v>
      </c>
    </row>
    <row r="10195" spans="1:5" ht="40.5">
      <c r="A10195" s="37">
        <v>10193</v>
      </c>
      <c r="B10195" s="209"/>
      <c r="C10195" s="37" t="s">
        <v>10054</v>
      </c>
      <c r="D10195" s="5" t="s">
        <v>10054</v>
      </c>
      <c r="E10195" s="3">
        <v>1</v>
      </c>
    </row>
    <row r="10196" spans="1:5" ht="40.5">
      <c r="A10196" s="37">
        <v>10194</v>
      </c>
      <c r="B10196" s="209"/>
      <c r="C10196" s="37" t="s">
        <v>10055</v>
      </c>
      <c r="D10196" s="5" t="s">
        <v>10055</v>
      </c>
      <c r="E10196" s="3">
        <v>1</v>
      </c>
    </row>
    <row r="10197" spans="1:5" ht="60.75">
      <c r="A10197" s="37">
        <v>10195</v>
      </c>
      <c r="B10197" s="209"/>
      <c r="C10197" s="37" t="s">
        <v>10056</v>
      </c>
      <c r="D10197" s="5" t="s">
        <v>10056</v>
      </c>
      <c r="E10197" s="3">
        <v>1</v>
      </c>
    </row>
    <row r="10198" spans="1:5" ht="60.75">
      <c r="A10198" s="37">
        <v>10196</v>
      </c>
      <c r="B10198" s="209"/>
      <c r="C10198" s="37" t="s">
        <v>10057</v>
      </c>
      <c r="D10198" s="5" t="s">
        <v>10057</v>
      </c>
      <c r="E10198" s="3">
        <v>1</v>
      </c>
    </row>
    <row r="10199" spans="1:5" ht="40.5">
      <c r="A10199" s="37">
        <v>10197</v>
      </c>
      <c r="B10199" s="209"/>
      <c r="C10199" s="37" t="s">
        <v>10058</v>
      </c>
      <c r="D10199" s="5" t="s">
        <v>10058</v>
      </c>
      <c r="E10199" s="3">
        <v>1</v>
      </c>
    </row>
    <row r="10200" spans="1:5" ht="60.75">
      <c r="A10200" s="37">
        <v>10198</v>
      </c>
      <c r="B10200" s="209"/>
      <c r="C10200" s="37" t="s">
        <v>10059</v>
      </c>
      <c r="D10200" s="5" t="s">
        <v>10059</v>
      </c>
      <c r="E10200" s="3">
        <v>1</v>
      </c>
    </row>
    <row r="10201" spans="1:5" ht="60.75">
      <c r="A10201" s="37">
        <v>10199</v>
      </c>
      <c r="B10201" s="209"/>
      <c r="C10201" s="37" t="s">
        <v>10060</v>
      </c>
      <c r="D10201" s="5" t="s">
        <v>10060</v>
      </c>
      <c r="E10201" s="3">
        <v>1</v>
      </c>
    </row>
    <row r="10202" spans="1:5" ht="60.75">
      <c r="A10202" s="37">
        <v>10200</v>
      </c>
      <c r="B10202" s="209"/>
      <c r="C10202" s="37" t="s">
        <v>10061</v>
      </c>
      <c r="D10202" s="5" t="s">
        <v>10061</v>
      </c>
      <c r="E10202" s="3">
        <v>1</v>
      </c>
    </row>
    <row r="10203" spans="1:5" ht="60.75">
      <c r="A10203" s="37">
        <v>10201</v>
      </c>
      <c r="B10203" s="209"/>
      <c r="C10203" s="37" t="s">
        <v>10062</v>
      </c>
      <c r="D10203" s="5" t="s">
        <v>10062</v>
      </c>
      <c r="E10203" s="3">
        <v>1</v>
      </c>
    </row>
    <row r="10204" spans="1:5" ht="60.75">
      <c r="A10204" s="37">
        <v>10202</v>
      </c>
      <c r="B10204" s="209"/>
      <c r="C10204" s="37" t="s">
        <v>10063</v>
      </c>
      <c r="D10204" s="5" t="s">
        <v>10063</v>
      </c>
      <c r="E10204" s="3">
        <v>1</v>
      </c>
    </row>
    <row r="10205" spans="1:5" ht="60.75">
      <c r="A10205" s="37">
        <v>10203</v>
      </c>
      <c r="B10205" s="209"/>
      <c r="C10205" s="37" t="s">
        <v>10064</v>
      </c>
      <c r="D10205" s="5" t="s">
        <v>10064</v>
      </c>
      <c r="E10205" s="3">
        <v>1</v>
      </c>
    </row>
    <row r="10206" spans="1:5" ht="60.75">
      <c r="A10206" s="37">
        <v>10204</v>
      </c>
      <c r="B10206" s="209"/>
      <c r="C10206" s="37" t="s">
        <v>10065</v>
      </c>
      <c r="D10206" s="5" t="s">
        <v>10065</v>
      </c>
      <c r="E10206" s="3">
        <v>1</v>
      </c>
    </row>
    <row r="10207" spans="1:5" ht="60.75">
      <c r="A10207" s="37">
        <v>10205</v>
      </c>
      <c r="B10207" s="209"/>
      <c r="C10207" s="37" t="s">
        <v>10066</v>
      </c>
      <c r="D10207" s="5" t="s">
        <v>10066</v>
      </c>
      <c r="E10207" s="3">
        <v>1</v>
      </c>
    </row>
    <row r="10208" spans="1:5" ht="60.75">
      <c r="A10208" s="37">
        <v>10206</v>
      </c>
      <c r="B10208" s="209"/>
      <c r="C10208" s="37" t="s">
        <v>10067</v>
      </c>
      <c r="D10208" s="5" t="s">
        <v>10067</v>
      </c>
      <c r="E10208" s="3">
        <v>1</v>
      </c>
    </row>
    <row r="10209" spans="1:5" ht="60.75">
      <c r="A10209" s="37">
        <v>10207</v>
      </c>
      <c r="B10209" s="209"/>
      <c r="C10209" s="37" t="s">
        <v>10068</v>
      </c>
      <c r="D10209" s="5" t="s">
        <v>10068</v>
      </c>
      <c r="E10209" s="3">
        <v>1</v>
      </c>
    </row>
    <row r="10210" spans="1:5" ht="60.75">
      <c r="A10210" s="37">
        <v>10208</v>
      </c>
      <c r="B10210" s="209"/>
      <c r="C10210" s="37" t="s">
        <v>10069</v>
      </c>
      <c r="D10210" s="5" t="s">
        <v>10069</v>
      </c>
      <c r="E10210" s="3">
        <v>1</v>
      </c>
    </row>
    <row r="10211" spans="1:5" ht="60.75">
      <c r="A10211" s="37">
        <v>10209</v>
      </c>
      <c r="B10211" s="209"/>
      <c r="C10211" s="37" t="s">
        <v>10070</v>
      </c>
      <c r="D10211" s="5" t="s">
        <v>10070</v>
      </c>
      <c r="E10211" s="3">
        <v>1</v>
      </c>
    </row>
    <row r="10212" spans="1:5" ht="40.5">
      <c r="A10212" s="37">
        <v>10210</v>
      </c>
      <c r="B10212" s="209"/>
      <c r="C10212" s="37" t="s">
        <v>10071</v>
      </c>
      <c r="D10212" s="5" t="s">
        <v>10071</v>
      </c>
      <c r="E10212" s="3">
        <v>1</v>
      </c>
    </row>
    <row r="10213" spans="1:5" ht="60.75">
      <c r="A10213" s="37">
        <v>10211</v>
      </c>
      <c r="B10213" s="209"/>
      <c r="C10213" s="37" t="s">
        <v>10072</v>
      </c>
      <c r="D10213" s="5" t="s">
        <v>10072</v>
      </c>
      <c r="E10213" s="3">
        <v>1</v>
      </c>
    </row>
    <row r="10214" spans="1:5" ht="40.5">
      <c r="A10214" s="37">
        <v>10212</v>
      </c>
      <c r="B10214" s="209"/>
      <c r="C10214" s="37" t="s">
        <v>10073</v>
      </c>
      <c r="D10214" s="5" t="s">
        <v>10073</v>
      </c>
      <c r="E10214" s="3">
        <v>1</v>
      </c>
    </row>
    <row r="10215" spans="1:5" ht="60.75">
      <c r="A10215" s="37">
        <v>10213</v>
      </c>
      <c r="B10215" s="209"/>
      <c r="C10215" s="37" t="s">
        <v>10074</v>
      </c>
      <c r="D10215" s="5" t="s">
        <v>10074</v>
      </c>
      <c r="E10215" s="3">
        <v>1</v>
      </c>
    </row>
    <row r="10216" spans="1:5" ht="60.75">
      <c r="A10216" s="37">
        <v>10214</v>
      </c>
      <c r="B10216" s="209"/>
      <c r="C10216" s="37" t="s">
        <v>10075</v>
      </c>
      <c r="D10216" s="5" t="s">
        <v>10075</v>
      </c>
      <c r="E10216" s="3">
        <v>1</v>
      </c>
    </row>
    <row r="10217" spans="1:5" ht="60.75">
      <c r="A10217" s="37">
        <v>10215</v>
      </c>
      <c r="B10217" s="209"/>
      <c r="C10217" s="37" t="s">
        <v>10076</v>
      </c>
      <c r="D10217" s="5" t="s">
        <v>10076</v>
      </c>
      <c r="E10217" s="3">
        <v>1</v>
      </c>
    </row>
    <row r="10218" spans="1:5" ht="60.75">
      <c r="A10218" s="37">
        <v>10216</v>
      </c>
      <c r="B10218" s="209"/>
      <c r="C10218" s="37" t="s">
        <v>10077</v>
      </c>
      <c r="D10218" s="5" t="s">
        <v>10077</v>
      </c>
      <c r="E10218" s="3">
        <v>1</v>
      </c>
    </row>
    <row r="10219" spans="1:5" ht="60.75">
      <c r="A10219" s="37">
        <v>10217</v>
      </c>
      <c r="B10219" s="209"/>
      <c r="C10219" s="37" t="s">
        <v>10078</v>
      </c>
      <c r="D10219" s="5" t="s">
        <v>10078</v>
      </c>
      <c r="E10219" s="3">
        <v>1</v>
      </c>
    </row>
    <row r="10220" spans="1:5" ht="60.75">
      <c r="A10220" s="37">
        <v>10218</v>
      </c>
      <c r="B10220" s="209"/>
      <c r="C10220" s="37" t="s">
        <v>10079</v>
      </c>
      <c r="D10220" s="5" t="s">
        <v>10079</v>
      </c>
      <c r="E10220" s="3">
        <v>1</v>
      </c>
    </row>
    <row r="10221" spans="1:5" ht="40.5">
      <c r="A10221" s="37">
        <v>10219</v>
      </c>
      <c r="B10221" s="209"/>
      <c r="C10221" s="37" t="s">
        <v>10080</v>
      </c>
      <c r="D10221" s="5" t="s">
        <v>10080</v>
      </c>
      <c r="E10221" s="3">
        <v>1</v>
      </c>
    </row>
    <row r="10222" spans="1:5" ht="60.75">
      <c r="A10222" s="37">
        <v>10220</v>
      </c>
      <c r="B10222" s="209"/>
      <c r="C10222" s="37" t="s">
        <v>10081</v>
      </c>
      <c r="D10222" s="5" t="s">
        <v>10081</v>
      </c>
      <c r="E10222" s="3">
        <v>1</v>
      </c>
    </row>
    <row r="10223" spans="1:5" ht="60.75">
      <c r="A10223" s="37">
        <v>10221</v>
      </c>
      <c r="B10223" s="209"/>
      <c r="C10223" s="37" t="s">
        <v>10082</v>
      </c>
      <c r="D10223" s="5" t="s">
        <v>10082</v>
      </c>
      <c r="E10223" s="3">
        <v>1</v>
      </c>
    </row>
    <row r="10224" spans="1:5" ht="40.5">
      <c r="A10224" s="37">
        <v>10222</v>
      </c>
      <c r="B10224" s="209"/>
      <c r="C10224" s="37" t="s">
        <v>10083</v>
      </c>
      <c r="D10224" s="5" t="s">
        <v>10083</v>
      </c>
      <c r="E10224" s="3">
        <v>1</v>
      </c>
    </row>
    <row r="10225" spans="1:5" ht="60.75">
      <c r="A10225" s="37">
        <v>10223</v>
      </c>
      <c r="B10225" s="209"/>
      <c r="C10225" s="37" t="s">
        <v>10084</v>
      </c>
      <c r="D10225" s="5" t="s">
        <v>10084</v>
      </c>
      <c r="E10225" s="3">
        <v>1</v>
      </c>
    </row>
    <row r="10226" spans="1:5" ht="60.75">
      <c r="A10226" s="37">
        <v>10224</v>
      </c>
      <c r="B10226" s="209"/>
      <c r="C10226" s="37" t="s">
        <v>10085</v>
      </c>
      <c r="D10226" s="5" t="s">
        <v>10085</v>
      </c>
      <c r="E10226" s="3">
        <v>1</v>
      </c>
    </row>
    <row r="10227" spans="1:5" ht="60.75">
      <c r="A10227" s="37">
        <v>10225</v>
      </c>
      <c r="B10227" s="209"/>
      <c r="C10227" s="37" t="s">
        <v>10086</v>
      </c>
      <c r="D10227" s="5" t="s">
        <v>10086</v>
      </c>
      <c r="E10227" s="3">
        <v>1</v>
      </c>
    </row>
    <row r="10228" spans="1:5" ht="60.75">
      <c r="A10228" s="37">
        <v>10226</v>
      </c>
      <c r="B10228" s="209"/>
      <c r="C10228" s="37" t="s">
        <v>10087</v>
      </c>
      <c r="D10228" s="5" t="s">
        <v>10087</v>
      </c>
      <c r="E10228" s="3">
        <v>1</v>
      </c>
    </row>
    <row r="10229" spans="1:5" ht="60.75">
      <c r="A10229" s="37">
        <v>10227</v>
      </c>
      <c r="B10229" s="209"/>
      <c r="C10229" s="37" t="s">
        <v>10088</v>
      </c>
      <c r="D10229" s="5" t="s">
        <v>10088</v>
      </c>
      <c r="E10229" s="3">
        <v>1</v>
      </c>
    </row>
    <row r="10230" spans="1:5" ht="40.5">
      <c r="A10230" s="37">
        <v>10228</v>
      </c>
      <c r="B10230" s="209"/>
      <c r="C10230" s="37" t="s">
        <v>10089</v>
      </c>
      <c r="D10230" s="5" t="s">
        <v>10089</v>
      </c>
      <c r="E10230" s="3">
        <v>1</v>
      </c>
    </row>
    <row r="10231" spans="1:5" ht="60.75">
      <c r="A10231" s="37">
        <v>10229</v>
      </c>
      <c r="B10231" s="209"/>
      <c r="C10231" s="37" t="s">
        <v>10090</v>
      </c>
      <c r="D10231" s="5" t="s">
        <v>10090</v>
      </c>
      <c r="E10231" s="3">
        <v>1</v>
      </c>
    </row>
    <row r="10232" spans="1:5" ht="60.75">
      <c r="A10232" s="37">
        <v>10230</v>
      </c>
      <c r="B10232" s="209"/>
      <c r="C10232" s="37" t="s">
        <v>10091</v>
      </c>
      <c r="D10232" s="5" t="s">
        <v>10091</v>
      </c>
      <c r="E10232" s="3">
        <v>1</v>
      </c>
    </row>
    <row r="10233" spans="1:5" ht="60.75">
      <c r="A10233" s="37">
        <v>10231</v>
      </c>
      <c r="B10233" s="209"/>
      <c r="C10233" s="37" t="s">
        <v>10092</v>
      </c>
      <c r="D10233" s="5" t="s">
        <v>10092</v>
      </c>
      <c r="E10233" s="3">
        <v>1</v>
      </c>
    </row>
    <row r="10234" spans="1:5" ht="60.75">
      <c r="A10234" s="37">
        <v>10232</v>
      </c>
      <c r="B10234" s="209"/>
      <c r="C10234" s="37" t="s">
        <v>10093</v>
      </c>
      <c r="D10234" s="5" t="s">
        <v>10093</v>
      </c>
      <c r="E10234" s="3">
        <v>1</v>
      </c>
    </row>
    <row r="10235" spans="1:5" ht="60.75">
      <c r="A10235" s="37">
        <v>10233</v>
      </c>
      <c r="B10235" s="209"/>
      <c r="C10235" s="37" t="s">
        <v>10094</v>
      </c>
      <c r="D10235" s="5" t="s">
        <v>10094</v>
      </c>
      <c r="E10235" s="3">
        <v>1</v>
      </c>
    </row>
    <row r="10236" spans="1:5" ht="60.75">
      <c r="A10236" s="37">
        <v>10234</v>
      </c>
      <c r="B10236" s="209"/>
      <c r="C10236" s="37" t="s">
        <v>10095</v>
      </c>
      <c r="D10236" s="5" t="s">
        <v>10095</v>
      </c>
      <c r="E10236" s="3">
        <v>1</v>
      </c>
    </row>
    <row r="10237" spans="1:5" ht="60.75">
      <c r="A10237" s="37">
        <v>10235</v>
      </c>
      <c r="B10237" s="209"/>
      <c r="C10237" s="37" t="s">
        <v>10096</v>
      </c>
      <c r="D10237" s="5" t="s">
        <v>10096</v>
      </c>
      <c r="E10237" s="3">
        <v>1</v>
      </c>
    </row>
    <row r="10238" spans="1:5" ht="60.75">
      <c r="A10238" s="37">
        <v>10236</v>
      </c>
      <c r="B10238" s="209"/>
      <c r="C10238" s="37" t="s">
        <v>10097</v>
      </c>
      <c r="D10238" s="5" t="s">
        <v>10097</v>
      </c>
      <c r="E10238" s="3">
        <v>1</v>
      </c>
    </row>
    <row r="10239" spans="1:5" ht="60.75">
      <c r="A10239" s="37">
        <v>10237</v>
      </c>
      <c r="B10239" s="209"/>
      <c r="C10239" s="37" t="s">
        <v>10098</v>
      </c>
      <c r="D10239" s="5" t="s">
        <v>10098</v>
      </c>
      <c r="E10239" s="3">
        <v>1</v>
      </c>
    </row>
    <row r="10240" spans="1:5" ht="60.75">
      <c r="A10240" s="37">
        <v>10238</v>
      </c>
      <c r="B10240" s="209"/>
      <c r="C10240" s="37" t="s">
        <v>10099</v>
      </c>
      <c r="D10240" s="5" t="s">
        <v>10099</v>
      </c>
      <c r="E10240" s="3">
        <v>1</v>
      </c>
    </row>
    <row r="10241" spans="1:5" ht="60.75">
      <c r="A10241" s="37">
        <v>10239</v>
      </c>
      <c r="B10241" s="209"/>
      <c r="C10241" s="37" t="s">
        <v>10100</v>
      </c>
      <c r="D10241" s="5" t="s">
        <v>10100</v>
      </c>
      <c r="E10241" s="3">
        <v>1</v>
      </c>
    </row>
    <row r="10242" spans="1:5" ht="60.75">
      <c r="A10242" s="37">
        <v>10240</v>
      </c>
      <c r="B10242" s="209"/>
      <c r="C10242" s="37" t="s">
        <v>10101</v>
      </c>
      <c r="D10242" s="5" t="s">
        <v>10101</v>
      </c>
      <c r="E10242" s="3">
        <v>1</v>
      </c>
    </row>
    <row r="10243" spans="1:5" ht="60.75">
      <c r="A10243" s="37">
        <v>10241</v>
      </c>
      <c r="B10243" s="209"/>
      <c r="C10243" s="37" t="s">
        <v>10102</v>
      </c>
      <c r="D10243" s="5" t="s">
        <v>10102</v>
      </c>
      <c r="E10243" s="3">
        <v>1</v>
      </c>
    </row>
    <row r="10244" spans="1:5" ht="60.75">
      <c r="A10244" s="37">
        <v>10242</v>
      </c>
      <c r="B10244" s="209"/>
      <c r="C10244" s="37" t="s">
        <v>10103</v>
      </c>
      <c r="D10244" s="5" t="s">
        <v>10103</v>
      </c>
      <c r="E10244" s="3">
        <v>1</v>
      </c>
    </row>
    <row r="10245" spans="1:5" ht="60.75">
      <c r="A10245" s="37">
        <v>10243</v>
      </c>
      <c r="B10245" s="209"/>
      <c r="C10245" s="37" t="s">
        <v>10104</v>
      </c>
      <c r="D10245" s="5" t="s">
        <v>10104</v>
      </c>
      <c r="E10245" s="3">
        <v>1</v>
      </c>
    </row>
    <row r="10246" spans="1:5" ht="60.75">
      <c r="A10246" s="37">
        <v>10244</v>
      </c>
      <c r="B10246" s="209"/>
      <c r="C10246" s="37" t="s">
        <v>10105</v>
      </c>
      <c r="D10246" s="5" t="s">
        <v>10105</v>
      </c>
      <c r="E10246" s="3">
        <v>1</v>
      </c>
    </row>
    <row r="10247" spans="1:5" ht="60.75">
      <c r="A10247" s="37">
        <v>10245</v>
      </c>
      <c r="B10247" s="209"/>
      <c r="C10247" s="37" t="s">
        <v>10106</v>
      </c>
      <c r="D10247" s="5" t="s">
        <v>10106</v>
      </c>
      <c r="E10247" s="3">
        <v>1</v>
      </c>
    </row>
    <row r="10248" spans="1:5" ht="60.75">
      <c r="A10248" s="37">
        <v>10246</v>
      </c>
      <c r="B10248" s="209"/>
      <c r="C10248" s="37" t="s">
        <v>10107</v>
      </c>
      <c r="D10248" s="5" t="s">
        <v>10107</v>
      </c>
      <c r="E10248" s="3">
        <v>1</v>
      </c>
    </row>
    <row r="10249" spans="1:5" ht="60.75">
      <c r="A10249" s="37">
        <v>10247</v>
      </c>
      <c r="B10249" s="209"/>
      <c r="C10249" s="37" t="s">
        <v>10108</v>
      </c>
      <c r="D10249" s="5" t="s">
        <v>10108</v>
      </c>
      <c r="E10249" s="3">
        <v>1</v>
      </c>
    </row>
    <row r="10250" spans="1:5" ht="60.75">
      <c r="A10250" s="37">
        <v>10248</v>
      </c>
      <c r="B10250" s="209"/>
      <c r="C10250" s="37" t="s">
        <v>10109</v>
      </c>
      <c r="D10250" s="5" t="s">
        <v>10109</v>
      </c>
      <c r="E10250" s="3">
        <v>1</v>
      </c>
    </row>
    <row r="10251" spans="1:5" ht="60.75">
      <c r="A10251" s="37">
        <v>10249</v>
      </c>
      <c r="B10251" s="209"/>
      <c r="C10251" s="37" t="s">
        <v>10110</v>
      </c>
      <c r="D10251" s="5" t="s">
        <v>10110</v>
      </c>
      <c r="E10251" s="3">
        <v>1</v>
      </c>
    </row>
    <row r="10252" spans="1:5" ht="60.75">
      <c r="A10252" s="37">
        <v>10250</v>
      </c>
      <c r="B10252" s="209"/>
      <c r="C10252" s="37" t="s">
        <v>10111</v>
      </c>
      <c r="D10252" s="5" t="s">
        <v>10111</v>
      </c>
      <c r="E10252" s="3">
        <v>1</v>
      </c>
    </row>
    <row r="10253" spans="1:5" ht="60.75">
      <c r="A10253" s="37">
        <v>10251</v>
      </c>
      <c r="B10253" s="209"/>
      <c r="C10253" s="37" t="s">
        <v>10112</v>
      </c>
      <c r="D10253" s="5" t="s">
        <v>10112</v>
      </c>
      <c r="E10253" s="3">
        <v>1</v>
      </c>
    </row>
    <row r="10254" spans="1:5" ht="60.75">
      <c r="A10254" s="37">
        <v>10252</v>
      </c>
      <c r="B10254" s="209"/>
      <c r="C10254" s="37" t="s">
        <v>10113</v>
      </c>
      <c r="D10254" s="5" t="s">
        <v>10113</v>
      </c>
      <c r="E10254" s="3">
        <v>1</v>
      </c>
    </row>
    <row r="10255" spans="1:5" ht="60.75">
      <c r="A10255" s="37">
        <v>10253</v>
      </c>
      <c r="B10255" s="209"/>
      <c r="C10255" s="37" t="s">
        <v>10114</v>
      </c>
      <c r="D10255" s="5" t="s">
        <v>10114</v>
      </c>
      <c r="E10255" s="3">
        <v>1</v>
      </c>
    </row>
    <row r="10256" spans="1:5" ht="60.75">
      <c r="A10256" s="37">
        <v>10254</v>
      </c>
      <c r="B10256" s="209"/>
      <c r="C10256" s="37" t="s">
        <v>10115</v>
      </c>
      <c r="D10256" s="5" t="s">
        <v>10115</v>
      </c>
      <c r="E10256" s="3">
        <v>1</v>
      </c>
    </row>
    <row r="10257" spans="1:5" ht="60.75">
      <c r="A10257" s="37">
        <v>10255</v>
      </c>
      <c r="B10257" s="209"/>
      <c r="C10257" s="37" t="s">
        <v>10116</v>
      </c>
      <c r="D10257" s="5" t="s">
        <v>10116</v>
      </c>
      <c r="E10257" s="3">
        <v>1</v>
      </c>
    </row>
    <row r="10258" spans="1:5" ht="60.75">
      <c r="A10258" s="37">
        <v>10256</v>
      </c>
      <c r="B10258" s="209"/>
      <c r="C10258" s="37" t="s">
        <v>10117</v>
      </c>
      <c r="D10258" s="5" t="s">
        <v>10117</v>
      </c>
      <c r="E10258" s="3">
        <v>1</v>
      </c>
    </row>
    <row r="10259" spans="1:5" ht="60.75">
      <c r="A10259" s="37">
        <v>10257</v>
      </c>
      <c r="B10259" s="209"/>
      <c r="C10259" s="37" t="s">
        <v>10118</v>
      </c>
      <c r="D10259" s="5" t="s">
        <v>10118</v>
      </c>
      <c r="E10259" s="3">
        <v>1</v>
      </c>
    </row>
    <row r="10260" spans="1:5" ht="60.75">
      <c r="A10260" s="37">
        <v>10258</v>
      </c>
      <c r="B10260" s="209"/>
      <c r="C10260" s="37" t="s">
        <v>10119</v>
      </c>
      <c r="D10260" s="5" t="s">
        <v>10119</v>
      </c>
      <c r="E10260" s="3">
        <v>1</v>
      </c>
    </row>
    <row r="10261" spans="1:5" ht="60.75">
      <c r="A10261" s="37">
        <v>10259</v>
      </c>
      <c r="B10261" s="209"/>
      <c r="C10261" s="37" t="s">
        <v>10120</v>
      </c>
      <c r="D10261" s="5" t="s">
        <v>10120</v>
      </c>
      <c r="E10261" s="3">
        <v>1</v>
      </c>
    </row>
    <row r="10262" spans="1:5" ht="60.75">
      <c r="A10262" s="37">
        <v>10260</v>
      </c>
      <c r="B10262" s="209"/>
      <c r="C10262" s="37" t="s">
        <v>10121</v>
      </c>
      <c r="D10262" s="5" t="s">
        <v>10121</v>
      </c>
      <c r="E10262" s="3">
        <v>1</v>
      </c>
    </row>
    <row r="10263" spans="1:5" ht="60.75">
      <c r="A10263" s="37">
        <v>10261</v>
      </c>
      <c r="B10263" s="209"/>
      <c r="C10263" s="37" t="s">
        <v>10122</v>
      </c>
      <c r="D10263" s="5" t="s">
        <v>10122</v>
      </c>
      <c r="E10263" s="3">
        <v>1</v>
      </c>
    </row>
    <row r="10264" spans="1:5" ht="60.75">
      <c r="A10264" s="37">
        <v>10262</v>
      </c>
      <c r="B10264" s="209"/>
      <c r="C10264" s="37" t="s">
        <v>10123</v>
      </c>
      <c r="D10264" s="5" t="s">
        <v>10123</v>
      </c>
      <c r="E10264" s="3">
        <v>1</v>
      </c>
    </row>
    <row r="10265" spans="1:5" ht="60.75">
      <c r="A10265" s="37">
        <v>10263</v>
      </c>
      <c r="B10265" s="209"/>
      <c r="C10265" s="37" t="s">
        <v>10124</v>
      </c>
      <c r="D10265" s="5" t="s">
        <v>10124</v>
      </c>
      <c r="E10265" s="3">
        <v>1</v>
      </c>
    </row>
    <row r="10266" spans="1:5" ht="60.75">
      <c r="A10266" s="37">
        <v>10264</v>
      </c>
      <c r="B10266" s="209"/>
      <c r="C10266" s="37" t="s">
        <v>10125</v>
      </c>
      <c r="D10266" s="5" t="s">
        <v>10125</v>
      </c>
      <c r="E10266" s="3">
        <v>1</v>
      </c>
    </row>
    <row r="10267" spans="1:5" ht="60.75">
      <c r="A10267" s="37">
        <v>10265</v>
      </c>
      <c r="B10267" s="209"/>
      <c r="C10267" s="37" t="s">
        <v>10126</v>
      </c>
      <c r="D10267" s="5" t="s">
        <v>10126</v>
      </c>
      <c r="E10267" s="3">
        <v>1</v>
      </c>
    </row>
    <row r="10268" spans="1:5" ht="60.75">
      <c r="A10268" s="37">
        <v>10266</v>
      </c>
      <c r="B10268" s="209"/>
      <c r="C10268" s="37" t="s">
        <v>10127</v>
      </c>
      <c r="D10268" s="5" t="s">
        <v>10127</v>
      </c>
      <c r="E10268" s="3">
        <v>1</v>
      </c>
    </row>
    <row r="10269" spans="1:5" ht="60.75">
      <c r="A10269" s="37">
        <v>10267</v>
      </c>
      <c r="B10269" s="209"/>
      <c r="C10269" s="37" t="s">
        <v>10128</v>
      </c>
      <c r="D10269" s="5" t="s">
        <v>10128</v>
      </c>
      <c r="E10269" s="3">
        <v>1</v>
      </c>
    </row>
    <row r="10270" spans="1:5" ht="60.75">
      <c r="A10270" s="37">
        <v>10268</v>
      </c>
      <c r="B10270" s="209"/>
      <c r="C10270" s="37" t="s">
        <v>10129</v>
      </c>
      <c r="D10270" s="5" t="s">
        <v>10129</v>
      </c>
      <c r="E10270" s="3">
        <v>1</v>
      </c>
    </row>
    <row r="10271" spans="1:5" ht="60.75">
      <c r="A10271" s="37">
        <v>10269</v>
      </c>
      <c r="B10271" s="209"/>
      <c r="C10271" s="37" t="s">
        <v>10130</v>
      </c>
      <c r="D10271" s="5" t="s">
        <v>10130</v>
      </c>
      <c r="E10271" s="3">
        <v>1</v>
      </c>
    </row>
    <row r="10272" spans="1:5" ht="60.75">
      <c r="A10272" s="37">
        <v>10270</v>
      </c>
      <c r="B10272" s="209"/>
      <c r="C10272" s="37" t="s">
        <v>10131</v>
      </c>
      <c r="D10272" s="5" t="s">
        <v>10131</v>
      </c>
      <c r="E10272" s="3">
        <v>1</v>
      </c>
    </row>
    <row r="10273" spans="1:5" ht="60.75">
      <c r="A10273" s="37">
        <v>10271</v>
      </c>
      <c r="B10273" s="209"/>
      <c r="C10273" s="37" t="s">
        <v>10132</v>
      </c>
      <c r="D10273" s="5" t="s">
        <v>10132</v>
      </c>
      <c r="E10273" s="3">
        <v>1</v>
      </c>
    </row>
    <row r="10274" spans="1:5" ht="60.75">
      <c r="A10274" s="37">
        <v>10272</v>
      </c>
      <c r="B10274" s="209"/>
      <c r="C10274" s="37" t="s">
        <v>10133</v>
      </c>
      <c r="D10274" s="5" t="s">
        <v>10133</v>
      </c>
      <c r="E10274" s="3">
        <v>1</v>
      </c>
    </row>
    <row r="10275" spans="1:5" ht="60.75">
      <c r="A10275" s="37">
        <v>10273</v>
      </c>
      <c r="B10275" s="209"/>
      <c r="C10275" s="37" t="s">
        <v>10134</v>
      </c>
      <c r="D10275" s="5" t="s">
        <v>10134</v>
      </c>
      <c r="E10275" s="3">
        <v>1</v>
      </c>
    </row>
    <row r="10276" spans="1:5" ht="60.75">
      <c r="A10276" s="37">
        <v>10274</v>
      </c>
      <c r="B10276" s="209"/>
      <c r="C10276" s="37" t="s">
        <v>10135</v>
      </c>
      <c r="D10276" s="5" t="s">
        <v>10135</v>
      </c>
      <c r="E10276" s="3">
        <v>1</v>
      </c>
    </row>
    <row r="10277" spans="1:5" ht="60.75">
      <c r="A10277" s="37">
        <v>10275</v>
      </c>
      <c r="B10277" s="209"/>
      <c r="C10277" s="37" t="s">
        <v>10136</v>
      </c>
      <c r="D10277" s="5" t="s">
        <v>10136</v>
      </c>
      <c r="E10277" s="3">
        <v>1</v>
      </c>
    </row>
    <row r="10278" spans="1:5" ht="60.75">
      <c r="A10278" s="37">
        <v>10276</v>
      </c>
      <c r="B10278" s="209"/>
      <c r="C10278" s="37" t="s">
        <v>10137</v>
      </c>
      <c r="D10278" s="5" t="s">
        <v>10137</v>
      </c>
      <c r="E10278" s="3">
        <v>1</v>
      </c>
    </row>
    <row r="10279" spans="1:5" ht="60.75">
      <c r="A10279" s="37">
        <v>10277</v>
      </c>
      <c r="B10279" s="209"/>
      <c r="C10279" s="37" t="s">
        <v>10138</v>
      </c>
      <c r="D10279" s="5" t="s">
        <v>10138</v>
      </c>
      <c r="E10279" s="3">
        <v>1</v>
      </c>
    </row>
    <row r="10280" spans="1:5" ht="60.75">
      <c r="A10280" s="37">
        <v>10278</v>
      </c>
      <c r="B10280" s="209"/>
      <c r="C10280" s="37" t="s">
        <v>10139</v>
      </c>
      <c r="D10280" s="5" t="s">
        <v>10139</v>
      </c>
      <c r="E10280" s="3">
        <v>1</v>
      </c>
    </row>
    <row r="10281" spans="1:5" ht="60.75">
      <c r="A10281" s="37">
        <v>10279</v>
      </c>
      <c r="B10281" s="209"/>
      <c r="C10281" s="37" t="s">
        <v>10140</v>
      </c>
      <c r="D10281" s="5" t="s">
        <v>10140</v>
      </c>
      <c r="E10281" s="3">
        <v>1</v>
      </c>
    </row>
    <row r="10282" spans="1:5" ht="60.75">
      <c r="A10282" s="37">
        <v>10280</v>
      </c>
      <c r="B10282" s="209"/>
      <c r="C10282" s="37" t="s">
        <v>10141</v>
      </c>
      <c r="D10282" s="5" t="s">
        <v>10141</v>
      </c>
      <c r="E10282" s="3">
        <v>1</v>
      </c>
    </row>
    <row r="10283" spans="1:5" ht="60.75">
      <c r="A10283" s="37">
        <v>10281</v>
      </c>
      <c r="B10283" s="209"/>
      <c r="C10283" s="37" t="s">
        <v>10142</v>
      </c>
      <c r="D10283" s="5" t="s">
        <v>10142</v>
      </c>
      <c r="E10283" s="3">
        <v>1</v>
      </c>
    </row>
    <row r="10284" spans="1:5" ht="60.75">
      <c r="A10284" s="37">
        <v>10282</v>
      </c>
      <c r="B10284" s="209"/>
      <c r="C10284" s="37" t="s">
        <v>10143</v>
      </c>
      <c r="D10284" s="5" t="s">
        <v>10143</v>
      </c>
      <c r="E10284" s="3">
        <v>1</v>
      </c>
    </row>
    <row r="10285" spans="1:5" ht="60.75">
      <c r="A10285" s="37">
        <v>10283</v>
      </c>
      <c r="B10285" s="209"/>
      <c r="C10285" s="37" t="s">
        <v>10144</v>
      </c>
      <c r="D10285" s="5" t="s">
        <v>10144</v>
      </c>
      <c r="E10285" s="3">
        <v>1</v>
      </c>
    </row>
    <row r="10286" spans="1:5" ht="60.75">
      <c r="A10286" s="37">
        <v>10284</v>
      </c>
      <c r="B10286" s="209"/>
      <c r="C10286" s="37" t="s">
        <v>10145</v>
      </c>
      <c r="D10286" s="5" t="s">
        <v>10145</v>
      </c>
      <c r="E10286" s="3">
        <v>1</v>
      </c>
    </row>
    <row r="10287" spans="1:5" ht="60.75">
      <c r="A10287" s="37">
        <v>10285</v>
      </c>
      <c r="B10287" s="209"/>
      <c r="C10287" s="37" t="s">
        <v>10146</v>
      </c>
      <c r="D10287" s="5" t="s">
        <v>10146</v>
      </c>
      <c r="E10287" s="3">
        <v>1</v>
      </c>
    </row>
    <row r="10288" spans="1:5" ht="60.75">
      <c r="A10288" s="37">
        <v>10286</v>
      </c>
      <c r="B10288" s="209"/>
      <c r="C10288" s="37" t="s">
        <v>10147</v>
      </c>
      <c r="D10288" s="5" t="s">
        <v>10147</v>
      </c>
      <c r="E10288" s="3">
        <v>1</v>
      </c>
    </row>
    <row r="10289" spans="1:5" ht="60.75">
      <c r="A10289" s="37">
        <v>10287</v>
      </c>
      <c r="B10289" s="209"/>
      <c r="C10289" s="37" t="s">
        <v>10148</v>
      </c>
      <c r="D10289" s="5" t="s">
        <v>10148</v>
      </c>
      <c r="E10289" s="3">
        <v>1</v>
      </c>
    </row>
    <row r="10290" spans="1:5" ht="60.75">
      <c r="A10290" s="37">
        <v>10288</v>
      </c>
      <c r="B10290" s="209"/>
      <c r="C10290" s="37" t="s">
        <v>10149</v>
      </c>
      <c r="D10290" s="5" t="s">
        <v>10149</v>
      </c>
      <c r="E10290" s="3">
        <v>1</v>
      </c>
    </row>
    <row r="10291" spans="1:5" ht="60.75">
      <c r="A10291" s="37">
        <v>10289</v>
      </c>
      <c r="B10291" s="209"/>
      <c r="C10291" s="37" t="s">
        <v>10150</v>
      </c>
      <c r="D10291" s="5" t="s">
        <v>10150</v>
      </c>
      <c r="E10291" s="3">
        <v>1</v>
      </c>
    </row>
    <row r="10292" spans="1:5" ht="60.75">
      <c r="A10292" s="37">
        <v>10290</v>
      </c>
      <c r="B10292" s="209"/>
      <c r="C10292" s="37" t="s">
        <v>10151</v>
      </c>
      <c r="D10292" s="5" t="s">
        <v>10151</v>
      </c>
      <c r="E10292" s="3">
        <v>1</v>
      </c>
    </row>
    <row r="10293" spans="1:5" ht="40.5">
      <c r="A10293" s="37">
        <v>10291</v>
      </c>
      <c r="B10293" s="209"/>
      <c r="C10293" s="37" t="s">
        <v>10152</v>
      </c>
      <c r="D10293" s="5" t="s">
        <v>10152</v>
      </c>
      <c r="E10293" s="3">
        <v>1</v>
      </c>
    </row>
    <row r="10294" spans="1:5">
      <c r="A10294" s="37">
        <v>10292</v>
      </c>
      <c r="B10294" s="209"/>
      <c r="C10294" s="37" t="s">
        <v>10153</v>
      </c>
      <c r="D10294" s="5" t="s">
        <v>10153</v>
      </c>
      <c r="E10294" s="3">
        <v>1</v>
      </c>
    </row>
    <row r="10295" spans="1:5" ht="40.5">
      <c r="A10295" s="37">
        <v>10293</v>
      </c>
      <c r="B10295" s="209"/>
      <c r="C10295" s="37" t="s">
        <v>10154</v>
      </c>
      <c r="D10295" s="5" t="s">
        <v>10154</v>
      </c>
      <c r="E10295" s="3">
        <v>1</v>
      </c>
    </row>
    <row r="10296" spans="1:5" ht="40.5">
      <c r="A10296" s="37">
        <v>10294</v>
      </c>
      <c r="B10296" s="209"/>
      <c r="C10296" s="37" t="s">
        <v>10155</v>
      </c>
      <c r="D10296" s="5" t="s">
        <v>10155</v>
      </c>
      <c r="E10296" s="3">
        <v>1</v>
      </c>
    </row>
    <row r="10297" spans="1:5" ht="40.5">
      <c r="A10297" s="37">
        <v>10295</v>
      </c>
      <c r="B10297" s="209"/>
      <c r="C10297" s="37" t="s">
        <v>10156</v>
      </c>
      <c r="D10297" s="5" t="s">
        <v>10156</v>
      </c>
      <c r="E10297" s="3">
        <v>1</v>
      </c>
    </row>
    <row r="10298" spans="1:5">
      <c r="A10298" s="37">
        <v>10296</v>
      </c>
      <c r="B10298" s="209"/>
      <c r="C10298" s="37" t="s">
        <v>10157</v>
      </c>
      <c r="D10298" s="5" t="s">
        <v>10157</v>
      </c>
      <c r="E10298" s="3">
        <v>1</v>
      </c>
    </row>
    <row r="10299" spans="1:5" ht="40.5">
      <c r="A10299" s="37">
        <v>10297</v>
      </c>
      <c r="B10299" s="209"/>
      <c r="C10299" s="37" t="s">
        <v>10158</v>
      </c>
      <c r="D10299" s="5" t="s">
        <v>10158</v>
      </c>
      <c r="E10299" s="3">
        <v>1</v>
      </c>
    </row>
    <row r="10300" spans="1:5" ht="40.5">
      <c r="A10300" s="37">
        <v>10298</v>
      </c>
      <c r="B10300" s="209"/>
      <c r="C10300" s="37" t="s">
        <v>10159</v>
      </c>
      <c r="D10300" s="5" t="s">
        <v>10159</v>
      </c>
      <c r="E10300" s="3">
        <v>1</v>
      </c>
    </row>
    <row r="10301" spans="1:5">
      <c r="A10301" s="37">
        <v>10299</v>
      </c>
      <c r="B10301" s="209"/>
      <c r="C10301" s="37" t="s">
        <v>10160</v>
      </c>
      <c r="D10301" s="5" t="s">
        <v>10160</v>
      </c>
      <c r="E10301" s="3">
        <v>1</v>
      </c>
    </row>
    <row r="10302" spans="1:5">
      <c r="A10302" s="37">
        <v>10300</v>
      </c>
      <c r="B10302" s="209"/>
      <c r="C10302" s="37" t="s">
        <v>10161</v>
      </c>
      <c r="D10302" s="5" t="s">
        <v>10161</v>
      </c>
      <c r="E10302" s="3">
        <v>1</v>
      </c>
    </row>
    <row r="10303" spans="1:5">
      <c r="A10303" s="37">
        <v>10301</v>
      </c>
      <c r="B10303" s="209"/>
      <c r="C10303" s="37" t="s">
        <v>10162</v>
      </c>
      <c r="D10303" s="5" t="s">
        <v>10162</v>
      </c>
      <c r="E10303" s="3">
        <v>1</v>
      </c>
    </row>
    <row r="10304" spans="1:5" ht="40.5">
      <c r="A10304" s="37">
        <v>10302</v>
      </c>
      <c r="B10304" s="209"/>
      <c r="C10304" s="37" t="s">
        <v>10163</v>
      </c>
      <c r="D10304" s="5" t="s">
        <v>10163</v>
      </c>
      <c r="E10304" s="3">
        <v>1</v>
      </c>
    </row>
    <row r="10305" spans="1:5">
      <c r="A10305" s="37">
        <v>10303</v>
      </c>
      <c r="B10305" s="209"/>
      <c r="C10305" s="37" t="s">
        <v>10164</v>
      </c>
      <c r="D10305" s="5" t="s">
        <v>10164</v>
      </c>
      <c r="E10305" s="3">
        <v>1</v>
      </c>
    </row>
    <row r="10306" spans="1:5">
      <c r="A10306" s="37">
        <v>10304</v>
      </c>
      <c r="B10306" s="209"/>
      <c r="C10306" s="37" t="s">
        <v>10165</v>
      </c>
      <c r="D10306" s="5" t="s">
        <v>10165</v>
      </c>
      <c r="E10306" s="3">
        <v>1</v>
      </c>
    </row>
    <row r="10307" spans="1:5">
      <c r="A10307" s="37">
        <v>10305</v>
      </c>
      <c r="B10307" s="209"/>
      <c r="C10307" s="37" t="s">
        <v>10166</v>
      </c>
      <c r="D10307" s="5" t="s">
        <v>10166</v>
      </c>
      <c r="E10307" s="3">
        <v>1</v>
      </c>
    </row>
    <row r="10308" spans="1:5" ht="40.5">
      <c r="A10308" s="37">
        <v>10306</v>
      </c>
      <c r="B10308" s="209"/>
      <c r="C10308" s="37" t="s">
        <v>10167</v>
      </c>
      <c r="D10308" s="5" t="s">
        <v>10167</v>
      </c>
      <c r="E10308" s="3">
        <v>1</v>
      </c>
    </row>
    <row r="10309" spans="1:5" ht="40.5">
      <c r="A10309" s="37">
        <v>10307</v>
      </c>
      <c r="B10309" s="209"/>
      <c r="C10309" s="37" t="s">
        <v>10168</v>
      </c>
      <c r="D10309" s="5" t="s">
        <v>10168</v>
      </c>
      <c r="E10309" s="3">
        <v>1</v>
      </c>
    </row>
    <row r="10310" spans="1:5" ht="40.5">
      <c r="A10310" s="37">
        <v>10308</v>
      </c>
      <c r="B10310" s="209"/>
      <c r="C10310" s="37" t="s">
        <v>10169</v>
      </c>
      <c r="D10310" s="5" t="s">
        <v>10169</v>
      </c>
      <c r="E10310" s="3">
        <v>1</v>
      </c>
    </row>
    <row r="10311" spans="1:5">
      <c r="A10311" s="37">
        <v>10309</v>
      </c>
      <c r="B10311" s="209"/>
      <c r="C10311" s="37" t="s">
        <v>10170</v>
      </c>
      <c r="D10311" s="5" t="s">
        <v>10170</v>
      </c>
      <c r="E10311" s="3">
        <v>1</v>
      </c>
    </row>
    <row r="10312" spans="1:5" ht="40.5">
      <c r="A10312" s="37">
        <v>10310</v>
      </c>
      <c r="B10312" s="209"/>
      <c r="C10312" s="37" t="s">
        <v>10171</v>
      </c>
      <c r="D10312" s="5" t="s">
        <v>10171</v>
      </c>
      <c r="E10312" s="3">
        <v>1</v>
      </c>
    </row>
    <row r="10313" spans="1:5" ht="40.5">
      <c r="A10313" s="37">
        <v>10311</v>
      </c>
      <c r="B10313" s="209"/>
      <c r="C10313" s="37" t="s">
        <v>10172</v>
      </c>
      <c r="D10313" s="5" t="s">
        <v>10172</v>
      </c>
      <c r="E10313" s="3">
        <v>1</v>
      </c>
    </row>
    <row r="10314" spans="1:5">
      <c r="A10314" s="37">
        <v>10312</v>
      </c>
      <c r="B10314" s="209"/>
      <c r="C10314" s="37" t="s">
        <v>10173</v>
      </c>
      <c r="D10314" s="5" t="s">
        <v>10173</v>
      </c>
      <c r="E10314" s="3">
        <v>1</v>
      </c>
    </row>
    <row r="10315" spans="1:5" ht="40.5">
      <c r="A10315" s="37">
        <v>10313</v>
      </c>
      <c r="B10315" s="209"/>
      <c r="C10315" s="37" t="s">
        <v>10174</v>
      </c>
      <c r="D10315" s="5" t="s">
        <v>10174</v>
      </c>
      <c r="E10315" s="3">
        <v>1</v>
      </c>
    </row>
    <row r="10316" spans="1:5" ht="40.5">
      <c r="A10316" s="37">
        <v>10314</v>
      </c>
      <c r="B10316" s="209"/>
      <c r="C10316" s="37" t="s">
        <v>10175</v>
      </c>
      <c r="D10316" s="5" t="s">
        <v>10175</v>
      </c>
      <c r="E10316" s="3">
        <v>1</v>
      </c>
    </row>
    <row r="10317" spans="1:5">
      <c r="A10317" s="37">
        <v>10315</v>
      </c>
      <c r="B10317" s="209"/>
      <c r="C10317" s="37" t="s">
        <v>10176</v>
      </c>
      <c r="D10317" s="5" t="s">
        <v>10176</v>
      </c>
      <c r="E10317" s="3">
        <v>1</v>
      </c>
    </row>
    <row r="10318" spans="1:5">
      <c r="A10318" s="37">
        <v>10316</v>
      </c>
      <c r="B10318" s="209"/>
      <c r="C10318" s="37" t="s">
        <v>10177</v>
      </c>
      <c r="D10318" s="5" t="s">
        <v>10177</v>
      </c>
      <c r="E10318" s="3">
        <v>1</v>
      </c>
    </row>
    <row r="10319" spans="1:5">
      <c r="A10319" s="37">
        <v>10317</v>
      </c>
      <c r="B10319" s="209"/>
      <c r="C10319" s="37" t="s">
        <v>10178</v>
      </c>
      <c r="D10319" s="5" t="s">
        <v>10178</v>
      </c>
      <c r="E10319" s="3">
        <v>1</v>
      </c>
    </row>
    <row r="10320" spans="1:5" ht="40.5">
      <c r="A10320" s="37">
        <v>10318</v>
      </c>
      <c r="B10320" s="209"/>
      <c r="C10320" s="37" t="s">
        <v>10179</v>
      </c>
      <c r="D10320" s="5" t="s">
        <v>10179</v>
      </c>
      <c r="E10320" s="3">
        <v>1</v>
      </c>
    </row>
    <row r="10321" spans="1:5" ht="40.5">
      <c r="A10321" s="37">
        <v>10319</v>
      </c>
      <c r="B10321" s="209"/>
      <c r="C10321" s="37" t="s">
        <v>10180</v>
      </c>
      <c r="D10321" s="5" t="s">
        <v>10180</v>
      </c>
      <c r="E10321" s="3">
        <v>1</v>
      </c>
    </row>
    <row r="10322" spans="1:5" ht="40.5">
      <c r="A10322" s="37">
        <v>10320</v>
      </c>
      <c r="B10322" s="209"/>
      <c r="C10322" s="37" t="s">
        <v>10181</v>
      </c>
      <c r="D10322" s="5" t="s">
        <v>10181</v>
      </c>
      <c r="E10322" s="3">
        <v>1</v>
      </c>
    </row>
    <row r="10323" spans="1:5">
      <c r="A10323" s="37">
        <v>10321</v>
      </c>
      <c r="B10323" s="209"/>
      <c r="C10323" s="37" t="s">
        <v>10182</v>
      </c>
      <c r="D10323" s="5" t="s">
        <v>10182</v>
      </c>
      <c r="E10323" s="3">
        <v>1</v>
      </c>
    </row>
    <row r="10324" spans="1:5">
      <c r="A10324" s="37">
        <v>10322</v>
      </c>
      <c r="B10324" s="209"/>
      <c r="C10324" s="37" t="s">
        <v>10183</v>
      </c>
      <c r="D10324" s="5" t="s">
        <v>10183</v>
      </c>
      <c r="E10324" s="3">
        <v>1</v>
      </c>
    </row>
    <row r="10325" spans="1:5">
      <c r="A10325" s="37">
        <v>10323</v>
      </c>
      <c r="B10325" s="209"/>
      <c r="C10325" s="37" t="s">
        <v>10184</v>
      </c>
      <c r="D10325" s="5" t="s">
        <v>10184</v>
      </c>
      <c r="E10325" s="3">
        <v>1</v>
      </c>
    </row>
    <row r="10326" spans="1:5" ht="40.5">
      <c r="A10326" s="37">
        <v>10324</v>
      </c>
      <c r="B10326" s="209"/>
      <c r="C10326" s="37" t="s">
        <v>10185</v>
      </c>
      <c r="D10326" s="5" t="s">
        <v>10185</v>
      </c>
      <c r="E10326" s="3">
        <v>1</v>
      </c>
    </row>
    <row r="10327" spans="1:5" ht="40.5">
      <c r="A10327" s="37">
        <v>10325</v>
      </c>
      <c r="B10327" s="209"/>
      <c r="C10327" s="37" t="s">
        <v>10186</v>
      </c>
      <c r="D10327" s="5" t="s">
        <v>10186</v>
      </c>
      <c r="E10327" s="3">
        <v>1</v>
      </c>
    </row>
    <row r="10328" spans="1:5">
      <c r="A10328" s="37">
        <v>10326</v>
      </c>
      <c r="B10328" s="209"/>
      <c r="C10328" s="37" t="s">
        <v>10187</v>
      </c>
      <c r="D10328" s="5" t="s">
        <v>10187</v>
      </c>
      <c r="E10328" s="3">
        <v>1</v>
      </c>
    </row>
    <row r="10329" spans="1:5" ht="40.5">
      <c r="A10329" s="37">
        <v>10327</v>
      </c>
      <c r="B10329" s="209"/>
      <c r="C10329" s="37" t="s">
        <v>10188</v>
      </c>
      <c r="D10329" s="5" t="s">
        <v>10188</v>
      </c>
      <c r="E10329" s="3">
        <v>1</v>
      </c>
    </row>
    <row r="10330" spans="1:5" ht="40.5">
      <c r="A10330" s="37">
        <v>10328</v>
      </c>
      <c r="B10330" s="209"/>
      <c r="C10330" s="37" t="s">
        <v>10189</v>
      </c>
      <c r="D10330" s="5" t="s">
        <v>10189</v>
      </c>
      <c r="E10330" s="3">
        <v>1</v>
      </c>
    </row>
    <row r="10331" spans="1:5">
      <c r="A10331" s="37">
        <v>10329</v>
      </c>
      <c r="B10331" s="209"/>
      <c r="C10331" s="37" t="s">
        <v>10190</v>
      </c>
      <c r="D10331" s="5" t="s">
        <v>10190</v>
      </c>
      <c r="E10331" s="3">
        <v>1</v>
      </c>
    </row>
    <row r="10332" spans="1:5" ht="40.5">
      <c r="A10332" s="37">
        <v>10330</v>
      </c>
      <c r="B10332" s="209"/>
      <c r="C10332" s="37" t="s">
        <v>10191</v>
      </c>
      <c r="D10332" s="5" t="s">
        <v>10191</v>
      </c>
      <c r="E10332" s="3">
        <v>1</v>
      </c>
    </row>
    <row r="10333" spans="1:5" ht="40.5">
      <c r="A10333" s="37">
        <v>10331</v>
      </c>
      <c r="B10333" s="209"/>
      <c r="C10333" s="37" t="s">
        <v>10192</v>
      </c>
      <c r="D10333" s="5" t="s">
        <v>10192</v>
      </c>
      <c r="E10333" s="3">
        <v>1</v>
      </c>
    </row>
    <row r="10334" spans="1:5">
      <c r="A10334" s="37">
        <v>10332</v>
      </c>
      <c r="B10334" s="209"/>
      <c r="C10334" s="37" t="s">
        <v>10193</v>
      </c>
      <c r="D10334" s="5" t="s">
        <v>10193</v>
      </c>
      <c r="E10334" s="3">
        <v>1</v>
      </c>
    </row>
    <row r="10335" spans="1:5">
      <c r="A10335" s="37">
        <v>10333</v>
      </c>
      <c r="B10335" s="209"/>
      <c r="C10335" s="37" t="s">
        <v>10194</v>
      </c>
      <c r="D10335" s="5" t="s">
        <v>10194</v>
      </c>
      <c r="E10335" s="3">
        <v>1</v>
      </c>
    </row>
    <row r="10336" spans="1:5">
      <c r="A10336" s="37">
        <v>10334</v>
      </c>
      <c r="B10336" s="209"/>
      <c r="C10336" s="37" t="s">
        <v>10195</v>
      </c>
      <c r="D10336" s="5" t="s">
        <v>10195</v>
      </c>
      <c r="E10336" s="3">
        <v>1</v>
      </c>
    </row>
    <row r="10337" spans="1:5" ht="40.5">
      <c r="A10337" s="37">
        <v>10335</v>
      </c>
      <c r="B10337" s="209"/>
      <c r="C10337" s="37" t="s">
        <v>10196</v>
      </c>
      <c r="D10337" s="5" t="s">
        <v>10196</v>
      </c>
      <c r="E10337" s="3">
        <v>1</v>
      </c>
    </row>
    <row r="10338" spans="1:5" ht="40.5">
      <c r="A10338" s="37">
        <v>10336</v>
      </c>
      <c r="B10338" s="209"/>
      <c r="C10338" s="37" t="s">
        <v>10197</v>
      </c>
      <c r="D10338" s="5" t="s">
        <v>10197</v>
      </c>
      <c r="E10338" s="3">
        <v>1</v>
      </c>
    </row>
    <row r="10339" spans="1:5" ht="40.5">
      <c r="A10339" s="37">
        <v>10337</v>
      </c>
      <c r="B10339" s="209"/>
      <c r="C10339" s="37" t="s">
        <v>10198</v>
      </c>
      <c r="D10339" s="5" t="s">
        <v>10198</v>
      </c>
      <c r="E10339" s="3">
        <v>1</v>
      </c>
    </row>
    <row r="10340" spans="1:5" ht="40.5">
      <c r="A10340" s="37">
        <v>10338</v>
      </c>
      <c r="B10340" s="209"/>
      <c r="C10340" s="37" t="s">
        <v>10199</v>
      </c>
      <c r="D10340" s="5" t="s">
        <v>10199</v>
      </c>
      <c r="E10340" s="3">
        <v>1</v>
      </c>
    </row>
    <row r="10341" spans="1:5" ht="40.5">
      <c r="A10341" s="37">
        <v>10339</v>
      </c>
      <c r="B10341" s="209"/>
      <c r="C10341" s="37" t="s">
        <v>10200</v>
      </c>
      <c r="D10341" s="5" t="s">
        <v>10200</v>
      </c>
      <c r="E10341" s="3">
        <v>1</v>
      </c>
    </row>
    <row r="10342" spans="1:5" ht="40.5">
      <c r="A10342" s="37">
        <v>10340</v>
      </c>
      <c r="B10342" s="209"/>
      <c r="C10342" s="37" t="s">
        <v>10201</v>
      </c>
      <c r="D10342" s="5" t="s">
        <v>10201</v>
      </c>
      <c r="E10342" s="3">
        <v>1</v>
      </c>
    </row>
    <row r="10343" spans="1:5" ht="40.5">
      <c r="A10343" s="37">
        <v>10341</v>
      </c>
      <c r="B10343" s="209"/>
      <c r="C10343" s="37" t="s">
        <v>10202</v>
      </c>
      <c r="D10343" s="5" t="s">
        <v>10202</v>
      </c>
      <c r="E10343" s="3">
        <v>1</v>
      </c>
    </row>
    <row r="10344" spans="1:5" ht="40.5">
      <c r="A10344" s="37">
        <v>10342</v>
      </c>
      <c r="B10344" s="209"/>
      <c r="C10344" s="37" t="s">
        <v>10203</v>
      </c>
      <c r="D10344" s="5" t="s">
        <v>10203</v>
      </c>
      <c r="E10344" s="3">
        <v>1</v>
      </c>
    </row>
    <row r="10345" spans="1:5" ht="40.5">
      <c r="A10345" s="37">
        <v>10343</v>
      </c>
      <c r="B10345" s="209"/>
      <c r="C10345" s="37" t="s">
        <v>10204</v>
      </c>
      <c r="D10345" s="5" t="s">
        <v>10204</v>
      </c>
      <c r="E10345" s="3">
        <v>1</v>
      </c>
    </row>
    <row r="10346" spans="1:5" ht="40.5">
      <c r="A10346" s="37">
        <v>10344</v>
      </c>
      <c r="B10346" s="209"/>
      <c r="C10346" s="37" t="s">
        <v>10205</v>
      </c>
      <c r="D10346" s="5" t="s">
        <v>10205</v>
      </c>
      <c r="E10346" s="3">
        <v>1</v>
      </c>
    </row>
    <row r="10347" spans="1:5" ht="60.75">
      <c r="A10347" s="37">
        <v>10345</v>
      </c>
      <c r="B10347" s="209"/>
      <c r="C10347" s="37" t="s">
        <v>10206</v>
      </c>
      <c r="D10347" s="5" t="s">
        <v>10206</v>
      </c>
      <c r="E10347" s="3">
        <v>1</v>
      </c>
    </row>
    <row r="10348" spans="1:5" ht="60.75">
      <c r="A10348" s="37">
        <v>10346</v>
      </c>
      <c r="B10348" s="209"/>
      <c r="C10348" s="37" t="s">
        <v>10207</v>
      </c>
      <c r="D10348" s="5" t="s">
        <v>10207</v>
      </c>
      <c r="E10348" s="3">
        <v>1</v>
      </c>
    </row>
    <row r="10349" spans="1:5" ht="40.5">
      <c r="A10349" s="37">
        <v>10347</v>
      </c>
      <c r="B10349" s="209"/>
      <c r="C10349" s="37" t="s">
        <v>10208</v>
      </c>
      <c r="D10349" s="5" t="s">
        <v>10208</v>
      </c>
      <c r="E10349" s="3">
        <v>1</v>
      </c>
    </row>
    <row r="10350" spans="1:5">
      <c r="A10350" s="37">
        <v>10348</v>
      </c>
      <c r="B10350" s="209"/>
      <c r="C10350" s="37" t="s">
        <v>10209</v>
      </c>
      <c r="D10350" s="5" t="s">
        <v>10209</v>
      </c>
      <c r="E10350" s="3">
        <v>1</v>
      </c>
    </row>
    <row r="10351" spans="1:5" ht="40.5">
      <c r="A10351" s="37">
        <v>10349</v>
      </c>
      <c r="B10351" s="209"/>
      <c r="C10351" s="37" t="s">
        <v>10210</v>
      </c>
      <c r="D10351" s="5" t="s">
        <v>10210</v>
      </c>
      <c r="E10351" s="3">
        <v>1</v>
      </c>
    </row>
    <row r="10352" spans="1:5" ht="40.5">
      <c r="A10352" s="37">
        <v>10350</v>
      </c>
      <c r="B10352" s="209"/>
      <c r="C10352" s="37" t="s">
        <v>10211</v>
      </c>
      <c r="D10352" s="5" t="s">
        <v>10211</v>
      </c>
      <c r="E10352" s="3">
        <v>1</v>
      </c>
    </row>
    <row r="10353" spans="1:5" ht="40.5">
      <c r="A10353" s="37">
        <v>10351</v>
      </c>
      <c r="B10353" s="209"/>
      <c r="C10353" s="37" t="s">
        <v>10212</v>
      </c>
      <c r="D10353" s="5" t="s">
        <v>10212</v>
      </c>
      <c r="E10353" s="3">
        <v>1</v>
      </c>
    </row>
    <row r="10354" spans="1:5" ht="40.5">
      <c r="A10354" s="37">
        <v>10352</v>
      </c>
      <c r="B10354" s="209"/>
      <c r="C10354" s="37" t="s">
        <v>10213</v>
      </c>
      <c r="D10354" s="5" t="s">
        <v>10213</v>
      </c>
      <c r="E10354" s="3">
        <v>1</v>
      </c>
    </row>
    <row r="10355" spans="1:5" ht="40.5">
      <c r="A10355" s="37">
        <v>10353</v>
      </c>
      <c r="B10355" s="209"/>
      <c r="C10355" s="37" t="s">
        <v>10214</v>
      </c>
      <c r="D10355" s="5" t="s">
        <v>10214</v>
      </c>
      <c r="E10355" s="3">
        <v>1</v>
      </c>
    </row>
    <row r="10356" spans="1:5" ht="40.5">
      <c r="A10356" s="37">
        <v>10354</v>
      </c>
      <c r="B10356" s="209"/>
      <c r="C10356" s="37" t="s">
        <v>10215</v>
      </c>
      <c r="D10356" s="5" t="s">
        <v>10215</v>
      </c>
      <c r="E10356" s="3">
        <v>1</v>
      </c>
    </row>
    <row r="10357" spans="1:5" ht="40.5">
      <c r="A10357" s="37">
        <v>10355</v>
      </c>
      <c r="B10357" s="209"/>
      <c r="C10357" s="37" t="s">
        <v>10216</v>
      </c>
      <c r="D10357" s="5" t="s">
        <v>10216</v>
      </c>
      <c r="E10357" s="3">
        <v>1</v>
      </c>
    </row>
    <row r="10358" spans="1:5" ht="40.5">
      <c r="A10358" s="37">
        <v>10356</v>
      </c>
      <c r="B10358" s="209"/>
      <c r="C10358" s="37" t="s">
        <v>10217</v>
      </c>
      <c r="D10358" s="5" t="s">
        <v>10217</v>
      </c>
      <c r="E10358" s="3">
        <v>1</v>
      </c>
    </row>
    <row r="10359" spans="1:5" ht="40.5">
      <c r="A10359" s="37">
        <v>10357</v>
      </c>
      <c r="B10359" s="209"/>
      <c r="C10359" s="37" t="s">
        <v>10218</v>
      </c>
      <c r="D10359" s="5" t="s">
        <v>10218</v>
      </c>
      <c r="E10359" s="3">
        <v>1</v>
      </c>
    </row>
    <row r="10360" spans="1:5" ht="40.5">
      <c r="A10360" s="37">
        <v>10358</v>
      </c>
      <c r="B10360" s="209"/>
      <c r="C10360" s="37" t="s">
        <v>10219</v>
      </c>
      <c r="D10360" s="5" t="s">
        <v>10219</v>
      </c>
      <c r="E10360" s="3">
        <v>1</v>
      </c>
    </row>
    <row r="10361" spans="1:5" ht="40.5">
      <c r="A10361" s="37">
        <v>10359</v>
      </c>
      <c r="B10361" s="209"/>
      <c r="C10361" s="37" t="s">
        <v>10220</v>
      </c>
      <c r="D10361" s="5" t="s">
        <v>10220</v>
      </c>
      <c r="E10361" s="3">
        <v>1</v>
      </c>
    </row>
    <row r="10362" spans="1:5" ht="40.5">
      <c r="A10362" s="37">
        <v>10360</v>
      </c>
      <c r="B10362" s="209"/>
      <c r="C10362" s="37" t="s">
        <v>10221</v>
      </c>
      <c r="D10362" s="5" t="s">
        <v>10221</v>
      </c>
      <c r="E10362" s="3">
        <v>1</v>
      </c>
    </row>
    <row r="10363" spans="1:5" ht="40.5">
      <c r="A10363" s="37">
        <v>10361</v>
      </c>
      <c r="B10363" s="209"/>
      <c r="C10363" s="37" t="s">
        <v>10222</v>
      </c>
      <c r="D10363" s="5" t="s">
        <v>10222</v>
      </c>
      <c r="E10363" s="3">
        <v>1</v>
      </c>
    </row>
    <row r="10364" spans="1:5" ht="40.5">
      <c r="A10364" s="37">
        <v>10362</v>
      </c>
      <c r="B10364" s="209"/>
      <c r="C10364" s="37" t="s">
        <v>10223</v>
      </c>
      <c r="D10364" s="5" t="s">
        <v>10223</v>
      </c>
      <c r="E10364" s="3">
        <v>1</v>
      </c>
    </row>
    <row r="10365" spans="1:5" ht="40.5">
      <c r="A10365" s="37">
        <v>10363</v>
      </c>
      <c r="B10365" s="209"/>
      <c r="C10365" s="37" t="s">
        <v>10224</v>
      </c>
      <c r="D10365" s="5" t="s">
        <v>10224</v>
      </c>
      <c r="E10365" s="3">
        <v>1</v>
      </c>
    </row>
    <row r="10366" spans="1:5" ht="40.5">
      <c r="A10366" s="37">
        <v>10364</v>
      </c>
      <c r="B10366" s="209"/>
      <c r="C10366" s="37" t="s">
        <v>10225</v>
      </c>
      <c r="D10366" s="5" t="s">
        <v>10225</v>
      </c>
      <c r="E10366" s="3">
        <v>1</v>
      </c>
    </row>
    <row r="10367" spans="1:5" ht="40.5">
      <c r="A10367" s="37">
        <v>10365</v>
      </c>
      <c r="B10367" s="209"/>
      <c r="C10367" s="37" t="s">
        <v>10226</v>
      </c>
      <c r="D10367" s="5" t="s">
        <v>10226</v>
      </c>
      <c r="E10367" s="3">
        <v>1</v>
      </c>
    </row>
    <row r="10368" spans="1:5" ht="40.5">
      <c r="A10368" s="37">
        <v>10366</v>
      </c>
      <c r="B10368" s="209"/>
      <c r="C10368" s="37" t="s">
        <v>10227</v>
      </c>
      <c r="D10368" s="5" t="s">
        <v>10227</v>
      </c>
      <c r="E10368" s="3">
        <v>1</v>
      </c>
    </row>
    <row r="10369" spans="1:5" ht="40.5">
      <c r="A10369" s="37">
        <v>10367</v>
      </c>
      <c r="B10369" s="209"/>
      <c r="C10369" s="37" t="s">
        <v>10228</v>
      </c>
      <c r="D10369" s="5" t="s">
        <v>10228</v>
      </c>
      <c r="E10369" s="3">
        <v>1</v>
      </c>
    </row>
    <row r="10370" spans="1:5" ht="60.75">
      <c r="A10370" s="37">
        <v>10368</v>
      </c>
      <c r="B10370" s="209"/>
      <c r="C10370" s="37" t="s">
        <v>10229</v>
      </c>
      <c r="D10370" s="5" t="s">
        <v>10229</v>
      </c>
      <c r="E10370" s="3">
        <v>1</v>
      </c>
    </row>
    <row r="10371" spans="1:5" ht="60.75">
      <c r="A10371" s="37">
        <v>10369</v>
      </c>
      <c r="B10371" s="209"/>
      <c r="C10371" s="37" t="s">
        <v>10230</v>
      </c>
      <c r="D10371" s="5" t="s">
        <v>10230</v>
      </c>
      <c r="E10371" s="3">
        <v>1</v>
      </c>
    </row>
    <row r="10372" spans="1:5" ht="60.75">
      <c r="A10372" s="37">
        <v>10370</v>
      </c>
      <c r="B10372" s="209"/>
      <c r="C10372" s="37" t="s">
        <v>10231</v>
      </c>
      <c r="D10372" s="5" t="s">
        <v>10231</v>
      </c>
      <c r="E10372" s="3">
        <v>1</v>
      </c>
    </row>
    <row r="10373" spans="1:5" ht="60.75">
      <c r="A10373" s="37">
        <v>10371</v>
      </c>
      <c r="B10373" s="209"/>
      <c r="C10373" s="37" t="s">
        <v>10232</v>
      </c>
      <c r="D10373" s="5" t="s">
        <v>10232</v>
      </c>
      <c r="E10373" s="3">
        <v>1</v>
      </c>
    </row>
    <row r="10374" spans="1:5" ht="60.75">
      <c r="A10374" s="37">
        <v>10372</v>
      </c>
      <c r="B10374" s="209"/>
      <c r="C10374" s="37" t="s">
        <v>10233</v>
      </c>
      <c r="D10374" s="5" t="s">
        <v>10233</v>
      </c>
      <c r="E10374" s="3">
        <v>1</v>
      </c>
    </row>
    <row r="10375" spans="1:5" ht="60.75">
      <c r="A10375" s="37">
        <v>10373</v>
      </c>
      <c r="B10375" s="209"/>
      <c r="C10375" s="37" t="s">
        <v>10234</v>
      </c>
      <c r="D10375" s="5" t="s">
        <v>10234</v>
      </c>
      <c r="E10375" s="3">
        <v>1</v>
      </c>
    </row>
    <row r="10376" spans="1:5" ht="40.5">
      <c r="A10376" s="37">
        <v>10374</v>
      </c>
      <c r="B10376" s="209"/>
      <c r="C10376" s="37" t="s">
        <v>10235</v>
      </c>
      <c r="D10376" s="5" t="s">
        <v>10235</v>
      </c>
      <c r="E10376" s="3">
        <v>1</v>
      </c>
    </row>
    <row r="10377" spans="1:5" ht="60.75">
      <c r="A10377" s="37">
        <v>10375</v>
      </c>
      <c r="B10377" s="209"/>
      <c r="C10377" s="37" t="s">
        <v>10236</v>
      </c>
      <c r="D10377" s="5" t="s">
        <v>10236</v>
      </c>
      <c r="E10377" s="3">
        <v>1</v>
      </c>
    </row>
    <row r="10378" spans="1:5" ht="60.75">
      <c r="A10378" s="37">
        <v>10376</v>
      </c>
      <c r="B10378" s="209"/>
      <c r="C10378" s="37" t="s">
        <v>10237</v>
      </c>
      <c r="D10378" s="5" t="s">
        <v>10237</v>
      </c>
      <c r="E10378" s="3">
        <v>1</v>
      </c>
    </row>
    <row r="10379" spans="1:5" ht="60.75">
      <c r="A10379" s="37">
        <v>10377</v>
      </c>
      <c r="B10379" s="209"/>
      <c r="C10379" s="37" t="s">
        <v>10238</v>
      </c>
      <c r="D10379" s="5" t="s">
        <v>10238</v>
      </c>
      <c r="E10379" s="3">
        <v>1</v>
      </c>
    </row>
    <row r="10380" spans="1:5" ht="60.75">
      <c r="A10380" s="37">
        <v>10378</v>
      </c>
      <c r="B10380" s="209"/>
      <c r="C10380" s="37" t="s">
        <v>10239</v>
      </c>
      <c r="D10380" s="5" t="s">
        <v>10239</v>
      </c>
      <c r="E10380" s="3">
        <v>1</v>
      </c>
    </row>
    <row r="10381" spans="1:5" ht="60.75">
      <c r="A10381" s="37">
        <v>10379</v>
      </c>
      <c r="B10381" s="209"/>
      <c r="C10381" s="37" t="s">
        <v>10240</v>
      </c>
      <c r="D10381" s="5" t="s">
        <v>10240</v>
      </c>
      <c r="E10381" s="3">
        <v>1</v>
      </c>
    </row>
    <row r="10382" spans="1:5" ht="40.5">
      <c r="A10382" s="37">
        <v>10380</v>
      </c>
      <c r="B10382" s="209"/>
      <c r="C10382" s="37" t="s">
        <v>10241</v>
      </c>
      <c r="D10382" s="5" t="s">
        <v>10241</v>
      </c>
      <c r="E10382" s="3">
        <v>1</v>
      </c>
    </row>
    <row r="10383" spans="1:5" ht="60.75">
      <c r="A10383" s="37">
        <v>10381</v>
      </c>
      <c r="B10383" s="209"/>
      <c r="C10383" s="37" t="s">
        <v>10242</v>
      </c>
      <c r="D10383" s="5" t="s">
        <v>10242</v>
      </c>
      <c r="E10383" s="3">
        <v>1</v>
      </c>
    </row>
    <row r="10384" spans="1:5" ht="40.5">
      <c r="A10384" s="37">
        <v>10382</v>
      </c>
      <c r="B10384" s="209"/>
      <c r="C10384" s="37" t="s">
        <v>10243</v>
      </c>
      <c r="D10384" s="5" t="s">
        <v>10243</v>
      </c>
      <c r="E10384" s="3">
        <v>1</v>
      </c>
    </row>
    <row r="10385" spans="1:5" ht="40.5">
      <c r="A10385" s="37">
        <v>10383</v>
      </c>
      <c r="B10385" s="209"/>
      <c r="C10385" s="37" t="s">
        <v>10244</v>
      </c>
      <c r="D10385" s="5" t="s">
        <v>10244</v>
      </c>
      <c r="E10385" s="3">
        <v>1</v>
      </c>
    </row>
    <row r="10386" spans="1:5" ht="40.5">
      <c r="A10386" s="37">
        <v>10384</v>
      </c>
      <c r="B10386" s="209"/>
      <c r="C10386" s="37" t="s">
        <v>10245</v>
      </c>
      <c r="D10386" s="5" t="s">
        <v>10245</v>
      </c>
      <c r="E10386" s="3">
        <v>1</v>
      </c>
    </row>
    <row r="10387" spans="1:5" ht="40.5">
      <c r="A10387" s="37">
        <v>10385</v>
      </c>
      <c r="B10387" s="209"/>
      <c r="C10387" s="37" t="s">
        <v>10246</v>
      </c>
      <c r="D10387" s="5" t="s">
        <v>10246</v>
      </c>
      <c r="E10387" s="3">
        <v>1</v>
      </c>
    </row>
    <row r="10388" spans="1:5" ht="40.5">
      <c r="A10388" s="37">
        <v>10386</v>
      </c>
      <c r="B10388" s="209"/>
      <c r="C10388" s="37" t="s">
        <v>10247</v>
      </c>
      <c r="D10388" s="5" t="s">
        <v>10247</v>
      </c>
      <c r="E10388" s="3">
        <v>1</v>
      </c>
    </row>
    <row r="10389" spans="1:5" ht="60.75">
      <c r="A10389" s="37">
        <v>10387</v>
      </c>
      <c r="B10389" s="209"/>
      <c r="C10389" s="37" t="s">
        <v>10248</v>
      </c>
      <c r="D10389" s="5" t="s">
        <v>10248</v>
      </c>
      <c r="E10389" s="3">
        <v>1</v>
      </c>
    </row>
    <row r="10390" spans="1:5" ht="40.5">
      <c r="A10390" s="37">
        <v>10388</v>
      </c>
      <c r="B10390" s="209"/>
      <c r="C10390" s="37" t="s">
        <v>10249</v>
      </c>
      <c r="D10390" s="5" t="s">
        <v>10249</v>
      </c>
      <c r="E10390" s="3">
        <v>1</v>
      </c>
    </row>
    <row r="10391" spans="1:5" ht="60.75">
      <c r="A10391" s="37">
        <v>10389</v>
      </c>
      <c r="B10391" s="209"/>
      <c r="C10391" s="37" t="s">
        <v>10250</v>
      </c>
      <c r="D10391" s="5" t="s">
        <v>10250</v>
      </c>
      <c r="E10391" s="3">
        <v>1</v>
      </c>
    </row>
    <row r="10392" spans="1:5" ht="60.75">
      <c r="A10392" s="37">
        <v>10390</v>
      </c>
      <c r="B10392" s="209"/>
      <c r="C10392" s="37" t="s">
        <v>10251</v>
      </c>
      <c r="D10392" s="5" t="s">
        <v>10251</v>
      </c>
      <c r="E10392" s="3">
        <v>1</v>
      </c>
    </row>
    <row r="10393" spans="1:5" ht="60.75">
      <c r="A10393" s="37">
        <v>10391</v>
      </c>
      <c r="B10393" s="209"/>
      <c r="C10393" s="37" t="s">
        <v>10252</v>
      </c>
      <c r="D10393" s="5" t="s">
        <v>10252</v>
      </c>
      <c r="E10393" s="3">
        <v>1</v>
      </c>
    </row>
    <row r="10394" spans="1:5" ht="40.5">
      <c r="A10394" s="37">
        <v>10392</v>
      </c>
      <c r="B10394" s="209"/>
      <c r="C10394" s="37" t="s">
        <v>10253</v>
      </c>
      <c r="D10394" s="5" t="s">
        <v>10253</v>
      </c>
      <c r="E10394" s="3">
        <v>1</v>
      </c>
    </row>
    <row r="10395" spans="1:5" ht="60.75">
      <c r="A10395" s="37">
        <v>10393</v>
      </c>
      <c r="B10395" s="209"/>
      <c r="C10395" s="37" t="s">
        <v>10254</v>
      </c>
      <c r="D10395" s="5" t="s">
        <v>10254</v>
      </c>
      <c r="E10395" s="3">
        <v>1</v>
      </c>
    </row>
    <row r="10396" spans="1:5" ht="60.75">
      <c r="A10396" s="37">
        <v>10394</v>
      </c>
      <c r="B10396" s="209"/>
      <c r="C10396" s="37" t="s">
        <v>10255</v>
      </c>
      <c r="D10396" s="5" t="s">
        <v>10255</v>
      </c>
      <c r="E10396" s="3">
        <v>1</v>
      </c>
    </row>
    <row r="10397" spans="1:5" ht="40.5">
      <c r="A10397" s="37">
        <v>10395</v>
      </c>
      <c r="B10397" s="209"/>
      <c r="C10397" s="37" t="s">
        <v>10256</v>
      </c>
      <c r="D10397" s="5" t="s">
        <v>10256</v>
      </c>
      <c r="E10397" s="3">
        <v>1</v>
      </c>
    </row>
    <row r="10398" spans="1:5" ht="40.5">
      <c r="A10398" s="37">
        <v>10396</v>
      </c>
      <c r="B10398" s="209"/>
      <c r="C10398" s="37" t="s">
        <v>10257</v>
      </c>
      <c r="D10398" s="5" t="s">
        <v>10257</v>
      </c>
      <c r="E10398" s="3">
        <v>1</v>
      </c>
    </row>
    <row r="10399" spans="1:5" ht="40.5">
      <c r="A10399" s="37">
        <v>10397</v>
      </c>
      <c r="B10399" s="209"/>
      <c r="C10399" s="37" t="s">
        <v>10258</v>
      </c>
      <c r="D10399" s="5" t="s">
        <v>10258</v>
      </c>
      <c r="E10399" s="3">
        <v>1</v>
      </c>
    </row>
    <row r="10400" spans="1:5" ht="40.5">
      <c r="A10400" s="37">
        <v>10398</v>
      </c>
      <c r="B10400" s="37"/>
      <c r="C10400" s="37" t="s">
        <v>10259</v>
      </c>
      <c r="D10400" s="5" t="s">
        <v>10259</v>
      </c>
      <c r="E10400" s="3">
        <v>1</v>
      </c>
    </row>
    <row r="10401" spans="1:5" ht="40.5">
      <c r="A10401" s="37">
        <v>10399</v>
      </c>
      <c r="B10401" s="37"/>
      <c r="C10401" s="37" t="s">
        <v>10260</v>
      </c>
      <c r="D10401" s="5" t="s">
        <v>10260</v>
      </c>
      <c r="E10401" s="3">
        <v>1</v>
      </c>
    </row>
    <row r="10402" spans="1:5" ht="60.75">
      <c r="A10402" s="37">
        <v>10400</v>
      </c>
      <c r="B10402" s="37"/>
      <c r="C10402" s="37" t="s">
        <v>10261</v>
      </c>
      <c r="D10402" s="5" t="s">
        <v>10261</v>
      </c>
      <c r="E10402" s="3">
        <v>1</v>
      </c>
    </row>
    <row r="10403" spans="1:5" ht="40.5">
      <c r="A10403" s="37">
        <v>10401</v>
      </c>
      <c r="B10403" s="37"/>
      <c r="C10403" s="37" t="s">
        <v>10262</v>
      </c>
      <c r="D10403" s="5" t="s">
        <v>10262</v>
      </c>
      <c r="E10403" s="3">
        <v>1</v>
      </c>
    </row>
    <row r="10404" spans="1:5" ht="40.5">
      <c r="A10404" s="37">
        <v>10402</v>
      </c>
      <c r="B10404" s="37"/>
      <c r="C10404" s="37" t="s">
        <v>10263</v>
      </c>
      <c r="D10404" s="5" t="s">
        <v>10263</v>
      </c>
      <c r="E10404" s="3">
        <v>1</v>
      </c>
    </row>
    <row r="10405" spans="1:5" ht="40.5">
      <c r="A10405" s="37">
        <v>10403</v>
      </c>
      <c r="B10405" s="37"/>
      <c r="C10405" s="37" t="s">
        <v>10264</v>
      </c>
      <c r="D10405" s="5" t="s">
        <v>10264</v>
      </c>
      <c r="E10405" s="3">
        <v>1</v>
      </c>
    </row>
    <row r="10406" spans="1:5" ht="60.75">
      <c r="A10406" s="37">
        <v>10404</v>
      </c>
      <c r="B10406" s="37"/>
      <c r="C10406" s="37" t="s">
        <v>10265</v>
      </c>
      <c r="D10406" s="5" t="s">
        <v>10265</v>
      </c>
      <c r="E10406" s="3">
        <v>1</v>
      </c>
    </row>
    <row r="10407" spans="1:5" ht="40.5">
      <c r="A10407" s="37">
        <v>10405</v>
      </c>
      <c r="B10407" s="37"/>
      <c r="C10407" s="37" t="s">
        <v>10266</v>
      </c>
      <c r="D10407" s="5" t="s">
        <v>10266</v>
      </c>
      <c r="E10407" s="3">
        <v>1</v>
      </c>
    </row>
    <row r="10408" spans="1:5" ht="40.5">
      <c r="A10408" s="37">
        <v>10406</v>
      </c>
      <c r="B10408" s="37"/>
      <c r="C10408" s="37" t="s">
        <v>10267</v>
      </c>
      <c r="D10408" s="5" t="s">
        <v>10267</v>
      </c>
      <c r="E10408" s="3">
        <v>1</v>
      </c>
    </row>
    <row r="10409" spans="1:5" ht="60.75">
      <c r="A10409" s="37">
        <v>10407</v>
      </c>
      <c r="B10409" s="37"/>
      <c r="C10409" s="37" t="s">
        <v>10268</v>
      </c>
      <c r="D10409" s="5" t="s">
        <v>10268</v>
      </c>
      <c r="E10409" s="3">
        <v>1</v>
      </c>
    </row>
    <row r="10410" spans="1:5" ht="60.75">
      <c r="A10410" s="37">
        <v>10408</v>
      </c>
      <c r="B10410" s="37"/>
      <c r="C10410" s="37" t="s">
        <v>10269</v>
      </c>
      <c r="D10410" s="5" t="s">
        <v>10269</v>
      </c>
      <c r="E10410" s="3">
        <v>1</v>
      </c>
    </row>
    <row r="10411" spans="1:5" ht="60.75">
      <c r="A10411" s="37">
        <v>10409</v>
      </c>
      <c r="B10411" s="37"/>
      <c r="C10411" s="37" t="s">
        <v>10270</v>
      </c>
      <c r="D10411" s="5" t="s">
        <v>10270</v>
      </c>
      <c r="E10411" s="3">
        <v>1</v>
      </c>
    </row>
    <row r="10412" spans="1:5" ht="40.5">
      <c r="A10412" s="37">
        <v>10410</v>
      </c>
      <c r="B10412" s="37"/>
      <c r="C10412" s="37" t="s">
        <v>10271</v>
      </c>
      <c r="D10412" s="5" t="s">
        <v>10271</v>
      </c>
      <c r="E10412" s="3">
        <v>1</v>
      </c>
    </row>
    <row r="10413" spans="1:5" ht="60.75">
      <c r="A10413" s="37">
        <v>10411</v>
      </c>
      <c r="B10413" s="37"/>
      <c r="C10413" s="37" t="s">
        <v>10272</v>
      </c>
      <c r="D10413" s="5" t="s">
        <v>10272</v>
      </c>
      <c r="E10413" s="3">
        <v>1</v>
      </c>
    </row>
    <row r="10414" spans="1:5" ht="60.75">
      <c r="A10414" s="37">
        <v>10412</v>
      </c>
      <c r="B10414" s="37"/>
      <c r="C10414" s="37" t="s">
        <v>10273</v>
      </c>
      <c r="D10414" s="5" t="s">
        <v>10273</v>
      </c>
      <c r="E10414" s="3">
        <v>1</v>
      </c>
    </row>
    <row r="10415" spans="1:5" ht="60.75">
      <c r="A10415" s="37">
        <v>10413</v>
      </c>
      <c r="B10415" s="37"/>
      <c r="C10415" s="37" t="s">
        <v>10274</v>
      </c>
      <c r="D10415" s="5" t="s">
        <v>10274</v>
      </c>
      <c r="E10415" s="3">
        <v>1</v>
      </c>
    </row>
    <row r="10416" spans="1:5" ht="40.5">
      <c r="A10416" s="37">
        <v>10414</v>
      </c>
      <c r="B10416" s="37"/>
      <c r="C10416" s="37" t="s">
        <v>10275</v>
      </c>
      <c r="D10416" s="5" t="s">
        <v>10275</v>
      </c>
      <c r="E10416" s="3">
        <v>1</v>
      </c>
    </row>
    <row r="10417" spans="1:5" ht="40.5">
      <c r="A10417" s="37">
        <v>10415</v>
      </c>
      <c r="B10417" s="37"/>
      <c r="C10417" s="37" t="s">
        <v>10276</v>
      </c>
      <c r="D10417" s="5" t="s">
        <v>10276</v>
      </c>
      <c r="E10417" s="3">
        <v>1</v>
      </c>
    </row>
    <row r="10418" spans="1:5" ht="81">
      <c r="A10418" s="37">
        <v>10416</v>
      </c>
      <c r="B10418" s="37"/>
      <c r="C10418" s="37" t="s">
        <v>10277</v>
      </c>
      <c r="D10418" s="5" t="s">
        <v>10277</v>
      </c>
      <c r="E10418" s="3">
        <v>1</v>
      </c>
    </row>
    <row r="10419" spans="1:5" ht="40.5">
      <c r="A10419" s="37">
        <v>10417</v>
      </c>
      <c r="B10419" s="37"/>
      <c r="C10419" s="37" t="s">
        <v>10278</v>
      </c>
      <c r="D10419" s="5" t="s">
        <v>10278</v>
      </c>
      <c r="E10419" s="3">
        <v>1</v>
      </c>
    </row>
    <row r="10420" spans="1:5">
      <c r="A10420" s="37">
        <v>10418</v>
      </c>
      <c r="B10420" s="37"/>
      <c r="C10420" s="37" t="s">
        <v>10279</v>
      </c>
      <c r="D10420" s="5" t="s">
        <v>10279</v>
      </c>
      <c r="E10420" s="3">
        <v>1</v>
      </c>
    </row>
    <row r="10421" spans="1:5" ht="60.75">
      <c r="A10421" s="37">
        <v>10419</v>
      </c>
      <c r="B10421" s="37"/>
      <c r="C10421" s="37" t="s">
        <v>10280</v>
      </c>
      <c r="D10421" s="5" t="s">
        <v>10280</v>
      </c>
      <c r="E10421" s="3">
        <v>1</v>
      </c>
    </row>
    <row r="10422" spans="1:5" ht="60.75">
      <c r="A10422" s="37">
        <v>10420</v>
      </c>
      <c r="B10422" s="37"/>
      <c r="C10422" s="37" t="s">
        <v>10281</v>
      </c>
      <c r="D10422" s="5" t="s">
        <v>10281</v>
      </c>
      <c r="E10422" s="3">
        <v>1</v>
      </c>
    </row>
    <row r="10423" spans="1:5" ht="60.75">
      <c r="A10423" s="37">
        <v>10421</v>
      </c>
      <c r="B10423" s="37"/>
      <c r="C10423" s="37" t="s">
        <v>10282</v>
      </c>
      <c r="D10423" s="5" t="s">
        <v>10282</v>
      </c>
      <c r="E10423" s="3">
        <v>1</v>
      </c>
    </row>
    <row r="10424" spans="1:5" ht="60.75">
      <c r="A10424" s="37">
        <v>10422</v>
      </c>
      <c r="B10424" s="37"/>
      <c r="C10424" s="37" t="s">
        <v>10283</v>
      </c>
      <c r="D10424" s="5" t="s">
        <v>10283</v>
      </c>
      <c r="E10424" s="3">
        <v>1</v>
      </c>
    </row>
    <row r="10425" spans="1:5" ht="40.5">
      <c r="A10425" s="37">
        <v>10423</v>
      </c>
      <c r="B10425" s="37"/>
      <c r="C10425" s="37" t="s">
        <v>10284</v>
      </c>
      <c r="D10425" s="5" t="s">
        <v>10284</v>
      </c>
      <c r="E10425" s="3">
        <v>1</v>
      </c>
    </row>
    <row r="10426" spans="1:5" ht="40.5">
      <c r="A10426" s="37">
        <v>10424</v>
      </c>
      <c r="B10426" s="37"/>
      <c r="C10426" s="37" t="s">
        <v>10285</v>
      </c>
      <c r="D10426" s="5" t="s">
        <v>10285</v>
      </c>
      <c r="E10426" s="3">
        <v>1</v>
      </c>
    </row>
    <row r="10427" spans="1:5" ht="40.5">
      <c r="A10427" s="37">
        <v>10425</v>
      </c>
      <c r="B10427" s="37"/>
      <c r="C10427" s="37" t="s">
        <v>10286</v>
      </c>
      <c r="D10427" s="5" t="s">
        <v>10286</v>
      </c>
      <c r="E10427" s="3">
        <v>1</v>
      </c>
    </row>
    <row r="10428" spans="1:5" ht="40.5">
      <c r="A10428" s="37">
        <v>10426</v>
      </c>
      <c r="B10428" s="37"/>
      <c r="C10428" s="37" t="s">
        <v>10287</v>
      </c>
      <c r="D10428" s="5" t="s">
        <v>10287</v>
      </c>
      <c r="E10428" s="3">
        <v>1</v>
      </c>
    </row>
    <row r="10429" spans="1:5">
      <c r="A10429" s="37">
        <v>10427</v>
      </c>
      <c r="B10429" s="37"/>
      <c r="C10429" s="37" t="s">
        <v>10288</v>
      </c>
      <c r="D10429" s="5" t="s">
        <v>10288</v>
      </c>
      <c r="E10429" s="3">
        <v>1</v>
      </c>
    </row>
    <row r="10430" spans="1:5">
      <c r="A10430" s="37">
        <v>10428</v>
      </c>
      <c r="B10430" s="37"/>
      <c r="C10430" s="37" t="s">
        <v>10289</v>
      </c>
      <c r="D10430" s="5" t="s">
        <v>10289</v>
      </c>
      <c r="E10430" s="3">
        <v>1</v>
      </c>
    </row>
    <row r="10431" spans="1:5" ht="40.5">
      <c r="A10431" s="37">
        <v>10429</v>
      </c>
      <c r="B10431" s="37"/>
      <c r="C10431" s="37" t="s">
        <v>10290</v>
      </c>
      <c r="D10431" s="5" t="s">
        <v>10290</v>
      </c>
      <c r="E10431" s="3">
        <v>1</v>
      </c>
    </row>
    <row r="10432" spans="1:5" ht="40.5">
      <c r="A10432" s="37">
        <v>10430</v>
      </c>
      <c r="B10432" s="37"/>
      <c r="C10432" s="37" t="s">
        <v>10291</v>
      </c>
      <c r="D10432" s="5" t="s">
        <v>10291</v>
      </c>
      <c r="E10432" s="3">
        <v>1</v>
      </c>
    </row>
    <row r="10433" spans="1:5" ht="40.5">
      <c r="A10433" s="37">
        <v>10431</v>
      </c>
      <c r="B10433" s="37"/>
      <c r="C10433" s="37" t="s">
        <v>10292</v>
      </c>
      <c r="D10433" s="5" t="s">
        <v>10292</v>
      </c>
      <c r="E10433" s="3">
        <v>1</v>
      </c>
    </row>
    <row r="10434" spans="1:5" ht="40.5">
      <c r="A10434" s="37">
        <v>10432</v>
      </c>
      <c r="B10434" s="37"/>
      <c r="C10434" s="37" t="s">
        <v>10293</v>
      </c>
      <c r="D10434" s="5" t="s">
        <v>10293</v>
      </c>
      <c r="E10434" s="3">
        <v>1</v>
      </c>
    </row>
    <row r="10435" spans="1:5" ht="40.5">
      <c r="A10435" s="37">
        <v>10433</v>
      </c>
      <c r="B10435" s="37"/>
      <c r="C10435" s="37" t="s">
        <v>10294</v>
      </c>
      <c r="D10435" s="5" t="s">
        <v>10294</v>
      </c>
      <c r="E10435" s="3">
        <v>1</v>
      </c>
    </row>
    <row r="10436" spans="1:5">
      <c r="A10436" s="37">
        <v>10434</v>
      </c>
      <c r="B10436" s="37"/>
      <c r="C10436" s="37" t="s">
        <v>10295</v>
      </c>
      <c r="D10436" s="5" t="s">
        <v>10295</v>
      </c>
      <c r="E10436" s="3">
        <v>1</v>
      </c>
    </row>
    <row r="10437" spans="1:5" ht="40.5">
      <c r="A10437" s="37">
        <v>10435</v>
      </c>
      <c r="B10437" s="37"/>
      <c r="C10437" s="37" t="s">
        <v>10296</v>
      </c>
      <c r="D10437" s="5" t="s">
        <v>10296</v>
      </c>
      <c r="E10437" s="3">
        <v>1</v>
      </c>
    </row>
    <row r="10438" spans="1:5" ht="40.5">
      <c r="A10438" s="37">
        <v>10436</v>
      </c>
      <c r="B10438" s="37"/>
      <c r="C10438" s="37" t="s">
        <v>10297</v>
      </c>
      <c r="D10438" s="5" t="s">
        <v>10297</v>
      </c>
      <c r="E10438" s="3">
        <v>1</v>
      </c>
    </row>
    <row r="10439" spans="1:5" ht="60.75">
      <c r="A10439" s="37">
        <v>10437</v>
      </c>
      <c r="B10439" s="37"/>
      <c r="C10439" s="37" t="s">
        <v>10298</v>
      </c>
      <c r="D10439" s="5" t="s">
        <v>10298</v>
      </c>
      <c r="E10439" s="3">
        <v>1</v>
      </c>
    </row>
    <row r="10440" spans="1:5" ht="40.5">
      <c r="A10440" s="37">
        <v>10438</v>
      </c>
      <c r="B10440" s="37"/>
      <c r="C10440" s="37" t="s">
        <v>10299</v>
      </c>
      <c r="D10440" s="5" t="s">
        <v>10299</v>
      </c>
      <c r="E10440" s="3">
        <v>1</v>
      </c>
    </row>
    <row r="10441" spans="1:5" ht="40.5">
      <c r="A10441" s="37">
        <v>10439</v>
      </c>
      <c r="B10441" s="37"/>
      <c r="C10441" s="37" t="s">
        <v>10300</v>
      </c>
      <c r="D10441" s="5" t="s">
        <v>10300</v>
      </c>
      <c r="E10441" s="3">
        <v>1</v>
      </c>
    </row>
    <row r="10442" spans="1:5" ht="40.5">
      <c r="A10442" s="37">
        <v>10440</v>
      </c>
      <c r="B10442" s="37"/>
      <c r="C10442" s="37" t="s">
        <v>10301</v>
      </c>
      <c r="D10442" s="5" t="s">
        <v>10301</v>
      </c>
      <c r="E10442" s="3">
        <v>1</v>
      </c>
    </row>
    <row r="10443" spans="1:5" ht="40.5">
      <c r="A10443" s="37">
        <v>10441</v>
      </c>
      <c r="B10443" s="37"/>
      <c r="C10443" s="37" t="s">
        <v>10302</v>
      </c>
      <c r="D10443" s="5" t="s">
        <v>10302</v>
      </c>
      <c r="E10443" s="3">
        <v>1</v>
      </c>
    </row>
    <row r="10444" spans="1:5" ht="40.5">
      <c r="A10444" s="37">
        <v>10442</v>
      </c>
      <c r="B10444" s="37"/>
      <c r="C10444" s="37" t="s">
        <v>10303</v>
      </c>
      <c r="D10444" s="5" t="s">
        <v>10303</v>
      </c>
      <c r="E10444" s="3">
        <v>1</v>
      </c>
    </row>
    <row r="10445" spans="1:5">
      <c r="A10445" s="37">
        <v>10443</v>
      </c>
      <c r="B10445" s="37"/>
      <c r="C10445" s="37" t="s">
        <v>10304</v>
      </c>
      <c r="D10445" s="5" t="s">
        <v>10304</v>
      </c>
      <c r="E10445" s="3">
        <v>1</v>
      </c>
    </row>
    <row r="10446" spans="1:5" ht="40.5">
      <c r="A10446" s="37">
        <v>10444</v>
      </c>
      <c r="B10446" s="37"/>
      <c r="C10446" s="37" t="s">
        <v>10305</v>
      </c>
      <c r="D10446" s="5" t="s">
        <v>10305</v>
      </c>
      <c r="E10446" s="3">
        <v>1</v>
      </c>
    </row>
    <row r="10447" spans="1:5">
      <c r="A10447" s="37">
        <v>10445</v>
      </c>
      <c r="B10447" s="37"/>
      <c r="C10447" s="37" t="s">
        <v>10306</v>
      </c>
      <c r="D10447" s="5" t="s">
        <v>10306</v>
      </c>
      <c r="E10447" s="3">
        <v>1</v>
      </c>
    </row>
    <row r="10448" spans="1:5">
      <c r="A10448" s="37">
        <v>10446</v>
      </c>
      <c r="B10448" s="37"/>
      <c r="C10448" s="37" t="s">
        <v>10307</v>
      </c>
      <c r="D10448" s="5" t="s">
        <v>10307</v>
      </c>
      <c r="E10448" s="3">
        <v>1</v>
      </c>
    </row>
    <row r="10449" spans="1:5" ht="40.5">
      <c r="A10449" s="37">
        <v>10447</v>
      </c>
      <c r="B10449" s="37"/>
      <c r="C10449" s="37" t="s">
        <v>10308</v>
      </c>
      <c r="D10449" s="5" t="s">
        <v>10308</v>
      </c>
      <c r="E10449" s="3">
        <v>1</v>
      </c>
    </row>
    <row r="10450" spans="1:5" ht="40.5">
      <c r="A10450" s="37">
        <v>10448</v>
      </c>
      <c r="B10450" s="37"/>
      <c r="C10450" s="37" t="s">
        <v>10309</v>
      </c>
      <c r="D10450" s="5" t="s">
        <v>10309</v>
      </c>
      <c r="E10450" s="3">
        <v>1</v>
      </c>
    </row>
    <row r="10451" spans="1:5" ht="40.5">
      <c r="A10451" s="37">
        <v>10449</v>
      </c>
      <c r="B10451" s="37"/>
      <c r="C10451" s="37" t="s">
        <v>10310</v>
      </c>
      <c r="D10451" s="5" t="s">
        <v>10310</v>
      </c>
      <c r="E10451" s="3">
        <v>1</v>
      </c>
    </row>
    <row r="10452" spans="1:5" ht="40.5">
      <c r="A10452" s="37">
        <v>10450</v>
      </c>
      <c r="B10452" s="37"/>
      <c r="C10452" s="37" t="s">
        <v>10311</v>
      </c>
      <c r="D10452" s="5" t="s">
        <v>10311</v>
      </c>
      <c r="E10452" s="3">
        <v>1</v>
      </c>
    </row>
    <row r="10453" spans="1:5" ht="40.5">
      <c r="A10453" s="37">
        <v>10451</v>
      </c>
      <c r="B10453" s="37"/>
      <c r="C10453" s="37" t="s">
        <v>10312</v>
      </c>
      <c r="D10453" s="5" t="s">
        <v>10312</v>
      </c>
      <c r="E10453" s="3">
        <v>1</v>
      </c>
    </row>
    <row r="10454" spans="1:5">
      <c r="A10454" s="37">
        <v>10452</v>
      </c>
      <c r="B10454" s="37"/>
      <c r="C10454" s="37" t="s">
        <v>10313</v>
      </c>
      <c r="D10454" s="5" t="s">
        <v>10313</v>
      </c>
      <c r="E10454" s="3">
        <v>1</v>
      </c>
    </row>
    <row r="10455" spans="1:5">
      <c r="A10455" s="37">
        <v>10453</v>
      </c>
      <c r="B10455" s="37"/>
      <c r="C10455" s="37" t="s">
        <v>10314</v>
      </c>
      <c r="D10455" s="5" t="s">
        <v>10314</v>
      </c>
      <c r="E10455" s="3">
        <v>1</v>
      </c>
    </row>
    <row r="10456" spans="1:5">
      <c r="A10456" s="37">
        <v>10454</v>
      </c>
      <c r="B10456" s="37"/>
      <c r="C10456" s="37" t="s">
        <v>10315</v>
      </c>
      <c r="D10456" s="5" t="s">
        <v>10315</v>
      </c>
      <c r="E10456" s="3">
        <v>1</v>
      </c>
    </row>
    <row r="10457" spans="1:5" ht="60.75">
      <c r="A10457" s="37">
        <v>10455</v>
      </c>
      <c r="B10457" s="37"/>
      <c r="C10457" s="37" t="s">
        <v>10316</v>
      </c>
      <c r="D10457" s="5" t="s">
        <v>10316</v>
      </c>
      <c r="E10457" s="3">
        <v>1</v>
      </c>
    </row>
    <row r="10458" spans="1:5" ht="40.5">
      <c r="A10458" s="37">
        <v>10456</v>
      </c>
      <c r="B10458" s="37"/>
      <c r="C10458" s="37" t="s">
        <v>10317</v>
      </c>
      <c r="D10458" s="5" t="s">
        <v>10317</v>
      </c>
      <c r="E10458" s="3">
        <v>1</v>
      </c>
    </row>
    <row r="10459" spans="1:5" ht="40.5">
      <c r="A10459" s="37">
        <v>10457</v>
      </c>
      <c r="B10459" s="37"/>
      <c r="C10459" s="37" t="s">
        <v>10318</v>
      </c>
      <c r="D10459" s="5" t="s">
        <v>10318</v>
      </c>
      <c r="E10459" s="3">
        <v>1</v>
      </c>
    </row>
    <row r="10460" spans="1:5" ht="40.5">
      <c r="A10460" s="37">
        <v>10458</v>
      </c>
      <c r="B10460" s="37"/>
      <c r="C10460" s="37" t="s">
        <v>10319</v>
      </c>
      <c r="D10460" s="5" t="s">
        <v>10319</v>
      </c>
      <c r="E10460" s="3">
        <v>1</v>
      </c>
    </row>
    <row r="10461" spans="1:5" ht="40.5">
      <c r="A10461" s="37">
        <v>10459</v>
      </c>
      <c r="B10461" s="37"/>
      <c r="C10461" s="37" t="s">
        <v>10320</v>
      </c>
      <c r="D10461" s="5" t="s">
        <v>10320</v>
      </c>
      <c r="E10461" s="3">
        <v>1</v>
      </c>
    </row>
    <row r="10462" spans="1:5" ht="60.75">
      <c r="A10462" s="37">
        <v>10460</v>
      </c>
      <c r="B10462" s="37"/>
      <c r="C10462" s="37" t="s">
        <v>10321</v>
      </c>
      <c r="D10462" s="5" t="s">
        <v>10321</v>
      </c>
      <c r="E10462" s="3">
        <v>1</v>
      </c>
    </row>
    <row r="10463" spans="1:5" ht="40.5">
      <c r="A10463" s="37">
        <v>10461</v>
      </c>
      <c r="B10463" s="37"/>
      <c r="C10463" s="37" t="s">
        <v>10322</v>
      </c>
      <c r="D10463" s="5" t="s">
        <v>10322</v>
      </c>
      <c r="E10463" s="3">
        <v>1</v>
      </c>
    </row>
    <row r="10464" spans="1:5" ht="40.5">
      <c r="A10464" s="37">
        <v>10462</v>
      </c>
      <c r="B10464" s="37"/>
      <c r="C10464" s="37" t="s">
        <v>10323</v>
      </c>
      <c r="D10464" s="5" t="s">
        <v>10323</v>
      </c>
      <c r="E10464" s="3">
        <v>1</v>
      </c>
    </row>
    <row r="10465" spans="1:5">
      <c r="A10465" s="37">
        <v>10463</v>
      </c>
      <c r="B10465" s="37"/>
      <c r="C10465" s="37" t="s">
        <v>10324</v>
      </c>
      <c r="D10465" s="5" t="s">
        <v>10324</v>
      </c>
      <c r="E10465" s="3">
        <v>1</v>
      </c>
    </row>
    <row r="10466" spans="1:5" ht="40.5">
      <c r="A10466" s="37">
        <v>10464</v>
      </c>
      <c r="B10466" s="37"/>
      <c r="C10466" s="37" t="s">
        <v>10325</v>
      </c>
      <c r="D10466" s="5" t="s">
        <v>10325</v>
      </c>
      <c r="E10466" s="3">
        <v>1</v>
      </c>
    </row>
    <row r="10467" spans="1:5" ht="60.75">
      <c r="A10467" s="37">
        <v>10465</v>
      </c>
      <c r="B10467" s="37"/>
      <c r="C10467" s="37" t="s">
        <v>10326</v>
      </c>
      <c r="D10467" s="5" t="s">
        <v>10326</v>
      </c>
      <c r="E10467" s="3">
        <v>1</v>
      </c>
    </row>
    <row r="10468" spans="1:5" ht="40.5">
      <c r="A10468" s="37">
        <v>10466</v>
      </c>
      <c r="B10468" s="37"/>
      <c r="C10468" s="37" t="s">
        <v>10327</v>
      </c>
      <c r="D10468" s="5" t="s">
        <v>10327</v>
      </c>
      <c r="E10468" s="3">
        <v>1</v>
      </c>
    </row>
    <row r="10469" spans="1:5" ht="40.5">
      <c r="A10469" s="37">
        <v>10467</v>
      </c>
      <c r="B10469" s="37"/>
      <c r="C10469" s="37" t="s">
        <v>10328</v>
      </c>
      <c r="D10469" s="5" t="s">
        <v>10328</v>
      </c>
      <c r="E10469" s="3">
        <v>1</v>
      </c>
    </row>
    <row r="10470" spans="1:5">
      <c r="A10470" s="37">
        <v>10468</v>
      </c>
      <c r="B10470" s="37"/>
      <c r="C10470" s="37" t="s">
        <v>10329</v>
      </c>
      <c r="D10470" s="5" t="s">
        <v>10329</v>
      </c>
      <c r="E10470" s="3">
        <v>1</v>
      </c>
    </row>
    <row r="10471" spans="1:5">
      <c r="A10471" s="37">
        <v>10469</v>
      </c>
      <c r="B10471" s="37"/>
      <c r="C10471" s="37" t="s">
        <v>10330</v>
      </c>
      <c r="D10471" s="5" t="s">
        <v>10330</v>
      </c>
      <c r="E10471" s="3">
        <v>1</v>
      </c>
    </row>
    <row r="10472" spans="1:5">
      <c r="A10472" s="37">
        <v>10470</v>
      </c>
      <c r="B10472" s="37"/>
      <c r="C10472" s="37" t="s">
        <v>10331</v>
      </c>
      <c r="D10472" s="5" t="s">
        <v>10331</v>
      </c>
      <c r="E10472" s="3">
        <v>1</v>
      </c>
    </row>
    <row r="10473" spans="1:5" ht="40.5">
      <c r="A10473" s="37">
        <v>10471</v>
      </c>
      <c r="B10473" s="37"/>
      <c r="C10473" s="37" t="s">
        <v>10332</v>
      </c>
      <c r="D10473" s="5" t="s">
        <v>10332</v>
      </c>
      <c r="E10473" s="3">
        <v>1</v>
      </c>
    </row>
    <row r="10474" spans="1:5">
      <c r="A10474" s="37">
        <v>10472</v>
      </c>
      <c r="B10474" s="37"/>
      <c r="C10474" s="37" t="s">
        <v>10333</v>
      </c>
      <c r="D10474" s="5" t="s">
        <v>10333</v>
      </c>
      <c r="E10474" s="3">
        <v>1</v>
      </c>
    </row>
    <row r="10475" spans="1:5">
      <c r="A10475" s="37">
        <v>10473</v>
      </c>
      <c r="B10475" s="37"/>
      <c r="C10475" s="37" t="s">
        <v>10334</v>
      </c>
      <c r="D10475" s="5" t="s">
        <v>10334</v>
      </c>
      <c r="E10475" s="3">
        <v>1</v>
      </c>
    </row>
    <row r="10476" spans="1:5" ht="40.5">
      <c r="A10476" s="37">
        <v>10474</v>
      </c>
      <c r="B10476" s="37"/>
      <c r="C10476" s="37" t="s">
        <v>10335</v>
      </c>
      <c r="D10476" s="5" t="s">
        <v>10335</v>
      </c>
      <c r="E10476" s="3">
        <v>1</v>
      </c>
    </row>
    <row r="10477" spans="1:5" ht="60.75">
      <c r="A10477" s="37">
        <v>10475</v>
      </c>
      <c r="B10477" s="37"/>
      <c r="C10477" s="37" t="s">
        <v>10336</v>
      </c>
      <c r="D10477" s="5" t="s">
        <v>10336</v>
      </c>
      <c r="E10477" s="3">
        <v>1</v>
      </c>
    </row>
    <row r="10478" spans="1:5" ht="81">
      <c r="A10478" s="37">
        <v>10476</v>
      </c>
      <c r="B10478" s="37"/>
      <c r="C10478" s="37" t="s">
        <v>10337</v>
      </c>
      <c r="D10478" s="5" t="s">
        <v>10337</v>
      </c>
      <c r="E10478" s="3">
        <v>1</v>
      </c>
    </row>
    <row r="10479" spans="1:5" ht="60.75">
      <c r="A10479" s="37">
        <v>10477</v>
      </c>
      <c r="B10479" s="37"/>
      <c r="C10479" s="37" t="s">
        <v>10338</v>
      </c>
      <c r="D10479" s="5" t="s">
        <v>10338</v>
      </c>
      <c r="E10479" s="3">
        <v>1</v>
      </c>
    </row>
    <row r="10480" spans="1:5" ht="40.5">
      <c r="A10480" s="37">
        <v>10478</v>
      </c>
      <c r="B10480" s="37"/>
      <c r="C10480" s="37" t="s">
        <v>10339</v>
      </c>
      <c r="D10480" s="5" t="s">
        <v>10339</v>
      </c>
      <c r="E10480" s="3">
        <v>1</v>
      </c>
    </row>
    <row r="10481" spans="1:5">
      <c r="A10481" s="37">
        <v>10479</v>
      </c>
      <c r="B10481" s="37"/>
      <c r="C10481" s="37" t="s">
        <v>10340</v>
      </c>
      <c r="D10481" s="5" t="s">
        <v>10340</v>
      </c>
      <c r="E10481" s="3">
        <v>1</v>
      </c>
    </row>
    <row r="10482" spans="1:5" ht="60.75">
      <c r="A10482" s="37">
        <v>10480</v>
      </c>
      <c r="B10482" s="37"/>
      <c r="C10482" s="37" t="s">
        <v>10341</v>
      </c>
      <c r="D10482" s="5" t="s">
        <v>10341</v>
      </c>
      <c r="E10482" s="3">
        <v>1</v>
      </c>
    </row>
    <row r="10483" spans="1:5" ht="40.5">
      <c r="A10483" s="37">
        <v>10481</v>
      </c>
      <c r="B10483" s="37"/>
      <c r="C10483" s="37" t="s">
        <v>10342</v>
      </c>
      <c r="D10483" s="5" t="s">
        <v>10342</v>
      </c>
      <c r="E10483" s="3">
        <v>1</v>
      </c>
    </row>
    <row r="10484" spans="1:5">
      <c r="A10484" s="37">
        <v>10482</v>
      </c>
      <c r="B10484" s="37"/>
      <c r="C10484" s="37" t="s">
        <v>10343</v>
      </c>
      <c r="D10484" s="5" t="s">
        <v>10343</v>
      </c>
      <c r="E10484" s="3">
        <v>1</v>
      </c>
    </row>
    <row r="10485" spans="1:5" ht="40.5">
      <c r="A10485" s="37">
        <v>10483</v>
      </c>
      <c r="B10485" s="37"/>
      <c r="C10485" s="37" t="s">
        <v>10344</v>
      </c>
      <c r="D10485" s="5" t="s">
        <v>10344</v>
      </c>
      <c r="E10485" s="3">
        <v>1</v>
      </c>
    </row>
    <row r="10486" spans="1:5">
      <c r="A10486" s="37">
        <v>10484</v>
      </c>
      <c r="B10486" s="37"/>
      <c r="C10486" s="37" t="s">
        <v>10345</v>
      </c>
      <c r="D10486" s="5" t="s">
        <v>10345</v>
      </c>
      <c r="E10486" s="3">
        <v>1</v>
      </c>
    </row>
    <row r="10487" spans="1:5">
      <c r="A10487" s="37">
        <v>10485</v>
      </c>
      <c r="B10487" s="37"/>
      <c r="C10487" s="37" t="s">
        <v>10346</v>
      </c>
      <c r="D10487" s="5" t="s">
        <v>10346</v>
      </c>
      <c r="E10487" s="3">
        <v>1</v>
      </c>
    </row>
    <row r="10488" spans="1:5">
      <c r="A10488" s="37">
        <v>10486</v>
      </c>
      <c r="B10488" s="37"/>
      <c r="C10488" s="37" t="s">
        <v>10347</v>
      </c>
      <c r="D10488" s="5" t="s">
        <v>10347</v>
      </c>
      <c r="E10488" s="3">
        <v>1</v>
      </c>
    </row>
    <row r="10489" spans="1:5" ht="40.5">
      <c r="A10489" s="37">
        <v>10487</v>
      </c>
      <c r="B10489" s="37"/>
      <c r="C10489" s="37" t="s">
        <v>10348</v>
      </c>
      <c r="D10489" s="5" t="s">
        <v>10348</v>
      </c>
      <c r="E10489" s="3">
        <v>1</v>
      </c>
    </row>
    <row r="10490" spans="1:5" ht="40.5">
      <c r="A10490" s="37">
        <v>10488</v>
      </c>
      <c r="B10490" s="37"/>
      <c r="C10490" s="37" t="s">
        <v>10349</v>
      </c>
      <c r="D10490" s="5" t="s">
        <v>10349</v>
      </c>
      <c r="E10490" s="3">
        <v>1</v>
      </c>
    </row>
    <row r="10491" spans="1:5">
      <c r="A10491" s="37">
        <v>10489</v>
      </c>
      <c r="B10491" s="37"/>
      <c r="C10491" s="37" t="s">
        <v>10350</v>
      </c>
      <c r="D10491" s="5" t="s">
        <v>10350</v>
      </c>
      <c r="E10491" s="3">
        <v>1</v>
      </c>
    </row>
    <row r="10492" spans="1:5">
      <c r="A10492" s="37">
        <v>10490</v>
      </c>
      <c r="B10492" s="37"/>
      <c r="C10492" s="37" t="s">
        <v>10351</v>
      </c>
      <c r="D10492" s="5" t="s">
        <v>10351</v>
      </c>
      <c r="E10492" s="3">
        <v>1</v>
      </c>
    </row>
    <row r="10493" spans="1:5" ht="40.5">
      <c r="A10493" s="37">
        <v>10491</v>
      </c>
      <c r="B10493" s="37"/>
      <c r="C10493" s="37" t="s">
        <v>10352</v>
      </c>
      <c r="D10493" s="5" t="s">
        <v>10352</v>
      </c>
      <c r="E10493" s="3">
        <v>1</v>
      </c>
    </row>
    <row r="10494" spans="1:5">
      <c r="A10494" s="37">
        <v>10492</v>
      </c>
      <c r="B10494" s="37"/>
      <c r="C10494" s="37" t="s">
        <v>10353</v>
      </c>
      <c r="D10494" s="5" t="s">
        <v>10353</v>
      </c>
      <c r="E10494" s="3">
        <v>1</v>
      </c>
    </row>
    <row r="10495" spans="1:5" ht="40.5">
      <c r="A10495" s="37">
        <v>10493</v>
      </c>
      <c r="B10495" s="37"/>
      <c r="C10495" s="37" t="s">
        <v>10354</v>
      </c>
      <c r="D10495" s="5" t="s">
        <v>10354</v>
      </c>
      <c r="E10495" s="3">
        <v>1</v>
      </c>
    </row>
    <row r="10496" spans="1:5">
      <c r="A10496" s="37">
        <v>10494</v>
      </c>
      <c r="B10496" s="37"/>
      <c r="C10496" s="37" t="s">
        <v>10355</v>
      </c>
      <c r="D10496" s="5" t="s">
        <v>10355</v>
      </c>
      <c r="E10496" s="3">
        <v>1</v>
      </c>
    </row>
    <row r="10497" spans="1:5" ht="40.5">
      <c r="A10497" s="37">
        <v>10495</v>
      </c>
      <c r="B10497" s="37"/>
      <c r="C10497" s="37" t="s">
        <v>10356</v>
      </c>
      <c r="D10497" s="5" t="s">
        <v>10356</v>
      </c>
      <c r="E10497" s="3">
        <v>1</v>
      </c>
    </row>
    <row r="10498" spans="1:5">
      <c r="A10498" s="37">
        <v>10496</v>
      </c>
      <c r="B10498" s="37"/>
      <c r="C10498" s="37" t="s">
        <v>10357</v>
      </c>
      <c r="D10498" s="5" t="s">
        <v>10357</v>
      </c>
      <c r="E10498" s="3">
        <v>1</v>
      </c>
    </row>
    <row r="10499" spans="1:5">
      <c r="A10499" s="37">
        <v>10497</v>
      </c>
      <c r="B10499" s="37"/>
      <c r="C10499" s="37" t="s">
        <v>10358</v>
      </c>
      <c r="D10499" s="5" t="s">
        <v>10358</v>
      </c>
      <c r="E10499" s="3">
        <v>1</v>
      </c>
    </row>
    <row r="10500" spans="1:5" ht="40.5">
      <c r="A10500" s="37">
        <v>10498</v>
      </c>
      <c r="B10500" s="37"/>
      <c r="C10500" s="37" t="s">
        <v>10359</v>
      </c>
      <c r="D10500" s="5" t="s">
        <v>10359</v>
      </c>
      <c r="E10500" s="3">
        <v>1</v>
      </c>
    </row>
    <row r="10501" spans="1:5" ht="40.5">
      <c r="A10501" s="37">
        <v>10499</v>
      </c>
      <c r="B10501" s="37"/>
      <c r="C10501" s="37" t="s">
        <v>10360</v>
      </c>
      <c r="D10501" s="5" t="s">
        <v>10360</v>
      </c>
      <c r="E10501" s="3">
        <v>1</v>
      </c>
    </row>
    <row r="10502" spans="1:5" ht="40.5">
      <c r="A10502" s="37">
        <v>10500</v>
      </c>
      <c r="B10502" s="37"/>
      <c r="C10502" s="37" t="s">
        <v>10361</v>
      </c>
      <c r="D10502" s="5" t="s">
        <v>10361</v>
      </c>
      <c r="E10502" s="3">
        <v>1</v>
      </c>
    </row>
    <row r="10503" spans="1:5" ht="40.5">
      <c r="A10503" s="37">
        <v>10501</v>
      </c>
      <c r="B10503" s="37"/>
      <c r="C10503" s="37" t="s">
        <v>10362</v>
      </c>
      <c r="D10503" s="5" t="s">
        <v>10362</v>
      </c>
      <c r="E10503" s="3">
        <v>1</v>
      </c>
    </row>
    <row r="10504" spans="1:5" ht="40.5">
      <c r="A10504" s="37">
        <v>10502</v>
      </c>
      <c r="B10504" s="37"/>
      <c r="C10504" s="37" t="s">
        <v>10363</v>
      </c>
      <c r="D10504" s="5" t="s">
        <v>10363</v>
      </c>
      <c r="E10504" s="3">
        <v>1</v>
      </c>
    </row>
    <row r="10505" spans="1:5" ht="60.75">
      <c r="A10505" s="37">
        <v>10503</v>
      </c>
      <c r="B10505" s="37"/>
      <c r="C10505" s="37" t="s">
        <v>10364</v>
      </c>
      <c r="D10505" s="5" t="s">
        <v>10364</v>
      </c>
      <c r="E10505" s="3">
        <v>1</v>
      </c>
    </row>
    <row r="10506" spans="1:5" ht="40.5">
      <c r="A10506" s="37">
        <v>10504</v>
      </c>
      <c r="B10506" s="37"/>
      <c r="C10506" s="37" t="s">
        <v>10365</v>
      </c>
      <c r="D10506" s="5" t="s">
        <v>10365</v>
      </c>
      <c r="E10506" s="3">
        <v>1</v>
      </c>
    </row>
    <row r="10507" spans="1:5" ht="40.5">
      <c r="A10507" s="37">
        <v>10505</v>
      </c>
      <c r="B10507" s="37"/>
      <c r="C10507" s="37" t="s">
        <v>10366</v>
      </c>
      <c r="D10507" s="5" t="s">
        <v>10366</v>
      </c>
      <c r="E10507" s="3">
        <v>1</v>
      </c>
    </row>
    <row r="10508" spans="1:5" ht="40.5">
      <c r="A10508" s="37">
        <v>10506</v>
      </c>
      <c r="B10508" s="37"/>
      <c r="C10508" s="37" t="s">
        <v>10367</v>
      </c>
      <c r="D10508" s="5" t="s">
        <v>10367</v>
      </c>
      <c r="E10508" s="3">
        <v>1</v>
      </c>
    </row>
    <row r="10509" spans="1:5">
      <c r="A10509" s="37">
        <v>10507</v>
      </c>
      <c r="B10509" s="37"/>
      <c r="C10509" s="37" t="s">
        <v>10368</v>
      </c>
      <c r="D10509" s="5" t="s">
        <v>10368</v>
      </c>
      <c r="E10509" s="3">
        <v>1</v>
      </c>
    </row>
    <row r="10510" spans="1:5">
      <c r="A10510" s="37">
        <v>10508</v>
      </c>
      <c r="B10510" s="37"/>
      <c r="C10510" s="37" t="s">
        <v>10369</v>
      </c>
      <c r="D10510" s="5" t="s">
        <v>10369</v>
      </c>
      <c r="E10510" s="3">
        <v>1</v>
      </c>
    </row>
    <row r="10511" spans="1:5">
      <c r="A10511" s="37">
        <v>10509</v>
      </c>
      <c r="B10511" s="37"/>
      <c r="C10511" s="37" t="s">
        <v>10370</v>
      </c>
      <c r="D10511" s="5" t="s">
        <v>10370</v>
      </c>
      <c r="E10511" s="3">
        <v>1</v>
      </c>
    </row>
    <row r="10512" spans="1:5">
      <c r="A10512" s="37">
        <v>10510</v>
      </c>
      <c r="B10512" s="37"/>
      <c r="C10512" s="37" t="s">
        <v>10371</v>
      </c>
      <c r="D10512" s="5" t="s">
        <v>10371</v>
      </c>
      <c r="E10512" s="3">
        <v>1</v>
      </c>
    </row>
    <row r="10513" spans="1:5">
      <c r="A10513" s="37">
        <v>10511</v>
      </c>
      <c r="B10513" s="37"/>
      <c r="C10513" s="37" t="s">
        <v>10372</v>
      </c>
      <c r="D10513" s="5" t="s">
        <v>10372</v>
      </c>
      <c r="E10513" s="3">
        <v>1</v>
      </c>
    </row>
    <row r="10514" spans="1:5">
      <c r="A10514" s="37">
        <v>10512</v>
      </c>
      <c r="B10514" s="37"/>
      <c r="C10514" s="37" t="s">
        <v>10373</v>
      </c>
      <c r="D10514" s="5" t="s">
        <v>10373</v>
      </c>
      <c r="E10514" s="3">
        <v>1</v>
      </c>
    </row>
    <row r="10515" spans="1:5" ht="40.5">
      <c r="A10515" s="37">
        <v>10513</v>
      </c>
      <c r="B10515" s="37"/>
      <c r="C10515" s="37" t="s">
        <v>10374</v>
      </c>
      <c r="D10515" s="5" t="s">
        <v>10374</v>
      </c>
      <c r="E10515" s="3">
        <v>1</v>
      </c>
    </row>
    <row r="10516" spans="1:5" ht="40.5">
      <c r="A10516" s="37">
        <v>10514</v>
      </c>
      <c r="B10516" s="37"/>
      <c r="C10516" s="37" t="s">
        <v>10375</v>
      </c>
      <c r="D10516" s="5" t="s">
        <v>10375</v>
      </c>
      <c r="E10516" s="3">
        <v>1</v>
      </c>
    </row>
    <row r="10517" spans="1:5">
      <c r="A10517" s="37">
        <v>10515</v>
      </c>
      <c r="B10517" s="37"/>
      <c r="C10517" s="37" t="s">
        <v>10376</v>
      </c>
      <c r="D10517" s="5" t="s">
        <v>10376</v>
      </c>
      <c r="E10517" s="3">
        <v>1</v>
      </c>
    </row>
    <row r="10518" spans="1:5" ht="40.5">
      <c r="A10518" s="37">
        <v>10516</v>
      </c>
      <c r="B10518" s="37"/>
      <c r="C10518" s="37" t="s">
        <v>10377</v>
      </c>
      <c r="D10518" s="5" t="s">
        <v>10377</v>
      </c>
      <c r="E10518" s="3">
        <v>1</v>
      </c>
    </row>
    <row r="10519" spans="1:5" ht="60.75">
      <c r="A10519" s="37">
        <v>10517</v>
      </c>
      <c r="B10519" s="37"/>
      <c r="C10519" s="37" t="s">
        <v>10378</v>
      </c>
      <c r="D10519" s="5" t="s">
        <v>10378</v>
      </c>
      <c r="E10519" s="3">
        <v>1</v>
      </c>
    </row>
    <row r="10520" spans="1:5" ht="60.75">
      <c r="A10520" s="37">
        <v>10518</v>
      </c>
      <c r="B10520" s="37"/>
      <c r="C10520" s="37" t="s">
        <v>10379</v>
      </c>
      <c r="D10520" s="5" t="s">
        <v>10379</v>
      </c>
      <c r="E10520" s="3">
        <v>1</v>
      </c>
    </row>
    <row r="10521" spans="1:5" ht="60.75">
      <c r="A10521" s="37">
        <v>10519</v>
      </c>
      <c r="B10521" s="37"/>
      <c r="C10521" s="37" t="s">
        <v>10380</v>
      </c>
      <c r="D10521" s="5" t="s">
        <v>10380</v>
      </c>
      <c r="E10521" s="3">
        <v>1</v>
      </c>
    </row>
    <row r="10522" spans="1:5" ht="40.5">
      <c r="A10522" s="37">
        <v>10520</v>
      </c>
      <c r="B10522" s="37"/>
      <c r="C10522" s="37" t="s">
        <v>10381</v>
      </c>
      <c r="D10522" s="5" t="s">
        <v>10381</v>
      </c>
      <c r="E10522" s="3">
        <v>1</v>
      </c>
    </row>
    <row r="10523" spans="1:5">
      <c r="A10523" s="37">
        <v>10521</v>
      </c>
      <c r="B10523" s="37"/>
      <c r="C10523" s="37" t="s">
        <v>10382</v>
      </c>
      <c r="D10523" s="5" t="s">
        <v>10382</v>
      </c>
      <c r="E10523" s="3">
        <v>1</v>
      </c>
    </row>
    <row r="10524" spans="1:5">
      <c r="A10524" s="37">
        <v>10522</v>
      </c>
      <c r="B10524" s="37"/>
      <c r="C10524" s="37" t="s">
        <v>10383</v>
      </c>
      <c r="D10524" s="5" t="s">
        <v>10383</v>
      </c>
      <c r="E10524" s="3">
        <v>1</v>
      </c>
    </row>
    <row r="10525" spans="1:5" ht="40.5">
      <c r="A10525" s="37">
        <v>10523</v>
      </c>
      <c r="B10525" s="37"/>
      <c r="C10525" s="37" t="s">
        <v>10384</v>
      </c>
      <c r="D10525" s="5" t="s">
        <v>10384</v>
      </c>
      <c r="E10525" s="3">
        <v>1</v>
      </c>
    </row>
    <row r="10526" spans="1:5" ht="40.5">
      <c r="A10526" s="37">
        <v>10524</v>
      </c>
      <c r="B10526" s="37"/>
      <c r="C10526" s="37" t="s">
        <v>10385</v>
      </c>
      <c r="D10526" s="5" t="s">
        <v>10385</v>
      </c>
      <c r="E10526" s="3">
        <v>1</v>
      </c>
    </row>
    <row r="10527" spans="1:5">
      <c r="A10527" s="37">
        <v>10525</v>
      </c>
      <c r="B10527" s="37"/>
      <c r="C10527" s="37" t="s">
        <v>10386</v>
      </c>
      <c r="D10527" s="5" t="s">
        <v>10386</v>
      </c>
      <c r="E10527" s="3">
        <v>1</v>
      </c>
    </row>
    <row r="10528" spans="1:5" ht="60.75">
      <c r="A10528" s="37">
        <v>10526</v>
      </c>
      <c r="B10528" s="37"/>
      <c r="C10528" s="37" t="s">
        <v>10387</v>
      </c>
      <c r="D10528" s="5" t="s">
        <v>10387</v>
      </c>
      <c r="E10528" s="3">
        <v>1</v>
      </c>
    </row>
    <row r="10529" spans="1:5" ht="60.75">
      <c r="A10529" s="37">
        <v>10527</v>
      </c>
      <c r="B10529" s="37"/>
      <c r="C10529" s="37" t="s">
        <v>10388</v>
      </c>
      <c r="D10529" s="5" t="s">
        <v>10388</v>
      </c>
      <c r="E10529" s="3">
        <v>1</v>
      </c>
    </row>
    <row r="10530" spans="1:5" ht="40.5">
      <c r="A10530" s="37">
        <v>10528</v>
      </c>
      <c r="B10530" s="37"/>
      <c r="C10530" s="37" t="s">
        <v>10389</v>
      </c>
      <c r="D10530" s="5" t="s">
        <v>10389</v>
      </c>
      <c r="E10530" s="3">
        <v>1</v>
      </c>
    </row>
    <row r="10531" spans="1:5">
      <c r="A10531" s="37">
        <v>10529</v>
      </c>
      <c r="B10531" s="37"/>
      <c r="C10531" s="37" t="s">
        <v>10390</v>
      </c>
      <c r="D10531" s="5" t="s">
        <v>10390</v>
      </c>
      <c r="E10531" s="3">
        <v>1</v>
      </c>
    </row>
    <row r="10532" spans="1:5">
      <c r="A10532" s="37">
        <v>10530</v>
      </c>
      <c r="B10532" s="37"/>
      <c r="C10532" s="37" t="s">
        <v>10391</v>
      </c>
      <c r="D10532" s="5" t="s">
        <v>10391</v>
      </c>
      <c r="E10532" s="3">
        <v>1</v>
      </c>
    </row>
    <row r="10533" spans="1:5">
      <c r="A10533" s="37">
        <v>10531</v>
      </c>
      <c r="B10533" s="37"/>
      <c r="C10533" s="37" t="s">
        <v>10392</v>
      </c>
      <c r="D10533" s="5" t="s">
        <v>10392</v>
      </c>
      <c r="E10533" s="3">
        <v>1</v>
      </c>
    </row>
    <row r="10534" spans="1:5" ht="40.5">
      <c r="A10534" s="37">
        <v>10532</v>
      </c>
      <c r="B10534" s="37"/>
      <c r="C10534" s="37" t="s">
        <v>10393</v>
      </c>
      <c r="D10534" s="5" t="s">
        <v>10393</v>
      </c>
      <c r="E10534" s="3">
        <v>1</v>
      </c>
    </row>
    <row r="10535" spans="1:5">
      <c r="A10535" s="37">
        <v>10533</v>
      </c>
      <c r="B10535" s="37"/>
      <c r="C10535" s="37" t="s">
        <v>10394</v>
      </c>
      <c r="D10535" s="5" t="s">
        <v>10394</v>
      </c>
      <c r="E10535" s="3">
        <v>1</v>
      </c>
    </row>
    <row r="10536" spans="1:5" ht="40.5">
      <c r="A10536" s="37">
        <v>10534</v>
      </c>
      <c r="B10536" s="37"/>
      <c r="C10536" s="37" t="s">
        <v>10395</v>
      </c>
      <c r="D10536" s="5" t="s">
        <v>10395</v>
      </c>
      <c r="E10536" s="3">
        <v>1</v>
      </c>
    </row>
    <row r="10537" spans="1:5" ht="40.5">
      <c r="A10537" s="37">
        <v>10535</v>
      </c>
      <c r="B10537" s="37"/>
      <c r="C10537" s="37" t="s">
        <v>10396</v>
      </c>
      <c r="D10537" s="5" t="s">
        <v>10396</v>
      </c>
      <c r="E10537" s="3">
        <v>1</v>
      </c>
    </row>
    <row r="10538" spans="1:5" ht="60.75">
      <c r="A10538" s="37">
        <v>10536</v>
      </c>
      <c r="B10538" s="37"/>
      <c r="C10538" s="37" t="s">
        <v>10397</v>
      </c>
      <c r="D10538" s="5" t="s">
        <v>10397</v>
      </c>
      <c r="E10538" s="3">
        <v>1</v>
      </c>
    </row>
    <row r="10539" spans="1:5">
      <c r="A10539" s="37">
        <v>10537</v>
      </c>
      <c r="B10539" s="37"/>
      <c r="C10539" s="37" t="s">
        <v>10398</v>
      </c>
      <c r="D10539" s="5" t="s">
        <v>10398</v>
      </c>
      <c r="E10539" s="3">
        <v>1</v>
      </c>
    </row>
    <row r="10540" spans="1:5">
      <c r="A10540" s="37">
        <v>10538</v>
      </c>
      <c r="B10540" s="37"/>
      <c r="C10540" s="37" t="s">
        <v>10399</v>
      </c>
      <c r="D10540" s="5" t="s">
        <v>10399</v>
      </c>
      <c r="E10540" s="3">
        <v>1</v>
      </c>
    </row>
    <row r="10541" spans="1:5">
      <c r="A10541" s="37">
        <v>10539</v>
      </c>
      <c r="B10541" s="37"/>
      <c r="C10541" s="37" t="s">
        <v>10400</v>
      </c>
      <c r="D10541" s="5" t="s">
        <v>10400</v>
      </c>
      <c r="E10541" s="3">
        <v>1</v>
      </c>
    </row>
    <row r="10542" spans="1:5">
      <c r="A10542" s="37">
        <v>10540</v>
      </c>
      <c r="B10542" s="37"/>
      <c r="C10542" s="37" t="s">
        <v>10401</v>
      </c>
      <c r="D10542" s="5" t="s">
        <v>10401</v>
      </c>
      <c r="E10542" s="3">
        <v>1</v>
      </c>
    </row>
    <row r="10543" spans="1:5">
      <c r="A10543" s="37">
        <v>10541</v>
      </c>
      <c r="B10543" s="37"/>
      <c r="C10543" s="37" t="s">
        <v>10402</v>
      </c>
      <c r="D10543" s="5" t="s">
        <v>10402</v>
      </c>
      <c r="E10543" s="3">
        <v>1</v>
      </c>
    </row>
    <row r="10544" spans="1:5" ht="40.5">
      <c r="A10544" s="37">
        <v>10542</v>
      </c>
      <c r="B10544" s="37"/>
      <c r="C10544" s="37" t="s">
        <v>10403</v>
      </c>
      <c r="D10544" s="5" t="s">
        <v>10403</v>
      </c>
      <c r="E10544" s="3">
        <v>1</v>
      </c>
    </row>
    <row r="10545" spans="1:5">
      <c r="A10545" s="37">
        <v>10543</v>
      </c>
      <c r="B10545" s="37"/>
      <c r="C10545" s="37" t="s">
        <v>10404</v>
      </c>
      <c r="D10545" s="5" t="s">
        <v>10404</v>
      </c>
      <c r="E10545" s="3">
        <v>1</v>
      </c>
    </row>
    <row r="10546" spans="1:5" ht="60.75">
      <c r="A10546" s="37">
        <v>10544</v>
      </c>
      <c r="B10546" s="37"/>
      <c r="C10546" s="37" t="s">
        <v>10405</v>
      </c>
      <c r="D10546" s="5" t="s">
        <v>10405</v>
      </c>
      <c r="E10546" s="3">
        <v>1</v>
      </c>
    </row>
    <row r="10547" spans="1:5" ht="60.75">
      <c r="A10547" s="37">
        <v>10545</v>
      </c>
      <c r="B10547" s="37"/>
      <c r="C10547" s="37" t="s">
        <v>10406</v>
      </c>
      <c r="D10547" s="5" t="s">
        <v>10406</v>
      </c>
      <c r="E10547" s="3">
        <v>1</v>
      </c>
    </row>
    <row r="10548" spans="1:5" ht="40.5">
      <c r="A10548" s="37">
        <v>10546</v>
      </c>
      <c r="B10548" s="37"/>
      <c r="C10548" s="37" t="s">
        <v>10407</v>
      </c>
      <c r="D10548" s="5" t="s">
        <v>10407</v>
      </c>
      <c r="E10548" s="3">
        <v>1</v>
      </c>
    </row>
    <row r="10549" spans="1:5" ht="40.5">
      <c r="A10549" s="37">
        <v>10547</v>
      </c>
      <c r="B10549" s="37"/>
      <c r="C10549" s="37" t="s">
        <v>10408</v>
      </c>
      <c r="D10549" s="5" t="s">
        <v>10408</v>
      </c>
      <c r="E10549" s="3">
        <v>1</v>
      </c>
    </row>
    <row r="10550" spans="1:5">
      <c r="A10550" s="37">
        <v>10548</v>
      </c>
      <c r="B10550" s="37"/>
      <c r="C10550" s="37" t="s">
        <v>10409</v>
      </c>
      <c r="D10550" s="5" t="s">
        <v>10409</v>
      </c>
      <c r="E10550" s="3">
        <v>1</v>
      </c>
    </row>
    <row r="10551" spans="1:5" ht="40.5">
      <c r="A10551" s="37">
        <v>10549</v>
      </c>
      <c r="B10551" s="37"/>
      <c r="C10551" s="37" t="s">
        <v>10410</v>
      </c>
      <c r="D10551" s="5" t="s">
        <v>10410</v>
      </c>
      <c r="E10551" s="3">
        <v>1</v>
      </c>
    </row>
    <row r="10552" spans="1:5" ht="60.75">
      <c r="A10552" s="37">
        <v>10550</v>
      </c>
      <c r="B10552" s="37"/>
      <c r="C10552" s="37" t="s">
        <v>10411</v>
      </c>
      <c r="D10552" s="5" t="s">
        <v>10411</v>
      </c>
      <c r="E10552" s="3">
        <v>1</v>
      </c>
    </row>
    <row r="10553" spans="1:5" ht="60.75">
      <c r="A10553" s="37">
        <v>10551</v>
      </c>
      <c r="B10553" s="37"/>
      <c r="C10553" s="37" t="s">
        <v>10412</v>
      </c>
      <c r="D10553" s="5" t="s">
        <v>10412</v>
      </c>
      <c r="E10553" s="3">
        <v>1</v>
      </c>
    </row>
    <row r="10554" spans="1:5" ht="40.5">
      <c r="A10554" s="37">
        <v>10552</v>
      </c>
      <c r="B10554" s="37"/>
      <c r="C10554" s="37" t="s">
        <v>10413</v>
      </c>
      <c r="D10554" s="5" t="s">
        <v>10413</v>
      </c>
      <c r="E10554" s="3">
        <v>1</v>
      </c>
    </row>
    <row r="10555" spans="1:5" ht="40.5">
      <c r="A10555" s="37">
        <v>10553</v>
      </c>
      <c r="B10555" s="37"/>
      <c r="C10555" s="37" t="s">
        <v>10414</v>
      </c>
      <c r="D10555" s="5" t="s">
        <v>10414</v>
      </c>
      <c r="E10555" s="3">
        <v>1</v>
      </c>
    </row>
    <row r="10556" spans="1:5">
      <c r="A10556" s="37">
        <v>10554</v>
      </c>
      <c r="B10556" s="37"/>
      <c r="C10556" s="37" t="s">
        <v>10415</v>
      </c>
      <c r="D10556" s="5" t="s">
        <v>10415</v>
      </c>
      <c r="E10556" s="3">
        <v>1</v>
      </c>
    </row>
    <row r="10557" spans="1:5" ht="40.5">
      <c r="A10557" s="37">
        <v>10555</v>
      </c>
      <c r="B10557" s="37"/>
      <c r="C10557" s="37" t="s">
        <v>10416</v>
      </c>
      <c r="D10557" s="5" t="s">
        <v>10416</v>
      </c>
      <c r="E10557" s="3">
        <v>1</v>
      </c>
    </row>
    <row r="10558" spans="1:5" ht="40.5">
      <c r="A10558" s="37">
        <v>10556</v>
      </c>
      <c r="B10558" s="37"/>
      <c r="C10558" s="37" t="s">
        <v>10417</v>
      </c>
      <c r="D10558" s="5" t="s">
        <v>10417</v>
      </c>
      <c r="E10558" s="3">
        <v>1</v>
      </c>
    </row>
    <row r="10559" spans="1:5" ht="40.5">
      <c r="A10559" s="37">
        <v>10557</v>
      </c>
      <c r="B10559" s="37"/>
      <c r="C10559" s="37" t="s">
        <v>10418</v>
      </c>
      <c r="D10559" s="5" t="s">
        <v>10418</v>
      </c>
      <c r="E10559" s="3">
        <v>1</v>
      </c>
    </row>
    <row r="10560" spans="1:5">
      <c r="A10560" s="37">
        <v>10558</v>
      </c>
      <c r="B10560" s="37"/>
      <c r="C10560" s="37" t="s">
        <v>10419</v>
      </c>
      <c r="D10560" s="5" t="s">
        <v>10419</v>
      </c>
      <c r="E10560" s="3">
        <v>1</v>
      </c>
    </row>
    <row r="10561" spans="1:5" ht="60.75">
      <c r="A10561" s="37">
        <v>10559</v>
      </c>
      <c r="B10561" s="37"/>
      <c r="C10561" s="37" t="s">
        <v>10420</v>
      </c>
      <c r="D10561" s="5" t="s">
        <v>10420</v>
      </c>
      <c r="E10561" s="3">
        <v>1</v>
      </c>
    </row>
    <row r="10562" spans="1:5" ht="40.5">
      <c r="A10562" s="37">
        <v>10560</v>
      </c>
      <c r="B10562" s="37"/>
      <c r="C10562" s="37" t="s">
        <v>10421</v>
      </c>
      <c r="D10562" s="5" t="s">
        <v>10421</v>
      </c>
      <c r="E10562" s="3">
        <v>1</v>
      </c>
    </row>
    <row r="10563" spans="1:5" ht="60.75">
      <c r="A10563" s="37">
        <v>10561</v>
      </c>
      <c r="B10563" s="37"/>
      <c r="C10563" s="37" t="s">
        <v>10422</v>
      </c>
      <c r="D10563" s="5" t="s">
        <v>10422</v>
      </c>
      <c r="E10563" s="3">
        <v>1</v>
      </c>
    </row>
    <row r="10564" spans="1:5" ht="60.75">
      <c r="A10564" s="37">
        <v>10562</v>
      </c>
      <c r="B10564" s="37"/>
      <c r="C10564" s="37" t="s">
        <v>10423</v>
      </c>
      <c r="D10564" s="5" t="s">
        <v>10423</v>
      </c>
      <c r="E10564" s="3">
        <v>1</v>
      </c>
    </row>
    <row r="10565" spans="1:5" ht="60.75">
      <c r="A10565" s="37">
        <v>10563</v>
      </c>
      <c r="B10565" s="37"/>
      <c r="C10565" s="37" t="s">
        <v>10424</v>
      </c>
      <c r="D10565" s="5" t="s">
        <v>10424</v>
      </c>
      <c r="E10565" s="3">
        <v>1</v>
      </c>
    </row>
    <row r="10566" spans="1:5" ht="40.5">
      <c r="A10566" s="37">
        <v>10564</v>
      </c>
      <c r="B10566" s="37"/>
      <c r="C10566" s="37" t="s">
        <v>10425</v>
      </c>
      <c r="D10566" s="5" t="s">
        <v>10425</v>
      </c>
      <c r="E10566" s="3">
        <v>1</v>
      </c>
    </row>
    <row r="10567" spans="1:5">
      <c r="A10567" s="37">
        <v>10565</v>
      </c>
      <c r="B10567" s="37"/>
      <c r="C10567" s="37" t="s">
        <v>10426</v>
      </c>
      <c r="D10567" s="5" t="s">
        <v>10426</v>
      </c>
      <c r="E10567" s="3">
        <v>1</v>
      </c>
    </row>
    <row r="10568" spans="1:5">
      <c r="A10568" s="37">
        <v>10566</v>
      </c>
      <c r="B10568" s="37"/>
      <c r="C10568" s="37" t="s">
        <v>10427</v>
      </c>
      <c r="D10568" s="5" t="s">
        <v>10427</v>
      </c>
      <c r="E10568" s="3">
        <v>1</v>
      </c>
    </row>
    <row r="10569" spans="1:5" ht="40.5">
      <c r="A10569" s="37">
        <v>10567</v>
      </c>
      <c r="B10569" s="37"/>
      <c r="C10569" s="37" t="s">
        <v>10428</v>
      </c>
      <c r="D10569" s="5" t="s">
        <v>10428</v>
      </c>
      <c r="E10569" s="3">
        <v>1</v>
      </c>
    </row>
    <row r="10570" spans="1:5" ht="40.5">
      <c r="A10570" s="37">
        <v>10568</v>
      </c>
      <c r="B10570" s="37"/>
      <c r="C10570" s="37" t="s">
        <v>10429</v>
      </c>
      <c r="D10570" s="5" t="s">
        <v>10429</v>
      </c>
      <c r="E10570" s="3">
        <v>1</v>
      </c>
    </row>
    <row r="10571" spans="1:5">
      <c r="A10571" s="37">
        <v>10569</v>
      </c>
      <c r="B10571" s="37"/>
      <c r="C10571" s="37" t="s">
        <v>10430</v>
      </c>
      <c r="D10571" s="5" t="s">
        <v>10430</v>
      </c>
      <c r="E10571" s="3">
        <v>1</v>
      </c>
    </row>
    <row r="10572" spans="1:5">
      <c r="A10572" s="37">
        <v>10570</v>
      </c>
      <c r="B10572" s="37"/>
      <c r="C10572" s="37" t="s">
        <v>10431</v>
      </c>
      <c r="D10572" s="5" t="s">
        <v>10431</v>
      </c>
      <c r="E10572" s="3">
        <v>1</v>
      </c>
    </row>
    <row r="10573" spans="1:5" ht="40.5">
      <c r="A10573" s="37">
        <v>10571</v>
      </c>
      <c r="B10573" s="37"/>
      <c r="C10573" s="37" t="s">
        <v>10432</v>
      </c>
      <c r="D10573" s="5" t="s">
        <v>10432</v>
      </c>
      <c r="E10573" s="3">
        <v>1</v>
      </c>
    </row>
    <row r="10574" spans="1:5" ht="60.75">
      <c r="A10574" s="37">
        <v>10572</v>
      </c>
      <c r="B10574" s="37"/>
      <c r="C10574" s="37" t="s">
        <v>10433</v>
      </c>
      <c r="D10574" s="5" t="s">
        <v>10433</v>
      </c>
      <c r="E10574" s="3">
        <v>1</v>
      </c>
    </row>
    <row r="10575" spans="1:5" ht="40.5">
      <c r="A10575" s="37">
        <v>10573</v>
      </c>
      <c r="B10575" s="37"/>
      <c r="C10575" s="37" t="s">
        <v>10434</v>
      </c>
      <c r="D10575" s="5" t="s">
        <v>10434</v>
      </c>
      <c r="E10575" s="3">
        <v>1</v>
      </c>
    </row>
    <row r="10576" spans="1:5" ht="40.5">
      <c r="A10576" s="37">
        <v>10574</v>
      </c>
      <c r="B10576" s="37"/>
      <c r="C10576" s="37" t="s">
        <v>10435</v>
      </c>
      <c r="D10576" s="5" t="s">
        <v>10435</v>
      </c>
      <c r="E10576" s="3">
        <v>1</v>
      </c>
    </row>
    <row r="10577" spans="1:5" ht="40.5">
      <c r="A10577" s="37">
        <v>10575</v>
      </c>
      <c r="B10577" s="37"/>
      <c r="C10577" s="37" t="s">
        <v>10436</v>
      </c>
      <c r="D10577" s="5" t="s">
        <v>10436</v>
      </c>
      <c r="E10577" s="3">
        <v>1</v>
      </c>
    </row>
    <row r="10578" spans="1:5" ht="40.5">
      <c r="A10578" s="37">
        <v>10576</v>
      </c>
      <c r="B10578" s="37"/>
      <c r="C10578" s="37" t="s">
        <v>10437</v>
      </c>
      <c r="D10578" s="5" t="s">
        <v>10437</v>
      </c>
      <c r="E10578" s="3">
        <v>1</v>
      </c>
    </row>
    <row r="10579" spans="1:5" ht="40.5">
      <c r="A10579" s="37">
        <v>10577</v>
      </c>
      <c r="B10579" s="37"/>
      <c r="C10579" s="37" t="s">
        <v>10438</v>
      </c>
      <c r="D10579" s="5" t="s">
        <v>10438</v>
      </c>
      <c r="E10579" s="3">
        <v>1</v>
      </c>
    </row>
    <row r="10580" spans="1:5" ht="40.5">
      <c r="A10580" s="37">
        <v>10578</v>
      </c>
      <c r="B10580" s="37"/>
      <c r="C10580" s="37" t="s">
        <v>10439</v>
      </c>
      <c r="D10580" s="5" t="s">
        <v>10439</v>
      </c>
      <c r="E10580" s="3">
        <v>1</v>
      </c>
    </row>
    <row r="10581" spans="1:5" ht="40.5">
      <c r="A10581" s="37">
        <v>10579</v>
      </c>
      <c r="B10581" s="37"/>
      <c r="C10581" s="37" t="s">
        <v>10440</v>
      </c>
      <c r="D10581" s="5" t="s">
        <v>10440</v>
      </c>
      <c r="E10581" s="3">
        <v>1</v>
      </c>
    </row>
    <row r="10582" spans="1:5" ht="40.5">
      <c r="A10582" s="37">
        <v>10580</v>
      </c>
      <c r="B10582" s="37"/>
      <c r="C10582" s="37" t="s">
        <v>10441</v>
      </c>
      <c r="D10582" s="5" t="s">
        <v>10441</v>
      </c>
      <c r="E10582" s="3">
        <v>1</v>
      </c>
    </row>
    <row r="10583" spans="1:5" ht="40.5">
      <c r="A10583" s="37">
        <v>10581</v>
      </c>
      <c r="B10583" s="37"/>
      <c r="C10583" s="37" t="s">
        <v>10442</v>
      </c>
      <c r="D10583" s="5" t="s">
        <v>10442</v>
      </c>
      <c r="E10583" s="3">
        <v>1</v>
      </c>
    </row>
    <row r="10584" spans="1:5">
      <c r="A10584" s="37">
        <v>10582</v>
      </c>
      <c r="B10584" s="37"/>
      <c r="C10584" s="37" t="s">
        <v>10443</v>
      </c>
      <c r="D10584" s="5" t="s">
        <v>10443</v>
      </c>
      <c r="E10584" s="3">
        <v>1</v>
      </c>
    </row>
    <row r="10585" spans="1:5" ht="40.5">
      <c r="A10585" s="37">
        <v>10583</v>
      </c>
      <c r="B10585" s="37"/>
      <c r="C10585" s="37" t="s">
        <v>10444</v>
      </c>
      <c r="D10585" s="5" t="s">
        <v>10444</v>
      </c>
      <c r="E10585" s="3">
        <v>1</v>
      </c>
    </row>
    <row r="10586" spans="1:5">
      <c r="A10586" s="37">
        <v>10584</v>
      </c>
      <c r="B10586" s="37"/>
      <c r="C10586" s="37" t="s">
        <v>10445</v>
      </c>
      <c r="D10586" s="5" t="s">
        <v>10445</v>
      </c>
      <c r="E10586" s="3">
        <v>1</v>
      </c>
    </row>
    <row r="10587" spans="1:5" ht="40.5">
      <c r="A10587" s="37">
        <v>10585</v>
      </c>
      <c r="B10587" s="37"/>
      <c r="C10587" s="37" t="s">
        <v>10446</v>
      </c>
      <c r="D10587" s="5" t="s">
        <v>10446</v>
      </c>
      <c r="E10587" s="3">
        <v>1</v>
      </c>
    </row>
    <row r="10588" spans="1:5">
      <c r="A10588" s="37">
        <v>10586</v>
      </c>
      <c r="B10588" s="37"/>
      <c r="C10588" s="37" t="s">
        <v>10447</v>
      </c>
      <c r="D10588" s="5" t="s">
        <v>10447</v>
      </c>
      <c r="E10588" s="3">
        <v>1</v>
      </c>
    </row>
    <row r="10589" spans="1:5" ht="40.5">
      <c r="A10589" s="37">
        <v>10587</v>
      </c>
      <c r="B10589" s="37"/>
      <c r="C10589" s="37" t="s">
        <v>10448</v>
      </c>
      <c r="D10589" s="5" t="s">
        <v>10448</v>
      </c>
      <c r="E10589" s="3">
        <v>1</v>
      </c>
    </row>
    <row r="10590" spans="1:5" ht="40.5">
      <c r="A10590" s="37">
        <v>10588</v>
      </c>
      <c r="B10590" s="37"/>
      <c r="C10590" s="37" t="s">
        <v>10449</v>
      </c>
      <c r="D10590" s="5" t="s">
        <v>10449</v>
      </c>
      <c r="E10590" s="3">
        <v>1</v>
      </c>
    </row>
    <row r="10591" spans="1:5" ht="40.5">
      <c r="A10591" s="37">
        <v>10589</v>
      </c>
      <c r="B10591" s="37"/>
      <c r="C10591" s="37" t="s">
        <v>10450</v>
      </c>
      <c r="D10591" s="5" t="s">
        <v>10450</v>
      </c>
      <c r="E10591" s="3">
        <v>1</v>
      </c>
    </row>
    <row r="10592" spans="1:5" ht="40.5">
      <c r="A10592" s="37">
        <v>10590</v>
      </c>
      <c r="B10592" s="37"/>
      <c r="C10592" s="37" t="s">
        <v>10451</v>
      </c>
      <c r="D10592" s="5" t="s">
        <v>10451</v>
      </c>
      <c r="E10592" s="3">
        <v>1</v>
      </c>
    </row>
    <row r="10593" spans="1:5" ht="40.5">
      <c r="A10593" s="37">
        <v>10591</v>
      </c>
      <c r="B10593" s="37"/>
      <c r="C10593" s="37" t="s">
        <v>10452</v>
      </c>
      <c r="D10593" s="5" t="s">
        <v>10452</v>
      </c>
      <c r="E10593" s="3">
        <v>1</v>
      </c>
    </row>
    <row r="10594" spans="1:5" ht="40.5">
      <c r="A10594" s="37">
        <v>10592</v>
      </c>
      <c r="B10594" s="37"/>
      <c r="C10594" s="37" t="s">
        <v>10453</v>
      </c>
      <c r="D10594" s="5" t="s">
        <v>10453</v>
      </c>
      <c r="E10594" s="3">
        <v>1</v>
      </c>
    </row>
    <row r="10595" spans="1:5">
      <c r="A10595" s="37">
        <v>10593</v>
      </c>
      <c r="B10595" s="37"/>
      <c r="C10595" s="37" t="s">
        <v>10454</v>
      </c>
      <c r="D10595" s="5" t="s">
        <v>10454</v>
      </c>
      <c r="E10595" s="3">
        <v>1</v>
      </c>
    </row>
    <row r="10596" spans="1:5" ht="60.75">
      <c r="A10596" s="37">
        <v>10594</v>
      </c>
      <c r="B10596" s="37"/>
      <c r="C10596" s="37" t="s">
        <v>10455</v>
      </c>
      <c r="D10596" s="5" t="s">
        <v>10455</v>
      </c>
      <c r="E10596" s="3">
        <v>1</v>
      </c>
    </row>
    <row r="10597" spans="1:5" ht="40.5">
      <c r="A10597" s="37">
        <v>10595</v>
      </c>
      <c r="B10597" s="37"/>
      <c r="C10597" s="37" t="s">
        <v>10456</v>
      </c>
      <c r="D10597" s="5" t="s">
        <v>10456</v>
      </c>
      <c r="E10597" s="3">
        <v>1</v>
      </c>
    </row>
    <row r="10598" spans="1:5" ht="40.5">
      <c r="A10598" s="37">
        <v>10596</v>
      </c>
      <c r="B10598" s="37"/>
      <c r="C10598" s="37" t="s">
        <v>10457</v>
      </c>
      <c r="D10598" s="5" t="s">
        <v>10457</v>
      </c>
      <c r="E10598" s="3">
        <v>1</v>
      </c>
    </row>
    <row r="10599" spans="1:5" ht="40.5">
      <c r="A10599" s="37">
        <v>10597</v>
      </c>
      <c r="B10599" s="37"/>
      <c r="C10599" s="37" t="s">
        <v>10458</v>
      </c>
      <c r="D10599" s="5" t="s">
        <v>10458</v>
      </c>
      <c r="E10599" s="3">
        <v>1</v>
      </c>
    </row>
    <row r="10600" spans="1:5">
      <c r="A10600" s="37">
        <v>10598</v>
      </c>
      <c r="B10600" s="37"/>
      <c r="C10600" s="37" t="s">
        <v>10459</v>
      </c>
      <c r="D10600" s="5" t="s">
        <v>10459</v>
      </c>
      <c r="E10600" s="3">
        <v>1</v>
      </c>
    </row>
    <row r="10601" spans="1:5">
      <c r="A10601" s="37">
        <v>10599</v>
      </c>
      <c r="B10601" s="37"/>
      <c r="C10601" s="37" t="s">
        <v>10460</v>
      </c>
      <c r="D10601" s="5" t="s">
        <v>10460</v>
      </c>
      <c r="E10601" s="3">
        <v>1</v>
      </c>
    </row>
    <row r="10602" spans="1:5" ht="40.5">
      <c r="A10602" s="37">
        <v>10600</v>
      </c>
      <c r="B10602" s="37"/>
      <c r="C10602" s="37" t="s">
        <v>10461</v>
      </c>
      <c r="D10602" s="5" t="s">
        <v>10461</v>
      </c>
      <c r="E10602" s="3">
        <v>1</v>
      </c>
    </row>
    <row r="10603" spans="1:5" ht="40.5">
      <c r="A10603" s="37">
        <v>10601</v>
      </c>
      <c r="B10603" s="37"/>
      <c r="C10603" s="37" t="s">
        <v>10462</v>
      </c>
      <c r="D10603" s="5" t="s">
        <v>10462</v>
      </c>
      <c r="E10603" s="3">
        <v>1</v>
      </c>
    </row>
    <row r="10604" spans="1:5" ht="40.5">
      <c r="A10604" s="37">
        <v>10602</v>
      </c>
      <c r="B10604" s="37"/>
      <c r="C10604" s="37" t="s">
        <v>10463</v>
      </c>
      <c r="D10604" s="5" t="s">
        <v>10463</v>
      </c>
      <c r="E10604" s="3">
        <v>1</v>
      </c>
    </row>
    <row r="10605" spans="1:5" ht="40.5">
      <c r="A10605" s="37">
        <v>10603</v>
      </c>
      <c r="B10605" s="37"/>
      <c r="C10605" s="37" t="s">
        <v>10464</v>
      </c>
      <c r="D10605" s="5" t="s">
        <v>10464</v>
      </c>
      <c r="E10605" s="3">
        <v>1</v>
      </c>
    </row>
    <row r="10606" spans="1:5" ht="40.5">
      <c r="A10606" s="37">
        <v>10604</v>
      </c>
      <c r="B10606" s="37"/>
      <c r="C10606" s="37" t="s">
        <v>10465</v>
      </c>
      <c r="D10606" s="5" t="s">
        <v>10465</v>
      </c>
      <c r="E10606" s="3">
        <v>1</v>
      </c>
    </row>
    <row r="10607" spans="1:5" ht="40.5">
      <c r="A10607" s="37">
        <v>10605</v>
      </c>
      <c r="B10607" s="37"/>
      <c r="C10607" s="37" t="s">
        <v>10466</v>
      </c>
      <c r="D10607" s="5" t="s">
        <v>10466</v>
      </c>
      <c r="E10607" s="3">
        <v>1</v>
      </c>
    </row>
    <row r="10608" spans="1:5">
      <c r="A10608" s="37">
        <v>10606</v>
      </c>
      <c r="B10608" s="37"/>
      <c r="C10608" s="37" t="s">
        <v>10467</v>
      </c>
      <c r="D10608" s="5" t="s">
        <v>10467</v>
      </c>
      <c r="E10608" s="3">
        <v>1</v>
      </c>
    </row>
    <row r="10609" spans="1:5">
      <c r="A10609" s="37">
        <v>10607</v>
      </c>
      <c r="B10609" s="37"/>
      <c r="C10609" s="37" t="s">
        <v>10468</v>
      </c>
      <c r="D10609" s="5" t="s">
        <v>10468</v>
      </c>
      <c r="E10609" s="3">
        <v>1</v>
      </c>
    </row>
    <row r="10610" spans="1:5">
      <c r="A10610" s="37">
        <v>10608</v>
      </c>
      <c r="B10610" s="37"/>
      <c r="C10610" s="37" t="s">
        <v>10469</v>
      </c>
      <c r="D10610" s="5" t="s">
        <v>10469</v>
      </c>
      <c r="E10610" s="3">
        <v>1</v>
      </c>
    </row>
    <row r="10611" spans="1:5">
      <c r="A10611" s="37">
        <v>10609</v>
      </c>
      <c r="B10611" s="37"/>
      <c r="C10611" s="37" t="s">
        <v>10470</v>
      </c>
      <c r="D10611" s="5" t="s">
        <v>10470</v>
      </c>
      <c r="E10611" s="3">
        <v>1</v>
      </c>
    </row>
    <row r="10612" spans="1:5">
      <c r="A10612" s="37">
        <v>10610</v>
      </c>
      <c r="B10612" s="37"/>
      <c r="C10612" s="37" t="s">
        <v>10471</v>
      </c>
      <c r="D10612" s="5" t="s">
        <v>10471</v>
      </c>
      <c r="E10612" s="3">
        <v>1</v>
      </c>
    </row>
    <row r="10613" spans="1:5">
      <c r="A10613" s="37">
        <v>10611</v>
      </c>
      <c r="B10613" s="37"/>
      <c r="C10613" s="37" t="s">
        <v>10472</v>
      </c>
      <c r="D10613" s="5" t="s">
        <v>10472</v>
      </c>
      <c r="E10613" s="3">
        <v>1</v>
      </c>
    </row>
    <row r="10614" spans="1:5" ht="40.5">
      <c r="A10614" s="37">
        <v>10612</v>
      </c>
      <c r="B10614" s="37"/>
      <c r="C10614" s="37" t="s">
        <v>10473</v>
      </c>
      <c r="D10614" s="5" t="s">
        <v>10473</v>
      </c>
      <c r="E10614" s="3">
        <v>1</v>
      </c>
    </row>
    <row r="10615" spans="1:5">
      <c r="A10615" s="37">
        <v>10613</v>
      </c>
      <c r="B10615" s="37"/>
      <c r="C10615" s="37" t="s">
        <v>10474</v>
      </c>
      <c r="D10615" s="5" t="s">
        <v>10474</v>
      </c>
      <c r="E10615" s="3">
        <v>1</v>
      </c>
    </row>
    <row r="10616" spans="1:5">
      <c r="A10616" s="37">
        <v>10614</v>
      </c>
      <c r="B10616" s="37"/>
      <c r="C10616" s="37" t="s">
        <v>10475</v>
      </c>
      <c r="D10616" s="5" t="s">
        <v>10475</v>
      </c>
      <c r="E10616" s="3">
        <v>1</v>
      </c>
    </row>
    <row r="10617" spans="1:5" ht="40.5">
      <c r="A10617" s="37">
        <v>10615</v>
      </c>
      <c r="B10617" s="37"/>
      <c r="C10617" s="37" t="s">
        <v>10476</v>
      </c>
      <c r="D10617" s="5" t="s">
        <v>10476</v>
      </c>
      <c r="E10617" s="3">
        <v>1</v>
      </c>
    </row>
    <row r="10618" spans="1:5" ht="40.5">
      <c r="A10618" s="37">
        <v>10616</v>
      </c>
      <c r="B10618" s="37"/>
      <c r="C10618" s="37" t="s">
        <v>10477</v>
      </c>
      <c r="D10618" s="5" t="s">
        <v>10477</v>
      </c>
      <c r="E10618" s="3">
        <v>1</v>
      </c>
    </row>
    <row r="10619" spans="1:5">
      <c r="A10619" s="37">
        <v>10617</v>
      </c>
      <c r="B10619" s="37"/>
      <c r="C10619" s="37" t="s">
        <v>10478</v>
      </c>
      <c r="D10619" s="5" t="s">
        <v>10478</v>
      </c>
      <c r="E10619" s="3">
        <v>1</v>
      </c>
    </row>
    <row r="10620" spans="1:5" ht="40.5">
      <c r="A10620" s="37">
        <v>10618</v>
      </c>
      <c r="B10620" s="37"/>
      <c r="C10620" s="37" t="s">
        <v>10479</v>
      </c>
      <c r="D10620" s="5" t="s">
        <v>10479</v>
      </c>
      <c r="E10620" s="3">
        <v>1</v>
      </c>
    </row>
    <row r="10621" spans="1:5" ht="40.5">
      <c r="A10621" s="37">
        <v>10619</v>
      </c>
      <c r="B10621" s="37"/>
      <c r="C10621" s="37" t="s">
        <v>10480</v>
      </c>
      <c r="D10621" s="5" t="s">
        <v>10480</v>
      </c>
      <c r="E10621" s="3">
        <v>1</v>
      </c>
    </row>
    <row r="10622" spans="1:5" ht="40.5">
      <c r="A10622" s="37">
        <v>10620</v>
      </c>
      <c r="B10622" s="37"/>
      <c r="C10622" s="37" t="s">
        <v>10481</v>
      </c>
      <c r="D10622" s="5" t="s">
        <v>10481</v>
      </c>
      <c r="E10622" s="3">
        <v>1</v>
      </c>
    </row>
    <row r="10623" spans="1:5">
      <c r="A10623" s="37">
        <v>10621</v>
      </c>
      <c r="B10623" s="37"/>
      <c r="C10623" s="37" t="s">
        <v>10482</v>
      </c>
      <c r="D10623" s="5" t="s">
        <v>10482</v>
      </c>
      <c r="E10623" s="3">
        <v>1</v>
      </c>
    </row>
    <row r="10624" spans="1:5" ht="40.5">
      <c r="A10624" s="37">
        <v>10622</v>
      </c>
      <c r="B10624" s="37"/>
      <c r="C10624" s="37" t="s">
        <v>10483</v>
      </c>
      <c r="D10624" s="5" t="s">
        <v>10483</v>
      </c>
      <c r="E10624" s="3">
        <v>1</v>
      </c>
    </row>
    <row r="10625" spans="1:5" ht="40.5">
      <c r="A10625" s="37">
        <v>10623</v>
      </c>
      <c r="B10625" s="37"/>
      <c r="C10625" s="37" t="s">
        <v>10484</v>
      </c>
      <c r="D10625" s="5" t="s">
        <v>10484</v>
      </c>
      <c r="E10625" s="3">
        <v>1</v>
      </c>
    </row>
    <row r="10626" spans="1:5" ht="40.5">
      <c r="A10626" s="37">
        <v>10624</v>
      </c>
      <c r="B10626" s="37"/>
      <c r="C10626" s="37" t="s">
        <v>10485</v>
      </c>
      <c r="D10626" s="5" t="s">
        <v>10485</v>
      </c>
      <c r="E10626" s="3">
        <v>1</v>
      </c>
    </row>
    <row r="10627" spans="1:5">
      <c r="A10627" s="37">
        <v>10625</v>
      </c>
      <c r="B10627" s="37"/>
      <c r="C10627" s="37" t="s">
        <v>10486</v>
      </c>
      <c r="D10627" s="5" t="s">
        <v>10486</v>
      </c>
      <c r="E10627" s="3">
        <v>1</v>
      </c>
    </row>
    <row r="10628" spans="1:5">
      <c r="A10628" s="37">
        <v>10626</v>
      </c>
      <c r="B10628" s="37"/>
      <c r="C10628" s="37" t="s">
        <v>10487</v>
      </c>
      <c r="D10628" s="5" t="s">
        <v>10487</v>
      </c>
      <c r="E10628" s="3">
        <v>1</v>
      </c>
    </row>
    <row r="10629" spans="1:5">
      <c r="A10629" s="37">
        <v>10627</v>
      </c>
      <c r="B10629" s="37"/>
      <c r="C10629" s="37" t="s">
        <v>10488</v>
      </c>
      <c r="D10629" s="5" t="s">
        <v>10488</v>
      </c>
      <c r="E10629" s="3">
        <v>1</v>
      </c>
    </row>
    <row r="10630" spans="1:5">
      <c r="A10630" s="37">
        <v>10628</v>
      </c>
      <c r="B10630" s="37"/>
      <c r="C10630" s="37" t="s">
        <v>10489</v>
      </c>
      <c r="D10630" s="5" t="s">
        <v>10489</v>
      </c>
      <c r="E10630" s="3">
        <v>1</v>
      </c>
    </row>
    <row r="10631" spans="1:5" ht="60.75">
      <c r="A10631" s="37">
        <v>10629</v>
      </c>
      <c r="B10631" s="37"/>
      <c r="C10631" s="37" t="s">
        <v>10490</v>
      </c>
      <c r="D10631" s="5" t="s">
        <v>10490</v>
      </c>
      <c r="E10631" s="3">
        <v>1</v>
      </c>
    </row>
    <row r="10632" spans="1:5">
      <c r="A10632" s="37">
        <v>10630</v>
      </c>
      <c r="B10632" s="37"/>
      <c r="C10632" s="37" t="s">
        <v>10491</v>
      </c>
      <c r="D10632" s="5" t="s">
        <v>10491</v>
      </c>
      <c r="E10632" s="3">
        <v>1</v>
      </c>
    </row>
    <row r="10633" spans="1:5">
      <c r="A10633" s="37">
        <v>10631</v>
      </c>
      <c r="B10633" s="37"/>
      <c r="C10633" s="37" t="s">
        <v>10492</v>
      </c>
      <c r="D10633" s="5" t="s">
        <v>10492</v>
      </c>
      <c r="E10633" s="3">
        <v>1</v>
      </c>
    </row>
    <row r="10634" spans="1:5" ht="40.5">
      <c r="A10634" s="37">
        <v>10632</v>
      </c>
      <c r="B10634" s="37"/>
      <c r="C10634" s="37" t="s">
        <v>10493</v>
      </c>
      <c r="D10634" s="5" t="s">
        <v>10493</v>
      </c>
      <c r="E10634" s="3">
        <v>1</v>
      </c>
    </row>
    <row r="10635" spans="1:5">
      <c r="A10635" s="37">
        <v>10633</v>
      </c>
      <c r="B10635" s="37"/>
      <c r="C10635" s="37" t="s">
        <v>10494</v>
      </c>
      <c r="D10635" s="5" t="s">
        <v>10494</v>
      </c>
      <c r="E10635" s="3">
        <v>1</v>
      </c>
    </row>
    <row r="10636" spans="1:5">
      <c r="A10636" s="37">
        <v>10634</v>
      </c>
      <c r="B10636" s="37"/>
      <c r="C10636" s="37" t="s">
        <v>10495</v>
      </c>
      <c r="D10636" s="5" t="s">
        <v>10495</v>
      </c>
      <c r="E10636" s="3">
        <v>1</v>
      </c>
    </row>
    <row r="10637" spans="1:5" ht="40.5">
      <c r="A10637" s="37">
        <v>10635</v>
      </c>
      <c r="B10637" s="37"/>
      <c r="C10637" s="37" t="s">
        <v>10496</v>
      </c>
      <c r="D10637" s="5" t="s">
        <v>10496</v>
      </c>
      <c r="E10637" s="3">
        <v>1</v>
      </c>
    </row>
    <row r="10638" spans="1:5" ht="40.5">
      <c r="A10638" s="37">
        <v>10636</v>
      </c>
      <c r="B10638" s="37"/>
      <c r="C10638" s="37" t="s">
        <v>10497</v>
      </c>
      <c r="D10638" s="5" t="s">
        <v>10497</v>
      </c>
      <c r="E10638" s="3">
        <v>1</v>
      </c>
    </row>
    <row r="10639" spans="1:5">
      <c r="A10639" s="37">
        <v>10637</v>
      </c>
      <c r="B10639" s="37"/>
      <c r="C10639" s="37" t="s">
        <v>10498</v>
      </c>
      <c r="D10639" s="5" t="s">
        <v>10498</v>
      </c>
      <c r="E10639" s="3">
        <v>1</v>
      </c>
    </row>
    <row r="10640" spans="1:5" ht="40.5">
      <c r="A10640" s="37">
        <v>10638</v>
      </c>
      <c r="B10640" s="37"/>
      <c r="C10640" s="37" t="s">
        <v>10499</v>
      </c>
      <c r="D10640" s="5" t="s">
        <v>10499</v>
      </c>
      <c r="E10640" s="3">
        <v>1</v>
      </c>
    </row>
    <row r="10641" spans="1:5" ht="40.5">
      <c r="A10641" s="37">
        <v>10639</v>
      </c>
      <c r="B10641" s="37"/>
      <c r="C10641" s="37" t="s">
        <v>10500</v>
      </c>
      <c r="D10641" s="5" t="s">
        <v>10500</v>
      </c>
      <c r="E10641" s="3">
        <v>1</v>
      </c>
    </row>
    <row r="10642" spans="1:5" ht="40.5">
      <c r="A10642" s="37">
        <v>10640</v>
      </c>
      <c r="B10642" s="37"/>
      <c r="C10642" s="37" t="s">
        <v>10501</v>
      </c>
      <c r="D10642" s="5" t="s">
        <v>10501</v>
      </c>
      <c r="E10642" s="3">
        <v>1</v>
      </c>
    </row>
    <row r="10643" spans="1:5">
      <c r="A10643" s="37">
        <v>10641</v>
      </c>
      <c r="B10643" s="37"/>
      <c r="C10643" s="37" t="s">
        <v>10502</v>
      </c>
      <c r="D10643" s="5" t="s">
        <v>10502</v>
      </c>
      <c r="E10643" s="3">
        <v>1</v>
      </c>
    </row>
    <row r="10644" spans="1:5">
      <c r="A10644" s="37">
        <v>10642</v>
      </c>
      <c r="B10644" s="37"/>
      <c r="C10644" s="37" t="s">
        <v>10503</v>
      </c>
      <c r="D10644" s="5" t="s">
        <v>10503</v>
      </c>
      <c r="E10644" s="3">
        <v>1</v>
      </c>
    </row>
    <row r="10645" spans="1:5" ht="40.5">
      <c r="A10645" s="37">
        <v>10643</v>
      </c>
      <c r="B10645" s="37"/>
      <c r="C10645" s="37" t="s">
        <v>10504</v>
      </c>
      <c r="D10645" s="5" t="s">
        <v>10504</v>
      </c>
      <c r="E10645" s="3">
        <v>1</v>
      </c>
    </row>
    <row r="10646" spans="1:5" ht="40.5">
      <c r="A10646" s="37">
        <v>10644</v>
      </c>
      <c r="B10646" s="37"/>
      <c r="C10646" s="37" t="s">
        <v>10505</v>
      </c>
      <c r="D10646" s="5" t="s">
        <v>10505</v>
      </c>
      <c r="E10646" s="3">
        <v>1</v>
      </c>
    </row>
    <row r="10647" spans="1:5" ht="40.5">
      <c r="A10647" s="37">
        <v>10645</v>
      </c>
      <c r="B10647" s="37"/>
      <c r="C10647" s="37" t="s">
        <v>10506</v>
      </c>
      <c r="D10647" s="5" t="s">
        <v>10506</v>
      </c>
      <c r="E10647" s="3">
        <v>1</v>
      </c>
    </row>
    <row r="10648" spans="1:5" ht="40.5">
      <c r="A10648" s="37">
        <v>10646</v>
      </c>
      <c r="B10648" s="37"/>
      <c r="C10648" s="37" t="s">
        <v>10507</v>
      </c>
      <c r="D10648" s="5" t="s">
        <v>10507</v>
      </c>
      <c r="E10648" s="3">
        <v>1</v>
      </c>
    </row>
    <row r="10649" spans="1:5" ht="40.5">
      <c r="A10649" s="37">
        <v>10647</v>
      </c>
      <c r="B10649" s="37"/>
      <c r="C10649" s="37" t="s">
        <v>10508</v>
      </c>
      <c r="D10649" s="5" t="s">
        <v>10508</v>
      </c>
      <c r="E10649" s="3">
        <v>1</v>
      </c>
    </row>
    <row r="10650" spans="1:5" ht="40.5">
      <c r="A10650" s="37">
        <v>10648</v>
      </c>
      <c r="B10650" s="37"/>
      <c r="C10650" s="37" t="s">
        <v>10509</v>
      </c>
      <c r="D10650" s="5" t="s">
        <v>10509</v>
      </c>
      <c r="E10650" s="3">
        <v>1</v>
      </c>
    </row>
    <row r="10651" spans="1:5" ht="40.5">
      <c r="A10651" s="37">
        <v>10649</v>
      </c>
      <c r="B10651" s="37"/>
      <c r="C10651" s="37" t="s">
        <v>10510</v>
      </c>
      <c r="D10651" s="5" t="s">
        <v>10510</v>
      </c>
      <c r="E10651" s="3">
        <v>1</v>
      </c>
    </row>
    <row r="10652" spans="1:5" ht="60.75">
      <c r="A10652" s="37">
        <v>10650</v>
      </c>
      <c r="B10652" s="37"/>
      <c r="C10652" s="37" t="s">
        <v>10511</v>
      </c>
      <c r="D10652" s="5" t="s">
        <v>10511</v>
      </c>
      <c r="E10652" s="3">
        <v>1</v>
      </c>
    </row>
    <row r="10653" spans="1:5" ht="40.5">
      <c r="A10653" s="37">
        <v>10651</v>
      </c>
      <c r="B10653" s="37"/>
      <c r="C10653" s="37" t="s">
        <v>10512</v>
      </c>
      <c r="D10653" s="5" t="s">
        <v>10512</v>
      </c>
      <c r="E10653" s="3">
        <v>1</v>
      </c>
    </row>
    <row r="10654" spans="1:5" ht="40.5">
      <c r="A10654" s="37">
        <v>10652</v>
      </c>
      <c r="B10654" s="37"/>
      <c r="C10654" s="37" t="s">
        <v>10513</v>
      </c>
      <c r="D10654" s="5" t="s">
        <v>10513</v>
      </c>
      <c r="E10654" s="3">
        <v>1</v>
      </c>
    </row>
    <row r="10655" spans="1:5" ht="40.5">
      <c r="A10655" s="37">
        <v>10653</v>
      </c>
      <c r="B10655" s="37"/>
      <c r="C10655" s="37" t="s">
        <v>10514</v>
      </c>
      <c r="D10655" s="5" t="s">
        <v>10514</v>
      </c>
      <c r="E10655" s="3">
        <v>1</v>
      </c>
    </row>
    <row r="10656" spans="1:5" ht="40.5">
      <c r="A10656" s="37">
        <v>10654</v>
      </c>
      <c r="B10656" s="37"/>
      <c r="C10656" s="37" t="s">
        <v>10515</v>
      </c>
      <c r="D10656" s="5" t="s">
        <v>10515</v>
      </c>
      <c r="E10656" s="3">
        <v>1</v>
      </c>
    </row>
    <row r="10657" spans="1:5">
      <c r="A10657" s="37">
        <v>10655</v>
      </c>
      <c r="B10657" s="37"/>
      <c r="C10657" s="37" t="s">
        <v>10516</v>
      </c>
      <c r="D10657" s="5" t="s">
        <v>10516</v>
      </c>
      <c r="E10657" s="3">
        <v>1</v>
      </c>
    </row>
    <row r="10658" spans="1:5" ht="40.5">
      <c r="A10658" s="37">
        <v>10656</v>
      </c>
      <c r="B10658" s="37"/>
      <c r="C10658" s="37" t="s">
        <v>10517</v>
      </c>
      <c r="D10658" s="5" t="s">
        <v>10517</v>
      </c>
      <c r="E10658" s="3">
        <v>1</v>
      </c>
    </row>
    <row r="10659" spans="1:5" ht="40.5">
      <c r="A10659" s="37">
        <v>10657</v>
      </c>
      <c r="B10659" s="37"/>
      <c r="C10659" s="37" t="s">
        <v>10518</v>
      </c>
      <c r="D10659" s="5" t="s">
        <v>10518</v>
      </c>
      <c r="E10659" s="3">
        <v>1</v>
      </c>
    </row>
    <row r="10660" spans="1:5" ht="40.5">
      <c r="A10660" s="37">
        <v>10658</v>
      </c>
      <c r="B10660" s="37"/>
      <c r="C10660" s="37" t="s">
        <v>10519</v>
      </c>
      <c r="D10660" s="5" t="s">
        <v>10519</v>
      </c>
      <c r="E10660" s="3">
        <v>1</v>
      </c>
    </row>
    <row r="10661" spans="1:5" ht="40.5">
      <c r="A10661" s="37">
        <v>10659</v>
      </c>
      <c r="B10661" s="37"/>
      <c r="C10661" s="37" t="s">
        <v>10520</v>
      </c>
      <c r="D10661" s="5" t="s">
        <v>10520</v>
      </c>
      <c r="E10661" s="3">
        <v>1</v>
      </c>
    </row>
    <row r="10662" spans="1:5" ht="40.5">
      <c r="A10662" s="37">
        <v>10660</v>
      </c>
      <c r="B10662" s="37"/>
      <c r="C10662" s="37" t="s">
        <v>10521</v>
      </c>
      <c r="D10662" s="5" t="s">
        <v>10521</v>
      </c>
      <c r="E10662" s="3">
        <v>1</v>
      </c>
    </row>
    <row r="10663" spans="1:5">
      <c r="A10663" s="37">
        <v>10661</v>
      </c>
      <c r="B10663" s="37"/>
      <c r="C10663" s="37" t="s">
        <v>10522</v>
      </c>
      <c r="D10663" s="5" t="s">
        <v>10522</v>
      </c>
      <c r="E10663" s="3">
        <v>1</v>
      </c>
    </row>
    <row r="10664" spans="1:5">
      <c r="A10664" s="37">
        <v>10662</v>
      </c>
      <c r="B10664" s="37"/>
      <c r="C10664" s="37" t="s">
        <v>10523</v>
      </c>
      <c r="D10664" s="5" t="s">
        <v>10523</v>
      </c>
      <c r="E10664" s="3">
        <v>1</v>
      </c>
    </row>
    <row r="10665" spans="1:5">
      <c r="A10665" s="37">
        <v>10663</v>
      </c>
      <c r="B10665" s="37"/>
      <c r="C10665" s="37" t="s">
        <v>10524</v>
      </c>
      <c r="D10665" s="5" t="s">
        <v>10524</v>
      </c>
      <c r="E10665" s="3">
        <v>1</v>
      </c>
    </row>
    <row r="10666" spans="1:5" ht="40.5">
      <c r="A10666" s="37">
        <v>10664</v>
      </c>
      <c r="B10666" s="37"/>
      <c r="C10666" s="37" t="s">
        <v>10525</v>
      </c>
      <c r="D10666" s="5" t="s">
        <v>10525</v>
      </c>
      <c r="E10666" s="3">
        <v>1</v>
      </c>
    </row>
    <row r="10667" spans="1:5">
      <c r="A10667" s="37">
        <v>10665</v>
      </c>
      <c r="B10667" s="37"/>
      <c r="C10667" s="37" t="s">
        <v>10526</v>
      </c>
      <c r="D10667" s="5" t="s">
        <v>10526</v>
      </c>
      <c r="E10667" s="3">
        <v>1</v>
      </c>
    </row>
    <row r="10668" spans="1:5" ht="40.5">
      <c r="A10668" s="37">
        <v>10666</v>
      </c>
      <c r="B10668" s="37"/>
      <c r="C10668" s="37" t="s">
        <v>10527</v>
      </c>
      <c r="D10668" s="5" t="s">
        <v>10527</v>
      </c>
      <c r="E10668" s="3">
        <v>1</v>
      </c>
    </row>
    <row r="10669" spans="1:5" ht="40.5">
      <c r="A10669" s="37">
        <v>10667</v>
      </c>
      <c r="B10669" s="37"/>
      <c r="C10669" s="37" t="s">
        <v>10528</v>
      </c>
      <c r="D10669" s="5" t="s">
        <v>10528</v>
      </c>
      <c r="E10669" s="3">
        <v>1</v>
      </c>
    </row>
    <row r="10670" spans="1:5">
      <c r="A10670" s="37">
        <v>10668</v>
      </c>
      <c r="B10670" s="37"/>
      <c r="C10670" s="37" t="s">
        <v>10529</v>
      </c>
      <c r="D10670" s="5" t="s">
        <v>10529</v>
      </c>
      <c r="E10670" s="3">
        <v>1</v>
      </c>
    </row>
    <row r="10671" spans="1:5">
      <c r="A10671" s="37">
        <v>10669</v>
      </c>
      <c r="B10671" s="37"/>
      <c r="C10671" s="37" t="s">
        <v>10530</v>
      </c>
      <c r="D10671" s="5" t="s">
        <v>10530</v>
      </c>
      <c r="E10671" s="3">
        <v>1</v>
      </c>
    </row>
    <row r="10672" spans="1:5" ht="40.5">
      <c r="A10672" s="37">
        <v>10670</v>
      </c>
      <c r="B10672" s="37"/>
      <c r="C10672" s="37" t="s">
        <v>10531</v>
      </c>
      <c r="D10672" s="5" t="s">
        <v>10531</v>
      </c>
      <c r="E10672" s="3">
        <v>1</v>
      </c>
    </row>
    <row r="10673" spans="1:5" ht="40.5">
      <c r="A10673" s="37">
        <v>10671</v>
      </c>
      <c r="B10673" s="37"/>
      <c r="C10673" s="37" t="s">
        <v>10532</v>
      </c>
      <c r="D10673" s="5" t="s">
        <v>10532</v>
      </c>
      <c r="E10673" s="3">
        <v>1</v>
      </c>
    </row>
    <row r="10674" spans="1:5" ht="40.5">
      <c r="A10674" s="37">
        <v>10672</v>
      </c>
      <c r="B10674" s="37"/>
      <c r="C10674" s="37" t="s">
        <v>10533</v>
      </c>
      <c r="D10674" s="5" t="s">
        <v>10533</v>
      </c>
      <c r="E10674" s="3">
        <v>1</v>
      </c>
    </row>
    <row r="10675" spans="1:5" ht="60.75">
      <c r="A10675" s="37">
        <v>10673</v>
      </c>
      <c r="B10675" s="37"/>
      <c r="C10675" s="37" t="s">
        <v>10534</v>
      </c>
      <c r="D10675" s="5" t="s">
        <v>10534</v>
      </c>
      <c r="E10675" s="3">
        <v>1</v>
      </c>
    </row>
    <row r="10676" spans="1:5" ht="40.5">
      <c r="A10676" s="37">
        <v>10674</v>
      </c>
      <c r="B10676" s="37"/>
      <c r="C10676" s="37" t="s">
        <v>10535</v>
      </c>
      <c r="D10676" s="5" t="s">
        <v>10535</v>
      </c>
      <c r="E10676" s="3">
        <v>1</v>
      </c>
    </row>
    <row r="10677" spans="1:5" ht="40.5">
      <c r="A10677" s="37">
        <v>10675</v>
      </c>
      <c r="B10677" s="37"/>
      <c r="C10677" s="37" t="s">
        <v>10536</v>
      </c>
      <c r="D10677" s="5" t="s">
        <v>10536</v>
      </c>
      <c r="E10677" s="3">
        <v>1</v>
      </c>
    </row>
    <row r="10678" spans="1:5" ht="40.5">
      <c r="A10678" s="37">
        <v>10676</v>
      </c>
      <c r="B10678" s="37"/>
      <c r="C10678" s="37" t="s">
        <v>10537</v>
      </c>
      <c r="D10678" s="5" t="s">
        <v>10537</v>
      </c>
      <c r="E10678" s="3">
        <v>1</v>
      </c>
    </row>
    <row r="10679" spans="1:5">
      <c r="A10679" s="37">
        <v>10677</v>
      </c>
      <c r="B10679" s="37"/>
      <c r="C10679" s="37" t="s">
        <v>10538</v>
      </c>
      <c r="D10679" s="5" t="s">
        <v>10538</v>
      </c>
      <c r="E10679" s="3">
        <v>1</v>
      </c>
    </row>
    <row r="10680" spans="1:5" ht="40.5">
      <c r="A10680" s="37">
        <v>10678</v>
      </c>
      <c r="B10680" s="37"/>
      <c r="C10680" s="37" t="s">
        <v>10539</v>
      </c>
      <c r="D10680" s="5" t="s">
        <v>10539</v>
      </c>
      <c r="E10680" s="3">
        <v>1</v>
      </c>
    </row>
    <row r="10681" spans="1:5" ht="40.5">
      <c r="A10681" s="37">
        <v>10679</v>
      </c>
      <c r="B10681" s="37"/>
      <c r="C10681" s="37" t="s">
        <v>10540</v>
      </c>
      <c r="D10681" s="5" t="s">
        <v>10540</v>
      </c>
      <c r="E10681" s="3">
        <v>1</v>
      </c>
    </row>
    <row r="10682" spans="1:5" ht="40.5">
      <c r="A10682" s="37">
        <v>10680</v>
      </c>
      <c r="B10682" s="37"/>
      <c r="C10682" s="37" t="s">
        <v>10541</v>
      </c>
      <c r="D10682" s="5" t="s">
        <v>10541</v>
      </c>
      <c r="E10682" s="3">
        <v>1</v>
      </c>
    </row>
    <row r="10683" spans="1:5" ht="60.75">
      <c r="A10683" s="37">
        <v>10681</v>
      </c>
      <c r="B10683" s="37"/>
      <c r="C10683" s="37" t="s">
        <v>10542</v>
      </c>
      <c r="D10683" s="5" t="s">
        <v>10542</v>
      </c>
      <c r="E10683" s="3">
        <v>1</v>
      </c>
    </row>
    <row r="10684" spans="1:5" ht="40.5">
      <c r="A10684" s="37">
        <v>10682</v>
      </c>
      <c r="B10684" s="37"/>
      <c r="C10684" s="37" t="s">
        <v>10543</v>
      </c>
      <c r="D10684" s="5" t="s">
        <v>10543</v>
      </c>
      <c r="E10684" s="3">
        <v>1</v>
      </c>
    </row>
    <row r="10685" spans="1:5" ht="40.5">
      <c r="A10685" s="37">
        <v>10683</v>
      </c>
      <c r="B10685" s="37"/>
      <c r="C10685" s="37" t="s">
        <v>10544</v>
      </c>
      <c r="D10685" s="5" t="s">
        <v>10544</v>
      </c>
      <c r="E10685" s="3">
        <v>1</v>
      </c>
    </row>
    <row r="10686" spans="1:5" ht="40.5">
      <c r="A10686" s="37">
        <v>10684</v>
      </c>
      <c r="B10686" s="37"/>
      <c r="C10686" s="37" t="s">
        <v>10545</v>
      </c>
      <c r="D10686" s="5" t="s">
        <v>10545</v>
      </c>
      <c r="E10686" s="3">
        <v>1</v>
      </c>
    </row>
    <row r="10687" spans="1:5">
      <c r="A10687" s="37">
        <v>10685</v>
      </c>
      <c r="B10687" s="37"/>
      <c r="C10687" s="37" t="s">
        <v>10546</v>
      </c>
      <c r="D10687" s="5" t="s">
        <v>10546</v>
      </c>
      <c r="E10687" s="3">
        <v>1</v>
      </c>
    </row>
    <row r="10688" spans="1:5">
      <c r="A10688" s="37">
        <v>10686</v>
      </c>
      <c r="B10688" s="37"/>
      <c r="C10688" s="37" t="s">
        <v>10547</v>
      </c>
      <c r="D10688" s="5" t="s">
        <v>10547</v>
      </c>
      <c r="E10688" s="3">
        <v>1</v>
      </c>
    </row>
    <row r="10689" spans="1:5">
      <c r="A10689" s="37">
        <v>10687</v>
      </c>
      <c r="B10689" s="37"/>
      <c r="C10689" s="37" t="s">
        <v>10548</v>
      </c>
      <c r="D10689" s="5" t="s">
        <v>10548</v>
      </c>
      <c r="E10689" s="3">
        <v>1</v>
      </c>
    </row>
    <row r="10690" spans="1:5" ht="40.5">
      <c r="A10690" s="37">
        <v>10688</v>
      </c>
      <c r="B10690" s="37"/>
      <c r="C10690" s="37" t="s">
        <v>10549</v>
      </c>
      <c r="D10690" s="5" t="s">
        <v>10549</v>
      </c>
      <c r="E10690" s="3">
        <v>1</v>
      </c>
    </row>
    <row r="10691" spans="1:5" ht="40.5">
      <c r="A10691" s="37">
        <v>10689</v>
      </c>
      <c r="B10691" s="37"/>
      <c r="C10691" s="37" t="s">
        <v>10550</v>
      </c>
      <c r="D10691" s="5" t="s">
        <v>10550</v>
      </c>
      <c r="E10691" s="3">
        <v>1</v>
      </c>
    </row>
    <row r="10692" spans="1:5" ht="40.5">
      <c r="A10692" s="37">
        <v>10690</v>
      </c>
      <c r="B10692" s="37"/>
      <c r="C10692" s="37" t="s">
        <v>10551</v>
      </c>
      <c r="D10692" s="5" t="s">
        <v>10551</v>
      </c>
      <c r="E10692" s="3">
        <v>1</v>
      </c>
    </row>
    <row r="10693" spans="1:5" ht="40.5">
      <c r="A10693" s="37">
        <v>10691</v>
      </c>
      <c r="B10693" s="37"/>
      <c r="C10693" s="37" t="s">
        <v>10552</v>
      </c>
      <c r="D10693" s="5" t="s">
        <v>10552</v>
      </c>
      <c r="E10693" s="3">
        <v>1</v>
      </c>
    </row>
    <row r="10694" spans="1:5">
      <c r="A10694" s="37">
        <v>10692</v>
      </c>
      <c r="B10694" s="37"/>
      <c r="C10694" s="37" t="s">
        <v>10553</v>
      </c>
      <c r="D10694" s="5" t="s">
        <v>10553</v>
      </c>
      <c r="E10694" s="3">
        <v>1</v>
      </c>
    </row>
    <row r="10695" spans="1:5" ht="40.5">
      <c r="A10695" s="37">
        <v>10693</v>
      </c>
      <c r="B10695" s="37"/>
      <c r="C10695" s="37" t="s">
        <v>10554</v>
      </c>
      <c r="D10695" s="5" t="s">
        <v>10554</v>
      </c>
      <c r="E10695" s="3">
        <v>1</v>
      </c>
    </row>
    <row r="10696" spans="1:5" ht="40.5">
      <c r="A10696" s="37">
        <v>10694</v>
      </c>
      <c r="B10696" s="37"/>
      <c r="C10696" s="37" t="s">
        <v>10555</v>
      </c>
      <c r="D10696" s="5" t="s">
        <v>10555</v>
      </c>
      <c r="E10696" s="3">
        <v>1</v>
      </c>
    </row>
    <row r="10697" spans="1:5" ht="40.5">
      <c r="A10697" s="37">
        <v>10695</v>
      </c>
      <c r="B10697" s="37"/>
      <c r="C10697" s="37" t="s">
        <v>10556</v>
      </c>
      <c r="D10697" s="5" t="s">
        <v>10556</v>
      </c>
      <c r="E10697" s="3">
        <v>1</v>
      </c>
    </row>
    <row r="10698" spans="1:5" ht="40.5">
      <c r="A10698" s="37">
        <v>10696</v>
      </c>
      <c r="B10698" s="37"/>
      <c r="C10698" s="37" t="s">
        <v>10557</v>
      </c>
      <c r="D10698" s="5" t="s">
        <v>10557</v>
      </c>
      <c r="E10698" s="3">
        <v>1</v>
      </c>
    </row>
    <row r="10699" spans="1:5">
      <c r="A10699" s="37">
        <v>10697</v>
      </c>
      <c r="B10699" s="37"/>
      <c r="C10699" s="37" t="s">
        <v>10558</v>
      </c>
      <c r="D10699" s="5" t="s">
        <v>10558</v>
      </c>
      <c r="E10699" s="3">
        <v>1</v>
      </c>
    </row>
    <row r="10700" spans="1:5" ht="40.5">
      <c r="A10700" s="37">
        <v>10698</v>
      </c>
      <c r="B10700" s="37"/>
      <c r="C10700" s="37" t="s">
        <v>10559</v>
      </c>
      <c r="D10700" s="5" t="s">
        <v>10559</v>
      </c>
      <c r="E10700" s="3">
        <v>1</v>
      </c>
    </row>
    <row r="10701" spans="1:5" ht="40.5">
      <c r="A10701" s="37">
        <v>10699</v>
      </c>
      <c r="B10701" s="37"/>
      <c r="C10701" s="37" t="s">
        <v>10560</v>
      </c>
      <c r="D10701" s="5" t="s">
        <v>10560</v>
      </c>
      <c r="E10701" s="3">
        <v>1</v>
      </c>
    </row>
    <row r="10702" spans="1:5">
      <c r="A10702" s="37">
        <v>10700</v>
      </c>
      <c r="B10702" s="37"/>
      <c r="C10702" s="37" t="s">
        <v>10561</v>
      </c>
      <c r="D10702" s="5" t="s">
        <v>10561</v>
      </c>
      <c r="E10702" s="3">
        <v>1</v>
      </c>
    </row>
    <row r="10703" spans="1:5">
      <c r="A10703" s="37">
        <v>10701</v>
      </c>
      <c r="B10703" s="37"/>
      <c r="C10703" s="37" t="s">
        <v>10562</v>
      </c>
      <c r="D10703" s="5" t="s">
        <v>10562</v>
      </c>
      <c r="E10703" s="3">
        <v>1</v>
      </c>
    </row>
    <row r="10704" spans="1:5">
      <c r="A10704" s="37">
        <v>10702</v>
      </c>
      <c r="B10704" s="37"/>
      <c r="C10704" s="37" t="s">
        <v>10563</v>
      </c>
      <c r="D10704" s="5" t="s">
        <v>10563</v>
      </c>
      <c r="E10704" s="3">
        <v>1</v>
      </c>
    </row>
    <row r="10705" spans="1:5">
      <c r="A10705" s="37">
        <v>10703</v>
      </c>
      <c r="B10705" s="37"/>
      <c r="C10705" s="37" t="s">
        <v>10564</v>
      </c>
      <c r="D10705" s="5" t="s">
        <v>10564</v>
      </c>
      <c r="E10705" s="3">
        <v>1</v>
      </c>
    </row>
    <row r="10706" spans="1:5">
      <c r="A10706" s="37">
        <v>10704</v>
      </c>
      <c r="B10706" s="37"/>
      <c r="C10706" s="37" t="s">
        <v>10565</v>
      </c>
      <c r="D10706" s="5" t="s">
        <v>10565</v>
      </c>
      <c r="E10706" s="3">
        <v>1</v>
      </c>
    </row>
    <row r="10707" spans="1:5">
      <c r="A10707" s="37">
        <v>10705</v>
      </c>
      <c r="B10707" s="37"/>
      <c r="C10707" s="37" t="s">
        <v>10566</v>
      </c>
      <c r="D10707" s="5" t="s">
        <v>10566</v>
      </c>
      <c r="E10707" s="3">
        <v>1</v>
      </c>
    </row>
    <row r="10708" spans="1:5" ht="40.5">
      <c r="A10708" s="37">
        <v>10706</v>
      </c>
      <c r="B10708" s="37"/>
      <c r="C10708" s="37" t="s">
        <v>10567</v>
      </c>
      <c r="D10708" s="5" t="s">
        <v>10567</v>
      </c>
      <c r="E10708" s="3">
        <v>1</v>
      </c>
    </row>
    <row r="10709" spans="1:5">
      <c r="A10709" s="37">
        <v>10707</v>
      </c>
      <c r="B10709" s="37"/>
      <c r="C10709" s="37" t="s">
        <v>10568</v>
      </c>
      <c r="D10709" s="5" t="s">
        <v>10568</v>
      </c>
      <c r="E10709" s="3">
        <v>1</v>
      </c>
    </row>
    <row r="10710" spans="1:5">
      <c r="A10710" s="37">
        <v>10708</v>
      </c>
      <c r="B10710" s="37"/>
      <c r="C10710" s="37" t="s">
        <v>10569</v>
      </c>
      <c r="D10710" s="5" t="s">
        <v>10569</v>
      </c>
      <c r="E10710" s="3">
        <v>1</v>
      </c>
    </row>
    <row r="10711" spans="1:5">
      <c r="A10711" s="37">
        <v>10709</v>
      </c>
      <c r="B10711" s="37"/>
      <c r="C10711" s="37" t="s">
        <v>10570</v>
      </c>
      <c r="D10711" s="5" t="s">
        <v>10570</v>
      </c>
      <c r="E10711" s="3">
        <v>1</v>
      </c>
    </row>
    <row r="10712" spans="1:5">
      <c r="A10712" s="37">
        <v>10710</v>
      </c>
      <c r="B10712" s="37"/>
      <c r="C10712" s="37" t="s">
        <v>10571</v>
      </c>
      <c r="D10712" s="5" t="s">
        <v>10571</v>
      </c>
      <c r="E10712" s="3">
        <v>1</v>
      </c>
    </row>
    <row r="10713" spans="1:5">
      <c r="A10713" s="37">
        <v>10711</v>
      </c>
      <c r="B10713" s="37"/>
      <c r="C10713" s="37" t="s">
        <v>10572</v>
      </c>
      <c r="D10713" s="5" t="s">
        <v>10572</v>
      </c>
      <c r="E10713" s="3">
        <v>1</v>
      </c>
    </row>
    <row r="10714" spans="1:5">
      <c r="A10714" s="37">
        <v>10712</v>
      </c>
      <c r="B10714" s="37"/>
      <c r="C10714" s="37" t="s">
        <v>10573</v>
      </c>
      <c r="D10714" s="5" t="s">
        <v>10573</v>
      </c>
      <c r="E10714" s="3">
        <v>1</v>
      </c>
    </row>
    <row r="10715" spans="1:5">
      <c r="A10715" s="37">
        <v>10713</v>
      </c>
      <c r="B10715" s="37"/>
      <c r="C10715" s="37" t="s">
        <v>10574</v>
      </c>
      <c r="D10715" s="5" t="s">
        <v>10574</v>
      </c>
      <c r="E10715" s="3">
        <v>1</v>
      </c>
    </row>
    <row r="10716" spans="1:5">
      <c r="A10716" s="37">
        <v>10714</v>
      </c>
      <c r="B10716" s="37"/>
      <c r="C10716" s="37" t="s">
        <v>10575</v>
      </c>
      <c r="D10716" s="5" t="s">
        <v>10575</v>
      </c>
      <c r="E10716" s="3">
        <v>1</v>
      </c>
    </row>
    <row r="10717" spans="1:5">
      <c r="A10717" s="37">
        <v>10715</v>
      </c>
      <c r="B10717" s="37"/>
      <c r="C10717" s="37" t="s">
        <v>10576</v>
      </c>
      <c r="D10717" s="5" t="s">
        <v>10576</v>
      </c>
      <c r="E10717" s="3">
        <v>1</v>
      </c>
    </row>
    <row r="10718" spans="1:5">
      <c r="A10718" s="37">
        <v>10716</v>
      </c>
      <c r="B10718" s="37"/>
      <c r="C10718" s="37" t="s">
        <v>10577</v>
      </c>
      <c r="D10718" s="5" t="s">
        <v>10577</v>
      </c>
      <c r="E10718" s="3">
        <v>1</v>
      </c>
    </row>
    <row r="10719" spans="1:5">
      <c r="A10719" s="37">
        <v>10717</v>
      </c>
      <c r="B10719" s="37"/>
      <c r="C10719" s="37" t="s">
        <v>10578</v>
      </c>
      <c r="D10719" s="5" t="s">
        <v>10578</v>
      </c>
      <c r="E10719" s="3">
        <v>1</v>
      </c>
    </row>
    <row r="10720" spans="1:5" ht="40.5">
      <c r="A10720" s="37">
        <v>10718</v>
      </c>
      <c r="B10720" s="37"/>
      <c r="C10720" s="37" t="s">
        <v>10579</v>
      </c>
      <c r="D10720" s="5" t="s">
        <v>10579</v>
      </c>
      <c r="E10720" s="3">
        <v>1</v>
      </c>
    </row>
    <row r="10721" spans="1:5">
      <c r="A10721" s="37">
        <v>10719</v>
      </c>
      <c r="B10721" s="37"/>
      <c r="C10721" s="37" t="s">
        <v>10580</v>
      </c>
      <c r="D10721" s="5" t="s">
        <v>10580</v>
      </c>
      <c r="E10721" s="3">
        <v>1</v>
      </c>
    </row>
    <row r="10722" spans="1:5">
      <c r="A10722" s="37">
        <v>10720</v>
      </c>
      <c r="B10722" s="37"/>
      <c r="C10722" s="37" t="s">
        <v>10581</v>
      </c>
      <c r="D10722" s="5" t="s">
        <v>10581</v>
      </c>
      <c r="E10722" s="3">
        <v>1</v>
      </c>
    </row>
    <row r="10723" spans="1:5">
      <c r="A10723" s="37">
        <v>10721</v>
      </c>
      <c r="B10723" s="37"/>
      <c r="C10723" s="37" t="s">
        <v>10582</v>
      </c>
      <c r="D10723" s="5" t="s">
        <v>10582</v>
      </c>
      <c r="E10723" s="3">
        <v>1</v>
      </c>
    </row>
    <row r="10724" spans="1:5">
      <c r="A10724" s="37">
        <v>10722</v>
      </c>
      <c r="B10724" s="37"/>
      <c r="C10724" s="37" t="s">
        <v>10583</v>
      </c>
      <c r="D10724" s="5" t="s">
        <v>10583</v>
      </c>
      <c r="E10724" s="3">
        <v>1</v>
      </c>
    </row>
    <row r="10725" spans="1:5">
      <c r="A10725" s="37">
        <v>10723</v>
      </c>
      <c r="B10725" s="37"/>
      <c r="C10725" s="37" t="s">
        <v>10584</v>
      </c>
      <c r="D10725" s="5" t="s">
        <v>10584</v>
      </c>
      <c r="E10725" s="3">
        <v>1</v>
      </c>
    </row>
    <row r="10726" spans="1:5">
      <c r="A10726" s="37">
        <v>10724</v>
      </c>
      <c r="B10726" s="37"/>
      <c r="C10726" s="37" t="s">
        <v>10585</v>
      </c>
      <c r="D10726" s="5" t="s">
        <v>10585</v>
      </c>
      <c r="E10726" s="3">
        <v>1</v>
      </c>
    </row>
    <row r="10727" spans="1:5">
      <c r="A10727" s="37">
        <v>10725</v>
      </c>
      <c r="B10727" s="37"/>
      <c r="C10727" s="37" t="s">
        <v>10586</v>
      </c>
      <c r="D10727" s="5" t="s">
        <v>10586</v>
      </c>
      <c r="E10727" s="3">
        <v>1</v>
      </c>
    </row>
    <row r="10728" spans="1:5" ht="40.5">
      <c r="A10728" s="37">
        <v>10726</v>
      </c>
      <c r="B10728" s="37"/>
      <c r="C10728" s="37" t="s">
        <v>10587</v>
      </c>
      <c r="D10728" s="5" t="s">
        <v>10587</v>
      </c>
      <c r="E10728" s="3">
        <v>1</v>
      </c>
    </row>
    <row r="10729" spans="1:5" ht="40.5">
      <c r="A10729" s="37">
        <v>10727</v>
      </c>
      <c r="B10729" s="37"/>
      <c r="C10729" s="37" t="s">
        <v>10588</v>
      </c>
      <c r="D10729" s="5" t="s">
        <v>10588</v>
      </c>
      <c r="E10729" s="3">
        <v>1</v>
      </c>
    </row>
    <row r="10730" spans="1:5" ht="40.5">
      <c r="A10730" s="37">
        <v>10728</v>
      </c>
      <c r="B10730" s="37"/>
      <c r="C10730" s="37" t="s">
        <v>10589</v>
      </c>
      <c r="D10730" s="5" t="s">
        <v>10589</v>
      </c>
      <c r="E10730" s="3">
        <v>1</v>
      </c>
    </row>
    <row r="10731" spans="1:5">
      <c r="A10731" s="37">
        <v>10729</v>
      </c>
      <c r="B10731" s="37"/>
      <c r="C10731" s="37" t="s">
        <v>10590</v>
      </c>
      <c r="D10731" s="5" t="s">
        <v>10590</v>
      </c>
      <c r="E10731" s="3">
        <v>1</v>
      </c>
    </row>
    <row r="10732" spans="1:5">
      <c r="A10732" s="37">
        <v>10730</v>
      </c>
      <c r="B10732" s="37"/>
      <c r="C10732" s="37" t="s">
        <v>10591</v>
      </c>
      <c r="D10732" s="5" t="s">
        <v>10591</v>
      </c>
      <c r="E10732" s="3">
        <v>1</v>
      </c>
    </row>
    <row r="10733" spans="1:5">
      <c r="A10733" s="37">
        <v>10731</v>
      </c>
      <c r="B10733" s="37"/>
      <c r="C10733" s="37" t="s">
        <v>10592</v>
      </c>
      <c r="D10733" s="5" t="s">
        <v>10592</v>
      </c>
      <c r="E10733" s="3">
        <v>1</v>
      </c>
    </row>
    <row r="10734" spans="1:5" ht="40.5">
      <c r="A10734" s="37">
        <v>10732</v>
      </c>
      <c r="B10734" s="37"/>
      <c r="C10734" s="37" t="s">
        <v>10593</v>
      </c>
      <c r="D10734" s="5" t="s">
        <v>10593</v>
      </c>
      <c r="E10734" s="3">
        <v>1</v>
      </c>
    </row>
    <row r="10735" spans="1:5">
      <c r="A10735" s="37">
        <v>10733</v>
      </c>
      <c r="B10735" s="37"/>
      <c r="C10735" s="37" t="s">
        <v>10594</v>
      </c>
      <c r="D10735" s="5" t="s">
        <v>10594</v>
      </c>
      <c r="E10735" s="3">
        <v>1</v>
      </c>
    </row>
    <row r="10736" spans="1:5" ht="60.75">
      <c r="A10736" s="37">
        <v>10734</v>
      </c>
      <c r="B10736" s="37"/>
      <c r="C10736" s="37" t="s">
        <v>10595</v>
      </c>
      <c r="D10736" s="5" t="s">
        <v>10595</v>
      </c>
      <c r="E10736" s="3">
        <v>1</v>
      </c>
    </row>
    <row r="10737" spans="1:5" ht="40.5">
      <c r="A10737" s="37">
        <v>10735</v>
      </c>
      <c r="B10737" s="37"/>
      <c r="C10737" s="37" t="s">
        <v>10596</v>
      </c>
      <c r="D10737" s="5" t="s">
        <v>10596</v>
      </c>
      <c r="E10737" s="3">
        <v>1</v>
      </c>
    </row>
    <row r="10738" spans="1:5" ht="40.5">
      <c r="A10738" s="37">
        <v>10736</v>
      </c>
      <c r="B10738" s="37"/>
      <c r="C10738" s="37" t="s">
        <v>10597</v>
      </c>
      <c r="D10738" s="5" t="s">
        <v>10597</v>
      </c>
      <c r="E10738" s="3">
        <v>1</v>
      </c>
    </row>
    <row r="10739" spans="1:5">
      <c r="A10739" s="37">
        <v>10737</v>
      </c>
      <c r="B10739" s="37"/>
      <c r="C10739" s="37" t="s">
        <v>10598</v>
      </c>
      <c r="D10739" s="5" t="s">
        <v>10598</v>
      </c>
      <c r="E10739" s="3">
        <v>1</v>
      </c>
    </row>
    <row r="10740" spans="1:5" ht="40.5">
      <c r="A10740" s="37">
        <v>10738</v>
      </c>
      <c r="B10740" s="37"/>
      <c r="C10740" s="37" t="s">
        <v>10599</v>
      </c>
      <c r="D10740" s="5" t="s">
        <v>10599</v>
      </c>
      <c r="E10740" s="3">
        <v>1</v>
      </c>
    </row>
    <row r="10741" spans="1:5" ht="40.5">
      <c r="A10741" s="37">
        <v>10739</v>
      </c>
      <c r="B10741" s="37"/>
      <c r="C10741" s="37" t="s">
        <v>10600</v>
      </c>
      <c r="D10741" s="5" t="s">
        <v>10600</v>
      </c>
      <c r="E10741" s="3">
        <v>1</v>
      </c>
    </row>
    <row r="10742" spans="1:5">
      <c r="A10742" s="37">
        <v>10740</v>
      </c>
      <c r="B10742" s="37"/>
      <c r="C10742" s="37" t="s">
        <v>10601</v>
      </c>
      <c r="D10742" s="5" t="s">
        <v>10601</v>
      </c>
      <c r="E10742" s="3">
        <v>1</v>
      </c>
    </row>
    <row r="10743" spans="1:5">
      <c r="A10743" s="37">
        <v>10741</v>
      </c>
      <c r="B10743" s="37"/>
      <c r="C10743" s="37" t="s">
        <v>10602</v>
      </c>
      <c r="D10743" s="5" t="s">
        <v>10602</v>
      </c>
      <c r="E10743" s="3">
        <v>1</v>
      </c>
    </row>
    <row r="10744" spans="1:5">
      <c r="A10744" s="37">
        <v>10742</v>
      </c>
      <c r="B10744" s="37"/>
      <c r="C10744" s="37" t="s">
        <v>10603</v>
      </c>
      <c r="D10744" s="5" t="s">
        <v>10603</v>
      </c>
      <c r="E10744" s="3">
        <v>1</v>
      </c>
    </row>
    <row r="10745" spans="1:5">
      <c r="A10745" s="37">
        <v>10743</v>
      </c>
      <c r="B10745" s="37"/>
      <c r="C10745" s="37" t="s">
        <v>10604</v>
      </c>
      <c r="D10745" s="5" t="s">
        <v>10604</v>
      </c>
      <c r="E10745" s="3">
        <v>1</v>
      </c>
    </row>
    <row r="10746" spans="1:5">
      <c r="A10746" s="37">
        <v>10744</v>
      </c>
      <c r="B10746" s="37"/>
      <c r="C10746" s="37" t="s">
        <v>10605</v>
      </c>
      <c r="D10746" s="5" t="s">
        <v>10605</v>
      </c>
      <c r="E10746" s="3">
        <v>1</v>
      </c>
    </row>
    <row r="10747" spans="1:5" ht="40.5">
      <c r="A10747" s="37">
        <v>10745</v>
      </c>
      <c r="B10747" s="37"/>
      <c r="C10747" s="37" t="s">
        <v>10606</v>
      </c>
      <c r="D10747" s="5" t="s">
        <v>10606</v>
      </c>
      <c r="E10747" s="3">
        <v>1</v>
      </c>
    </row>
    <row r="10748" spans="1:5">
      <c r="A10748" s="37">
        <v>10746</v>
      </c>
      <c r="B10748" s="37"/>
      <c r="C10748" s="37" t="s">
        <v>10607</v>
      </c>
      <c r="D10748" s="5" t="s">
        <v>10607</v>
      </c>
      <c r="E10748" s="3">
        <v>1</v>
      </c>
    </row>
    <row r="10749" spans="1:5">
      <c r="A10749" s="37">
        <v>10747</v>
      </c>
      <c r="B10749" s="37"/>
      <c r="C10749" s="37" t="s">
        <v>10608</v>
      </c>
      <c r="D10749" s="5" t="s">
        <v>10608</v>
      </c>
      <c r="E10749" s="3">
        <v>1</v>
      </c>
    </row>
    <row r="10750" spans="1:5" ht="40.5">
      <c r="A10750" s="37">
        <v>10748</v>
      </c>
      <c r="B10750" s="37"/>
      <c r="C10750" s="37" t="s">
        <v>10609</v>
      </c>
      <c r="D10750" s="5" t="s">
        <v>10609</v>
      </c>
      <c r="E10750" s="3">
        <v>1</v>
      </c>
    </row>
    <row r="10751" spans="1:5">
      <c r="A10751" s="37">
        <v>10749</v>
      </c>
      <c r="B10751" s="37"/>
      <c r="C10751" s="37" t="s">
        <v>10610</v>
      </c>
      <c r="D10751" s="5" t="s">
        <v>10610</v>
      </c>
      <c r="E10751" s="3">
        <v>1</v>
      </c>
    </row>
    <row r="10752" spans="1:5" ht="40.5">
      <c r="A10752" s="37">
        <v>10750</v>
      </c>
      <c r="B10752" s="37"/>
      <c r="C10752" s="37" t="s">
        <v>10611</v>
      </c>
      <c r="D10752" s="5" t="s">
        <v>10611</v>
      </c>
      <c r="E10752" s="3">
        <v>1</v>
      </c>
    </row>
    <row r="10753" spans="1:5">
      <c r="A10753" s="37">
        <v>10751</v>
      </c>
      <c r="B10753" s="37"/>
      <c r="C10753" s="37" t="s">
        <v>10612</v>
      </c>
      <c r="D10753" s="5" t="s">
        <v>10612</v>
      </c>
      <c r="E10753" s="3">
        <v>1</v>
      </c>
    </row>
    <row r="10754" spans="1:5" ht="40.5">
      <c r="A10754" s="37">
        <v>10752</v>
      </c>
      <c r="B10754" s="37"/>
      <c r="C10754" s="37" t="s">
        <v>10613</v>
      </c>
      <c r="D10754" s="5" t="s">
        <v>10613</v>
      </c>
      <c r="E10754" s="3">
        <v>1</v>
      </c>
    </row>
    <row r="10755" spans="1:5" ht="40.5">
      <c r="A10755" s="37">
        <v>10753</v>
      </c>
      <c r="B10755" s="37"/>
      <c r="C10755" s="37" t="s">
        <v>10614</v>
      </c>
      <c r="D10755" s="5" t="s">
        <v>10614</v>
      </c>
      <c r="E10755" s="3">
        <v>1</v>
      </c>
    </row>
    <row r="10756" spans="1:5">
      <c r="A10756" s="37">
        <v>10754</v>
      </c>
      <c r="B10756" s="37"/>
      <c r="C10756" s="37" t="s">
        <v>10615</v>
      </c>
      <c r="D10756" s="5" t="s">
        <v>10615</v>
      </c>
      <c r="E10756" s="3">
        <v>1</v>
      </c>
    </row>
    <row r="10757" spans="1:5" ht="60.75">
      <c r="A10757" s="37">
        <v>10755</v>
      </c>
      <c r="B10757" s="37"/>
      <c r="C10757" s="37" t="s">
        <v>10616</v>
      </c>
      <c r="D10757" s="5" t="s">
        <v>10616</v>
      </c>
      <c r="E10757" s="3">
        <v>1</v>
      </c>
    </row>
    <row r="10758" spans="1:5">
      <c r="A10758" s="37">
        <v>10756</v>
      </c>
      <c r="B10758" s="37"/>
      <c r="C10758" s="37" t="s">
        <v>10617</v>
      </c>
      <c r="D10758" s="5" t="s">
        <v>10617</v>
      </c>
      <c r="E10758" s="3">
        <v>1</v>
      </c>
    </row>
    <row r="10759" spans="1:5">
      <c r="A10759" s="37">
        <v>10757</v>
      </c>
      <c r="B10759" s="37"/>
      <c r="C10759" s="37" t="s">
        <v>10618</v>
      </c>
      <c r="D10759" s="5" t="s">
        <v>10618</v>
      </c>
      <c r="E10759" s="3">
        <v>1</v>
      </c>
    </row>
    <row r="10760" spans="1:5" ht="40.5">
      <c r="A10760" s="37">
        <v>10758</v>
      </c>
      <c r="B10760" s="37"/>
      <c r="C10760" s="37" t="s">
        <v>10619</v>
      </c>
      <c r="D10760" s="5" t="s">
        <v>10619</v>
      </c>
      <c r="E10760" s="3">
        <v>1</v>
      </c>
    </row>
    <row r="10761" spans="1:5" ht="40.5">
      <c r="A10761" s="37">
        <v>10759</v>
      </c>
      <c r="B10761" s="37"/>
      <c r="C10761" s="37" t="s">
        <v>10620</v>
      </c>
      <c r="D10761" s="5" t="s">
        <v>10620</v>
      </c>
      <c r="E10761" s="3">
        <v>1</v>
      </c>
    </row>
    <row r="10762" spans="1:5" ht="40.5">
      <c r="A10762" s="37">
        <v>10760</v>
      </c>
      <c r="B10762" s="37"/>
      <c r="C10762" s="37" t="s">
        <v>10621</v>
      </c>
      <c r="D10762" s="5" t="s">
        <v>10621</v>
      </c>
      <c r="E10762" s="3">
        <v>1</v>
      </c>
    </row>
    <row r="10763" spans="1:5">
      <c r="A10763" s="37">
        <v>10761</v>
      </c>
      <c r="B10763" s="37"/>
      <c r="C10763" s="37" t="s">
        <v>9139</v>
      </c>
      <c r="D10763" s="5" t="s">
        <v>9139</v>
      </c>
      <c r="E10763" s="3">
        <v>1</v>
      </c>
    </row>
    <row r="10764" spans="1:5" ht="60.75">
      <c r="A10764" s="37">
        <v>10762</v>
      </c>
      <c r="B10764" s="37"/>
      <c r="C10764" s="37" t="s">
        <v>10622</v>
      </c>
      <c r="D10764" s="5" t="s">
        <v>10622</v>
      </c>
      <c r="E10764" s="3">
        <v>1</v>
      </c>
    </row>
    <row r="10765" spans="1:5" ht="40.5">
      <c r="A10765" s="37">
        <v>10763</v>
      </c>
      <c r="B10765" s="37"/>
      <c r="C10765" s="37"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3426"/>
  <sheetViews>
    <sheetView tabSelected="1" topLeftCell="A2099" workbookViewId="0">
      <selection activeCell="D2109" sqref="D2109"/>
    </sheetView>
  </sheetViews>
  <sheetFormatPr defaultColWidth="8.875" defaultRowHeight="17.25"/>
  <cols>
    <col min="1" max="1" width="8.875" style="39"/>
    <col min="2" max="2" width="11.375" style="39" bestFit="1" customWidth="1"/>
    <col min="3" max="3" width="7.375" style="39" customWidth="1"/>
    <col min="4" max="4" width="8.875" style="94" customWidth="1"/>
    <col min="5" max="5" width="8.875" style="98" customWidth="1"/>
    <col min="6" max="6" width="8.875" style="50" customWidth="1"/>
    <col min="7" max="7" width="10.5" style="39" customWidth="1"/>
    <col min="8" max="8" width="12.375" customWidth="1"/>
    <col min="9" max="11" width="8.875" style="39"/>
    <col min="12" max="12" width="12.25" style="121" customWidth="1"/>
    <col min="13" max="13" width="8.875" style="121"/>
    <col min="14" max="14" width="14.375" style="39" customWidth="1"/>
    <col min="15" max="16384" width="8.875" style="39"/>
  </cols>
  <sheetData>
    <row r="1" spans="1:15" thickBot="1">
      <c r="A1" s="54">
        <v>1</v>
      </c>
      <c r="B1" s="54" t="s">
        <v>22099</v>
      </c>
      <c r="C1" s="91"/>
      <c r="D1" s="91"/>
      <c r="E1" s="96"/>
      <c r="F1" s="99"/>
      <c r="G1" s="55"/>
      <c r="H1" s="39" t="s">
        <v>24419</v>
      </c>
      <c r="K1" s="56" t="s">
        <v>23513</v>
      </c>
      <c r="L1" s="121">
        <v>15</v>
      </c>
      <c r="N1" s="39" t="s">
        <v>27041</v>
      </c>
      <c r="O1" s="39">
        <v>1</v>
      </c>
    </row>
    <row r="2" spans="1:15" thickTop="1">
      <c r="A2" s="57">
        <v>1.1000000000000001</v>
      </c>
      <c r="B2" s="57" t="s">
        <v>21705</v>
      </c>
      <c r="C2" s="92"/>
      <c r="D2" s="92"/>
      <c r="E2" s="95"/>
      <c r="F2" s="100"/>
      <c r="G2" s="59"/>
      <c r="H2" s="61" t="s">
        <v>24418</v>
      </c>
      <c r="I2" s="98">
        <f>F69</f>
        <v>5</v>
      </c>
      <c r="K2" s="39" t="s">
        <v>23514</v>
      </c>
      <c r="L2" s="121">
        <v>5</v>
      </c>
      <c r="N2" s="39" t="s">
        <v>27042</v>
      </c>
      <c r="O2" s="39">
        <v>1</v>
      </c>
    </row>
    <row r="3" spans="1:15" ht="16.5">
      <c r="A3" s="56"/>
      <c r="B3" s="56" t="s">
        <v>22101</v>
      </c>
      <c r="C3" s="39">
        <f>Matrix!B1878</f>
        <v>0</v>
      </c>
      <c r="D3" s="93">
        <f>ROUNDUP(ABS(75-C3)/Base_Value*circ_factor,1)</f>
        <v>5</v>
      </c>
      <c r="E3" s="97">
        <f>IF(D3&gt;Max_Value,Max_Value,IF(D3&lt;0,0,D3))</f>
        <v>5</v>
      </c>
      <c r="F3" s="97">
        <f>MAX(E3:E4)</f>
        <v>5</v>
      </c>
      <c r="G3" s="56" t="s">
        <v>21724</v>
      </c>
      <c r="H3" s="61" t="s">
        <v>22047</v>
      </c>
      <c r="I3" s="98">
        <f>F113</f>
        <v>5</v>
      </c>
      <c r="K3" s="118" t="s">
        <v>23516</v>
      </c>
      <c r="L3" s="121">
        <v>2.5</v>
      </c>
      <c r="M3" s="121">
        <v>3</v>
      </c>
      <c r="N3" s="39" t="s">
        <v>27043</v>
      </c>
      <c r="O3" s="39">
        <v>1</v>
      </c>
    </row>
    <row r="4" spans="1:15" ht="16.5" hidden="1">
      <c r="A4" s="56"/>
      <c r="B4" s="56" t="s">
        <v>22102</v>
      </c>
      <c r="C4" s="39">
        <f>Matrix!B5984</f>
        <v>0</v>
      </c>
      <c r="D4" s="93">
        <f>ROUNDUP(ABS(75-C4)/Base_Value*circ_factor,1)</f>
        <v>5</v>
      </c>
      <c r="E4" s="97">
        <f>IF(D4&gt;Max_Value,Max_Value,IF(D4&lt;0,0,D4))</f>
        <v>5</v>
      </c>
      <c r="F4" s="66"/>
      <c r="G4" s="56"/>
      <c r="H4" s="56"/>
      <c r="I4" s="50"/>
      <c r="K4" s="119" t="s">
        <v>23516</v>
      </c>
      <c r="L4" s="121">
        <v>3</v>
      </c>
      <c r="M4" s="121">
        <v>4</v>
      </c>
      <c r="O4" s="39">
        <v>1</v>
      </c>
    </row>
    <row r="5" spans="1:15" ht="16.5">
      <c r="A5" s="56"/>
      <c r="B5" s="56" t="s">
        <v>22103</v>
      </c>
      <c r="C5" s="39">
        <f>Matrix!B5528</f>
        <v>0</v>
      </c>
      <c r="D5" s="93">
        <f>ROUNDUP(ABS(75-C5)/Base_Value*circ_factor,1)</f>
        <v>5</v>
      </c>
      <c r="E5" s="97">
        <f>IF(D5&gt;Max_Value,Max_Value,IF(D5&lt;0,0,D5))</f>
        <v>5</v>
      </c>
      <c r="F5" s="97">
        <f>MAX(E5:E6)</f>
        <v>5</v>
      </c>
      <c r="G5" s="61" t="s">
        <v>21741</v>
      </c>
      <c r="H5" s="39" t="s">
        <v>21772</v>
      </c>
      <c r="I5" s="97">
        <f>F128</f>
        <v>5</v>
      </c>
      <c r="K5" s="120" t="s">
        <v>23516</v>
      </c>
      <c r="L5" s="121">
        <v>4</v>
      </c>
      <c r="M5" s="121">
        <v>5</v>
      </c>
      <c r="N5" s="39" t="s">
        <v>27044</v>
      </c>
      <c r="O5" s="39">
        <v>1</v>
      </c>
    </row>
    <row r="6" spans="1:15" ht="16.5" hidden="1">
      <c r="A6" s="56"/>
      <c r="B6" s="56" t="s">
        <v>22104</v>
      </c>
      <c r="C6" s="39">
        <f>Matrix!B5590</f>
        <v>0</v>
      </c>
      <c r="D6" s="93">
        <f>ROUNDUP(ABS(75-C6)/Base_Value*circ_factor,1)</f>
        <v>5</v>
      </c>
      <c r="E6" s="97">
        <f>IF(D6&gt;Max_Value,Max_Value,IF(D6&lt;0,0,D6))</f>
        <v>5</v>
      </c>
      <c r="F6" s="66"/>
      <c r="G6" s="61"/>
      <c r="H6" s="56"/>
      <c r="I6" s="50"/>
      <c r="O6" s="39">
        <v>1</v>
      </c>
    </row>
    <row r="7" spans="1:15" ht="16.5">
      <c r="A7" s="56"/>
      <c r="B7" s="56" t="s">
        <v>22105</v>
      </c>
      <c r="C7" s="39">
        <f>Matrix!B5589</f>
        <v>0</v>
      </c>
      <c r="D7" s="93">
        <f>ROUNDUP(ABS(75-C7)/Base_Value*circ_factor,1)</f>
        <v>5</v>
      </c>
      <c r="E7" s="97">
        <f>IF(D7&gt;Max_Value,Max_Value,IF(D7&lt;0,0,D7))</f>
        <v>5</v>
      </c>
      <c r="F7" s="97">
        <f>E7</f>
        <v>5</v>
      </c>
      <c r="G7" s="61" t="s">
        <v>23773</v>
      </c>
      <c r="H7" s="56" t="s">
        <v>22294</v>
      </c>
      <c r="I7" s="98">
        <f>F190</f>
        <v>5</v>
      </c>
      <c r="N7" s="39" t="s">
        <v>27045</v>
      </c>
      <c r="O7" s="39">
        <v>1</v>
      </c>
    </row>
    <row r="8" spans="1:15" ht="16.5">
      <c r="A8" s="57">
        <v>1.2</v>
      </c>
      <c r="B8" s="57" t="s">
        <v>10641</v>
      </c>
      <c r="C8" s="100"/>
      <c r="D8" s="100"/>
      <c r="E8" s="100"/>
      <c r="F8" s="100"/>
      <c r="G8" s="59"/>
      <c r="H8" s="61" t="s">
        <v>21760</v>
      </c>
      <c r="I8" s="98">
        <f>F210</f>
        <v>5</v>
      </c>
      <c r="N8" s="39" t="s">
        <v>27046</v>
      </c>
      <c r="O8" s="39">
        <v>1</v>
      </c>
    </row>
    <row r="9" spans="1:15" ht="16.5">
      <c r="B9" s="56" t="s">
        <v>22106</v>
      </c>
      <c r="C9" s="39">
        <f>Matrix!B1811</f>
        <v>0</v>
      </c>
      <c r="D9" s="93">
        <f t="shared" ref="D9:D20" si="0">ROUNDUP(ABS(75-C9)/Base_Value*circ_factor,1)</f>
        <v>5</v>
      </c>
      <c r="E9" s="97">
        <f t="shared" ref="E9:E20" si="1">IF(D9&gt;Max_Value,Max_Value,IF(D9&lt;0,0,D9))</f>
        <v>5</v>
      </c>
      <c r="F9" s="97">
        <f>MAX(E9:E10,F11,F14:F16,F18:F20)</f>
        <v>5</v>
      </c>
      <c r="G9" s="61" t="s">
        <v>21785</v>
      </c>
      <c r="H9" s="61" t="s">
        <v>21774</v>
      </c>
      <c r="I9" s="98">
        <f>F212</f>
        <v>5</v>
      </c>
      <c r="N9" s="39" t="s">
        <v>27047</v>
      </c>
      <c r="O9" s="39">
        <v>1</v>
      </c>
    </row>
    <row r="10" spans="1:15" ht="16.5" hidden="1">
      <c r="B10" s="62" t="s">
        <v>22107</v>
      </c>
      <c r="C10" s="39">
        <f>Matrix!B6077</f>
        <v>0</v>
      </c>
      <c r="D10" s="93">
        <f t="shared" si="0"/>
        <v>5</v>
      </c>
      <c r="E10" s="97">
        <f t="shared" si="1"/>
        <v>5</v>
      </c>
      <c r="F10" s="66"/>
      <c r="G10" s="61"/>
      <c r="H10" s="61" t="s">
        <v>21774</v>
      </c>
      <c r="I10" s="50"/>
      <c r="O10" s="39">
        <v>1</v>
      </c>
    </row>
    <row r="11" spans="1:15" ht="16.5">
      <c r="A11" s="56"/>
      <c r="B11" s="56" t="s">
        <v>22110</v>
      </c>
      <c r="C11" s="39">
        <f>Matrix!B1861</f>
        <v>0</v>
      </c>
      <c r="D11" s="93">
        <f t="shared" si="0"/>
        <v>5</v>
      </c>
      <c r="E11" s="97">
        <f t="shared" si="1"/>
        <v>5</v>
      </c>
      <c r="F11" s="97">
        <f>MAX(E11:E13)</f>
        <v>5</v>
      </c>
      <c r="G11" s="61" t="s">
        <v>21802</v>
      </c>
      <c r="H11" s="63" t="s">
        <v>21730</v>
      </c>
      <c r="I11" s="98">
        <f>F248</f>
        <v>5</v>
      </c>
      <c r="N11" s="39" t="s">
        <v>27048</v>
      </c>
      <c r="O11" s="39">
        <v>1</v>
      </c>
    </row>
    <row r="12" spans="1:15" ht="16.5" hidden="1">
      <c r="A12" s="56"/>
      <c r="B12" s="56" t="s">
        <v>22111</v>
      </c>
      <c r="C12" s="39">
        <f>Matrix!B5579</f>
        <v>0</v>
      </c>
      <c r="D12" s="93">
        <f t="shared" si="0"/>
        <v>5</v>
      </c>
      <c r="E12" s="97">
        <f t="shared" si="1"/>
        <v>5</v>
      </c>
      <c r="F12" s="51"/>
      <c r="G12" s="61"/>
      <c r="H12" s="56"/>
      <c r="I12" s="50"/>
      <c r="O12" s="39">
        <v>1</v>
      </c>
    </row>
    <row r="13" spans="1:15" ht="16.5" hidden="1">
      <c r="A13" s="56"/>
      <c r="B13" s="40" t="s">
        <v>22110</v>
      </c>
      <c r="C13" s="39">
        <f>Matrix!B1861</f>
        <v>0</v>
      </c>
      <c r="D13" s="93">
        <f t="shared" si="0"/>
        <v>5</v>
      </c>
      <c r="E13" s="97">
        <f t="shared" si="1"/>
        <v>5</v>
      </c>
      <c r="F13" s="51"/>
      <c r="G13" s="61"/>
      <c r="H13" s="56"/>
      <c r="I13" s="50"/>
      <c r="O13" s="39">
        <v>1</v>
      </c>
    </row>
    <row r="14" spans="1:15" ht="16.5">
      <c r="A14" s="56"/>
      <c r="B14" s="56" t="s">
        <v>22113</v>
      </c>
      <c r="C14" s="39">
        <f>Matrix!B5580</f>
        <v>0</v>
      </c>
      <c r="D14" s="93">
        <f t="shared" si="0"/>
        <v>5</v>
      </c>
      <c r="E14" s="97">
        <f t="shared" si="1"/>
        <v>5</v>
      </c>
      <c r="F14" s="97">
        <f>E14</f>
        <v>5</v>
      </c>
      <c r="G14" s="43" t="s">
        <v>21815</v>
      </c>
      <c r="H14" s="63" t="s">
        <v>21747</v>
      </c>
      <c r="I14" s="98">
        <f>F251</f>
        <v>5</v>
      </c>
      <c r="N14" s="39" t="s">
        <v>27049</v>
      </c>
      <c r="O14" s="39">
        <v>1</v>
      </c>
    </row>
    <row r="15" spans="1:15" ht="16.5">
      <c r="A15" s="56"/>
      <c r="B15" s="56" t="s">
        <v>22115</v>
      </c>
      <c r="C15" s="39">
        <f>Matrix!B5570</f>
        <v>0</v>
      </c>
      <c r="D15" s="93">
        <f t="shared" si="0"/>
        <v>5</v>
      </c>
      <c r="E15" s="97">
        <f t="shared" si="1"/>
        <v>5</v>
      </c>
      <c r="F15" s="97">
        <f>E15</f>
        <v>5</v>
      </c>
      <c r="G15" s="61" t="s">
        <v>23517</v>
      </c>
      <c r="H15" s="43" t="s">
        <v>22080</v>
      </c>
      <c r="I15" s="98">
        <f>F315</f>
        <v>5</v>
      </c>
      <c r="N15" s="39" t="s">
        <v>27050</v>
      </c>
      <c r="O15" s="39">
        <v>1</v>
      </c>
    </row>
    <row r="16" spans="1:15" ht="16.5">
      <c r="A16" s="56"/>
      <c r="B16" s="56" t="s">
        <v>22116</v>
      </c>
      <c r="C16" s="39">
        <f>Matrix!B2766</f>
        <v>0</v>
      </c>
      <c r="D16" s="93">
        <f t="shared" si="0"/>
        <v>5</v>
      </c>
      <c r="E16" s="97">
        <f t="shared" si="1"/>
        <v>5</v>
      </c>
      <c r="F16" s="97">
        <f>MAX(E16:E17)</f>
        <v>5</v>
      </c>
      <c r="G16" s="61" t="s">
        <v>21848</v>
      </c>
      <c r="H16" s="40" t="s">
        <v>21778</v>
      </c>
      <c r="I16" s="98">
        <f>F469</f>
        <v>5</v>
      </c>
      <c r="N16" s="39" t="s">
        <v>27051</v>
      </c>
      <c r="O16" s="39">
        <v>1</v>
      </c>
    </row>
    <row r="17" spans="1:15" ht="16.5" hidden="1">
      <c r="A17" s="56"/>
      <c r="B17" s="62" t="s">
        <v>22117</v>
      </c>
      <c r="C17" s="39">
        <f>Matrix!B5829</f>
        <v>0</v>
      </c>
      <c r="D17" s="93">
        <f t="shared" si="0"/>
        <v>5</v>
      </c>
      <c r="E17" s="97">
        <f t="shared" si="1"/>
        <v>5</v>
      </c>
      <c r="G17" s="61"/>
      <c r="H17" s="56"/>
      <c r="O17" s="39">
        <v>1</v>
      </c>
    </row>
    <row r="18" spans="1:15" ht="16.5">
      <c r="A18" s="56"/>
      <c r="B18" s="56" t="s">
        <v>22118</v>
      </c>
      <c r="C18" s="39">
        <f>Matrix!B1817</f>
        <v>0</v>
      </c>
      <c r="D18" s="93">
        <f t="shared" si="0"/>
        <v>5</v>
      </c>
      <c r="E18" s="97">
        <f t="shared" si="1"/>
        <v>5</v>
      </c>
      <c r="F18" s="97">
        <f>E18</f>
        <v>5</v>
      </c>
      <c r="G18" s="43" t="s">
        <v>21861</v>
      </c>
      <c r="H18" s="56"/>
      <c r="N18" s="39" t="s">
        <v>27052</v>
      </c>
      <c r="O18" s="39">
        <v>1</v>
      </c>
    </row>
    <row r="19" spans="1:15" ht="16.5">
      <c r="A19" s="56"/>
      <c r="B19" s="56" t="s">
        <v>22121</v>
      </c>
      <c r="C19" s="39">
        <f>Matrix!B5509</f>
        <v>0</v>
      </c>
      <c r="D19" s="93">
        <f t="shared" si="0"/>
        <v>5</v>
      </c>
      <c r="E19" s="97">
        <f t="shared" si="1"/>
        <v>5</v>
      </c>
      <c r="F19" s="97">
        <f t="shared" ref="F19:F20" si="2">E19</f>
        <v>5</v>
      </c>
      <c r="G19" s="61" t="s">
        <v>21877</v>
      </c>
      <c r="H19" s="56"/>
      <c r="N19" s="39" t="s">
        <v>27053</v>
      </c>
      <c r="O19" s="39">
        <v>1</v>
      </c>
    </row>
    <row r="20" spans="1:15" ht="16.5">
      <c r="A20" s="56"/>
      <c r="B20" s="56" t="s">
        <v>22124</v>
      </c>
      <c r="C20" s="39">
        <f>Matrix!B5526</f>
        <v>0</v>
      </c>
      <c r="D20" s="93">
        <f t="shared" si="0"/>
        <v>5</v>
      </c>
      <c r="E20" s="97">
        <f t="shared" si="1"/>
        <v>5</v>
      </c>
      <c r="F20" s="97">
        <f t="shared" si="2"/>
        <v>5</v>
      </c>
      <c r="G20" s="61" t="s">
        <v>21893</v>
      </c>
      <c r="H20" s="56"/>
      <c r="N20" s="39" t="s">
        <v>27054</v>
      </c>
      <c r="O20" s="39">
        <v>1</v>
      </c>
    </row>
    <row r="21" spans="1:15" ht="16.5">
      <c r="A21" s="57">
        <v>1.3</v>
      </c>
      <c r="B21" s="57" t="s">
        <v>21905</v>
      </c>
      <c r="C21" s="100"/>
      <c r="D21" s="100"/>
      <c r="E21" s="100"/>
      <c r="F21" s="100"/>
      <c r="G21" s="59"/>
      <c r="H21" s="56"/>
      <c r="N21" s="39" t="s">
        <v>27055</v>
      </c>
      <c r="O21" s="39">
        <v>1</v>
      </c>
    </row>
    <row r="22" spans="1:15" ht="16.5">
      <c r="A22" s="56"/>
      <c r="B22" s="56" t="s">
        <v>22128</v>
      </c>
      <c r="C22" s="39">
        <f>Matrix!B5969</f>
        <v>0</v>
      </c>
      <c r="D22" s="93">
        <f>ROUNDUP(ABS(75-C22)/Base_Value*circ_factor,1)</f>
        <v>5</v>
      </c>
      <c r="E22" s="97">
        <f>IF(D22&gt;Max_Value,Max_Value,IF(D22&lt;0,0,D22))</f>
        <v>5</v>
      </c>
      <c r="F22" s="97">
        <f>E22</f>
        <v>5</v>
      </c>
      <c r="G22" s="56" t="s">
        <v>21922</v>
      </c>
      <c r="H22" s="56"/>
      <c r="N22" s="39" t="s">
        <v>27056</v>
      </c>
      <c r="O22" s="39">
        <v>1</v>
      </c>
    </row>
    <row r="23" spans="1:15" ht="16.5">
      <c r="A23" s="57">
        <v>1.4</v>
      </c>
      <c r="B23" s="57" t="s">
        <v>10640</v>
      </c>
      <c r="C23" s="100"/>
      <c r="D23" s="100"/>
      <c r="E23" s="100"/>
      <c r="F23" s="100"/>
      <c r="G23" s="59"/>
      <c r="H23" s="56"/>
      <c r="N23" s="39" t="s">
        <v>27057</v>
      </c>
      <c r="O23" s="39">
        <v>1</v>
      </c>
    </row>
    <row r="24" spans="1:15" ht="16.5">
      <c r="A24" s="56"/>
      <c r="B24" s="56" t="s">
        <v>22131</v>
      </c>
      <c r="C24" s="39">
        <f>Matrix!B5740</f>
        <v>0</v>
      </c>
      <c r="D24" s="93">
        <f>ROUNDUP(ABS(75-C24)/Base_Value*circ_factor,1)</f>
        <v>5</v>
      </c>
      <c r="E24" s="97">
        <f>IF(D24&gt;Max_Value,Max_Value,IF(D24&lt;0,0,D24))</f>
        <v>5</v>
      </c>
      <c r="F24" s="97">
        <f>MAX(E24:E26,D1493)</f>
        <v>5</v>
      </c>
      <c r="G24" s="61" t="s">
        <v>21952</v>
      </c>
      <c r="H24" s="56"/>
      <c r="N24" s="39" t="s">
        <v>27058</v>
      </c>
      <c r="O24" s="39">
        <v>1</v>
      </c>
    </row>
    <row r="25" spans="1:15" ht="16.5" hidden="1">
      <c r="A25" s="56"/>
      <c r="B25" s="56" t="s">
        <v>22132</v>
      </c>
      <c r="C25" s="39">
        <f>Matrix!B1134</f>
        <v>0</v>
      </c>
      <c r="D25" s="93">
        <f>ROUNDUP(ABS(75-C25)/Base_Value*circ_factor,1)</f>
        <v>5</v>
      </c>
      <c r="E25" s="97">
        <f>IF(D25&gt;Max_Value,Max_Value,IF(D25&lt;0,0,D25))</f>
        <v>5</v>
      </c>
      <c r="F25" s="66"/>
      <c r="G25" s="61"/>
      <c r="H25" s="56"/>
    </row>
    <row r="26" spans="1:15" ht="16.5" hidden="1">
      <c r="A26" s="56"/>
      <c r="B26" s="56" t="s">
        <v>22133</v>
      </c>
      <c r="C26" s="39">
        <f>Matrix!B6101</f>
        <v>0</v>
      </c>
      <c r="D26" s="93">
        <f>ROUNDUP(ABS(75-C26)/Base_Value*circ_factor,1)</f>
        <v>5</v>
      </c>
      <c r="E26" s="97">
        <f>IF(D26&gt;Max_Value,Max_Value,IF(D26&lt;0,0,D26))</f>
        <v>5</v>
      </c>
      <c r="F26" s="66"/>
      <c r="G26" s="61"/>
      <c r="H26" s="56"/>
    </row>
    <row r="27" spans="1:15" ht="16.5">
      <c r="A27" s="57">
        <v>1.5</v>
      </c>
      <c r="B27" s="57" t="s">
        <v>21964</v>
      </c>
      <c r="C27" s="100"/>
      <c r="D27" s="100"/>
      <c r="E27" s="100"/>
      <c r="F27" s="100"/>
      <c r="G27" s="64"/>
      <c r="H27" s="56"/>
    </row>
    <row r="28" spans="1:15" ht="16.5">
      <c r="A28" s="56"/>
      <c r="B28" s="63" t="s">
        <v>22138</v>
      </c>
      <c r="C28" s="39">
        <f>Matrix!B3318</f>
        <v>0</v>
      </c>
      <c r="D28" s="93">
        <f>ROUNDUP(ABS(75-C28)/Base_Value*circ_factor,1)</f>
        <v>5</v>
      </c>
      <c r="E28" s="97">
        <f>IF(D28&gt;Max_Value,Max_Value,IF(D28&lt;0,0,D28))</f>
        <v>5</v>
      </c>
      <c r="F28" s="97">
        <f>MAX(E28:E30)</f>
        <v>5</v>
      </c>
      <c r="G28" s="65" t="s">
        <v>21979</v>
      </c>
      <c r="H28" s="56"/>
    </row>
    <row r="29" spans="1:15" ht="16.5" hidden="1">
      <c r="A29" s="56"/>
      <c r="B29" s="60" t="s">
        <v>22139</v>
      </c>
      <c r="C29" s="39">
        <f>Matrix!B5531</f>
        <v>0</v>
      </c>
      <c r="D29" s="93">
        <f>ROUNDUP(ABS(75-C29)/Base_Value*circ_factor,1)</f>
        <v>5</v>
      </c>
      <c r="E29" s="97">
        <f>IF(D29&gt;Max_Value,Max_Value,IF(D29&lt;0,0,D29))</f>
        <v>5</v>
      </c>
      <c r="F29" s="101"/>
      <c r="G29" s="65"/>
      <c r="H29" s="56"/>
    </row>
    <row r="30" spans="1:15" ht="16.5" hidden="1">
      <c r="A30" s="56"/>
      <c r="B30" s="60" t="s">
        <v>22140</v>
      </c>
      <c r="C30" s="39">
        <f>Matrix!B1761</f>
        <v>0</v>
      </c>
      <c r="D30" s="93">
        <f>ROUNDUP(ABS(75-C30)/Base_Value*circ_factor,1)</f>
        <v>5</v>
      </c>
      <c r="E30" s="97">
        <f>IF(D30&gt;Max_Value,Max_Value,IF(D30&lt;0,0,D30))</f>
        <v>5</v>
      </c>
      <c r="F30" s="101"/>
      <c r="G30" s="65"/>
      <c r="H30" s="56"/>
    </row>
    <row r="31" spans="1:15" ht="16.5">
      <c r="A31" s="40"/>
      <c r="B31" s="56" t="s">
        <v>22143</v>
      </c>
      <c r="C31" s="39">
        <f>Matrix!B6099</f>
        <v>0</v>
      </c>
      <c r="D31" s="93">
        <f>ROUNDUP(ABS(75-C31)/Base_Value*circ_factor,1)</f>
        <v>5</v>
      </c>
      <c r="E31" s="97">
        <f>IF(D31&gt;Max_Value,Max_Value,IF(D31&lt;0,0,D31))</f>
        <v>5</v>
      </c>
      <c r="F31" s="97" t="e">
        <f>MAX(E31:E32)</f>
        <v>#N/A</v>
      </c>
      <c r="G31" s="42" t="s">
        <v>21995</v>
      </c>
      <c r="H31" s="56"/>
    </row>
    <row r="32" spans="1:15" ht="16.5" hidden="1">
      <c r="A32" s="40"/>
      <c r="B32" s="56" t="s">
        <v>23392</v>
      </c>
      <c r="C32" s="39" t="e">
        <f>Info_R!A38</f>
        <v>#N/A</v>
      </c>
      <c r="D32" s="93" t="e">
        <f>ROUNDUP(ABS(40-C32)/Base_Value*circ_factor,1)</f>
        <v>#N/A</v>
      </c>
      <c r="E32" s="97" t="e">
        <f>IF(D32&gt;Max_Value,Max_Value,IF(D32&lt;0,0,D32))</f>
        <v>#N/A</v>
      </c>
      <c r="F32" s="66"/>
      <c r="G32" s="42"/>
      <c r="H32" s="56"/>
    </row>
    <row r="33" spans="1:8" ht="16.5">
      <c r="A33" s="57">
        <v>1.6</v>
      </c>
      <c r="B33" s="57" t="s">
        <v>22009</v>
      </c>
      <c r="C33" s="100"/>
      <c r="D33" s="100"/>
      <c r="E33" s="100"/>
      <c r="F33" s="100"/>
      <c r="G33" s="64"/>
      <c r="H33" s="56"/>
    </row>
    <row r="34" spans="1:8" ht="16.5">
      <c r="A34" s="40"/>
      <c r="B34" s="56" t="s">
        <v>22145</v>
      </c>
      <c r="C34" s="39">
        <f>Matrix!B2822</f>
        <v>0</v>
      </c>
      <c r="D34" s="93">
        <f>ROUNDUP(ABS(75-C34)/Base_Value*circ_factor,1)</f>
        <v>5</v>
      </c>
      <c r="E34" s="97">
        <f>IF(D34&gt;Max_Value,Max_Value,IF(D34&lt;0,0,D34))</f>
        <v>5</v>
      </c>
      <c r="F34" s="97">
        <f>MAX(E34:E36)</f>
        <v>5</v>
      </c>
      <c r="G34" s="61" t="s">
        <v>22022</v>
      </c>
      <c r="H34" s="56"/>
    </row>
    <row r="35" spans="1:8" ht="16.5" hidden="1">
      <c r="A35" s="40"/>
      <c r="B35" s="56" t="s">
        <v>22146</v>
      </c>
      <c r="C35" s="39">
        <f>Matrix!B5817</f>
        <v>0</v>
      </c>
      <c r="D35" s="93">
        <f>ROUNDUP(ABS(75-C35)/Base_Value,1)</f>
        <v>5</v>
      </c>
      <c r="E35" s="97">
        <f>IF(D35&gt;Max_Value,Max_Value,IF(D35&lt;0,0,D35))</f>
        <v>5</v>
      </c>
      <c r="F35" s="66"/>
      <c r="G35" s="61"/>
      <c r="H35" s="56"/>
    </row>
    <row r="36" spans="1:8" ht="16.5" hidden="1">
      <c r="A36" s="40"/>
      <c r="B36" s="56" t="s">
        <v>22147</v>
      </c>
      <c r="C36" s="39">
        <f>Matrix!B5712</f>
        <v>0</v>
      </c>
      <c r="D36" s="93">
        <f>ROUNDUP(ABS(75-C36)/Base_Value,1)</f>
        <v>5</v>
      </c>
      <c r="E36" s="97">
        <f>IF(D36&gt;Max_Value,Max_Value,IF(D36&lt;0,0,D36))</f>
        <v>5</v>
      </c>
      <c r="F36" s="66"/>
      <c r="G36" s="61"/>
      <c r="H36" s="56"/>
    </row>
    <row r="37" spans="1:8" thickBot="1">
      <c r="A37" s="54">
        <v>2</v>
      </c>
      <c r="B37" s="54" t="s">
        <v>22149</v>
      </c>
      <c r="C37" s="99"/>
      <c r="D37" s="99"/>
      <c r="E37" s="99"/>
      <c r="F37" s="99"/>
      <c r="G37" s="55"/>
      <c r="H37" s="56"/>
    </row>
    <row r="38" spans="1:8" thickTop="1">
      <c r="A38" s="57">
        <v>2.1</v>
      </c>
      <c r="B38" s="57" t="s">
        <v>11525</v>
      </c>
      <c r="C38" s="100"/>
      <c r="D38" s="100"/>
      <c r="E38" s="100"/>
      <c r="F38" s="100"/>
      <c r="G38" s="64"/>
      <c r="H38" s="56"/>
    </row>
    <row r="39" spans="1:8" ht="16.5">
      <c r="A39" s="40"/>
      <c r="B39" s="56" t="s">
        <v>22154</v>
      </c>
      <c r="C39" s="39">
        <f>Matrix!B5942</f>
        <v>0</v>
      </c>
      <c r="D39" s="93">
        <f t="shared" ref="D39:D44" si="3">ROUNDUP(ABS(75-C39)/Base_Value*resp_factor,1)</f>
        <v>5</v>
      </c>
      <c r="E39" s="97">
        <f t="shared" ref="E39:E44" si="4">IF(D39&gt;Max_Value,Max_Value,IF(D39&lt;0,0,D39))</f>
        <v>5</v>
      </c>
      <c r="F39" s="97">
        <f>MAX(E39:E41)</f>
        <v>5</v>
      </c>
      <c r="G39" s="61" t="s">
        <v>21725</v>
      </c>
      <c r="H39" s="56"/>
    </row>
    <row r="40" spans="1:8" hidden="1">
      <c r="A40" s="40"/>
      <c r="B40" s="56" t="s">
        <v>22155</v>
      </c>
      <c r="C40" s="39">
        <f>Matrix!B1827</f>
        <v>0</v>
      </c>
      <c r="D40" s="93">
        <f t="shared" si="3"/>
        <v>5</v>
      </c>
      <c r="E40" s="97">
        <f t="shared" si="4"/>
        <v>5</v>
      </c>
      <c r="F40" s="102"/>
      <c r="G40" s="61"/>
    </row>
    <row r="41" spans="1:8" hidden="1">
      <c r="A41" s="40"/>
      <c r="B41" s="62" t="s">
        <v>22156</v>
      </c>
      <c r="C41" s="39">
        <f>Matrix!B2085</f>
        <v>0</v>
      </c>
      <c r="D41" s="93">
        <f t="shared" si="3"/>
        <v>5</v>
      </c>
      <c r="E41" s="97">
        <f t="shared" si="4"/>
        <v>5</v>
      </c>
      <c r="F41" s="102"/>
      <c r="G41" s="61"/>
    </row>
    <row r="42" spans="1:8" hidden="1">
      <c r="A42" s="40"/>
      <c r="B42" s="62" t="s">
        <v>22157</v>
      </c>
      <c r="C42" s="39">
        <f>Matrix!B2086</f>
        <v>0</v>
      </c>
      <c r="D42" s="93">
        <f t="shared" si="3"/>
        <v>5</v>
      </c>
      <c r="E42" s="97">
        <f t="shared" si="4"/>
        <v>5</v>
      </c>
      <c r="F42" s="102"/>
      <c r="G42" s="61"/>
    </row>
    <row r="43" spans="1:8">
      <c r="A43" s="56"/>
      <c r="B43" s="56" t="s">
        <v>22159</v>
      </c>
      <c r="C43" s="39">
        <f>Matrix!B5913</f>
        <v>0</v>
      </c>
      <c r="D43" s="93">
        <f t="shared" si="3"/>
        <v>5</v>
      </c>
      <c r="E43" s="97">
        <f t="shared" si="4"/>
        <v>5</v>
      </c>
      <c r="F43" s="97">
        <f>E43</f>
        <v>5</v>
      </c>
      <c r="G43" s="61" t="s">
        <v>21742</v>
      </c>
    </row>
    <row r="44" spans="1:8">
      <c r="A44" s="56"/>
      <c r="B44" s="56" t="s">
        <v>22162</v>
      </c>
      <c r="C44" s="39">
        <f>Matrix!B3616</f>
        <v>0</v>
      </c>
      <c r="D44" s="93">
        <f t="shared" si="3"/>
        <v>5</v>
      </c>
      <c r="E44" s="97">
        <f t="shared" si="4"/>
        <v>5</v>
      </c>
      <c r="F44" s="97">
        <f>E44</f>
        <v>5</v>
      </c>
      <c r="G44" s="61" t="s">
        <v>21756</v>
      </c>
    </row>
    <row r="45" spans="1:8">
      <c r="A45" s="57">
        <v>2.2000000000000002</v>
      </c>
      <c r="B45" s="57" t="s">
        <v>11439</v>
      </c>
      <c r="C45" s="100"/>
      <c r="D45" s="100"/>
      <c r="E45" s="100"/>
      <c r="F45" s="100"/>
      <c r="G45" s="64"/>
    </row>
    <row r="46" spans="1:8">
      <c r="A46" s="56"/>
      <c r="B46" s="56" t="s">
        <v>22164</v>
      </c>
      <c r="C46" s="39">
        <f>Matrix!B3308</f>
        <v>0</v>
      </c>
      <c r="D46" s="93">
        <f>ROUNDUP(ABS(75-C46)/Base_Value*resp_factor,1)</f>
        <v>5</v>
      </c>
      <c r="E46" s="97">
        <f>IF(D46&gt;Max_Value,Max_Value,IF(D46&lt;0,0,D46))</f>
        <v>5</v>
      </c>
      <c r="F46" s="97">
        <f>MAX(E46,F47:F48,F50)</f>
        <v>5</v>
      </c>
      <c r="G46" s="61" t="s">
        <v>21786</v>
      </c>
    </row>
    <row r="47" spans="1:8">
      <c r="A47" s="56"/>
      <c r="B47" s="56" t="s">
        <v>22167</v>
      </c>
      <c r="C47" s="39">
        <f>Matrix!B5782</f>
        <v>0</v>
      </c>
      <c r="D47" s="93">
        <f>ROUNDUP(ABS(75-C47)/Base_Value*resp_factor,1)</f>
        <v>5</v>
      </c>
      <c r="E47" s="97">
        <f>IF(D47&gt;Max_Value,Max_Value,IF(D47&lt;0,0,D47))</f>
        <v>5</v>
      </c>
      <c r="F47" s="97">
        <f>E47</f>
        <v>5</v>
      </c>
      <c r="G47" s="61" t="s">
        <v>21803</v>
      </c>
    </row>
    <row r="48" spans="1:8">
      <c r="A48" s="56"/>
      <c r="B48" s="56" t="s">
        <v>22168</v>
      </c>
      <c r="C48" s="39">
        <f>Matrix!B5879</f>
        <v>0</v>
      </c>
      <c r="D48" s="93">
        <f>ROUNDUP(ABS(75-C48)/Base_Value*resp_factor,1)</f>
        <v>5</v>
      </c>
      <c r="E48" s="97">
        <f>IF(D48&gt;Max_Value,Max_Value,IF(D48&lt;0,0,D48))</f>
        <v>5</v>
      </c>
      <c r="F48" s="97">
        <f>MAX(E48:E49)</f>
        <v>5</v>
      </c>
      <c r="G48" s="61" t="s">
        <v>21816</v>
      </c>
    </row>
    <row r="49" spans="1:7" hidden="1">
      <c r="A49" s="56"/>
      <c r="B49" s="62" t="s">
        <v>22169</v>
      </c>
      <c r="C49" s="39">
        <f>Matrix!B5944</f>
        <v>0</v>
      </c>
      <c r="D49" s="93">
        <f>ROUNDUP(ABS(75-C49)/Base_Value*resp_factor,1)</f>
        <v>5</v>
      </c>
      <c r="E49" s="97">
        <f>IF(D49&gt;Max_Value,Max_Value,IF(D49&lt;0,0,D49))</f>
        <v>5</v>
      </c>
      <c r="F49" s="66"/>
      <c r="G49" s="61"/>
    </row>
    <row r="50" spans="1:7">
      <c r="A50" s="56"/>
      <c r="B50" s="56" t="s">
        <v>22172</v>
      </c>
      <c r="C50" s="39">
        <f>Matrix!B5666</f>
        <v>0</v>
      </c>
      <c r="D50" s="93">
        <f>ROUNDUP(ABS(75-C50)/Base_Value*resp_factor,1)</f>
        <v>5</v>
      </c>
      <c r="E50" s="97">
        <f>IF(D50&gt;Max_Value,Max_Value,IF(D50&lt;0,0,D50))</f>
        <v>5</v>
      </c>
      <c r="F50" s="97">
        <f>E50</f>
        <v>5</v>
      </c>
      <c r="G50" s="61" t="s">
        <v>21832</v>
      </c>
    </row>
    <row r="51" spans="1:7">
      <c r="A51" s="57">
        <v>2.2999999999999998</v>
      </c>
      <c r="B51" s="57" t="s">
        <v>10667</v>
      </c>
      <c r="C51" s="100"/>
      <c r="D51" s="100"/>
      <c r="E51" s="100"/>
      <c r="F51" s="100"/>
      <c r="G51" s="64"/>
    </row>
    <row r="52" spans="1:7">
      <c r="B52" s="56" t="s">
        <v>22177</v>
      </c>
      <c r="C52" s="39">
        <f>Matrix!B3341</f>
        <v>0</v>
      </c>
      <c r="D52" s="93">
        <f t="shared" ref="D52:D57" si="5">ROUNDUP(ABS(75-C52)/Base_Value*resp_factor,1)</f>
        <v>5</v>
      </c>
      <c r="E52" s="97">
        <f t="shared" ref="E52:E57" si="6">IF(D52&gt;Max_Value,Max_Value,IF(D52&lt;0,0,D52))</f>
        <v>5</v>
      </c>
      <c r="F52" s="97">
        <f>MAX(E52:E53,F54:F57,G1692)</f>
        <v>5</v>
      </c>
      <c r="G52" s="61" t="s">
        <v>21862</v>
      </c>
    </row>
    <row r="53" spans="1:7" hidden="1">
      <c r="B53" s="56" t="s">
        <v>22178</v>
      </c>
      <c r="C53" s="39">
        <f>Matrix!B1838</f>
        <v>0</v>
      </c>
      <c r="D53" s="93">
        <f t="shared" si="5"/>
        <v>5</v>
      </c>
      <c r="E53" s="97">
        <f t="shared" si="6"/>
        <v>5</v>
      </c>
      <c r="F53" s="66"/>
      <c r="G53" s="61"/>
    </row>
    <row r="54" spans="1:7">
      <c r="A54" s="56"/>
      <c r="B54" s="56" t="s">
        <v>22180</v>
      </c>
      <c r="C54" s="39">
        <f>Matrix!B1758</f>
        <v>0</v>
      </c>
      <c r="D54" s="93">
        <f t="shared" si="5"/>
        <v>5</v>
      </c>
      <c r="E54" s="97">
        <f t="shared" si="6"/>
        <v>5</v>
      </c>
      <c r="F54" s="97">
        <f>E54</f>
        <v>5</v>
      </c>
      <c r="G54" s="61" t="s">
        <v>21878</v>
      </c>
    </row>
    <row r="55" spans="1:7">
      <c r="A55" s="56"/>
      <c r="B55" s="56" t="s">
        <v>22183</v>
      </c>
      <c r="C55" s="39">
        <f>Matrix!B5564</f>
        <v>0</v>
      </c>
      <c r="D55" s="93">
        <f t="shared" si="5"/>
        <v>5</v>
      </c>
      <c r="E55" s="97">
        <f t="shared" si="6"/>
        <v>5</v>
      </c>
      <c r="F55" s="97">
        <f t="shared" ref="F55:F57" si="7">E55</f>
        <v>5</v>
      </c>
      <c r="G55" s="61" t="s">
        <v>21894</v>
      </c>
    </row>
    <row r="56" spans="1:7">
      <c r="A56" s="56"/>
      <c r="B56" s="56" t="s">
        <v>22184</v>
      </c>
      <c r="C56" s="39">
        <f>Matrix!B5565</f>
        <v>0</v>
      </c>
      <c r="D56" s="93">
        <f t="shared" si="5"/>
        <v>5</v>
      </c>
      <c r="E56" s="97">
        <f t="shared" si="6"/>
        <v>5</v>
      </c>
      <c r="F56" s="97">
        <f t="shared" si="7"/>
        <v>5</v>
      </c>
      <c r="G56" s="61" t="s">
        <v>21906</v>
      </c>
    </row>
    <row r="57" spans="1:7">
      <c r="A57" s="56"/>
      <c r="B57" s="56" t="s">
        <v>22186</v>
      </c>
      <c r="C57" s="39">
        <f>Matrix!B5566</f>
        <v>0</v>
      </c>
      <c r="D57" s="93">
        <f t="shared" si="5"/>
        <v>5</v>
      </c>
      <c r="E57" s="97">
        <f t="shared" si="6"/>
        <v>5</v>
      </c>
      <c r="F57" s="97">
        <f t="shared" si="7"/>
        <v>5</v>
      </c>
      <c r="G57" s="61" t="s">
        <v>21923</v>
      </c>
    </row>
    <row r="58" spans="1:7">
      <c r="A58" s="57">
        <v>2.4</v>
      </c>
      <c r="B58" s="57" t="s">
        <v>21938</v>
      </c>
      <c r="C58" s="100"/>
      <c r="D58" s="100"/>
      <c r="E58" s="100"/>
      <c r="F58" s="100"/>
      <c r="G58" s="67"/>
    </row>
    <row r="59" spans="1:7">
      <c r="A59" s="56"/>
      <c r="B59" s="40" t="s">
        <v>22191</v>
      </c>
      <c r="C59" s="39">
        <f>Matrix!B6078</f>
        <v>0</v>
      </c>
      <c r="D59" s="93">
        <f t="shared" ref="D59:D71" si="8">ROUNDUP(ABS(75-C59)/Base_Value*resp_factor,1)</f>
        <v>5</v>
      </c>
      <c r="E59" s="97">
        <f t="shared" ref="E59:E71" si="9">IF(D59&gt;Max_Value,Max_Value,IF(D59&lt;0,0,D59))</f>
        <v>5</v>
      </c>
      <c r="F59" s="97">
        <f>MAX(E59:E62,F63,F65,F67:F69,G1728)</f>
        <v>5</v>
      </c>
      <c r="G59" s="61" t="s">
        <v>21953</v>
      </c>
    </row>
    <row r="60" spans="1:7" hidden="1">
      <c r="A60" s="56"/>
      <c r="B60" s="62" t="s">
        <v>22192</v>
      </c>
      <c r="C60" s="39">
        <f>Matrix!B1815</f>
        <v>0</v>
      </c>
      <c r="D60" s="93">
        <f t="shared" si="8"/>
        <v>5</v>
      </c>
      <c r="E60" s="97">
        <f t="shared" si="9"/>
        <v>5</v>
      </c>
      <c r="F60" s="103"/>
      <c r="G60" s="61"/>
    </row>
    <row r="61" spans="1:7" hidden="1">
      <c r="A61" s="56"/>
      <c r="B61" s="62" t="s">
        <v>22193</v>
      </c>
      <c r="C61" s="39">
        <f>Matrix!B3345</f>
        <v>0</v>
      </c>
      <c r="D61" s="93">
        <f t="shared" si="8"/>
        <v>5</v>
      </c>
      <c r="E61" s="97">
        <f t="shared" si="9"/>
        <v>5</v>
      </c>
      <c r="F61" s="103"/>
      <c r="G61" s="61"/>
    </row>
    <row r="62" spans="1:7" hidden="1">
      <c r="A62" s="56"/>
      <c r="B62" s="68" t="s">
        <v>22191</v>
      </c>
      <c r="C62" s="39">
        <f>Matrix!B6078</f>
        <v>0</v>
      </c>
      <c r="D62" s="93">
        <f t="shared" si="8"/>
        <v>5</v>
      </c>
      <c r="E62" s="97">
        <f t="shared" si="9"/>
        <v>5</v>
      </c>
      <c r="F62" s="103"/>
      <c r="G62" s="61"/>
    </row>
    <row r="63" spans="1:7">
      <c r="A63" s="56"/>
      <c r="B63" s="56" t="s">
        <v>22194</v>
      </c>
      <c r="C63" s="39">
        <f>Matrix!B3340</f>
        <v>0</v>
      </c>
      <c r="D63" s="93">
        <f t="shared" si="8"/>
        <v>5</v>
      </c>
      <c r="E63" s="97">
        <f t="shared" si="9"/>
        <v>5</v>
      </c>
      <c r="F63" s="97">
        <f>MAX(E63:E64)</f>
        <v>5</v>
      </c>
      <c r="G63" s="61" t="s">
        <v>10666</v>
      </c>
    </row>
    <row r="64" spans="1:7" hidden="1">
      <c r="A64" s="56"/>
      <c r="B64" s="56" t="s">
        <v>22195</v>
      </c>
      <c r="C64" s="39">
        <f>Matrix!B5535</f>
        <v>0</v>
      </c>
      <c r="D64" s="93">
        <f t="shared" si="8"/>
        <v>5</v>
      </c>
      <c r="E64" s="97">
        <f t="shared" si="9"/>
        <v>5</v>
      </c>
      <c r="F64" s="66"/>
      <c r="G64" s="61"/>
    </row>
    <row r="65" spans="1:7">
      <c r="A65" s="56"/>
      <c r="B65" s="56" t="s">
        <v>22196</v>
      </c>
      <c r="C65" s="39">
        <f>Matrix!B2038</f>
        <v>0</v>
      </c>
      <c r="D65" s="93">
        <f t="shared" si="8"/>
        <v>5</v>
      </c>
      <c r="E65" s="97">
        <f t="shared" si="9"/>
        <v>5</v>
      </c>
      <c r="F65" s="97">
        <f>MAX(E65:E66)</f>
        <v>5</v>
      </c>
      <c r="G65" s="61" t="s">
        <v>21980</v>
      </c>
    </row>
    <row r="66" spans="1:7" hidden="1">
      <c r="A66" s="56"/>
      <c r="B66" s="56" t="s">
        <v>22197</v>
      </c>
      <c r="C66" s="39">
        <f>Matrix!B5882</f>
        <v>0</v>
      </c>
      <c r="D66" s="93">
        <f t="shared" si="8"/>
        <v>5</v>
      </c>
      <c r="E66" s="97">
        <f t="shared" si="9"/>
        <v>5</v>
      </c>
      <c r="F66" s="66"/>
      <c r="G66" s="61"/>
    </row>
    <row r="67" spans="1:7">
      <c r="A67" s="56"/>
      <c r="B67" s="56" t="s">
        <v>22198</v>
      </c>
      <c r="C67" s="39">
        <f>Matrix!B5883</f>
        <v>0</v>
      </c>
      <c r="D67" s="93">
        <f t="shared" si="8"/>
        <v>5</v>
      </c>
      <c r="E67" s="97">
        <f t="shared" si="9"/>
        <v>5</v>
      </c>
      <c r="F67" s="97">
        <f>E67</f>
        <v>5</v>
      </c>
      <c r="G67" s="61" t="s">
        <v>21996</v>
      </c>
    </row>
    <row r="68" spans="1:7">
      <c r="A68" s="62"/>
      <c r="B68" s="56" t="s">
        <v>22199</v>
      </c>
      <c r="C68" s="39">
        <f>Matrix!B5989</f>
        <v>0</v>
      </c>
      <c r="D68" s="93">
        <f t="shared" si="8"/>
        <v>5</v>
      </c>
      <c r="E68" s="97">
        <f t="shared" si="9"/>
        <v>5</v>
      </c>
      <c r="F68" s="97">
        <f>E68</f>
        <v>5</v>
      </c>
      <c r="G68" s="61" t="s">
        <v>22010</v>
      </c>
    </row>
    <row r="69" spans="1:7">
      <c r="A69" s="62"/>
      <c r="B69" s="40" t="s">
        <v>22200</v>
      </c>
      <c r="C69" s="39">
        <f>Matrix!B5797</f>
        <v>0</v>
      </c>
      <c r="D69" s="93">
        <f t="shared" si="8"/>
        <v>5</v>
      </c>
      <c r="E69" s="97">
        <f t="shared" si="9"/>
        <v>5</v>
      </c>
      <c r="F69" s="97">
        <f>MAX(E69:E71)</f>
        <v>5</v>
      </c>
      <c r="G69" s="61" t="s">
        <v>24418</v>
      </c>
    </row>
    <row r="70" spans="1:7" hidden="1">
      <c r="A70" s="62"/>
      <c r="B70" s="40" t="s">
        <v>22200</v>
      </c>
      <c r="C70" s="39">
        <f>Matrix!B5797</f>
        <v>0</v>
      </c>
      <c r="D70" s="93">
        <f t="shared" si="8"/>
        <v>5</v>
      </c>
      <c r="E70" s="97">
        <f t="shared" si="9"/>
        <v>5</v>
      </c>
      <c r="F70" s="102"/>
      <c r="G70" s="61"/>
    </row>
    <row r="71" spans="1:7" hidden="1">
      <c r="A71" s="62"/>
      <c r="B71" s="40" t="s">
        <v>22201</v>
      </c>
      <c r="C71" s="39">
        <f>Matrix!B1871</f>
        <v>0</v>
      </c>
      <c r="D71" s="93">
        <f t="shared" si="8"/>
        <v>5</v>
      </c>
      <c r="E71" s="97">
        <f t="shared" si="9"/>
        <v>5</v>
      </c>
      <c r="F71" s="102"/>
      <c r="G71" s="61"/>
    </row>
    <row r="72" spans="1:7">
      <c r="A72" s="57">
        <v>2.5</v>
      </c>
      <c r="B72" s="57" t="s">
        <v>22009</v>
      </c>
      <c r="C72" s="100"/>
      <c r="D72" s="100"/>
      <c r="E72" s="100"/>
      <c r="F72" s="100"/>
      <c r="G72" s="67"/>
    </row>
    <row r="73" spans="1:7">
      <c r="A73" s="56"/>
      <c r="B73" s="56" t="s">
        <v>22202</v>
      </c>
      <c r="C73" s="39">
        <f>Matrix!B5667</f>
        <v>0</v>
      </c>
      <c r="D73" s="93">
        <f>ROUNDUP(ABS(75-C73)/Base_Value*resp_factor,1)</f>
        <v>5</v>
      </c>
      <c r="E73" s="97">
        <f>IF(D73&gt;Max_Value,Max_Value,IF(D73&lt;0,0,D73))</f>
        <v>5</v>
      </c>
      <c r="F73" s="97">
        <f>E73</f>
        <v>5</v>
      </c>
      <c r="G73" s="61" t="s">
        <v>22046</v>
      </c>
    </row>
    <row r="74" spans="1:7">
      <c r="A74" s="56"/>
      <c r="B74" s="40" t="s">
        <v>22203</v>
      </c>
      <c r="C74" s="39">
        <f>Matrix!B3344</f>
        <v>0</v>
      </c>
      <c r="D74" s="93">
        <f>ROUNDUP(ABS(75-C74)/Base_Value*resp_factor,1)</f>
        <v>5</v>
      </c>
      <c r="E74" s="97">
        <f>IF(D74&gt;Max_Value,Max_Value,IF(D74&lt;0,0,D74))</f>
        <v>5</v>
      </c>
      <c r="F74" s="97">
        <f>MAX(E74:E75)</f>
        <v>5</v>
      </c>
      <c r="G74" s="61" t="s">
        <v>22058</v>
      </c>
    </row>
    <row r="75" spans="1:7" hidden="1">
      <c r="A75" s="56"/>
      <c r="B75" s="56" t="s">
        <v>22204</v>
      </c>
      <c r="C75" s="39">
        <f>Matrix!B5601</f>
        <v>0</v>
      </c>
      <c r="D75" s="93">
        <f>ROUNDUP(ABS(75-C75)/Base_Value*resp_factor,1)</f>
        <v>5</v>
      </c>
      <c r="E75" s="97">
        <f>IF(D75&gt;Max_Value,Max_Value,IF(D75&lt;0,0,D75))</f>
        <v>5</v>
      </c>
      <c r="F75" s="66"/>
      <c r="G75" s="61"/>
    </row>
    <row r="76" spans="1:7">
      <c r="A76" s="62"/>
      <c r="B76" s="69" t="s">
        <v>22205</v>
      </c>
      <c r="C76" s="39">
        <f>Matrix!B5593</f>
        <v>0</v>
      </c>
      <c r="D76" s="93">
        <f>ROUNDUP(ABS(75-C76)/Base_Value*resp_factor,1)</f>
        <v>5</v>
      </c>
      <c r="E76" s="97">
        <f>IF(D76&gt;Max_Value,Max_Value,IF(D76&lt;0,0,D76))</f>
        <v>5</v>
      </c>
      <c r="F76" s="97">
        <f>MAX(E76:E77)</f>
        <v>5</v>
      </c>
      <c r="G76" s="69" t="s">
        <v>22069</v>
      </c>
    </row>
    <row r="77" spans="1:7" hidden="1">
      <c r="A77" s="62"/>
      <c r="B77" s="70" t="s">
        <v>22206</v>
      </c>
      <c r="C77" s="39">
        <f>Matrix!B5765</f>
        <v>0</v>
      </c>
      <c r="D77" s="93">
        <f>ROUNDUP(ABS(75-C77)/Base_Value,1)</f>
        <v>5</v>
      </c>
      <c r="E77" s="97">
        <f>IF(D77&gt;Max_Value,Max_Value,IF(D77&lt;0,0,D77))</f>
        <v>5</v>
      </c>
      <c r="F77" s="104"/>
      <c r="G77" s="69"/>
    </row>
    <row r="78" spans="1:7" ht="18" thickBot="1">
      <c r="A78" s="54">
        <v>3</v>
      </c>
      <c r="B78" s="54" t="s">
        <v>22207</v>
      </c>
      <c r="C78" s="99"/>
      <c r="D78" s="99"/>
      <c r="E78" s="99"/>
      <c r="F78" s="99"/>
      <c r="G78" s="55"/>
    </row>
    <row r="79" spans="1:7" ht="18" thickTop="1">
      <c r="A79" s="57">
        <v>3.1</v>
      </c>
      <c r="B79" s="57" t="s">
        <v>11468</v>
      </c>
      <c r="C79" s="100"/>
      <c r="D79" s="100"/>
      <c r="E79" s="100"/>
      <c r="F79" s="100"/>
      <c r="G79" s="71"/>
    </row>
    <row r="80" spans="1:7">
      <c r="A80" s="56"/>
      <c r="B80" s="40" t="s">
        <v>22208</v>
      </c>
      <c r="C80" s="39">
        <f>Matrix!B4157</f>
        <v>0</v>
      </c>
      <c r="D80" s="93">
        <f t="shared" ref="D80:D88" si="10">ROUNDUP(ABS(75-C80)/Base_Value*digest_factor,1)</f>
        <v>5</v>
      </c>
      <c r="E80" s="97">
        <f t="shared" ref="E80:E88" si="11">IF(D80&gt;Max_Value,Max_Value,IF(D80&lt;0,0,D80))</f>
        <v>5</v>
      </c>
      <c r="F80" s="97" t="e">
        <f>MAX(E80:E82,E83:E88)</f>
        <v>#N/A</v>
      </c>
      <c r="G80" s="61" t="s">
        <v>21726</v>
      </c>
    </row>
    <row r="81" spans="1:7" hidden="1">
      <c r="A81" s="56"/>
      <c r="B81" s="56" t="s">
        <v>23393</v>
      </c>
      <c r="C81" s="39" t="e">
        <f>Info_R!A204</f>
        <v>#N/A</v>
      </c>
      <c r="D81" s="93" t="e">
        <f t="shared" si="10"/>
        <v>#N/A</v>
      </c>
      <c r="E81" s="97" t="e">
        <f t="shared" si="11"/>
        <v>#N/A</v>
      </c>
      <c r="F81" s="66"/>
      <c r="G81" s="61"/>
    </row>
    <row r="82" spans="1:7" hidden="1">
      <c r="A82" s="56"/>
      <c r="B82" s="56" t="s">
        <v>22209</v>
      </c>
      <c r="C82" s="39">
        <f>Matrix!B6070</f>
        <v>0</v>
      </c>
      <c r="D82" s="93">
        <f t="shared" si="10"/>
        <v>5</v>
      </c>
      <c r="E82" s="97">
        <f t="shared" si="11"/>
        <v>5</v>
      </c>
      <c r="F82" s="66"/>
      <c r="G82" s="61"/>
    </row>
    <row r="83" spans="1:7">
      <c r="A83" s="56"/>
      <c r="B83" s="56" t="s">
        <v>22210</v>
      </c>
      <c r="C83" s="39">
        <f>Matrix!B1802</f>
        <v>0</v>
      </c>
      <c r="D83" s="93">
        <f t="shared" si="10"/>
        <v>5</v>
      </c>
      <c r="E83" s="97">
        <f t="shared" si="11"/>
        <v>5</v>
      </c>
      <c r="F83" s="97">
        <f>E83</f>
        <v>5</v>
      </c>
      <c r="G83" s="65" t="s">
        <v>21743</v>
      </c>
    </row>
    <row r="84" spans="1:7">
      <c r="A84" s="56"/>
      <c r="B84" s="56" t="s">
        <v>22211</v>
      </c>
      <c r="C84" s="39">
        <f>Matrix!B1923</f>
        <v>0</v>
      </c>
      <c r="D84" s="93">
        <f t="shared" si="10"/>
        <v>5</v>
      </c>
      <c r="E84" s="97">
        <f t="shared" si="11"/>
        <v>5</v>
      </c>
      <c r="F84" s="97">
        <f t="shared" ref="F84:F88" si="12">E84</f>
        <v>5</v>
      </c>
      <c r="G84" s="61" t="s">
        <v>21757</v>
      </c>
    </row>
    <row r="85" spans="1:7">
      <c r="A85" s="56"/>
      <c r="B85" s="56" t="s">
        <v>22212</v>
      </c>
      <c r="C85" s="39">
        <f>Matrix!B2036</f>
        <v>0</v>
      </c>
      <c r="D85" s="93">
        <f t="shared" si="10"/>
        <v>5</v>
      </c>
      <c r="E85" s="97">
        <f t="shared" si="11"/>
        <v>5</v>
      </c>
      <c r="F85" s="97">
        <f t="shared" si="12"/>
        <v>5</v>
      </c>
      <c r="G85" s="61" t="s">
        <v>21771</v>
      </c>
    </row>
    <row r="86" spans="1:7">
      <c r="A86" s="56"/>
      <c r="B86" s="56" t="s">
        <v>22213</v>
      </c>
      <c r="C86" s="39">
        <f>Matrix!B2039</f>
        <v>0</v>
      </c>
      <c r="D86" s="93">
        <f t="shared" si="10"/>
        <v>5</v>
      </c>
      <c r="E86" s="97">
        <f t="shared" si="11"/>
        <v>5</v>
      </c>
      <c r="F86" s="97">
        <f t="shared" si="12"/>
        <v>5</v>
      </c>
      <c r="G86" s="61" t="s">
        <v>21787</v>
      </c>
    </row>
    <row r="87" spans="1:7">
      <c r="A87" s="56"/>
      <c r="B87" s="56" t="s">
        <v>22214</v>
      </c>
      <c r="C87" s="39">
        <f>Matrix!B5615</f>
        <v>0</v>
      </c>
      <c r="D87" s="93">
        <f t="shared" si="10"/>
        <v>5</v>
      </c>
      <c r="E87" s="97">
        <f t="shared" si="11"/>
        <v>5</v>
      </c>
      <c r="F87" s="97">
        <f t="shared" si="12"/>
        <v>5</v>
      </c>
      <c r="G87" s="61" t="s">
        <v>21804</v>
      </c>
    </row>
    <row r="88" spans="1:7">
      <c r="A88" s="56"/>
      <c r="B88" s="56" t="s">
        <v>22215</v>
      </c>
      <c r="C88" s="39">
        <f>Matrix!B2138</f>
        <v>0</v>
      </c>
      <c r="D88" s="93">
        <f t="shared" si="10"/>
        <v>5</v>
      </c>
      <c r="E88" s="97">
        <f t="shared" si="11"/>
        <v>5</v>
      </c>
      <c r="F88" s="97">
        <f t="shared" si="12"/>
        <v>5</v>
      </c>
      <c r="G88" s="61" t="s">
        <v>21817</v>
      </c>
    </row>
    <row r="89" spans="1:7">
      <c r="A89" s="57">
        <v>3.2</v>
      </c>
      <c r="B89" s="57" t="s">
        <v>21833</v>
      </c>
      <c r="C89" s="100"/>
      <c r="D89" s="100"/>
      <c r="E89" s="100"/>
      <c r="F89" s="100"/>
      <c r="G89" s="67"/>
    </row>
    <row r="90" spans="1:7">
      <c r="A90" s="56"/>
      <c r="B90" s="56" t="s">
        <v>22216</v>
      </c>
      <c r="C90" s="39">
        <f>Matrix!B5729</f>
        <v>0</v>
      </c>
      <c r="D90" s="93">
        <f>ROUNDUP(ABS(75-C90)/Base_Value*digest_factor,1)</f>
        <v>5</v>
      </c>
      <c r="E90" s="97">
        <f>IF(D90&gt;Max_Value,Max_Value,IF(D90&lt;0,0,D90))</f>
        <v>5</v>
      </c>
      <c r="F90" s="97">
        <f>E90</f>
        <v>5</v>
      </c>
      <c r="G90" s="61" t="s">
        <v>21849</v>
      </c>
    </row>
    <row r="91" spans="1:7">
      <c r="A91" s="57">
        <v>3.3</v>
      </c>
      <c r="B91" s="57" t="s">
        <v>10645</v>
      </c>
      <c r="C91" s="100"/>
      <c r="D91" s="100"/>
      <c r="E91" s="100"/>
      <c r="F91" s="100"/>
      <c r="G91" s="67"/>
    </row>
    <row r="92" spans="1:7">
      <c r="A92" s="56"/>
      <c r="B92" s="63" t="s">
        <v>22217</v>
      </c>
      <c r="C92" s="39">
        <f>Matrix!B4158</f>
        <v>0</v>
      </c>
      <c r="D92" s="93">
        <f t="shared" ref="D92:D97" si="13">ROUNDUP(ABS(75-C92)/Base_Value*digest_factor,1)</f>
        <v>5</v>
      </c>
      <c r="E92" s="97">
        <f t="shared" ref="E92:E97" si="14">IF(D92&gt;Max_Value,Max_Value,IF(D92&lt;0,0,D92))</f>
        <v>5</v>
      </c>
      <c r="F92" s="113">
        <f>MAX(E92,F93,F97,D1439)</f>
        <v>5</v>
      </c>
      <c r="G92" s="61" t="s">
        <v>21879</v>
      </c>
    </row>
    <row r="93" spans="1:7">
      <c r="B93" s="63" t="s">
        <v>22218</v>
      </c>
      <c r="C93" s="39">
        <f>Matrix!B5873</f>
        <v>0</v>
      </c>
      <c r="D93" s="93">
        <f t="shared" si="13"/>
        <v>5</v>
      </c>
      <c r="E93" s="97">
        <f t="shared" si="14"/>
        <v>5</v>
      </c>
      <c r="F93" s="97">
        <f>MAX(E93:E96)</f>
        <v>5</v>
      </c>
      <c r="G93" s="61" t="s">
        <v>10646</v>
      </c>
    </row>
    <row r="94" spans="1:7" hidden="1">
      <c r="B94" s="63" t="s">
        <v>22219</v>
      </c>
      <c r="C94" s="39">
        <f>Matrix!B2144</f>
        <v>0</v>
      </c>
      <c r="D94" s="93">
        <f t="shared" si="13"/>
        <v>5</v>
      </c>
      <c r="E94" s="97">
        <f t="shared" si="14"/>
        <v>5</v>
      </c>
      <c r="F94" s="105"/>
      <c r="G94" s="61"/>
    </row>
    <row r="95" spans="1:7" hidden="1">
      <c r="B95" s="63" t="s">
        <v>22220</v>
      </c>
      <c r="C95" s="39">
        <f>Matrix!B3361</f>
        <v>0</v>
      </c>
      <c r="D95" s="93">
        <f t="shared" si="13"/>
        <v>5</v>
      </c>
      <c r="E95" s="97">
        <f t="shared" si="14"/>
        <v>5</v>
      </c>
      <c r="F95" s="105"/>
      <c r="G95" s="61"/>
    </row>
    <row r="96" spans="1:7" hidden="1">
      <c r="B96" s="72" t="s">
        <v>22221</v>
      </c>
      <c r="C96" s="39">
        <f>Matrix!B3890</f>
        <v>0</v>
      </c>
      <c r="D96" s="93">
        <f t="shared" si="13"/>
        <v>5</v>
      </c>
      <c r="E96" s="97">
        <f t="shared" si="14"/>
        <v>5</v>
      </c>
      <c r="F96" s="105"/>
      <c r="G96" s="61"/>
    </row>
    <row r="97" spans="1:7">
      <c r="B97" s="73" t="s">
        <v>22222</v>
      </c>
      <c r="C97" s="39">
        <f>Matrix!B5687</f>
        <v>0</v>
      </c>
      <c r="D97" s="93">
        <f t="shared" si="13"/>
        <v>5</v>
      </c>
      <c r="E97" s="97">
        <f t="shared" si="14"/>
        <v>5</v>
      </c>
      <c r="F97" s="114">
        <f>E97</f>
        <v>5</v>
      </c>
      <c r="G97" s="42" t="s">
        <v>21907</v>
      </c>
    </row>
    <row r="98" spans="1:7">
      <c r="A98" s="57">
        <v>3.4</v>
      </c>
      <c r="B98" s="57" t="s">
        <v>21924</v>
      </c>
      <c r="C98" s="100"/>
      <c r="D98" s="100"/>
      <c r="E98" s="100"/>
      <c r="F98" s="100"/>
      <c r="G98" s="67"/>
    </row>
    <row r="99" spans="1:7">
      <c r="A99" s="56"/>
      <c r="B99" s="40" t="s">
        <v>22223</v>
      </c>
      <c r="C99" s="39">
        <f>Matrix!B4159</f>
        <v>0</v>
      </c>
      <c r="D99" s="93">
        <f t="shared" ref="D99:D104" si="15">ROUNDUP(ABS(75-C99)/Base_Value*digest_factor,1)</f>
        <v>5</v>
      </c>
      <c r="E99" s="97">
        <f t="shared" ref="E99:E104" si="16">IF(D99&gt;Max_Value,Max_Value,IF(D99&lt;0,0,D99))</f>
        <v>5</v>
      </c>
      <c r="F99" s="97" t="e">
        <f>MAX(E99:E100,E101,E103:E104)</f>
        <v>#N/A</v>
      </c>
      <c r="G99" s="61" t="s">
        <v>21939</v>
      </c>
    </row>
    <row r="100" spans="1:7" hidden="1">
      <c r="A100" s="56"/>
      <c r="B100" s="56" t="s">
        <v>22224</v>
      </c>
      <c r="C100" s="39">
        <f>Matrix!B6071</f>
        <v>0</v>
      </c>
      <c r="D100" s="93">
        <f t="shared" si="15"/>
        <v>5</v>
      </c>
      <c r="E100" s="97">
        <f t="shared" si="16"/>
        <v>5</v>
      </c>
      <c r="F100" s="66"/>
      <c r="G100" s="61"/>
    </row>
    <row r="101" spans="1:7">
      <c r="A101" s="56"/>
      <c r="B101" s="56" t="s">
        <v>23394</v>
      </c>
      <c r="C101" s="39" t="e">
        <f>Info_R!A206</f>
        <v>#N/A</v>
      </c>
      <c r="D101" s="93" t="e">
        <f t="shared" si="15"/>
        <v>#N/A</v>
      </c>
      <c r="E101" s="97" t="e">
        <f t="shared" si="16"/>
        <v>#N/A</v>
      </c>
      <c r="F101" s="97" t="e">
        <f>MAX(E101:E102)</f>
        <v>#N/A</v>
      </c>
      <c r="G101" s="61" t="s">
        <v>21954</v>
      </c>
    </row>
    <row r="102" spans="1:7" hidden="1">
      <c r="A102" s="56"/>
      <c r="B102" s="56" t="s">
        <v>22225</v>
      </c>
      <c r="C102" s="39">
        <f>Matrix!B5994</f>
        <v>0</v>
      </c>
      <c r="D102" s="93">
        <f t="shared" si="15"/>
        <v>5</v>
      </c>
      <c r="E102" s="97">
        <f t="shared" si="16"/>
        <v>5</v>
      </c>
      <c r="F102" s="66"/>
      <c r="G102" s="61"/>
    </row>
    <row r="103" spans="1:7">
      <c r="A103" s="56"/>
      <c r="B103" s="56" t="s">
        <v>23395</v>
      </c>
      <c r="C103" s="39" t="e">
        <f>Info_R!A207</f>
        <v>#N/A</v>
      </c>
      <c r="D103" s="93" t="e">
        <f t="shared" si="15"/>
        <v>#N/A</v>
      </c>
      <c r="E103" s="97" t="e">
        <f t="shared" si="16"/>
        <v>#N/A</v>
      </c>
      <c r="F103" s="97" t="e">
        <f>E103</f>
        <v>#N/A</v>
      </c>
      <c r="G103" s="61" t="s">
        <v>21965</v>
      </c>
    </row>
    <row r="104" spans="1:7">
      <c r="A104" s="56"/>
      <c r="B104" s="56" t="s">
        <v>23396</v>
      </c>
      <c r="C104" s="39" t="e">
        <f>Info_R!A208</f>
        <v>#N/A</v>
      </c>
      <c r="D104" s="93" t="e">
        <f t="shared" si="15"/>
        <v>#N/A</v>
      </c>
      <c r="E104" s="97" t="e">
        <f t="shared" si="16"/>
        <v>#N/A</v>
      </c>
      <c r="F104" s="97" t="e">
        <f>E104</f>
        <v>#N/A</v>
      </c>
      <c r="G104" s="61" t="s">
        <v>21981</v>
      </c>
    </row>
    <row r="105" spans="1:7">
      <c r="A105" s="57">
        <v>3.5</v>
      </c>
      <c r="B105" s="57" t="s">
        <v>10643</v>
      </c>
      <c r="C105" s="100"/>
      <c r="D105" s="100"/>
      <c r="E105" s="100"/>
      <c r="F105" s="100"/>
      <c r="G105" s="67"/>
    </row>
    <row r="106" spans="1:7">
      <c r="B106" s="56" t="s">
        <v>22227</v>
      </c>
      <c r="C106" s="39">
        <f>Matrix!B4161</f>
        <v>0</v>
      </c>
      <c r="D106" s="93">
        <f t="shared" ref="D106:D113" si="17">ROUNDUP(ABS(75-C106)/Base_Value*digest_factor,1)</f>
        <v>5</v>
      </c>
      <c r="E106" s="97">
        <f t="shared" ref="E106:E113" si="18">IF(D106&gt;Max_Value,Max_Value,IF(D106&lt;0,0,D106))</f>
        <v>5</v>
      </c>
      <c r="F106" s="97" t="e">
        <f>MAX(E106:E108,F109:F110,F113)</f>
        <v>#N/A</v>
      </c>
      <c r="G106" s="61" t="s">
        <v>22011</v>
      </c>
    </row>
    <row r="107" spans="1:7" hidden="1">
      <c r="B107" s="56" t="s">
        <v>22228</v>
      </c>
      <c r="C107" s="39">
        <f>Matrix!B6072</f>
        <v>0</v>
      </c>
      <c r="D107" s="93">
        <f t="shared" si="17"/>
        <v>5</v>
      </c>
      <c r="E107" s="97">
        <f t="shared" si="18"/>
        <v>5</v>
      </c>
      <c r="F107" s="102"/>
      <c r="G107" s="61"/>
    </row>
    <row r="108" spans="1:7" hidden="1">
      <c r="B108" s="56" t="s">
        <v>23397</v>
      </c>
      <c r="C108" s="39" t="e">
        <f>Info_R!A209</f>
        <v>#N/A</v>
      </c>
      <c r="D108" s="93" t="e">
        <f t="shared" si="17"/>
        <v>#N/A</v>
      </c>
      <c r="E108" s="97" t="e">
        <f t="shared" si="18"/>
        <v>#N/A</v>
      </c>
      <c r="F108" s="102"/>
      <c r="G108" s="61"/>
    </row>
    <row r="109" spans="1:7">
      <c r="A109" s="56"/>
      <c r="B109" s="62" t="s">
        <v>22229</v>
      </c>
      <c r="C109" s="39">
        <f>Matrix!B5636</f>
        <v>0</v>
      </c>
      <c r="D109" s="93">
        <f t="shared" si="17"/>
        <v>5</v>
      </c>
      <c r="E109" s="97">
        <f t="shared" si="18"/>
        <v>5</v>
      </c>
      <c r="F109" s="115">
        <f>E109</f>
        <v>5</v>
      </c>
      <c r="G109" s="61" t="s">
        <v>22023</v>
      </c>
    </row>
    <row r="110" spans="1:7">
      <c r="A110" s="56"/>
      <c r="B110" s="56" t="s">
        <v>22230</v>
      </c>
      <c r="C110" s="39">
        <f>Matrix!B2143</f>
        <v>0</v>
      </c>
      <c r="D110" s="93">
        <f t="shared" si="17"/>
        <v>5</v>
      </c>
      <c r="E110" s="97">
        <f t="shared" si="18"/>
        <v>5</v>
      </c>
      <c r="F110" s="97">
        <f>MAX(E110:E112)</f>
        <v>5</v>
      </c>
      <c r="G110" s="61" t="s">
        <v>22033</v>
      </c>
    </row>
    <row r="111" spans="1:7" hidden="1">
      <c r="A111" s="56"/>
      <c r="B111" s="56" t="s">
        <v>22231</v>
      </c>
      <c r="C111" s="39">
        <f>Matrix!B5995</f>
        <v>0</v>
      </c>
      <c r="D111" s="93">
        <f t="shared" si="17"/>
        <v>5</v>
      </c>
      <c r="E111" s="97">
        <f t="shared" si="18"/>
        <v>5</v>
      </c>
      <c r="F111" s="66"/>
      <c r="G111" s="61"/>
    </row>
    <row r="112" spans="1:7" hidden="1">
      <c r="A112" s="56"/>
      <c r="B112" s="56" t="s">
        <v>22232</v>
      </c>
      <c r="C112" s="39">
        <f>Matrix!B5661</f>
        <v>0</v>
      </c>
      <c r="D112" s="93">
        <f t="shared" si="17"/>
        <v>5</v>
      </c>
      <c r="E112" s="97">
        <f t="shared" si="18"/>
        <v>5</v>
      </c>
      <c r="F112" s="66"/>
      <c r="G112" s="61"/>
    </row>
    <row r="113" spans="1:7">
      <c r="A113" s="56"/>
      <c r="B113" s="56" t="s">
        <v>22233</v>
      </c>
      <c r="C113" s="39">
        <f>Matrix!B5591</f>
        <v>0</v>
      </c>
      <c r="D113" s="93">
        <f t="shared" si="17"/>
        <v>5</v>
      </c>
      <c r="E113" s="97">
        <f t="shared" si="18"/>
        <v>5</v>
      </c>
      <c r="F113" s="97">
        <f>E113</f>
        <v>5</v>
      </c>
      <c r="G113" s="61" t="s">
        <v>22047</v>
      </c>
    </row>
    <row r="114" spans="1:7">
      <c r="A114" s="57">
        <v>3.6</v>
      </c>
      <c r="B114" s="57" t="s">
        <v>22059</v>
      </c>
      <c r="C114" s="100"/>
      <c r="D114" s="100"/>
      <c r="E114" s="100"/>
      <c r="F114" s="100"/>
      <c r="G114" s="67"/>
    </row>
    <row r="115" spans="1:7">
      <c r="A115" s="56"/>
      <c r="B115" s="56" t="s">
        <v>22234</v>
      </c>
      <c r="C115" s="39">
        <f>Matrix!B3384</f>
        <v>0</v>
      </c>
      <c r="D115" s="93">
        <f>ROUNDUP(ABS(75-C115)/Base_Value*digest_factor,1)</f>
        <v>5</v>
      </c>
      <c r="E115" s="97">
        <f>IF(D115&gt;Max_Value,Max_Value,IF(D115&lt;0,0,D115))</f>
        <v>5</v>
      </c>
      <c r="F115" s="97">
        <f>MAX(E115:E116)</f>
        <v>5</v>
      </c>
      <c r="G115" s="61" t="s">
        <v>22070</v>
      </c>
    </row>
    <row r="116" spans="1:7" hidden="1">
      <c r="A116" s="56"/>
      <c r="B116" s="56" t="s">
        <v>22235</v>
      </c>
      <c r="C116" s="39">
        <f>Matrix!B5717</f>
        <v>0</v>
      </c>
      <c r="D116" s="93">
        <f>ROUNDUP(ABS(75-C116)/Base_Value*digest_factor,1)</f>
        <v>5</v>
      </c>
      <c r="E116" s="97">
        <f>IF(D116&gt;Max_Value,Max_Value,IF(D116&lt;0,0,D116))</f>
        <v>5</v>
      </c>
      <c r="F116" s="66"/>
      <c r="G116" s="61"/>
    </row>
    <row r="117" spans="1:7">
      <c r="A117" s="56"/>
      <c r="B117" s="56" t="s">
        <v>22236</v>
      </c>
      <c r="C117" s="39">
        <f>Matrix!B5504</f>
        <v>0</v>
      </c>
      <c r="D117" s="93">
        <f>ROUNDUP(ABS(75-C117)/Base_Value*digest_factor,1)</f>
        <v>5</v>
      </c>
      <c r="E117" s="97">
        <f>IF(D117&gt;Max_Value,Max_Value,IF(D117&lt;0,0,D117))</f>
        <v>5</v>
      </c>
      <c r="F117" s="97">
        <f>E117</f>
        <v>5</v>
      </c>
      <c r="G117" s="61" t="s">
        <v>22079</v>
      </c>
    </row>
    <row r="118" spans="1:7">
      <c r="A118" s="57">
        <v>3.7</v>
      </c>
      <c r="B118" s="57" t="s">
        <v>10644</v>
      </c>
      <c r="C118" s="100"/>
      <c r="D118" s="100"/>
      <c r="E118" s="100"/>
      <c r="F118" s="100"/>
      <c r="G118" s="67"/>
    </row>
    <row r="119" spans="1:7">
      <c r="A119" s="56"/>
      <c r="B119" s="56" t="s">
        <v>22237</v>
      </c>
      <c r="C119" s="39">
        <f>Matrix!B1821</f>
        <v>0</v>
      </c>
      <c r="D119" s="93">
        <f t="shared" ref="D119:D129" si="19">ROUNDUP(ABS(75-C119)/Base_Value*digest_factor,1)</f>
        <v>5</v>
      </c>
      <c r="E119" s="97">
        <f t="shared" ref="E119:E129" si="20">IF(D119&gt;Max_Value,Max_Value,IF(D119&lt;0,0,D119))</f>
        <v>5</v>
      </c>
      <c r="F119" s="97">
        <f>MAX(E119:E120,F121,F125,F128,D1643)</f>
        <v>5</v>
      </c>
      <c r="G119" s="61" t="s">
        <v>21727</v>
      </c>
    </row>
    <row r="120" spans="1:7" hidden="1">
      <c r="A120" s="56"/>
      <c r="B120" s="56" t="s">
        <v>22238</v>
      </c>
      <c r="C120" s="39">
        <f>Matrix!B4162</f>
        <v>0</v>
      </c>
      <c r="D120" s="93">
        <f t="shared" si="19"/>
        <v>5</v>
      </c>
      <c r="E120" s="97">
        <f t="shared" si="20"/>
        <v>5</v>
      </c>
      <c r="F120" s="66"/>
      <c r="G120" s="61"/>
    </row>
    <row r="121" spans="1:7">
      <c r="A121" s="56"/>
      <c r="B121" s="56" t="s">
        <v>22239</v>
      </c>
      <c r="C121" s="39">
        <f>Matrix!B1944</f>
        <v>0</v>
      </c>
      <c r="D121" s="93">
        <f t="shared" si="19"/>
        <v>5</v>
      </c>
      <c r="E121" s="97">
        <f t="shared" si="20"/>
        <v>5</v>
      </c>
      <c r="F121" s="97">
        <f>MAX(E121:E124,G1643)</f>
        <v>5</v>
      </c>
      <c r="G121" s="61" t="s">
        <v>21744</v>
      </c>
    </row>
    <row r="122" spans="1:7" hidden="1">
      <c r="A122" s="56"/>
      <c r="B122" s="56" t="s">
        <v>22240</v>
      </c>
      <c r="C122" s="39">
        <f>Matrix!B5720</f>
        <v>0</v>
      </c>
      <c r="D122" s="93">
        <f t="shared" si="19"/>
        <v>5</v>
      </c>
      <c r="E122" s="97">
        <f t="shared" si="20"/>
        <v>5</v>
      </c>
      <c r="F122" s="66"/>
      <c r="G122" s="61"/>
    </row>
    <row r="123" spans="1:7" hidden="1">
      <c r="A123" s="56"/>
      <c r="B123" s="56" t="s">
        <v>22241</v>
      </c>
      <c r="C123" s="39">
        <f>Matrix!B5721</f>
        <v>0</v>
      </c>
      <c r="D123" s="93">
        <f t="shared" si="19"/>
        <v>5</v>
      </c>
      <c r="E123" s="97">
        <f t="shared" si="20"/>
        <v>5</v>
      </c>
      <c r="F123" s="66"/>
      <c r="G123" s="61"/>
    </row>
    <row r="124" spans="1:7" hidden="1">
      <c r="A124" s="56"/>
      <c r="B124" s="56" t="s">
        <v>22242</v>
      </c>
      <c r="C124" s="39">
        <f>Matrix!B6073</f>
        <v>0</v>
      </c>
      <c r="D124" s="93">
        <f t="shared" si="19"/>
        <v>5</v>
      </c>
      <c r="E124" s="97">
        <f t="shared" si="20"/>
        <v>5</v>
      </c>
      <c r="F124" s="66"/>
      <c r="G124" s="61"/>
    </row>
    <row r="125" spans="1:7">
      <c r="A125" s="56"/>
      <c r="B125" s="56" t="s">
        <v>22243</v>
      </c>
      <c r="C125" s="39">
        <f>Matrix!B1863</f>
        <v>0</v>
      </c>
      <c r="D125" s="93">
        <f t="shared" si="19"/>
        <v>5</v>
      </c>
      <c r="E125" s="97">
        <f t="shared" si="20"/>
        <v>5</v>
      </c>
      <c r="F125" s="97">
        <f>MAX(E125:E127)</f>
        <v>5</v>
      </c>
      <c r="G125" s="61" t="s">
        <v>21758</v>
      </c>
    </row>
    <row r="126" spans="1:7" hidden="1">
      <c r="A126" s="56"/>
      <c r="B126" s="56" t="s">
        <v>22244</v>
      </c>
      <c r="C126" s="39">
        <f>Matrix!B6074</f>
        <v>0</v>
      </c>
      <c r="D126" s="93">
        <f t="shared" si="19"/>
        <v>5</v>
      </c>
      <c r="E126" s="97">
        <f t="shared" si="20"/>
        <v>5</v>
      </c>
      <c r="F126" s="66"/>
      <c r="G126" s="61"/>
    </row>
    <row r="127" spans="1:7" hidden="1">
      <c r="A127" s="56"/>
      <c r="B127" s="56" t="s">
        <v>22245</v>
      </c>
      <c r="C127" s="39">
        <f>Matrix!B5886</f>
        <v>0</v>
      </c>
      <c r="D127" s="93">
        <f t="shared" si="19"/>
        <v>5</v>
      </c>
      <c r="E127" s="97">
        <f t="shared" si="20"/>
        <v>5</v>
      </c>
      <c r="F127" s="66"/>
      <c r="G127" s="61"/>
    </row>
    <row r="128" spans="1:7">
      <c r="A128" s="56"/>
      <c r="B128" s="56" t="s">
        <v>22246</v>
      </c>
      <c r="C128" s="39">
        <f>Matrix!B5708</f>
        <v>0</v>
      </c>
      <c r="D128" s="93">
        <f t="shared" si="19"/>
        <v>5</v>
      </c>
      <c r="E128" s="97">
        <f t="shared" si="20"/>
        <v>5</v>
      </c>
      <c r="F128" s="97">
        <f>MAX(E128:E129)</f>
        <v>5</v>
      </c>
      <c r="G128" s="61" t="s">
        <v>21772</v>
      </c>
    </row>
    <row r="129" spans="1:13" hidden="1">
      <c r="A129" s="56"/>
      <c r="B129" s="56" t="s">
        <v>22247</v>
      </c>
      <c r="C129" s="39">
        <f>Matrix!B5722</f>
        <v>0</v>
      </c>
      <c r="D129" s="93">
        <f t="shared" si="19"/>
        <v>5</v>
      </c>
      <c r="E129" s="97">
        <f t="shared" si="20"/>
        <v>5</v>
      </c>
      <c r="F129" s="66"/>
      <c r="G129" s="61"/>
    </row>
    <row r="130" spans="1:13">
      <c r="A130" s="57">
        <v>3.8</v>
      </c>
      <c r="B130" s="57" t="s">
        <v>21788</v>
      </c>
      <c r="C130" s="100"/>
      <c r="D130" s="100"/>
      <c r="E130" s="100"/>
      <c r="F130" s="100"/>
      <c r="G130" s="71"/>
    </row>
    <row r="131" spans="1:13">
      <c r="A131" s="63"/>
      <c r="B131" s="63" t="s">
        <v>22248</v>
      </c>
      <c r="C131" s="39">
        <f>Matrix!B5556</f>
        <v>0</v>
      </c>
      <c r="D131" s="93">
        <f t="shared" ref="D131:D136" si="21">ROUNDUP(ABS(75-C131)/Base_Value*digest_factor,1)</f>
        <v>5</v>
      </c>
      <c r="E131" s="97">
        <f t="shared" ref="E131:E136" si="22">IF(D131&gt;Max_Value,Max_Value,IF(D131&lt;0,0,D131))</f>
        <v>5</v>
      </c>
      <c r="F131" s="97">
        <f>MAX(E131:E134)</f>
        <v>5</v>
      </c>
      <c r="G131" s="65" t="s">
        <v>21805</v>
      </c>
    </row>
    <row r="132" spans="1:13" hidden="1">
      <c r="A132" s="63"/>
      <c r="B132" s="63" t="s">
        <v>22249</v>
      </c>
      <c r="C132" s="39">
        <f>Matrix!B6075</f>
        <v>0</v>
      </c>
      <c r="D132" s="93">
        <f t="shared" si="21"/>
        <v>5</v>
      </c>
      <c r="E132" s="97">
        <f t="shared" si="22"/>
        <v>5</v>
      </c>
      <c r="F132" s="101"/>
      <c r="G132" s="65"/>
    </row>
    <row r="133" spans="1:13" hidden="1">
      <c r="A133" s="63"/>
      <c r="B133" s="63" t="s">
        <v>22250</v>
      </c>
      <c r="C133" s="39">
        <f>Matrix!B5685</f>
        <v>0</v>
      </c>
      <c r="D133" s="93">
        <f t="shared" si="21"/>
        <v>5</v>
      </c>
      <c r="E133" s="97">
        <f t="shared" si="22"/>
        <v>5</v>
      </c>
      <c r="F133" s="101"/>
      <c r="G133" s="65"/>
    </row>
    <row r="134" spans="1:13" hidden="1">
      <c r="A134" s="63"/>
      <c r="B134" s="63" t="s">
        <v>22251</v>
      </c>
      <c r="C134" s="39">
        <f>Matrix!B5686</f>
        <v>0</v>
      </c>
      <c r="D134" s="93">
        <f t="shared" si="21"/>
        <v>5</v>
      </c>
      <c r="E134" s="97">
        <f t="shared" si="22"/>
        <v>5</v>
      </c>
      <c r="F134" s="101"/>
      <c r="G134" s="65"/>
    </row>
    <row r="135" spans="1:13">
      <c r="A135" s="63"/>
      <c r="B135" s="63" t="s">
        <v>22250</v>
      </c>
      <c r="C135" s="39">
        <f>Matrix!B5685</f>
        <v>0</v>
      </c>
      <c r="D135" s="93">
        <f t="shared" si="21"/>
        <v>5</v>
      </c>
      <c r="E135" s="97">
        <f t="shared" si="22"/>
        <v>5</v>
      </c>
      <c r="F135" s="97">
        <f>MAX(E135:E136,G1518)</f>
        <v>5</v>
      </c>
      <c r="G135" s="65" t="s">
        <v>21818</v>
      </c>
    </row>
    <row r="136" spans="1:13" hidden="1">
      <c r="A136" s="63"/>
      <c r="B136" s="63" t="s">
        <v>22251</v>
      </c>
      <c r="C136" s="39">
        <f>Matrix!B5686</f>
        <v>0</v>
      </c>
      <c r="D136" s="93">
        <f t="shared" si="21"/>
        <v>5</v>
      </c>
      <c r="E136" s="97">
        <f t="shared" si="22"/>
        <v>5</v>
      </c>
      <c r="F136" s="101"/>
      <c r="G136" s="65"/>
    </row>
    <row r="137" spans="1:13">
      <c r="A137" s="57">
        <v>3.9</v>
      </c>
      <c r="B137" s="57" t="s">
        <v>21834</v>
      </c>
      <c r="C137" s="100"/>
      <c r="D137" s="100"/>
      <c r="E137" s="100"/>
      <c r="F137" s="100"/>
      <c r="G137" s="67"/>
    </row>
    <row r="138" spans="1:13">
      <c r="A138" s="56"/>
      <c r="B138" s="56" t="s">
        <v>22252</v>
      </c>
      <c r="C138" s="39">
        <f>Matrix!B3359</f>
        <v>0</v>
      </c>
      <c r="D138" s="93">
        <f>ROUNDUP(ABS(75-C138)/Base_Value*digest_factor,1)</f>
        <v>5</v>
      </c>
      <c r="E138" s="97">
        <f>IF(D138&gt;Max_Value,Max_Value,IF(D138&lt;0,0,D138))</f>
        <v>5</v>
      </c>
      <c r="F138" s="97">
        <f>MAX(E138:E140,E141)</f>
        <v>5</v>
      </c>
      <c r="G138" s="61" t="s">
        <v>21850</v>
      </c>
    </row>
    <row r="139" spans="1:13" hidden="1">
      <c r="A139" s="56"/>
      <c r="B139" s="56" t="s">
        <v>22253</v>
      </c>
      <c r="C139" s="39">
        <f>Matrix!B4164</f>
        <v>0</v>
      </c>
      <c r="D139" s="93">
        <f>ROUNDUP(ABS(75-C139)/Base_Value*digest_factor,1)</f>
        <v>5</v>
      </c>
      <c r="E139" s="97">
        <f>IF(D139&gt;Max_Value,Max_Value,IF(D139&lt;0,0,D139))</f>
        <v>5</v>
      </c>
      <c r="F139" s="66"/>
      <c r="G139" s="61"/>
    </row>
    <row r="140" spans="1:13" hidden="1">
      <c r="A140" s="56"/>
      <c r="B140" s="56" t="s">
        <v>22254</v>
      </c>
      <c r="C140" s="39">
        <f>Matrix!B6076</f>
        <v>0</v>
      </c>
      <c r="D140" s="93">
        <f>ROUNDUP(ABS(75-C140)/Base_Value*digest_factor,1)</f>
        <v>5</v>
      </c>
      <c r="E140" s="97">
        <f>IF(D140&gt;Max_Value,Max_Value,IF(D140&lt;0,0,D140))</f>
        <v>5</v>
      </c>
      <c r="F140" s="66"/>
      <c r="G140" s="61"/>
    </row>
    <row r="141" spans="1:13">
      <c r="B141" s="61" t="s">
        <v>22255</v>
      </c>
      <c r="C141" s="39">
        <f>Matrix!B5864</f>
        <v>0</v>
      </c>
      <c r="D141" s="93">
        <f>ROUNDUP(ABS(75-C141)/Base_Value*digest_factor,1)</f>
        <v>5</v>
      </c>
      <c r="E141" s="97">
        <f>IF(D141&gt;Max_Value,Max_Value,IF(D141&lt;0,0,D141))</f>
        <v>5</v>
      </c>
      <c r="F141" s="116">
        <f>E141</f>
        <v>5</v>
      </c>
      <c r="G141" s="61" t="s">
        <v>21863</v>
      </c>
    </row>
    <row r="142" spans="1:13">
      <c r="A142" s="74" t="s">
        <v>22256</v>
      </c>
      <c r="B142" s="57" t="s">
        <v>21880</v>
      </c>
      <c r="C142" s="100"/>
      <c r="D142" s="100"/>
      <c r="E142" s="100"/>
      <c r="F142" s="100"/>
      <c r="G142" s="67"/>
    </row>
    <row r="143" spans="1:13" s="38" customFormat="1" ht="16.5">
      <c r="A143" s="56"/>
      <c r="B143" s="63" t="s">
        <v>22257</v>
      </c>
      <c r="C143" s="38">
        <f>Matrix!B5763</f>
        <v>0</v>
      </c>
      <c r="D143" s="93">
        <f>ROUNDUP(ABS(75-C143)/(Base_Value*digest_factor-3),1)</f>
        <v>6.3</v>
      </c>
      <c r="E143" s="97">
        <f t="shared" ref="E143:E149" si="23">IF(D143&gt;Max_Value,Max_Value,IF(D143&lt;0,0,D143))</f>
        <v>5</v>
      </c>
      <c r="F143" s="97" t="e">
        <f>MAX(E143:E144,E145:E149)</f>
        <v>#N/A</v>
      </c>
      <c r="G143" s="61" t="s">
        <v>21895</v>
      </c>
      <c r="I143" s="39"/>
      <c r="L143" s="122"/>
      <c r="M143" s="122"/>
    </row>
    <row r="144" spans="1:13" s="38" customFormat="1" ht="16.5" hidden="1">
      <c r="A144" s="56"/>
      <c r="B144" s="63" t="s">
        <v>22258</v>
      </c>
      <c r="C144" s="38">
        <f>Matrix!B5644</f>
        <v>0</v>
      </c>
      <c r="D144" s="93">
        <f>ROUNDUP(ABS(75-C144)/Base_Value*digest_factor,1)</f>
        <v>5</v>
      </c>
      <c r="E144" s="97">
        <f t="shared" si="23"/>
        <v>5</v>
      </c>
      <c r="F144" s="101"/>
      <c r="G144" s="61"/>
      <c r="I144" s="39"/>
      <c r="L144" s="122"/>
      <c r="M144" s="122"/>
    </row>
    <row r="145" spans="1:7">
      <c r="A145" s="61"/>
      <c r="B145" s="63" t="s">
        <v>23669</v>
      </c>
      <c r="C145" s="39" t="e">
        <f>Info_R!A188</f>
        <v>#N/A</v>
      </c>
      <c r="D145" s="93" t="e">
        <f>ROUNDUP(ABS(75-C145)/Base_Value*digest_factor,1)</f>
        <v>#N/A</v>
      </c>
      <c r="E145" s="97" t="e">
        <f t="shared" si="23"/>
        <v>#N/A</v>
      </c>
      <c r="F145" s="113" t="e">
        <f>E145</f>
        <v>#N/A</v>
      </c>
      <c r="G145" s="65" t="s">
        <v>21908</v>
      </c>
    </row>
    <row r="146" spans="1:7">
      <c r="A146" s="56"/>
      <c r="B146" s="62" t="s">
        <v>22259</v>
      </c>
      <c r="C146" s="39">
        <f>Matrix!B2832</f>
        <v>0</v>
      </c>
      <c r="D146" s="93">
        <f>ROUNDUP(ABS(75-C146)/(Base_Value*digest_factor-3),1)</f>
        <v>6.3</v>
      </c>
      <c r="E146" s="97">
        <f t="shared" si="23"/>
        <v>5</v>
      </c>
      <c r="F146" s="97">
        <f>MAX(E146:E148)</f>
        <v>5</v>
      </c>
      <c r="G146" s="61" t="s">
        <v>21925</v>
      </c>
    </row>
    <row r="147" spans="1:7" hidden="1">
      <c r="A147" s="56"/>
      <c r="B147" s="63" t="s">
        <v>22260</v>
      </c>
      <c r="C147" s="39">
        <f>Matrix!B2020</f>
        <v>0</v>
      </c>
      <c r="D147" s="93">
        <f>ROUNDUP(ABS(75-C147)/Base_Value*digest_factor,1)</f>
        <v>5</v>
      </c>
      <c r="E147" s="97">
        <f t="shared" si="23"/>
        <v>5</v>
      </c>
      <c r="F147" s="102"/>
      <c r="G147" s="61"/>
    </row>
    <row r="148" spans="1:7" hidden="1">
      <c r="A148" s="56"/>
      <c r="B148" s="56" t="s">
        <v>22226</v>
      </c>
      <c r="C148" s="39">
        <f>Matrix!B5802</f>
        <v>0</v>
      </c>
      <c r="D148" s="93">
        <f>ROUNDUP(ABS(75-C148)/Base_Value*digest_factor,1)</f>
        <v>5</v>
      </c>
      <c r="E148" s="97">
        <f t="shared" si="23"/>
        <v>5</v>
      </c>
      <c r="F148" s="66"/>
      <c r="G148" s="61"/>
    </row>
    <row r="149" spans="1:7">
      <c r="B149" s="63" t="s">
        <v>23398</v>
      </c>
      <c r="C149" s="39" t="e">
        <f>Info_R!A210</f>
        <v>#N/A</v>
      </c>
      <c r="D149" s="93" t="e">
        <f>ROUNDUP(ABS(75-C149)/(Base_Value*digest_factor-3),1)</f>
        <v>#N/A</v>
      </c>
      <c r="E149" s="97" t="e">
        <f t="shared" si="23"/>
        <v>#N/A</v>
      </c>
      <c r="F149" s="113" t="e">
        <f>E149</f>
        <v>#N/A</v>
      </c>
      <c r="G149" s="65" t="s">
        <v>21940</v>
      </c>
    </row>
    <row r="150" spans="1:7">
      <c r="A150" s="57">
        <v>3.11</v>
      </c>
      <c r="B150" s="57" t="s">
        <v>21714</v>
      </c>
      <c r="C150" s="100"/>
      <c r="D150" s="100"/>
      <c r="E150" s="100"/>
      <c r="F150" s="100"/>
      <c r="G150" s="67"/>
    </row>
    <row r="151" spans="1:7">
      <c r="A151" s="56"/>
      <c r="B151" s="56" t="s">
        <v>22261</v>
      </c>
      <c r="C151" s="39">
        <f>Matrix!B5982</f>
        <v>0</v>
      </c>
      <c r="D151" s="93">
        <f t="shared" ref="D151:D159" si="24">ROUNDUP(ABS(75-C151)/Base_Value*digest_factor,1)</f>
        <v>5</v>
      </c>
      <c r="E151" s="97">
        <f t="shared" ref="E151:E159" si="25">IF(D151&gt;Max_Value,Max_Value,IF(D151&lt;0,0,D151))</f>
        <v>5</v>
      </c>
      <c r="F151" s="97">
        <f>E151</f>
        <v>5</v>
      </c>
      <c r="G151" s="61" t="s">
        <v>21966</v>
      </c>
    </row>
    <row r="152" spans="1:7">
      <c r="A152" s="56"/>
      <c r="B152" s="56" t="s">
        <v>22262</v>
      </c>
      <c r="C152" s="39">
        <f>Matrix!B5677</f>
        <v>0</v>
      </c>
      <c r="D152" s="93">
        <f t="shared" si="24"/>
        <v>5</v>
      </c>
      <c r="E152" s="97">
        <f t="shared" si="25"/>
        <v>5</v>
      </c>
      <c r="F152" s="97">
        <f>MAX(E152:E153)</f>
        <v>5</v>
      </c>
      <c r="G152" s="61" t="s">
        <v>21982</v>
      </c>
    </row>
    <row r="153" spans="1:7" hidden="1">
      <c r="A153" s="56"/>
      <c r="B153" s="56" t="s">
        <v>22263</v>
      </c>
      <c r="C153" s="39">
        <f>Matrix!B3357</f>
        <v>0</v>
      </c>
      <c r="D153" s="93">
        <f t="shared" si="24"/>
        <v>5</v>
      </c>
      <c r="E153" s="97">
        <f t="shared" si="25"/>
        <v>5</v>
      </c>
      <c r="F153" s="66"/>
      <c r="G153" s="61"/>
    </row>
    <row r="154" spans="1:7">
      <c r="A154" s="56"/>
      <c r="B154" s="63" t="s">
        <v>22264</v>
      </c>
      <c r="C154" s="39">
        <f>Matrix!B5955</f>
        <v>0</v>
      </c>
      <c r="D154" s="93">
        <f t="shared" si="24"/>
        <v>5</v>
      </c>
      <c r="E154" s="97">
        <f t="shared" si="25"/>
        <v>5</v>
      </c>
      <c r="F154" s="113">
        <f>E154</f>
        <v>5</v>
      </c>
      <c r="G154" s="61" t="s">
        <v>21997</v>
      </c>
    </row>
    <row r="155" spans="1:7">
      <c r="A155" s="56"/>
      <c r="B155" s="56" t="s">
        <v>22265</v>
      </c>
      <c r="C155" s="39">
        <f>Matrix!B5730</f>
        <v>0</v>
      </c>
      <c r="D155" s="93">
        <f t="shared" si="24"/>
        <v>5</v>
      </c>
      <c r="E155" s="97">
        <f t="shared" si="25"/>
        <v>5</v>
      </c>
      <c r="F155" s="113">
        <f t="shared" ref="F155:F159" si="26">E155</f>
        <v>5</v>
      </c>
      <c r="G155" s="61" t="s">
        <v>22012</v>
      </c>
    </row>
    <row r="156" spans="1:7">
      <c r="A156" s="56"/>
      <c r="B156" s="63" t="s">
        <v>22266</v>
      </c>
      <c r="C156" s="39">
        <f>Matrix!B3356</f>
        <v>0</v>
      </c>
      <c r="D156" s="93">
        <f t="shared" si="24"/>
        <v>5</v>
      </c>
      <c r="E156" s="97">
        <f t="shared" si="25"/>
        <v>5</v>
      </c>
      <c r="F156" s="113">
        <f t="shared" si="26"/>
        <v>5</v>
      </c>
      <c r="G156" s="42" t="s">
        <v>22024</v>
      </c>
    </row>
    <row r="157" spans="1:7">
      <c r="A157" s="56"/>
      <c r="B157" s="56" t="s">
        <v>22267</v>
      </c>
      <c r="C157" s="39">
        <f>Matrix!B5629</f>
        <v>0</v>
      </c>
      <c r="D157" s="93">
        <f t="shared" si="24"/>
        <v>5</v>
      </c>
      <c r="E157" s="97">
        <f t="shared" si="25"/>
        <v>5</v>
      </c>
      <c r="F157" s="113">
        <f t="shared" si="26"/>
        <v>5</v>
      </c>
      <c r="G157" s="61" t="s">
        <v>22034</v>
      </c>
    </row>
    <row r="158" spans="1:7">
      <c r="A158" s="56"/>
      <c r="B158" s="56" t="s">
        <v>22268</v>
      </c>
      <c r="C158" s="39">
        <f>Matrix!B5597</f>
        <v>0</v>
      </c>
      <c r="D158" s="93">
        <f t="shared" si="24"/>
        <v>5</v>
      </c>
      <c r="E158" s="97">
        <f t="shared" si="25"/>
        <v>5</v>
      </c>
      <c r="F158" s="113">
        <f t="shared" si="26"/>
        <v>5</v>
      </c>
      <c r="G158" s="61" t="s">
        <v>22048</v>
      </c>
    </row>
    <row r="159" spans="1:7">
      <c r="A159" s="56"/>
      <c r="B159" s="56" t="s">
        <v>22269</v>
      </c>
      <c r="C159" s="39">
        <f>Matrix!B2828</f>
        <v>0</v>
      </c>
      <c r="D159" s="93">
        <f t="shared" si="24"/>
        <v>5</v>
      </c>
      <c r="E159" s="97">
        <f t="shared" si="25"/>
        <v>5</v>
      </c>
      <c r="F159" s="113">
        <f t="shared" si="26"/>
        <v>5</v>
      </c>
      <c r="G159" s="61" t="s">
        <v>22060</v>
      </c>
    </row>
    <row r="160" spans="1:7" ht="18" thickBot="1">
      <c r="A160" s="54">
        <v>4</v>
      </c>
      <c r="B160" s="54" t="s">
        <v>22270</v>
      </c>
      <c r="C160" s="99"/>
      <c r="D160" s="99"/>
      <c r="E160" s="99"/>
      <c r="F160" s="99"/>
      <c r="G160" s="55"/>
    </row>
    <row r="161" spans="1:7" ht="18" thickTop="1">
      <c r="A161" s="56"/>
      <c r="D161" s="93"/>
      <c r="E161" s="97"/>
      <c r="G161" s="48"/>
    </row>
    <row r="162" spans="1:7">
      <c r="A162" s="57">
        <v>4.0999999999999996</v>
      </c>
      <c r="B162" s="57" t="s">
        <v>10669</v>
      </c>
      <c r="C162" s="100"/>
      <c r="D162" s="100"/>
      <c r="E162" s="100"/>
      <c r="F162" s="100"/>
      <c r="G162" s="67"/>
    </row>
    <row r="163" spans="1:7">
      <c r="A163" s="75"/>
      <c r="B163" s="56" t="s">
        <v>23399</v>
      </c>
      <c r="C163" s="39" t="e">
        <f>Info_R!A29</f>
        <v>#N/A</v>
      </c>
      <c r="D163" s="93" t="e">
        <f>ROUNDUP(ABS(40-C163)/Base_Value*urin_factor,1)</f>
        <v>#N/A</v>
      </c>
      <c r="E163" s="97" t="e">
        <f t="shared" ref="E163:E178" si="27">IF(D163&gt;Max_Value,Max_Value,IF(D163&lt;0,0,D163))</f>
        <v>#N/A</v>
      </c>
      <c r="F163" s="97" t="e">
        <f>MAX(E163:E178)</f>
        <v>#N/A</v>
      </c>
      <c r="G163" s="61" t="s">
        <v>21728</v>
      </c>
    </row>
    <row r="164" spans="1:7" hidden="1">
      <c r="A164" s="75"/>
      <c r="B164" s="56" t="s">
        <v>22271</v>
      </c>
      <c r="C164" s="39">
        <f>Matrix!B1814</f>
        <v>0</v>
      </c>
      <c r="D164" s="93">
        <f t="shared" ref="D164:D178" si="28">ROUNDUP(ABS(75-C164)/Base_Value*urin_factor,1)</f>
        <v>5</v>
      </c>
      <c r="E164" s="97">
        <f t="shared" si="27"/>
        <v>5</v>
      </c>
      <c r="F164" s="66"/>
      <c r="G164" s="61"/>
    </row>
    <row r="165" spans="1:7" hidden="1">
      <c r="A165" s="75"/>
      <c r="B165" s="56" t="s">
        <v>22272</v>
      </c>
      <c r="C165" s="39">
        <f>Matrix!B1979</f>
        <v>0</v>
      </c>
      <c r="D165" s="93">
        <f t="shared" si="28"/>
        <v>5</v>
      </c>
      <c r="E165" s="97">
        <f t="shared" si="27"/>
        <v>5</v>
      </c>
      <c r="F165" s="66"/>
      <c r="G165" s="61"/>
    </row>
    <row r="166" spans="1:7" hidden="1">
      <c r="A166" s="75"/>
      <c r="B166" s="44" t="s">
        <v>22273</v>
      </c>
      <c r="C166" s="39">
        <f>Matrix!B5838</f>
        <v>0</v>
      </c>
      <c r="D166" s="93">
        <f t="shared" si="28"/>
        <v>5</v>
      </c>
      <c r="E166" s="97">
        <f t="shared" si="27"/>
        <v>5</v>
      </c>
      <c r="F166" s="66"/>
      <c r="G166" s="61"/>
    </row>
    <row r="167" spans="1:7">
      <c r="A167" s="40"/>
      <c r="B167" s="56" t="s">
        <v>22274</v>
      </c>
      <c r="C167" s="39">
        <f>Matrix!B1928</f>
        <v>0</v>
      </c>
      <c r="D167" s="93">
        <f t="shared" si="28"/>
        <v>5</v>
      </c>
      <c r="E167" s="97">
        <f t="shared" si="27"/>
        <v>5</v>
      </c>
      <c r="F167" s="97">
        <f>MAX(E167:E168)</f>
        <v>5</v>
      </c>
      <c r="G167" s="61" t="s">
        <v>21745</v>
      </c>
    </row>
    <row r="168" spans="1:7" hidden="1">
      <c r="A168" s="40"/>
      <c r="B168" s="56" t="s">
        <v>22275</v>
      </c>
      <c r="C168" s="39">
        <f>Matrix!B5694</f>
        <v>0</v>
      </c>
      <c r="D168" s="93">
        <f t="shared" si="28"/>
        <v>5</v>
      </c>
      <c r="E168" s="97">
        <f t="shared" si="27"/>
        <v>5</v>
      </c>
      <c r="F168" s="66"/>
      <c r="G168" s="61"/>
    </row>
    <row r="169" spans="1:7">
      <c r="A169" s="40"/>
      <c r="B169" s="56" t="s">
        <v>22276</v>
      </c>
      <c r="C169" s="39">
        <f>Matrix!B5837</f>
        <v>0</v>
      </c>
      <c r="D169" s="93">
        <f t="shared" si="28"/>
        <v>5</v>
      </c>
      <c r="E169" s="97">
        <f t="shared" si="27"/>
        <v>5</v>
      </c>
      <c r="F169" s="97">
        <f>E169</f>
        <v>5</v>
      </c>
      <c r="G169" s="61" t="s">
        <v>21759</v>
      </c>
    </row>
    <row r="170" spans="1:7">
      <c r="A170" s="40"/>
      <c r="B170" s="56" t="s">
        <v>22277</v>
      </c>
      <c r="C170" s="39">
        <f>Matrix!B1978</f>
        <v>0</v>
      </c>
      <c r="D170" s="93">
        <f t="shared" si="28"/>
        <v>5</v>
      </c>
      <c r="E170" s="97">
        <f t="shared" si="27"/>
        <v>5</v>
      </c>
      <c r="F170" s="97">
        <f>E170</f>
        <v>5</v>
      </c>
      <c r="G170" s="61" t="s">
        <v>21773</v>
      </c>
    </row>
    <row r="171" spans="1:7">
      <c r="A171" s="56"/>
      <c r="B171" s="56" t="s">
        <v>22278</v>
      </c>
      <c r="C171" s="39">
        <f>Matrix!B5907</f>
        <v>0</v>
      </c>
      <c r="D171" s="93">
        <f t="shared" si="28"/>
        <v>5</v>
      </c>
      <c r="E171" s="97">
        <f t="shared" si="27"/>
        <v>5</v>
      </c>
      <c r="F171" s="97">
        <f>MAX(E171:E174,G1544)</f>
        <v>5</v>
      </c>
      <c r="G171" s="61" t="s">
        <v>10670</v>
      </c>
    </row>
    <row r="172" spans="1:7" hidden="1">
      <c r="A172" s="56"/>
      <c r="B172" s="56" t="s">
        <v>22279</v>
      </c>
      <c r="C172" s="39">
        <f>Matrix!B5908</f>
        <v>0</v>
      </c>
      <c r="D172" s="93">
        <f t="shared" si="28"/>
        <v>5</v>
      </c>
      <c r="E172" s="97">
        <f t="shared" si="27"/>
        <v>5</v>
      </c>
      <c r="F172" s="66"/>
      <c r="G172" s="61"/>
    </row>
    <row r="173" spans="1:7" hidden="1">
      <c r="A173" s="56"/>
      <c r="B173" s="56" t="s">
        <v>22280</v>
      </c>
      <c r="C173" s="39">
        <f>Matrix!B1980</f>
        <v>0</v>
      </c>
      <c r="D173" s="93">
        <f t="shared" si="28"/>
        <v>5</v>
      </c>
      <c r="E173" s="97">
        <f t="shared" si="27"/>
        <v>5</v>
      </c>
      <c r="F173" s="66"/>
      <c r="G173" s="61"/>
    </row>
    <row r="174" spans="1:7" hidden="1">
      <c r="A174" s="56"/>
      <c r="B174" s="56" t="s">
        <v>22281</v>
      </c>
      <c r="C174" s="39">
        <f>Matrix!B2770</f>
        <v>0</v>
      </c>
      <c r="D174" s="93">
        <f t="shared" si="28"/>
        <v>5</v>
      </c>
      <c r="E174" s="97">
        <f t="shared" si="27"/>
        <v>5</v>
      </c>
      <c r="F174" s="66"/>
      <c r="G174" s="61"/>
    </row>
    <row r="175" spans="1:7">
      <c r="A175" s="56"/>
      <c r="B175" s="56" t="s">
        <v>22282</v>
      </c>
      <c r="C175" s="39">
        <f>Matrix!B5901</f>
        <v>0</v>
      </c>
      <c r="D175" s="93">
        <f t="shared" si="28"/>
        <v>5</v>
      </c>
      <c r="E175" s="97">
        <f t="shared" si="27"/>
        <v>5</v>
      </c>
      <c r="F175" s="97">
        <f>MAX(E175:E176)</f>
        <v>5</v>
      </c>
      <c r="G175" s="42" t="s">
        <v>21806</v>
      </c>
    </row>
    <row r="176" spans="1:7" hidden="1">
      <c r="A176" s="56"/>
      <c r="B176" s="56" t="s">
        <v>22283</v>
      </c>
      <c r="C176" s="39">
        <f>Matrix!B5902</f>
        <v>0</v>
      </c>
      <c r="D176" s="93">
        <f t="shared" si="28"/>
        <v>5</v>
      </c>
      <c r="E176" s="97">
        <f t="shared" si="27"/>
        <v>5</v>
      </c>
      <c r="F176" s="66"/>
      <c r="G176" s="42"/>
    </row>
    <row r="177" spans="1:7">
      <c r="A177" s="56"/>
      <c r="B177" s="56" t="s">
        <v>22284</v>
      </c>
      <c r="C177" s="39">
        <f>Matrix!B6002</f>
        <v>0</v>
      </c>
      <c r="D177" s="93">
        <f t="shared" si="28"/>
        <v>5</v>
      </c>
      <c r="E177" s="97">
        <f t="shared" si="27"/>
        <v>5</v>
      </c>
      <c r="F177" s="97">
        <f>E177</f>
        <v>5</v>
      </c>
      <c r="G177" s="61" t="s">
        <v>21819</v>
      </c>
    </row>
    <row r="178" spans="1:7">
      <c r="A178" s="56"/>
      <c r="B178" s="40" t="s">
        <v>22285</v>
      </c>
      <c r="C178" s="39">
        <f>Matrix!B5777</f>
        <v>0</v>
      </c>
      <c r="D178" s="93">
        <f t="shared" si="28"/>
        <v>5</v>
      </c>
      <c r="E178" s="97">
        <f t="shared" si="27"/>
        <v>5</v>
      </c>
      <c r="F178" s="117">
        <f>E178</f>
        <v>5</v>
      </c>
      <c r="G178" s="61" t="s">
        <v>21835</v>
      </c>
    </row>
    <row r="179" spans="1:7">
      <c r="A179" s="57">
        <v>4.2</v>
      </c>
      <c r="B179" s="57" t="s">
        <v>21851</v>
      </c>
      <c r="C179" s="100"/>
      <c r="D179" s="100"/>
      <c r="E179" s="100"/>
      <c r="F179" s="100"/>
      <c r="G179" s="71"/>
    </row>
    <row r="180" spans="1:7">
      <c r="A180" s="56"/>
      <c r="D180" s="93"/>
      <c r="E180" s="97"/>
    </row>
    <row r="181" spans="1:7">
      <c r="A181" s="57">
        <v>4.3</v>
      </c>
      <c r="B181" s="57" t="s">
        <v>10668</v>
      </c>
      <c r="C181" s="100"/>
      <c r="D181" s="100"/>
      <c r="E181" s="100"/>
      <c r="F181" s="100"/>
      <c r="G181" s="71"/>
    </row>
    <row r="182" spans="1:7">
      <c r="B182" s="56" t="s">
        <v>22286</v>
      </c>
      <c r="C182" s="39">
        <f>Matrix!B1796</f>
        <v>0</v>
      </c>
      <c r="D182" s="93">
        <f>ROUNDUP(ABS(75-C182)/Base_Value*urin_factor,1)</f>
        <v>5</v>
      </c>
      <c r="E182" s="97">
        <f>IF(D182&gt;Max_Value,Max_Value,IF(D182&lt;0,0,D182))</f>
        <v>5</v>
      </c>
      <c r="F182" s="97">
        <f>MAX(E182:E183)</f>
        <v>5</v>
      </c>
      <c r="G182" s="43" t="s">
        <v>21896</v>
      </c>
    </row>
    <row r="183" spans="1:7" hidden="1">
      <c r="B183" s="62" t="s">
        <v>22287</v>
      </c>
      <c r="C183" s="39">
        <f>Matrix!B1825</f>
        <v>0</v>
      </c>
      <c r="D183" s="93">
        <f>ROUNDUP(ABS(75-C183)/Base_Value*urin_factor,1)</f>
        <v>5</v>
      </c>
      <c r="E183" s="97">
        <f>IF(D183&gt;Max_Value,Max_Value,IF(D183&lt;0,0,D183))</f>
        <v>5</v>
      </c>
      <c r="F183" s="66"/>
      <c r="G183" s="43"/>
    </row>
    <row r="184" spans="1:7">
      <c r="B184" s="56" t="s">
        <v>22288</v>
      </c>
      <c r="C184" s="39">
        <f>Matrix!B1801</f>
        <v>0</v>
      </c>
      <c r="D184" s="93">
        <f>ROUNDUP(ABS(75-C184)/Base_Value*urin_factor,1)</f>
        <v>5</v>
      </c>
      <c r="E184" s="97">
        <f>IF(D184&gt;Max_Value,Max_Value,IF(D184&lt;0,0,D184))</f>
        <v>5</v>
      </c>
      <c r="F184" s="97">
        <f>MAX(E184:E185)</f>
        <v>5</v>
      </c>
      <c r="G184" s="43" t="s">
        <v>21909</v>
      </c>
    </row>
    <row r="185" spans="1:7" hidden="1">
      <c r="B185" s="62" t="s">
        <v>22287</v>
      </c>
      <c r="C185" s="39">
        <f>Matrix!B1825</f>
        <v>0</v>
      </c>
      <c r="D185" s="93">
        <f>ROUNDUP(ABS(75-C185)/Base_Value*urin_factor,1)</f>
        <v>5</v>
      </c>
      <c r="E185" s="97">
        <f>IF(D185&gt;Max_Value,Max_Value,IF(D185&lt;0,0,D185))</f>
        <v>5</v>
      </c>
      <c r="F185" s="66"/>
      <c r="G185" s="43"/>
    </row>
    <row r="186" spans="1:7">
      <c r="A186" s="57">
        <v>4.4000000000000004</v>
      </c>
      <c r="B186" s="57" t="s">
        <v>21926</v>
      </c>
      <c r="C186" s="100"/>
      <c r="D186" s="100"/>
      <c r="E186" s="100"/>
      <c r="F186" s="100"/>
      <c r="G186" s="71"/>
    </row>
    <row r="187" spans="1:7">
      <c r="A187" s="56"/>
      <c r="B187" s="56" t="s">
        <v>22289</v>
      </c>
      <c r="C187" s="39">
        <f>Matrix!B5893</f>
        <v>0</v>
      </c>
      <c r="D187" s="93">
        <f>ROUNDUP(ABS(75-C187)/Base_Value*urin_factor,1)</f>
        <v>5</v>
      </c>
      <c r="E187" s="97">
        <f>IF(D187&gt;Max_Value,Max_Value,IF(D187&lt;0,0,D187))</f>
        <v>5</v>
      </c>
      <c r="F187" s="97">
        <f>IF(sex="female","",MAX(E187:E189))</f>
        <v>5</v>
      </c>
      <c r="G187" s="56" t="s">
        <v>22292</v>
      </c>
    </row>
    <row r="188" spans="1:7" hidden="1">
      <c r="A188" s="56"/>
      <c r="B188" s="56" t="s">
        <v>22290</v>
      </c>
      <c r="C188" s="39">
        <f>Matrix!B5552</f>
        <v>0</v>
      </c>
      <c r="D188" s="93">
        <f>ROUNDUP(ABS(75-C188)/Base_Value*urin_factor,1)</f>
        <v>5</v>
      </c>
      <c r="E188" s="97">
        <f>IF(D188&gt;Max_Value,Max_Value,IF(D188&lt;0,0,D188))</f>
        <v>5</v>
      </c>
      <c r="F188" s="51"/>
      <c r="G188" s="56"/>
    </row>
    <row r="189" spans="1:7" hidden="1">
      <c r="A189" s="56"/>
      <c r="B189" s="62" t="s">
        <v>22291</v>
      </c>
      <c r="C189" s="39">
        <f>Matrix!B1832</f>
        <v>0</v>
      </c>
      <c r="D189" s="93">
        <f>ROUNDUP(ABS(75-C189)/Base_Value*urin_factor,1)</f>
        <v>5</v>
      </c>
      <c r="E189" s="97">
        <f>IF(D189&gt;Max_Value,Max_Value,IF(D189&lt;0,0,D189))</f>
        <v>5</v>
      </c>
      <c r="F189" s="51"/>
      <c r="G189" s="56"/>
    </row>
    <row r="190" spans="1:7">
      <c r="A190" s="56"/>
      <c r="B190" s="56" t="s">
        <v>22293</v>
      </c>
      <c r="C190" s="39">
        <f>Matrix!B2047</f>
        <v>0</v>
      </c>
      <c r="D190" s="93">
        <f>ROUNDUP(ABS(75-C190)/Base_Value*urin_factor,1)</f>
        <v>5</v>
      </c>
      <c r="E190" s="97">
        <f>IF(D190&gt;Max_Value,Max_Value,IF(D190&lt;0,0,D190))</f>
        <v>5</v>
      </c>
      <c r="F190" s="97">
        <f>IF(sex="female","",E190)</f>
        <v>5</v>
      </c>
      <c r="G190" s="56" t="s">
        <v>22294</v>
      </c>
    </row>
    <row r="191" spans="1:7">
      <c r="A191" s="57">
        <v>4.5</v>
      </c>
      <c r="B191" s="57" t="s">
        <v>21967</v>
      </c>
      <c r="C191" s="100"/>
      <c r="D191" s="100"/>
      <c r="E191" s="100"/>
      <c r="F191" s="100"/>
      <c r="G191" s="71"/>
    </row>
    <row r="192" spans="1:7">
      <c r="A192" s="56"/>
      <c r="B192" s="56" t="s">
        <v>22295</v>
      </c>
      <c r="C192" s="39">
        <f>Matrix!B2142</f>
        <v>0</v>
      </c>
      <c r="D192" s="93">
        <f t="shared" ref="D192:D198" si="29">ROUNDUP(ABS(75-C192)/Base_Value*urin_factor,1)</f>
        <v>5</v>
      </c>
      <c r="E192" s="97">
        <f t="shared" ref="E192:E198" si="30">IF(D192&gt;Max_Value,Max_Value,IF(D192&lt;0,0,D192))</f>
        <v>5</v>
      </c>
      <c r="F192" s="97">
        <f>IF(sex="female","",MAX(E192:E194))</f>
        <v>5</v>
      </c>
      <c r="G192" s="61" t="s">
        <v>22298</v>
      </c>
    </row>
    <row r="193" spans="1:7" hidden="1">
      <c r="A193" s="56"/>
      <c r="B193" s="56" t="s">
        <v>22296</v>
      </c>
      <c r="C193" s="39">
        <f>Matrix!B5999</f>
        <v>0</v>
      </c>
      <c r="D193" s="93">
        <f t="shared" si="29"/>
        <v>5</v>
      </c>
      <c r="E193" s="97">
        <f t="shared" si="30"/>
        <v>5</v>
      </c>
      <c r="F193" s="66"/>
      <c r="G193" s="61"/>
    </row>
    <row r="194" spans="1:7" hidden="1">
      <c r="A194" s="56"/>
      <c r="B194" s="62" t="s">
        <v>22297</v>
      </c>
      <c r="C194" s="39">
        <f>Matrix!B2140</f>
        <v>0</v>
      </c>
      <c r="D194" s="93">
        <f t="shared" si="29"/>
        <v>5</v>
      </c>
      <c r="E194" s="97">
        <f t="shared" si="30"/>
        <v>5</v>
      </c>
      <c r="F194" s="66"/>
      <c r="G194" s="61"/>
    </row>
    <row r="195" spans="1:7">
      <c r="B195" s="56" t="s">
        <v>22299</v>
      </c>
      <c r="C195" s="39">
        <f>Matrix!B6001</f>
        <v>0</v>
      </c>
      <c r="D195" s="93">
        <f t="shared" si="29"/>
        <v>5</v>
      </c>
      <c r="E195" s="97">
        <f t="shared" si="30"/>
        <v>5</v>
      </c>
      <c r="F195" s="97">
        <f>IF(sex="male","",MAX(E195:E196))</f>
        <v>5</v>
      </c>
      <c r="G195" s="61" t="s">
        <v>22300</v>
      </c>
    </row>
    <row r="196" spans="1:7" hidden="1">
      <c r="B196" s="62" t="s">
        <v>22297</v>
      </c>
      <c r="C196" s="39">
        <f>Matrix!B2140</f>
        <v>0</v>
      </c>
      <c r="D196" s="93">
        <f t="shared" si="29"/>
        <v>5</v>
      </c>
      <c r="E196" s="97">
        <f t="shared" si="30"/>
        <v>5</v>
      </c>
      <c r="F196" s="66"/>
      <c r="G196" s="61"/>
    </row>
    <row r="197" spans="1:7">
      <c r="B197" s="63" t="s">
        <v>22301</v>
      </c>
      <c r="C197" s="39">
        <f>Matrix!B2145</f>
        <v>0</v>
      </c>
      <c r="D197" s="93">
        <f t="shared" si="29"/>
        <v>5</v>
      </c>
      <c r="E197" s="97">
        <f t="shared" si="30"/>
        <v>5</v>
      </c>
      <c r="F197" s="97">
        <f>MAX(E197:E198,F171)</f>
        <v>5</v>
      </c>
      <c r="G197" s="65" t="s">
        <v>21864</v>
      </c>
    </row>
    <row r="198" spans="1:7" hidden="1">
      <c r="B198" s="72" t="s">
        <v>22302</v>
      </c>
      <c r="C198" s="39">
        <f>Matrix!B5998</f>
        <v>0</v>
      </c>
      <c r="D198" s="93">
        <f t="shared" si="29"/>
        <v>5</v>
      </c>
      <c r="E198" s="97">
        <f t="shared" si="30"/>
        <v>5</v>
      </c>
      <c r="F198" s="107"/>
      <c r="G198" s="65"/>
    </row>
    <row r="199" spans="1:7">
      <c r="A199" s="57">
        <v>4.5999999999999996</v>
      </c>
      <c r="B199" s="57" t="s">
        <v>21714</v>
      </c>
      <c r="C199" s="100"/>
      <c r="D199" s="100"/>
      <c r="E199" s="100"/>
      <c r="F199" s="100"/>
      <c r="G199" s="67"/>
    </row>
    <row r="200" spans="1:7">
      <c r="B200" s="56" t="s">
        <v>22303</v>
      </c>
      <c r="C200" s="39">
        <f>Matrix!B5663</f>
        <v>0</v>
      </c>
      <c r="D200" s="93">
        <f>ROUNDUP(ABS(75-C200)/Base_Value*urin_factor,1)</f>
        <v>5</v>
      </c>
      <c r="E200" s="97">
        <f>IF(D200&gt;Max_Value,Max_Value,IF(D200&lt;0,0,D200))</f>
        <v>5</v>
      </c>
      <c r="F200" s="98">
        <f>E200</f>
        <v>5</v>
      </c>
      <c r="G200" s="61" t="s">
        <v>22035</v>
      </c>
    </row>
    <row r="201" spans="1:7">
      <c r="A201" s="56"/>
      <c r="B201" s="56" t="s">
        <v>22304</v>
      </c>
      <c r="C201" s="39">
        <f>Matrix!B6005</f>
        <v>0</v>
      </c>
      <c r="D201" s="93">
        <f>ROUNDUP(ABS(75-C201)/Base_Value*urin_factor,1)</f>
        <v>5</v>
      </c>
      <c r="E201" s="97">
        <f>IF(D201&gt;Max_Value,Max_Value,IF(D201&lt;0,0,D201))</f>
        <v>5</v>
      </c>
      <c r="F201" s="98">
        <f t="shared" ref="F201:F203" si="31">E201</f>
        <v>5</v>
      </c>
      <c r="G201" s="48" t="s">
        <v>22049</v>
      </c>
    </row>
    <row r="202" spans="1:7">
      <c r="A202" s="56"/>
      <c r="B202" s="56" t="s">
        <v>22305</v>
      </c>
      <c r="C202" s="39">
        <f>Matrix!B6112</f>
        <v>0</v>
      </c>
      <c r="D202" s="93">
        <f>ROUNDUP(ABS(75-C202)/Base_Value*urin_factor,1)</f>
        <v>5</v>
      </c>
      <c r="E202" s="97">
        <f>IF(D202&gt;Max_Value,Max_Value,IF(D202&lt;0,0,D202))</f>
        <v>5</v>
      </c>
      <c r="F202" s="98">
        <f t="shared" si="31"/>
        <v>5</v>
      </c>
      <c r="G202" s="61" t="s">
        <v>22061</v>
      </c>
    </row>
    <row r="203" spans="1:7">
      <c r="A203" s="56"/>
      <c r="B203" s="69" t="s">
        <v>22306</v>
      </c>
      <c r="C203" s="39">
        <f>Matrix!B5715</f>
        <v>0</v>
      </c>
      <c r="D203" s="93">
        <f>ROUNDUP(ABS(75-C203)/Base_Value*urin_factor,1)</f>
        <v>5</v>
      </c>
      <c r="E203" s="97">
        <f>IF(D203&gt;Max_Value,Max_Value,IF(D203&lt;0,0,D203))</f>
        <v>5</v>
      </c>
      <c r="F203" s="98">
        <f t="shared" si="31"/>
        <v>5</v>
      </c>
      <c r="G203" s="69" t="s">
        <v>22071</v>
      </c>
    </row>
    <row r="204" spans="1:7" ht="18" thickBot="1">
      <c r="A204" s="54">
        <v>5</v>
      </c>
      <c r="B204" s="54" t="s">
        <v>22307</v>
      </c>
      <c r="C204" s="99"/>
      <c r="D204" s="99"/>
      <c r="E204" s="99"/>
      <c r="F204" s="99"/>
      <c r="G204" s="55"/>
    </row>
    <row r="205" spans="1:7" ht="18" thickTop="1">
      <c r="A205" s="57">
        <v>5.0999999999999996</v>
      </c>
      <c r="B205" s="57" t="s">
        <v>21706</v>
      </c>
      <c r="C205" s="100"/>
      <c r="D205" s="100"/>
      <c r="E205" s="100"/>
      <c r="F205" s="100"/>
      <c r="G205" s="67"/>
    </row>
    <row r="206" spans="1:7">
      <c r="A206" s="56"/>
      <c r="B206" s="56" t="s">
        <v>22308</v>
      </c>
      <c r="C206" s="39">
        <f>Matrix!B1818</f>
        <v>0</v>
      </c>
      <c r="D206" s="93">
        <f t="shared" ref="D206:D213" si="32">ROUNDUP(ABS(75-C206)/Base_Value*urin_factor,1)</f>
        <v>5</v>
      </c>
      <c r="E206" s="97">
        <f t="shared" ref="E206:E213" si="33">IF(D206&gt;Max_Value,Max_Value,IF(D206&lt;0,0,D206))</f>
        <v>5</v>
      </c>
      <c r="F206" s="97">
        <f>IF(sex="male","",MAX(E206:E212))</f>
        <v>5</v>
      </c>
      <c r="G206" s="61" t="s">
        <v>21729</v>
      </c>
    </row>
    <row r="207" spans="1:7" hidden="1">
      <c r="A207" s="56"/>
      <c r="B207" s="56" t="s">
        <v>22309</v>
      </c>
      <c r="C207" s="39">
        <f>Matrix!B6083</f>
        <v>0</v>
      </c>
      <c r="D207" s="93">
        <f t="shared" si="32"/>
        <v>5</v>
      </c>
      <c r="E207" s="97">
        <f t="shared" si="33"/>
        <v>5</v>
      </c>
      <c r="F207" s="66"/>
      <c r="G207" s="61"/>
    </row>
    <row r="208" spans="1:7">
      <c r="A208" s="56"/>
      <c r="B208" s="56" t="s">
        <v>22310</v>
      </c>
      <c r="C208" s="39">
        <f>Matrix!B2005</f>
        <v>0</v>
      </c>
      <c r="D208" s="93">
        <f t="shared" si="32"/>
        <v>5</v>
      </c>
      <c r="E208" s="97">
        <f t="shared" si="33"/>
        <v>5</v>
      </c>
      <c r="F208" s="97">
        <f>IF(sex="male","",MAX(E208:E209))</f>
        <v>5</v>
      </c>
      <c r="G208" s="61" t="s">
        <v>21746</v>
      </c>
    </row>
    <row r="209" spans="1:7" hidden="1">
      <c r="A209" s="56"/>
      <c r="B209" s="56" t="s">
        <v>22311</v>
      </c>
      <c r="C209" s="39">
        <f>Matrix!B5807</f>
        <v>0</v>
      </c>
      <c r="D209" s="93">
        <f t="shared" si="32"/>
        <v>5</v>
      </c>
      <c r="E209" s="97">
        <f t="shared" si="33"/>
        <v>5</v>
      </c>
      <c r="F209" s="66"/>
      <c r="G209" s="61"/>
    </row>
    <row r="210" spans="1:7">
      <c r="A210" s="56"/>
      <c r="B210" s="56" t="s">
        <v>22312</v>
      </c>
      <c r="C210" s="39">
        <f>Matrix!B2006</f>
        <v>0</v>
      </c>
      <c r="D210" s="93">
        <f t="shared" si="32"/>
        <v>5</v>
      </c>
      <c r="E210" s="97">
        <f t="shared" si="33"/>
        <v>5</v>
      </c>
      <c r="F210" s="97">
        <f>IF(sex="male","",MAX(E210:E211))</f>
        <v>5</v>
      </c>
      <c r="G210" s="61" t="s">
        <v>21760</v>
      </c>
    </row>
    <row r="211" spans="1:7" hidden="1">
      <c r="A211" s="56"/>
      <c r="B211" s="56" t="s">
        <v>22313</v>
      </c>
      <c r="C211" s="39">
        <f>Matrix!B5676</f>
        <v>0</v>
      </c>
      <c r="D211" s="93">
        <f t="shared" si="32"/>
        <v>5</v>
      </c>
      <c r="E211" s="97">
        <f t="shared" si="33"/>
        <v>5</v>
      </c>
      <c r="F211" s="66"/>
      <c r="G211" s="61"/>
    </row>
    <row r="212" spans="1:7">
      <c r="A212" s="56"/>
      <c r="B212" s="56" t="s">
        <v>22314</v>
      </c>
      <c r="C212" s="39">
        <f>Matrix!B5563</f>
        <v>0</v>
      </c>
      <c r="D212" s="93">
        <f t="shared" si="32"/>
        <v>5</v>
      </c>
      <c r="E212" s="97">
        <f t="shared" si="33"/>
        <v>5</v>
      </c>
      <c r="F212" s="97">
        <f>IF(sex="male","",MAX(E212:E213))</f>
        <v>5</v>
      </c>
      <c r="G212" s="61" t="s">
        <v>21774</v>
      </c>
    </row>
    <row r="213" spans="1:7" hidden="1">
      <c r="A213" s="56"/>
      <c r="B213" s="56" t="s">
        <v>22315</v>
      </c>
      <c r="C213" s="39">
        <f>Matrix!B1859</f>
        <v>0</v>
      </c>
      <c r="D213" s="93">
        <f t="shared" si="32"/>
        <v>5</v>
      </c>
      <c r="E213" s="97">
        <f t="shared" si="33"/>
        <v>5</v>
      </c>
      <c r="F213" s="66"/>
      <c r="G213" s="61"/>
    </row>
    <row r="214" spans="1:7">
      <c r="A214" s="57">
        <v>5.2</v>
      </c>
      <c r="B214" s="57" t="s">
        <v>21789</v>
      </c>
      <c r="C214" s="100"/>
      <c r="D214" s="100"/>
      <c r="E214" s="100"/>
      <c r="F214" s="100"/>
      <c r="G214" s="67"/>
    </row>
    <row r="215" spans="1:7">
      <c r="B215" s="56" t="s">
        <v>22316</v>
      </c>
      <c r="C215" s="39">
        <f>Matrix!B6081</f>
        <v>0</v>
      </c>
      <c r="D215" s="93">
        <f>ROUNDUP(ABS(75-C215)/Base_Value*urin_factor,1)</f>
        <v>5</v>
      </c>
      <c r="E215" s="97">
        <f>IF(D215&gt;Max_Value,Max_Value,IF(D215&lt;0,0,D215))</f>
        <v>5</v>
      </c>
      <c r="F215" s="97">
        <f>IF(sex="male","",MAX(E215:E218))</f>
        <v>5</v>
      </c>
      <c r="G215" s="61" t="s">
        <v>21807</v>
      </c>
    </row>
    <row r="216" spans="1:7" hidden="1">
      <c r="B216" s="56" t="s">
        <v>22317</v>
      </c>
      <c r="C216" s="39">
        <f>Matrix!B1836</f>
        <v>0</v>
      </c>
      <c r="D216" s="93">
        <f>ROUNDUP(ABS(75-C216)/Base_Value*urin_factor,1)</f>
        <v>5</v>
      </c>
      <c r="E216" s="97">
        <f>IF(D216&gt;Max_Value,Max_Value,IF(D216&lt;0,0,D216))</f>
        <v>5</v>
      </c>
      <c r="F216" s="66"/>
      <c r="G216" s="61"/>
    </row>
    <row r="217" spans="1:7">
      <c r="A217" s="56"/>
      <c r="B217" s="56" t="s">
        <v>22318</v>
      </c>
      <c r="C217" s="39">
        <f>Matrix!B5892</f>
        <v>0</v>
      </c>
      <c r="D217" s="93">
        <f>ROUNDUP(ABS(75-C217)/Base_Value*urin_factor,1)</f>
        <v>5</v>
      </c>
      <c r="E217" s="97">
        <f>IF(D217&gt;Max_Value,Max_Value,IF(D217&lt;0,0,D217))</f>
        <v>5</v>
      </c>
      <c r="F217" s="97">
        <f>IF(sex="male","",E217)</f>
        <v>5</v>
      </c>
      <c r="G217" s="61" t="s">
        <v>21820</v>
      </c>
    </row>
    <row r="218" spans="1:7">
      <c r="A218" s="56"/>
      <c r="B218" s="56" t="s">
        <v>22319</v>
      </c>
      <c r="C218" s="39">
        <f>Matrix!B1894</f>
        <v>0</v>
      </c>
      <c r="D218" s="93">
        <f>ROUNDUP(ABS(75-C218)/Base_Value*urin_factor,1)</f>
        <v>5</v>
      </c>
      <c r="E218" s="97">
        <f>IF(D218&gt;Max_Value,Max_Value,IF(D218&lt;0,0,D218))</f>
        <v>5</v>
      </c>
      <c r="F218" s="97">
        <f>IF(sex="male","",MAX(E218:E219))</f>
        <v>5</v>
      </c>
      <c r="G218" s="61" t="s">
        <v>21836</v>
      </c>
    </row>
    <row r="219" spans="1:7" hidden="1">
      <c r="A219" s="56"/>
      <c r="B219" s="56" t="s">
        <v>22320</v>
      </c>
      <c r="C219" s="39">
        <f>Matrix!B5660</f>
        <v>0</v>
      </c>
      <c r="D219" s="93">
        <f>ROUNDUP(ABS(75-C219)/Base_Value*urin_factor,1)</f>
        <v>5</v>
      </c>
      <c r="E219" s="97">
        <f>IF(D219&gt;Max_Value,Max_Value,IF(D219&lt;0,0,D219))</f>
        <v>5</v>
      </c>
      <c r="F219" s="66"/>
      <c r="G219" s="61"/>
    </row>
    <row r="220" spans="1:7">
      <c r="A220" s="57">
        <v>5.3</v>
      </c>
      <c r="B220" s="57" t="s">
        <v>22321</v>
      </c>
      <c r="C220" s="100"/>
      <c r="D220" s="100"/>
      <c r="E220" s="100"/>
      <c r="F220" s="100"/>
      <c r="G220" s="67"/>
    </row>
    <row r="221" spans="1:7">
      <c r="A221" s="56"/>
      <c r="B221" s="56" t="s">
        <v>22322</v>
      </c>
      <c r="C221" s="39">
        <f>Matrix!B6080</f>
        <v>0</v>
      </c>
      <c r="D221" s="93">
        <f>ROUNDUP(ABS(75-C221)/Base_Value*urin_factor,1)</f>
        <v>5</v>
      </c>
      <c r="E221" s="97">
        <f>IF(D221&gt;Max_Value,Max_Value,IF(D221&lt;0,0,D221))</f>
        <v>5</v>
      </c>
      <c r="F221" s="97">
        <f>IF(sex="male","",E221)</f>
        <v>5</v>
      </c>
      <c r="G221" s="61" t="s">
        <v>21865</v>
      </c>
    </row>
    <row r="222" spans="1:7">
      <c r="A222" s="57">
        <v>5.4</v>
      </c>
      <c r="B222" s="77" t="s">
        <v>23604</v>
      </c>
      <c r="C222" s="100"/>
      <c r="D222" s="100"/>
      <c r="E222" s="100"/>
      <c r="F222" s="108"/>
      <c r="G222" s="67"/>
    </row>
    <row r="223" spans="1:7">
      <c r="A223" s="56"/>
      <c r="B223" s="56" t="s">
        <v>22323</v>
      </c>
      <c r="C223" s="39">
        <f>Matrix!B2030</f>
        <v>0</v>
      </c>
      <c r="D223" s="93">
        <f t="shared" ref="D223:D231" si="34">ROUNDUP(ABS(75-C223)/Base_Value*urin_factor,1)</f>
        <v>5</v>
      </c>
      <c r="E223" s="97">
        <f t="shared" ref="E223:E231" si="35">IF(D223&gt;Max_Value,Max_Value,IF(D223&lt;0,0,D223))</f>
        <v>5</v>
      </c>
      <c r="F223" s="97">
        <f>IF(sex="male","",MAX(E223:E225))</f>
        <v>5</v>
      </c>
      <c r="G223" s="61" t="s">
        <v>21897</v>
      </c>
    </row>
    <row r="224" spans="1:7" hidden="1">
      <c r="A224" s="56"/>
      <c r="B224" s="56" t="s">
        <v>22324</v>
      </c>
      <c r="C224" s="39">
        <f>Matrix!B5857</f>
        <v>0</v>
      </c>
      <c r="D224" s="93">
        <f t="shared" si="34"/>
        <v>5</v>
      </c>
      <c r="E224" s="97">
        <f t="shared" si="35"/>
        <v>5</v>
      </c>
      <c r="F224" s="66"/>
      <c r="G224" s="61"/>
    </row>
    <row r="225" spans="1:7" hidden="1">
      <c r="A225" s="56"/>
      <c r="B225" s="62" t="s">
        <v>22325</v>
      </c>
      <c r="C225" s="39">
        <f>Matrix!B1826</f>
        <v>0</v>
      </c>
      <c r="D225" s="93">
        <f t="shared" si="34"/>
        <v>5</v>
      </c>
      <c r="E225" s="97">
        <f t="shared" si="35"/>
        <v>5</v>
      </c>
      <c r="F225" s="66"/>
      <c r="G225" s="61"/>
    </row>
    <row r="226" spans="1:7">
      <c r="A226" s="56"/>
      <c r="B226" s="56" t="s">
        <v>22326</v>
      </c>
      <c r="C226" s="39">
        <f>Matrix!B5951</f>
        <v>0</v>
      </c>
      <c r="D226" s="93">
        <f t="shared" si="34"/>
        <v>5</v>
      </c>
      <c r="E226" s="97">
        <f t="shared" si="35"/>
        <v>5</v>
      </c>
      <c r="F226" s="97">
        <f>IF(sex="male","",MAX(E226:E227))</f>
        <v>5</v>
      </c>
      <c r="G226" s="61" t="s">
        <v>21910</v>
      </c>
    </row>
    <row r="227" spans="1:7" hidden="1">
      <c r="A227" s="56"/>
      <c r="B227" s="62" t="s">
        <v>22325</v>
      </c>
      <c r="C227" s="39">
        <f>Matrix!B1826</f>
        <v>0</v>
      </c>
      <c r="D227" s="93">
        <f t="shared" si="34"/>
        <v>5</v>
      </c>
      <c r="E227" s="97">
        <f t="shared" si="35"/>
        <v>5</v>
      </c>
      <c r="F227" s="66"/>
      <c r="G227" s="61"/>
    </row>
    <row r="228" spans="1:7">
      <c r="B228" s="56" t="s">
        <v>22327</v>
      </c>
      <c r="C228" s="39">
        <f>Matrix!B2833</f>
        <v>0</v>
      </c>
      <c r="D228" s="93">
        <f t="shared" si="34"/>
        <v>5</v>
      </c>
      <c r="E228" s="97">
        <f t="shared" si="35"/>
        <v>5</v>
      </c>
      <c r="F228" s="97">
        <f>IF(sex="male","",MAX(E228:E230))</f>
        <v>5</v>
      </c>
      <c r="G228" s="61" t="s">
        <v>21927</v>
      </c>
    </row>
    <row r="229" spans="1:7" hidden="1">
      <c r="B229" s="56" t="s">
        <v>22328</v>
      </c>
      <c r="C229" s="39">
        <f>Matrix!B5860</f>
        <v>0</v>
      </c>
      <c r="D229" s="93">
        <f t="shared" si="34"/>
        <v>5</v>
      </c>
      <c r="E229" s="97">
        <f t="shared" si="35"/>
        <v>5</v>
      </c>
      <c r="F229" s="51"/>
      <c r="G229" s="61"/>
    </row>
    <row r="230" spans="1:7" hidden="1">
      <c r="B230" s="62" t="s">
        <v>22325</v>
      </c>
      <c r="C230" s="39">
        <f>Matrix!B1826</f>
        <v>0</v>
      </c>
      <c r="D230" s="93">
        <f t="shared" si="34"/>
        <v>5</v>
      </c>
      <c r="E230" s="97">
        <f t="shared" si="35"/>
        <v>5</v>
      </c>
      <c r="F230" s="51"/>
      <c r="G230" s="61"/>
    </row>
    <row r="231" spans="1:7">
      <c r="B231" s="56" t="s">
        <v>22329</v>
      </c>
      <c r="C231" s="39">
        <f>Matrix!B1750</f>
        <v>0</v>
      </c>
      <c r="D231" s="93">
        <f t="shared" si="34"/>
        <v>5</v>
      </c>
      <c r="E231" s="97">
        <f t="shared" si="35"/>
        <v>5</v>
      </c>
      <c r="F231" s="97">
        <f>IF(sex="male","",E231)</f>
        <v>5</v>
      </c>
      <c r="G231" s="61" t="s">
        <v>21941</v>
      </c>
    </row>
    <row r="232" spans="1:7">
      <c r="A232" s="57">
        <v>5.5</v>
      </c>
      <c r="B232" s="57" t="s">
        <v>21955</v>
      </c>
      <c r="C232" s="100"/>
      <c r="D232" s="100"/>
      <c r="E232" s="100"/>
      <c r="F232" s="100"/>
      <c r="G232" s="67"/>
    </row>
    <row r="233" spans="1:7">
      <c r="B233" s="56" t="s">
        <v>22330</v>
      </c>
      <c r="C233" s="39">
        <f>Matrix!B2149</f>
        <v>0</v>
      </c>
      <c r="D233" s="93">
        <f>ROUNDUP(ABS(75-C233)/Base_Value*urin_factor,1)</f>
        <v>5</v>
      </c>
      <c r="E233" s="97">
        <f>IF(D233&gt;Max_Value,Max_Value,IF(D233&lt;0,0,D233))</f>
        <v>5</v>
      </c>
      <c r="F233" s="97">
        <f>IF(sex="male","",MAX(E233:E235))</f>
        <v>5</v>
      </c>
      <c r="G233" s="61" t="s">
        <v>21968</v>
      </c>
    </row>
    <row r="234" spans="1:7" hidden="1">
      <c r="B234" s="56" t="s">
        <v>22331</v>
      </c>
      <c r="C234" s="39">
        <f>Matrix!B6007</f>
        <v>0</v>
      </c>
      <c r="D234" s="93">
        <f>ROUNDUP(ABS(75-C234)/Base_Value*urin_factor,1)</f>
        <v>5</v>
      </c>
      <c r="E234" s="97">
        <f>IF(D234&gt;Max_Value,Max_Value,IF(D234&lt;0,0,D234))</f>
        <v>5</v>
      </c>
      <c r="F234" s="109"/>
      <c r="G234" s="61"/>
    </row>
    <row r="235" spans="1:7" hidden="1">
      <c r="B235" s="56" t="s">
        <v>22332</v>
      </c>
      <c r="C235" s="39">
        <f>Matrix!B2107</f>
        <v>0</v>
      </c>
      <c r="D235" s="93">
        <f>ROUNDUP(ABS(75-C235)/Base_Value*urin_factor,1)</f>
        <v>5</v>
      </c>
      <c r="E235" s="97">
        <f>IF(D235&gt;Max_Value,Max_Value,IF(D235&lt;0,0,D235))</f>
        <v>5</v>
      </c>
      <c r="F235" s="109"/>
      <c r="G235" s="61"/>
    </row>
    <row r="236" spans="1:7">
      <c r="A236" s="57">
        <v>5.6</v>
      </c>
      <c r="B236" s="57" t="s">
        <v>22333</v>
      </c>
      <c r="C236" s="100"/>
      <c r="D236" s="100"/>
      <c r="E236" s="100"/>
      <c r="F236" s="100"/>
      <c r="G236" s="67"/>
    </row>
    <row r="237" spans="1:7">
      <c r="A237" s="56"/>
      <c r="B237" s="57" t="s">
        <v>21983</v>
      </c>
      <c r="C237" s="100"/>
      <c r="D237" s="100"/>
      <c r="E237" s="100"/>
      <c r="F237" s="100"/>
      <c r="G237" s="67"/>
    </row>
    <row r="238" spans="1:7">
      <c r="A238" s="63"/>
      <c r="B238" s="63" t="s">
        <v>22334</v>
      </c>
      <c r="C238" s="39">
        <f>Matrix!B5725</f>
        <v>0</v>
      </c>
      <c r="D238" s="93">
        <f>ROUNDUP(ABS(75-C238)/Base_Value*urin_factor,1)</f>
        <v>5</v>
      </c>
      <c r="E238" s="97">
        <f>IF(D238&gt;Max_Value,Max_Value,IF(D238&lt;0,0,D238))</f>
        <v>5</v>
      </c>
      <c r="F238" s="113">
        <f>E238</f>
        <v>5</v>
      </c>
      <c r="G238" s="65" t="s">
        <v>21998</v>
      </c>
    </row>
    <row r="239" spans="1:7">
      <c r="A239" s="57">
        <v>5.7</v>
      </c>
      <c r="B239" s="57" t="s">
        <v>22013</v>
      </c>
      <c r="C239" s="100"/>
      <c r="D239" s="100"/>
      <c r="E239" s="100"/>
      <c r="F239" s="100"/>
      <c r="G239" s="67"/>
    </row>
    <row r="240" spans="1:7">
      <c r="B240" s="63" t="s">
        <v>22335</v>
      </c>
      <c r="C240" s="39">
        <f>Matrix!B6079</f>
        <v>0</v>
      </c>
      <c r="D240" s="93">
        <f>ROUNDUP(ABS(75-C240)/Base_Value*urin_factor,1)</f>
        <v>5</v>
      </c>
      <c r="E240" s="97">
        <f>IF(D240&gt;Max_Value,Max_Value,IF(D240&lt;0,0,D240))</f>
        <v>5</v>
      </c>
      <c r="F240" s="97">
        <f>IF(sex="female","",MAX(E240:E241))</f>
        <v>5</v>
      </c>
      <c r="G240" s="65" t="s">
        <v>22336</v>
      </c>
    </row>
    <row r="241" spans="1:7">
      <c r="A241" s="56"/>
      <c r="B241" s="63" t="s">
        <v>22337</v>
      </c>
      <c r="C241" s="39">
        <f>Matrix!B5665</f>
        <v>0</v>
      </c>
      <c r="D241" s="93">
        <f>ROUNDUP(ABS(75-C241)/Base_Value*urin_factor,1)</f>
        <v>5</v>
      </c>
      <c r="E241" s="97">
        <f>IF(D241&gt;Max_Value,Max_Value,IF(D241&lt;0,0,D241))</f>
        <v>5</v>
      </c>
      <c r="F241" s="97">
        <f>IF(sex="female","",E241)</f>
        <v>5</v>
      </c>
      <c r="G241" s="65" t="s">
        <v>22338</v>
      </c>
    </row>
    <row r="242" spans="1:7">
      <c r="A242" s="57">
        <v>5.8</v>
      </c>
      <c r="B242" s="67" t="s">
        <v>21714</v>
      </c>
      <c r="C242" s="100"/>
      <c r="D242" s="100"/>
      <c r="E242" s="100"/>
      <c r="F242" s="100"/>
      <c r="G242" s="67"/>
    </row>
    <row r="243" spans="1:7">
      <c r="B243" s="63" t="s">
        <v>22339</v>
      </c>
      <c r="C243" s="39">
        <f>Matrix!B5761</f>
        <v>0</v>
      </c>
      <c r="D243" s="93">
        <f>ROUNDUP(ABS(75-C243)/Base_Value*urin_factor,1)</f>
        <v>5</v>
      </c>
      <c r="E243" s="97">
        <f>IF(D243&gt;Max_Value,Max_Value,IF(D243&lt;0,0,D243))</f>
        <v>5</v>
      </c>
      <c r="F243" s="97">
        <f>IF(sex="female","",E243)</f>
        <v>5</v>
      </c>
      <c r="G243" s="65" t="s">
        <v>22340</v>
      </c>
    </row>
    <row r="244" spans="1:7">
      <c r="A244" s="76"/>
      <c r="B244" s="63" t="s">
        <v>22341</v>
      </c>
      <c r="C244" s="39">
        <f>Matrix!B5945</f>
        <v>0</v>
      </c>
      <c r="D244" s="93">
        <f>ROUNDUP(ABS(75-C244)/Base_Value*urin_factor,1)</f>
        <v>5</v>
      </c>
      <c r="E244" s="97">
        <f>IF(D244&gt;Max_Value,Max_Value,IF(D244&lt;0,0,D244))</f>
        <v>5</v>
      </c>
      <c r="F244" s="97">
        <f>IF(sex="female","",E244)</f>
        <v>5</v>
      </c>
      <c r="G244" s="65" t="s">
        <v>22342</v>
      </c>
    </row>
    <row r="245" spans="1:7">
      <c r="A245" s="76"/>
      <c r="B245" s="56" t="s">
        <v>22343</v>
      </c>
      <c r="C245" s="39">
        <f>Matrix!B6004</f>
        <v>0</v>
      </c>
      <c r="D245" s="93">
        <f>ROUNDUP(ABS(75-C245)/Base_Value*urin_factor,1)</f>
        <v>5</v>
      </c>
      <c r="E245" s="97">
        <f>IF(D245&gt;Max_Value,Max_Value,IF(D245&lt;0,0,D245))</f>
        <v>5</v>
      </c>
      <c r="F245" s="97">
        <f>IF(sex="male","",E245)</f>
        <v>5</v>
      </c>
      <c r="G245" s="61" t="s">
        <v>22344</v>
      </c>
    </row>
    <row r="246" spans="1:7" ht="18" thickBot="1">
      <c r="A246" s="54">
        <v>6</v>
      </c>
      <c r="B246" s="54" t="s">
        <v>22345</v>
      </c>
      <c r="C246" s="99"/>
      <c r="D246" s="99"/>
      <c r="E246" s="99"/>
      <c r="F246" s="99"/>
      <c r="G246" s="55"/>
    </row>
    <row r="247" spans="1:7" ht="18" thickTop="1">
      <c r="A247" s="57">
        <v>6.1</v>
      </c>
      <c r="B247" s="57" t="s">
        <v>21707</v>
      </c>
      <c r="C247" s="100"/>
      <c r="D247" s="100"/>
      <c r="E247" s="100"/>
      <c r="F247" s="100"/>
      <c r="G247" s="71"/>
    </row>
    <row r="248" spans="1:7">
      <c r="A248" s="76"/>
      <c r="B248" s="63" t="s">
        <v>22152</v>
      </c>
      <c r="C248" s="39">
        <f>Matrix!B1986</f>
        <v>0</v>
      </c>
      <c r="D248" s="93">
        <f>ROUNDUP(ABS(75-C248)/Base_Value,1)</f>
        <v>5</v>
      </c>
      <c r="E248" s="97">
        <f>IF(D248&gt;Max_Value,Max_Value,IF(D248&lt;0,0,D248))</f>
        <v>5</v>
      </c>
      <c r="F248" s="97">
        <f>MAX(E248:E250)</f>
        <v>5</v>
      </c>
      <c r="G248" s="63" t="s">
        <v>21730</v>
      </c>
    </row>
    <row r="249" spans="1:7" hidden="1">
      <c r="A249" s="76"/>
      <c r="B249" s="72" t="s">
        <v>22346</v>
      </c>
      <c r="C249" s="39">
        <f>Matrix!B1807</f>
        <v>0</v>
      </c>
      <c r="D249" s="93">
        <f>ROUNDUP(ABS(75-C249)/Base_Value,1)</f>
        <v>5</v>
      </c>
      <c r="E249" s="97">
        <f>IF(D249&gt;Max_Value,Max_Value,IF(D249&lt;0,0,D249))</f>
        <v>5</v>
      </c>
      <c r="F249" s="101"/>
      <c r="G249" s="72"/>
    </row>
    <row r="250" spans="1:7" hidden="1">
      <c r="A250" s="76"/>
      <c r="B250" s="52" t="s">
        <v>22153</v>
      </c>
      <c r="C250" s="39">
        <f>Matrix!B2840</f>
        <v>0</v>
      </c>
      <c r="D250" s="93">
        <f>ROUNDUP(ABS(75-C250)/Base_Value,1)</f>
        <v>5</v>
      </c>
      <c r="E250" s="97">
        <f>IF(D250&gt;Max_Value,Max_Value,IF(D250&lt;0,0,D250))</f>
        <v>5</v>
      </c>
      <c r="F250" s="101"/>
      <c r="G250" s="72"/>
    </row>
    <row r="251" spans="1:7">
      <c r="A251" s="76"/>
      <c r="B251" s="63" t="s">
        <v>22347</v>
      </c>
      <c r="C251" s="39">
        <f>Matrix!B5821</f>
        <v>0</v>
      </c>
      <c r="D251" s="93">
        <f>ROUNDUP(ABS(75-C251)/Base_Value,1)</f>
        <v>5</v>
      </c>
      <c r="E251" s="97">
        <f>IF(D251&gt;Max_Value,Max_Value,IF(D251&lt;0,0,D251))</f>
        <v>5</v>
      </c>
      <c r="F251" s="113">
        <f>E251</f>
        <v>5</v>
      </c>
      <c r="G251" s="63" t="s">
        <v>21747</v>
      </c>
    </row>
    <row r="252" spans="1:7">
      <c r="A252" s="57">
        <v>6.2</v>
      </c>
      <c r="B252" s="57" t="s">
        <v>10656</v>
      </c>
      <c r="C252" s="100"/>
      <c r="D252" s="100"/>
      <c r="E252" s="100"/>
      <c r="F252" s="100"/>
      <c r="G252" s="71"/>
    </row>
    <row r="253" spans="1:7">
      <c r="A253" s="76"/>
      <c r="B253" s="63" t="s">
        <v>22348</v>
      </c>
      <c r="C253" s="39">
        <f>Matrix!B5484</f>
        <v>0</v>
      </c>
      <c r="D253" s="93">
        <f t="shared" ref="D253:D266" si="36">ROUNDUP(ABS(75-C253)/Base_Value,1)</f>
        <v>5</v>
      </c>
      <c r="E253" s="97">
        <f t="shared" ref="E253:E266" si="37">IF(D253&gt;Max_Value,Max_Value,IF(D253&lt;0,0,D253))</f>
        <v>5</v>
      </c>
      <c r="F253" s="113">
        <f>E253</f>
        <v>5</v>
      </c>
      <c r="G253" s="63" t="s">
        <v>21775</v>
      </c>
    </row>
    <row r="254" spans="1:7">
      <c r="A254" s="76"/>
      <c r="B254" s="63" t="s">
        <v>22349</v>
      </c>
      <c r="C254" s="39">
        <f>Matrix!B1994</f>
        <v>0</v>
      </c>
      <c r="D254" s="93">
        <f t="shared" si="36"/>
        <v>5</v>
      </c>
      <c r="E254" s="97">
        <f t="shared" si="37"/>
        <v>5</v>
      </c>
      <c r="F254" s="113">
        <f t="shared" ref="F254:F261" si="38">E254</f>
        <v>5</v>
      </c>
      <c r="G254" s="65" t="s">
        <v>21790</v>
      </c>
    </row>
    <row r="255" spans="1:7">
      <c r="A255" s="76"/>
      <c r="B255" s="63" t="s">
        <v>22350</v>
      </c>
      <c r="C255" s="39">
        <f>Matrix!B5505</f>
        <v>0</v>
      </c>
      <c r="D255" s="93">
        <f t="shared" si="36"/>
        <v>5</v>
      </c>
      <c r="E255" s="97">
        <f t="shared" si="37"/>
        <v>5</v>
      </c>
      <c r="F255" s="113">
        <f t="shared" si="38"/>
        <v>5</v>
      </c>
      <c r="G255" s="63" t="s">
        <v>21821</v>
      </c>
    </row>
    <row r="256" spans="1:7">
      <c r="A256" s="76"/>
      <c r="B256" s="63" t="s">
        <v>22351</v>
      </c>
      <c r="C256" s="39">
        <f>Matrix!B5723</f>
        <v>0</v>
      </c>
      <c r="D256" s="93">
        <f t="shared" si="36"/>
        <v>5</v>
      </c>
      <c r="E256" s="97">
        <f t="shared" si="37"/>
        <v>5</v>
      </c>
      <c r="F256" s="113">
        <f t="shared" si="38"/>
        <v>5</v>
      </c>
      <c r="G256" s="63" t="s">
        <v>21837</v>
      </c>
    </row>
    <row r="257" spans="1:7">
      <c r="A257" s="76"/>
      <c r="B257" s="63" t="s">
        <v>22352</v>
      </c>
      <c r="C257" s="39">
        <f>Matrix!B5751</f>
        <v>0</v>
      </c>
      <c r="D257" s="93">
        <f t="shared" si="36"/>
        <v>5</v>
      </c>
      <c r="E257" s="97">
        <f t="shared" si="37"/>
        <v>5</v>
      </c>
      <c r="F257" s="113">
        <f t="shared" si="38"/>
        <v>5</v>
      </c>
      <c r="G257" s="63" t="s">
        <v>21852</v>
      </c>
    </row>
    <row r="258" spans="1:7">
      <c r="A258" s="40"/>
      <c r="B258" s="63" t="s">
        <v>22353</v>
      </c>
      <c r="C258" s="39">
        <f>Matrix!B5753</f>
        <v>0</v>
      </c>
      <c r="D258" s="93">
        <f t="shared" si="36"/>
        <v>5</v>
      </c>
      <c r="E258" s="97">
        <f t="shared" si="37"/>
        <v>5</v>
      </c>
      <c r="F258" s="113">
        <f t="shared" si="38"/>
        <v>5</v>
      </c>
      <c r="G258" s="63" t="s">
        <v>21866</v>
      </c>
    </row>
    <row r="259" spans="1:7">
      <c r="B259" s="63" t="s">
        <v>22354</v>
      </c>
      <c r="C259" s="39">
        <f>Matrix!B5787</f>
        <v>0</v>
      </c>
      <c r="D259" s="93">
        <f t="shared" si="36"/>
        <v>5</v>
      </c>
      <c r="E259" s="97">
        <f t="shared" si="37"/>
        <v>5</v>
      </c>
      <c r="F259" s="113">
        <f t="shared" si="38"/>
        <v>5</v>
      </c>
      <c r="G259" s="63" t="s">
        <v>21881</v>
      </c>
    </row>
    <row r="260" spans="1:7">
      <c r="B260" s="63" t="s">
        <v>22355</v>
      </c>
      <c r="C260" s="39">
        <f>Matrix!B5788</f>
        <v>0</v>
      </c>
      <c r="D260" s="93">
        <f t="shared" si="36"/>
        <v>5</v>
      </c>
      <c r="E260" s="97">
        <f t="shared" si="37"/>
        <v>5</v>
      </c>
      <c r="F260" s="113">
        <f t="shared" si="38"/>
        <v>5</v>
      </c>
      <c r="G260" s="63" t="s">
        <v>21898</v>
      </c>
    </row>
    <row r="261" spans="1:7">
      <c r="A261" s="76"/>
      <c r="B261" s="63" t="s">
        <v>22356</v>
      </c>
      <c r="C261" s="39">
        <f>Matrix!B5789</f>
        <v>0</v>
      </c>
      <c r="D261" s="93">
        <f t="shared" si="36"/>
        <v>5</v>
      </c>
      <c r="E261" s="97">
        <f t="shared" si="37"/>
        <v>5</v>
      </c>
      <c r="F261" s="113">
        <f t="shared" si="38"/>
        <v>5</v>
      </c>
      <c r="G261" s="63" t="s">
        <v>21911</v>
      </c>
    </row>
    <row r="262" spans="1:7">
      <c r="A262" s="76"/>
      <c r="B262" s="63" t="s">
        <v>22357</v>
      </c>
      <c r="C262" s="39">
        <f>Matrix!B5819</f>
        <v>0</v>
      </c>
      <c r="D262" s="93">
        <f t="shared" si="36"/>
        <v>5</v>
      </c>
      <c r="E262" s="97">
        <f t="shared" si="37"/>
        <v>5</v>
      </c>
      <c r="F262" s="97">
        <f>MAX(E262:E264)</f>
        <v>5</v>
      </c>
      <c r="G262" s="63" t="s">
        <v>21928</v>
      </c>
    </row>
    <row r="263" spans="1:7" hidden="1">
      <c r="A263" s="76"/>
      <c r="B263" s="63" t="s">
        <v>22358</v>
      </c>
      <c r="C263" s="39">
        <f>Matrix!B5764</f>
        <v>0</v>
      </c>
      <c r="D263" s="93">
        <f t="shared" si="36"/>
        <v>5</v>
      </c>
      <c r="E263" s="97">
        <f t="shared" si="37"/>
        <v>5</v>
      </c>
      <c r="F263" s="101"/>
      <c r="G263" s="63"/>
    </row>
    <row r="264" spans="1:7" hidden="1">
      <c r="A264" s="76"/>
      <c r="B264" s="63" t="s">
        <v>22359</v>
      </c>
      <c r="C264" s="39">
        <f>Matrix!B6013</f>
        <v>0</v>
      </c>
      <c r="D264" s="93">
        <f t="shared" si="36"/>
        <v>5</v>
      </c>
      <c r="E264" s="97">
        <f t="shared" si="37"/>
        <v>5</v>
      </c>
      <c r="F264" s="101"/>
      <c r="G264" s="63"/>
    </row>
    <row r="265" spans="1:7">
      <c r="A265" s="76"/>
      <c r="B265" s="63" t="s">
        <v>22360</v>
      </c>
      <c r="C265" s="39">
        <f>Matrix!B5977</f>
        <v>0</v>
      </c>
      <c r="D265" s="93">
        <f t="shared" si="36"/>
        <v>5</v>
      </c>
      <c r="E265" s="97">
        <f t="shared" si="37"/>
        <v>5</v>
      </c>
      <c r="F265" s="113">
        <f>E265</f>
        <v>5</v>
      </c>
      <c r="G265" s="63" t="s">
        <v>21942</v>
      </c>
    </row>
    <row r="266" spans="1:7">
      <c r="B266" s="63" t="s">
        <v>22361</v>
      </c>
      <c r="C266" s="39">
        <f>Matrix!B6087</f>
        <v>0</v>
      </c>
      <c r="D266" s="93">
        <f t="shared" si="36"/>
        <v>5</v>
      </c>
      <c r="E266" s="97">
        <f t="shared" si="37"/>
        <v>5</v>
      </c>
      <c r="F266" s="113">
        <f>E266</f>
        <v>5</v>
      </c>
      <c r="G266" s="63" t="s">
        <v>21956</v>
      </c>
    </row>
    <row r="267" spans="1:7">
      <c r="A267" s="57">
        <v>6.3</v>
      </c>
      <c r="B267" s="57" t="s">
        <v>21714</v>
      </c>
      <c r="C267" s="100"/>
      <c r="D267" s="100"/>
      <c r="E267" s="100"/>
      <c r="F267" s="100"/>
      <c r="G267" s="71"/>
    </row>
    <row r="268" spans="1:7">
      <c r="B268" s="63" t="s">
        <v>22362</v>
      </c>
      <c r="C268" s="39">
        <f>Matrix!B5506</f>
        <v>0</v>
      </c>
      <c r="D268" s="93">
        <f>ROUNDUP(ABS(75-C268)/Base_Value,1)</f>
        <v>5</v>
      </c>
      <c r="E268" s="97">
        <f>IF(D268&gt;Max_Value,Max_Value,IF(D268&lt;0,0,D268))</f>
        <v>5</v>
      </c>
      <c r="F268" s="97">
        <f>MAX(E268:E269)</f>
        <v>5</v>
      </c>
      <c r="G268" s="63" t="s">
        <v>21984</v>
      </c>
    </row>
    <row r="269" spans="1:7" hidden="1">
      <c r="B269" s="63" t="s">
        <v>22363</v>
      </c>
      <c r="C269" s="39">
        <f>Matrix!B2824</f>
        <v>0</v>
      </c>
      <c r="D269" s="93">
        <f>ROUNDUP(ABS(75-C269)/Base_Value,1)</f>
        <v>5</v>
      </c>
      <c r="E269" s="97">
        <f>IF(D269&gt;Max_Value,Max_Value,IF(D269&lt;0,0,D269))</f>
        <v>5</v>
      </c>
      <c r="F269" s="101"/>
      <c r="G269" s="63"/>
    </row>
    <row r="270" spans="1:7" ht="18" thickBot="1">
      <c r="A270" s="54">
        <v>7</v>
      </c>
      <c r="B270" s="54" t="s">
        <v>22364</v>
      </c>
      <c r="C270" s="99"/>
      <c r="D270" s="99"/>
      <c r="E270" s="99"/>
      <c r="F270" s="99"/>
      <c r="G270" s="55"/>
    </row>
    <row r="271" spans="1:7" ht="18" thickTop="1">
      <c r="A271" s="57">
        <v>7.1</v>
      </c>
      <c r="B271" s="57" t="s">
        <v>10652</v>
      </c>
      <c r="C271" s="100"/>
      <c r="D271" s="100"/>
      <c r="E271" s="100"/>
      <c r="F271" s="100"/>
      <c r="G271" s="71"/>
    </row>
    <row r="272" spans="1:7">
      <c r="A272" s="40"/>
      <c r="B272" s="40" t="s">
        <v>22365</v>
      </c>
      <c r="C272" s="39">
        <f>Matrix!B1956</f>
        <v>0</v>
      </c>
      <c r="D272" s="93">
        <f t="shared" ref="D272:D283" si="39">ROUNDUP(ABS(75-C272)/Base_Value*endo_factor,1)</f>
        <v>5</v>
      </c>
      <c r="E272" s="97">
        <f t="shared" ref="E272:E283" si="40">IF(D272&gt;Max_Value,Max_Value,IF(D272&lt;0,0,D272))</f>
        <v>5</v>
      </c>
      <c r="F272" s="97">
        <f>IF(MAX(E272:E274)&gt;MAX(E275:E278),MAX(E272:E274),0.1)</f>
        <v>0.1</v>
      </c>
      <c r="G272" s="56" t="s">
        <v>21731</v>
      </c>
    </row>
    <row r="273" spans="1:7" hidden="1">
      <c r="A273" s="40"/>
      <c r="B273" s="56" t="s">
        <v>22366</v>
      </c>
      <c r="C273" s="39">
        <f>Matrix!B5978</f>
        <v>0</v>
      </c>
      <c r="D273" s="93">
        <f t="shared" si="39"/>
        <v>5</v>
      </c>
      <c r="E273" s="97">
        <f t="shared" si="40"/>
        <v>5</v>
      </c>
      <c r="F273" s="102"/>
      <c r="G273" s="56"/>
    </row>
    <row r="274" spans="1:7" hidden="1">
      <c r="A274" s="40"/>
      <c r="B274" s="40" t="s">
        <v>22367</v>
      </c>
      <c r="C274" s="39">
        <f>Matrix!B5741</f>
        <v>0</v>
      </c>
      <c r="D274" s="93">
        <f t="shared" si="39"/>
        <v>5</v>
      </c>
      <c r="E274" s="97">
        <f t="shared" si="40"/>
        <v>5</v>
      </c>
      <c r="F274" s="102"/>
      <c r="G274" s="56"/>
    </row>
    <row r="275" spans="1:7">
      <c r="A275" s="40"/>
      <c r="B275" s="56" t="s">
        <v>22370</v>
      </c>
      <c r="C275" s="39">
        <f>Matrix!B5755</f>
        <v>0</v>
      </c>
      <c r="D275" s="93">
        <f t="shared" si="39"/>
        <v>5</v>
      </c>
      <c r="E275" s="97">
        <f t="shared" si="40"/>
        <v>5</v>
      </c>
      <c r="F275" s="97">
        <f>IF(MAX(E275:E278)&gt;MAX(E272:E274),MAX(E275:E278),0.1)</f>
        <v>0.1</v>
      </c>
      <c r="G275" s="61" t="s">
        <v>21748</v>
      </c>
    </row>
    <row r="276" spans="1:7" hidden="1">
      <c r="A276" s="40"/>
      <c r="B276" s="56" t="s">
        <v>22371</v>
      </c>
      <c r="C276" s="39">
        <f>Matrix!B5754</f>
        <v>0</v>
      </c>
      <c r="D276" s="93">
        <f t="shared" si="39"/>
        <v>5</v>
      </c>
      <c r="E276" s="97">
        <f t="shared" si="40"/>
        <v>5</v>
      </c>
      <c r="F276" s="102"/>
      <c r="G276" s="61"/>
    </row>
    <row r="277" spans="1:7" hidden="1">
      <c r="A277" s="40"/>
      <c r="B277" s="56" t="s">
        <v>22372</v>
      </c>
      <c r="C277" s="39">
        <f>Matrix!B2826</f>
        <v>0</v>
      </c>
      <c r="D277" s="93">
        <f t="shared" si="39"/>
        <v>5</v>
      </c>
      <c r="E277" s="97">
        <f t="shared" si="40"/>
        <v>5</v>
      </c>
      <c r="F277" s="102"/>
      <c r="G277" s="61"/>
    </row>
    <row r="278" spans="1:7" hidden="1">
      <c r="A278" s="40"/>
      <c r="B278" s="56" t="s">
        <v>22373</v>
      </c>
      <c r="C278" s="39">
        <f>Matrix!B1959</f>
        <v>0</v>
      </c>
      <c r="D278" s="93">
        <f t="shared" si="39"/>
        <v>5</v>
      </c>
      <c r="E278" s="97">
        <f t="shared" si="40"/>
        <v>5</v>
      </c>
      <c r="F278" s="102"/>
      <c r="G278" s="61"/>
    </row>
    <row r="279" spans="1:7">
      <c r="A279" s="40"/>
      <c r="B279" s="56" t="s">
        <v>22374</v>
      </c>
      <c r="C279" s="39">
        <f>Matrix!B6044</f>
        <v>0</v>
      </c>
      <c r="D279" s="93">
        <f t="shared" si="39"/>
        <v>5</v>
      </c>
      <c r="E279" s="97">
        <f t="shared" si="40"/>
        <v>5</v>
      </c>
      <c r="F279" s="97">
        <f>E279</f>
        <v>5</v>
      </c>
      <c r="G279" s="61" t="s">
        <v>21761</v>
      </c>
    </row>
    <row r="280" spans="1:7">
      <c r="B280" s="56" t="s">
        <v>22375</v>
      </c>
      <c r="C280" s="39">
        <f>Matrix!B6053</f>
        <v>0</v>
      </c>
      <c r="D280" s="93">
        <f t="shared" si="39"/>
        <v>5</v>
      </c>
      <c r="E280" s="97">
        <f t="shared" si="40"/>
        <v>5</v>
      </c>
      <c r="F280" s="97">
        <f>E280</f>
        <v>5</v>
      </c>
      <c r="G280" s="61" t="s">
        <v>21776</v>
      </c>
    </row>
    <row r="281" spans="1:7">
      <c r="A281" s="56"/>
      <c r="B281" s="56" t="s">
        <v>22376</v>
      </c>
      <c r="C281" s="39">
        <f>Matrix!B5696</f>
        <v>0</v>
      </c>
      <c r="D281" s="93">
        <f t="shared" si="39"/>
        <v>5</v>
      </c>
      <c r="E281" s="97">
        <f t="shared" si="40"/>
        <v>5</v>
      </c>
      <c r="F281" s="97">
        <f>MAX(E281:E283)</f>
        <v>5</v>
      </c>
      <c r="G281" s="61" t="s">
        <v>21791</v>
      </c>
    </row>
    <row r="282" spans="1:7" hidden="1">
      <c r="A282" s="40"/>
      <c r="B282" s="62" t="s">
        <v>22368</v>
      </c>
      <c r="C282" s="39">
        <f>Matrix!B1831</f>
        <v>0</v>
      </c>
      <c r="D282" s="93">
        <f t="shared" si="39"/>
        <v>5</v>
      </c>
      <c r="E282" s="97">
        <f t="shared" si="40"/>
        <v>5</v>
      </c>
      <c r="F282" s="102"/>
      <c r="G282" s="61"/>
    </row>
    <row r="283" spans="1:7" hidden="1">
      <c r="A283" s="56"/>
      <c r="B283" s="62" t="s">
        <v>22369</v>
      </c>
      <c r="C283" s="39">
        <f>Matrix!B2549</f>
        <v>0</v>
      </c>
      <c r="D283" s="93">
        <f t="shared" si="39"/>
        <v>5</v>
      </c>
      <c r="E283" s="97">
        <f t="shared" si="40"/>
        <v>5</v>
      </c>
      <c r="F283" s="66"/>
      <c r="G283" s="61"/>
    </row>
    <row r="284" spans="1:7">
      <c r="A284" s="57">
        <v>7.2</v>
      </c>
      <c r="B284" s="57" t="s">
        <v>10653</v>
      </c>
      <c r="C284" s="100"/>
      <c r="D284" s="100"/>
      <c r="E284" s="100"/>
      <c r="F284" s="100"/>
      <c r="G284" s="71"/>
    </row>
    <row r="285" spans="1:7">
      <c r="A285" s="56"/>
      <c r="B285" s="56" t="s">
        <v>22377</v>
      </c>
      <c r="C285" s="39">
        <f>Matrix!B5739</f>
        <v>0</v>
      </c>
      <c r="D285" s="93">
        <f t="shared" ref="D285:D290" si="41">ROUNDUP(ABS(75-C285)/Base_Value*endo_factor,1)</f>
        <v>5</v>
      </c>
      <c r="E285" s="97">
        <f t="shared" ref="E285:E290" si="42">IF(D285&gt;Max_Value,Max_Value,IF(D285&lt;0,0,D285))</f>
        <v>5</v>
      </c>
      <c r="F285" s="97">
        <f>MAX(E285:E290)</f>
        <v>5</v>
      </c>
      <c r="G285" s="61" t="s">
        <v>21822</v>
      </c>
    </row>
    <row r="286" spans="1:7" hidden="1">
      <c r="A286" s="56"/>
      <c r="B286" s="56" t="s">
        <v>22378</v>
      </c>
      <c r="C286" s="39">
        <f>Matrix!B5750</f>
        <v>0</v>
      </c>
      <c r="D286" s="93">
        <f t="shared" si="41"/>
        <v>5</v>
      </c>
      <c r="E286" s="97">
        <f t="shared" si="42"/>
        <v>5</v>
      </c>
      <c r="F286" s="66"/>
      <c r="G286" s="61"/>
    </row>
    <row r="287" spans="1:7" hidden="1">
      <c r="A287" s="56"/>
      <c r="B287" s="56" t="s">
        <v>22379</v>
      </c>
      <c r="C287" s="39">
        <f>Matrix!B6086</f>
        <v>0</v>
      </c>
      <c r="D287" s="93">
        <f t="shared" si="41"/>
        <v>5</v>
      </c>
      <c r="E287" s="97">
        <f t="shared" si="42"/>
        <v>5</v>
      </c>
      <c r="F287" s="66"/>
      <c r="G287" s="61"/>
    </row>
    <row r="288" spans="1:7" hidden="1">
      <c r="A288" s="56"/>
      <c r="B288" s="56" t="s">
        <v>22380</v>
      </c>
      <c r="C288" s="39">
        <f>Matrix!B1829</f>
        <v>0</v>
      </c>
      <c r="D288" s="93">
        <f t="shared" si="41"/>
        <v>5</v>
      </c>
      <c r="E288" s="97">
        <f t="shared" si="42"/>
        <v>5</v>
      </c>
      <c r="F288" s="66"/>
      <c r="G288" s="61"/>
    </row>
    <row r="289" spans="1:13" hidden="1">
      <c r="A289" s="56"/>
      <c r="B289" s="56" t="s">
        <v>22381</v>
      </c>
      <c r="C289" s="39">
        <f>Matrix!B1443</f>
        <v>0</v>
      </c>
      <c r="D289" s="93">
        <f t="shared" si="41"/>
        <v>5</v>
      </c>
      <c r="E289" s="97">
        <f t="shared" si="42"/>
        <v>5</v>
      </c>
      <c r="F289" s="66"/>
      <c r="G289" s="61"/>
    </row>
    <row r="290" spans="1:13" hidden="1">
      <c r="A290" s="56"/>
      <c r="B290" s="56" t="s">
        <v>22382</v>
      </c>
      <c r="C290" s="39">
        <f>Matrix!B2558</f>
        <v>0</v>
      </c>
      <c r="D290" s="93">
        <f t="shared" si="41"/>
        <v>5</v>
      </c>
      <c r="E290" s="97">
        <f t="shared" si="42"/>
        <v>5</v>
      </c>
      <c r="F290" s="66"/>
      <c r="G290" s="61"/>
    </row>
    <row r="291" spans="1:13">
      <c r="A291" s="57">
        <v>7.3</v>
      </c>
      <c r="B291" s="57" t="s">
        <v>10649</v>
      </c>
      <c r="C291" s="100"/>
      <c r="D291" s="100"/>
      <c r="E291" s="100"/>
      <c r="F291" s="100"/>
      <c r="G291" s="71"/>
    </row>
    <row r="292" spans="1:13">
      <c r="A292" s="56"/>
      <c r="B292" s="63" t="s">
        <v>22383</v>
      </c>
      <c r="C292" s="39">
        <f>Matrix!B1840</f>
        <v>0</v>
      </c>
      <c r="D292" s="93">
        <f>ROUNDUP(ABS(75-C292)/Base_Value*endo_factor,1)</f>
        <v>5</v>
      </c>
      <c r="E292" s="97">
        <f>IF(D292&gt;Max_Value,Max_Value,IF(D292&lt;0,0,D292))</f>
        <v>5</v>
      </c>
      <c r="F292" s="113">
        <f>E292</f>
        <v>5</v>
      </c>
      <c r="G292" s="63" t="s">
        <v>23605</v>
      </c>
    </row>
    <row r="293" spans="1:13">
      <c r="A293" s="56"/>
      <c r="B293" s="63" t="s">
        <v>22384</v>
      </c>
      <c r="C293" s="39">
        <f>Matrix!B2474</f>
        <v>0</v>
      </c>
      <c r="D293" s="93">
        <f>ROUNDUP(ABS(75-C293)/Base_Value*endo_factor,1)</f>
        <v>5</v>
      </c>
      <c r="E293" s="97">
        <f>IF(D293&gt;Max_Value,Max_Value,IF(D293&lt;0,0,D293))</f>
        <v>5</v>
      </c>
      <c r="F293" s="113">
        <f t="shared" ref="F293:F294" si="43">E293</f>
        <v>5</v>
      </c>
      <c r="G293" s="63" t="s">
        <v>21867</v>
      </c>
    </row>
    <row r="294" spans="1:13">
      <c r="A294" s="56"/>
      <c r="B294" s="56" t="s">
        <v>22385</v>
      </c>
      <c r="C294" s="39">
        <f>Matrix!B2475</f>
        <v>0</v>
      </c>
      <c r="D294" s="93">
        <f>ROUNDUP(ABS(75-C294)/Base_Value*endo_factor,1)</f>
        <v>5</v>
      </c>
      <c r="E294" s="97">
        <f>IF(D294&gt;Max_Value,Max_Value,IF(D294&lt;0,0,D294))</f>
        <v>5</v>
      </c>
      <c r="F294" s="113">
        <f t="shared" si="43"/>
        <v>5</v>
      </c>
      <c r="G294" s="56" t="s">
        <v>26371</v>
      </c>
    </row>
    <row r="295" spans="1:13" s="38" customFormat="1" ht="16.5">
      <c r="A295" s="57">
        <v>7.4</v>
      </c>
      <c r="B295" s="57" t="s">
        <v>10651</v>
      </c>
      <c r="C295" s="100"/>
      <c r="D295" s="100"/>
      <c r="E295" s="100"/>
      <c r="F295" s="100"/>
      <c r="G295" s="71"/>
      <c r="I295" s="39"/>
      <c r="L295" s="122"/>
      <c r="M295" s="122"/>
    </row>
    <row r="296" spans="1:13">
      <c r="A296" s="56"/>
      <c r="B296" s="56" t="s">
        <v>22386</v>
      </c>
      <c r="C296" s="39">
        <f>Matrix!B2473</f>
        <v>0</v>
      </c>
      <c r="D296" s="93">
        <f>ROUNDUP(ABS(75-C296)/Base_Value*endo_factor,1)</f>
        <v>5</v>
      </c>
      <c r="E296" s="97">
        <f>IF(D296&gt;Max_Value,Max_Value,IF(D296&lt;0,0,D296))</f>
        <v>5</v>
      </c>
      <c r="F296" s="97">
        <f>E296</f>
        <v>5</v>
      </c>
      <c r="G296" s="56" t="s">
        <v>21912</v>
      </c>
    </row>
    <row r="297" spans="1:13">
      <c r="A297" s="57">
        <v>7.5</v>
      </c>
      <c r="B297" s="57" t="s">
        <v>10650</v>
      </c>
      <c r="C297" s="100"/>
      <c r="D297" s="100"/>
      <c r="E297" s="100"/>
      <c r="F297" s="100"/>
      <c r="G297" s="71"/>
    </row>
    <row r="298" spans="1:13">
      <c r="B298" s="56" t="s">
        <v>22387</v>
      </c>
      <c r="C298" s="39">
        <f>Matrix!B2564</f>
        <v>0</v>
      </c>
      <c r="D298" s="93">
        <f t="shared" ref="D298:D305" si="44">ROUNDUP(ABS(75-C298)/Base_Value*endo_factor,1)</f>
        <v>5</v>
      </c>
      <c r="E298" s="97">
        <f t="shared" ref="E298:E305" si="45">IF(D298&gt;Max_Value,Max_Value,IF(D298&lt;0,0,D298))</f>
        <v>5</v>
      </c>
      <c r="F298" s="97">
        <f>E298</f>
        <v>5</v>
      </c>
      <c r="G298" s="56" t="s">
        <v>21943</v>
      </c>
    </row>
    <row r="299" spans="1:13">
      <c r="A299" s="56"/>
      <c r="B299" s="56" t="s">
        <v>22388</v>
      </c>
      <c r="C299" s="39">
        <f>Matrix!B2528</f>
        <v>0</v>
      </c>
      <c r="D299" s="93">
        <f t="shared" si="44"/>
        <v>5</v>
      </c>
      <c r="E299" s="97">
        <f t="shared" si="45"/>
        <v>5</v>
      </c>
      <c r="F299" s="97">
        <f>E299</f>
        <v>5</v>
      </c>
      <c r="G299" s="56" t="s">
        <v>21957</v>
      </c>
    </row>
    <row r="300" spans="1:13">
      <c r="A300" s="56"/>
      <c r="B300" s="56" t="s">
        <v>22389</v>
      </c>
      <c r="C300" s="39">
        <f>Matrix!B1833</f>
        <v>0</v>
      </c>
      <c r="D300" s="93">
        <f t="shared" si="44"/>
        <v>5</v>
      </c>
      <c r="E300" s="97">
        <f t="shared" si="45"/>
        <v>5</v>
      </c>
      <c r="F300" s="97">
        <f>MAX(E300:E302)</f>
        <v>5</v>
      </c>
      <c r="G300" s="61" t="s">
        <v>21969</v>
      </c>
    </row>
    <row r="301" spans="1:13" hidden="1">
      <c r="A301" s="56"/>
      <c r="B301" s="63" t="s">
        <v>22390</v>
      </c>
      <c r="C301" s="39">
        <f>Matrix!B1805</f>
        <v>0</v>
      </c>
      <c r="D301" s="93">
        <f t="shared" si="44"/>
        <v>5</v>
      </c>
      <c r="E301" s="97">
        <f t="shared" si="45"/>
        <v>5</v>
      </c>
      <c r="F301" s="66"/>
      <c r="G301" s="61"/>
    </row>
    <row r="302" spans="1:13" hidden="1">
      <c r="A302" s="56"/>
      <c r="B302" s="56" t="s">
        <v>22391</v>
      </c>
      <c r="C302" s="39">
        <f>Matrix!B6085</f>
        <v>0</v>
      </c>
      <c r="D302" s="93">
        <f t="shared" si="44"/>
        <v>5</v>
      </c>
      <c r="E302" s="97">
        <f t="shared" si="45"/>
        <v>5</v>
      </c>
      <c r="F302" s="66"/>
      <c r="G302" s="61"/>
    </row>
    <row r="303" spans="1:13">
      <c r="B303" s="56" t="s">
        <v>22392</v>
      </c>
      <c r="C303" s="39">
        <f>Matrix!B2060</f>
        <v>0</v>
      </c>
      <c r="D303" s="93">
        <f t="shared" si="44"/>
        <v>5</v>
      </c>
      <c r="E303" s="97">
        <f t="shared" si="45"/>
        <v>5</v>
      </c>
      <c r="F303" s="97">
        <f>E303</f>
        <v>5</v>
      </c>
      <c r="G303" s="61" t="s">
        <v>21985</v>
      </c>
    </row>
    <row r="304" spans="1:13">
      <c r="B304" s="40" t="s">
        <v>22393</v>
      </c>
      <c r="C304" s="39">
        <f>Matrix!B5623</f>
        <v>0</v>
      </c>
      <c r="D304" s="93">
        <f t="shared" si="44"/>
        <v>5</v>
      </c>
      <c r="E304" s="97">
        <f t="shared" si="45"/>
        <v>5</v>
      </c>
      <c r="F304" s="97">
        <f t="shared" ref="F304:F305" si="46">E304</f>
        <v>5</v>
      </c>
      <c r="G304" s="42" t="s">
        <v>21999</v>
      </c>
    </row>
    <row r="305" spans="1:12">
      <c r="A305" s="40"/>
      <c r="B305" s="40" t="s">
        <v>22394</v>
      </c>
      <c r="C305" s="39">
        <f>Matrix!B5641</f>
        <v>0</v>
      </c>
      <c r="D305" s="93">
        <f t="shared" si="44"/>
        <v>5</v>
      </c>
      <c r="E305" s="97">
        <f t="shared" si="45"/>
        <v>5</v>
      </c>
      <c r="F305" s="97">
        <f t="shared" si="46"/>
        <v>5</v>
      </c>
      <c r="G305" s="61" t="s">
        <v>22014</v>
      </c>
    </row>
    <row r="306" spans="1:12">
      <c r="A306" s="57">
        <v>7.6</v>
      </c>
      <c r="B306" s="57" t="s">
        <v>10648</v>
      </c>
      <c r="C306" s="100"/>
      <c r="D306" s="100"/>
      <c r="E306" s="100"/>
      <c r="F306" s="100"/>
      <c r="G306" s="67"/>
    </row>
    <row r="307" spans="1:12">
      <c r="A307" s="56"/>
      <c r="B307" s="63" t="s">
        <v>22395</v>
      </c>
      <c r="C307" s="39">
        <f>Matrix!B2534</f>
        <v>0</v>
      </c>
      <c r="D307" s="93">
        <f>ROUNDUP(ABS(75-C307)/Base_Value*endo_factor,1)</f>
        <v>5</v>
      </c>
      <c r="E307" s="97">
        <f t="shared" ref="E307:E317" si="47">IF(D307&gt;Max_Value,Max_Value,IF(D307&lt;0,0,D307))</f>
        <v>5</v>
      </c>
      <c r="F307" s="113">
        <f>E307</f>
        <v>5</v>
      </c>
      <c r="G307" s="43" t="s">
        <v>11480</v>
      </c>
    </row>
    <row r="308" spans="1:12" ht="16.5">
      <c r="A308" s="56"/>
      <c r="B308" s="63" t="s">
        <v>23385</v>
      </c>
      <c r="C308" s="39">
        <f>Matrix!B1803</f>
        <v>0</v>
      </c>
      <c r="D308" s="93">
        <f>ROUNDUP(ABS(75-C308)/Base_Value*endo_factor,1)</f>
        <v>5</v>
      </c>
      <c r="E308" s="97">
        <f t="shared" si="47"/>
        <v>5</v>
      </c>
      <c r="F308" s="97" t="e">
        <f>MAX(E308:E317)</f>
        <v>#N/A</v>
      </c>
      <c r="G308" s="65" t="s">
        <v>22050</v>
      </c>
      <c r="H308" s="56" t="s">
        <v>23728</v>
      </c>
      <c r="I308" s="39" t="e">
        <f>Info_R!A188</f>
        <v>#N/A</v>
      </c>
      <c r="J308" s="93" t="e">
        <f>ROUNDUP(ABS(75-I308)/Base_Value,1)</f>
        <v>#N/A</v>
      </c>
      <c r="K308" s="97" t="e">
        <f>IF(J308&gt;Max_Value,Max_Value,IF(J308&lt;0,0,J308))</f>
        <v>#N/A</v>
      </c>
      <c r="L308" s="121" t="s">
        <v>23730</v>
      </c>
    </row>
    <row r="309" spans="1:12" hidden="1">
      <c r="A309" s="56"/>
      <c r="B309" s="63" t="s">
        <v>22396</v>
      </c>
      <c r="C309" s="39">
        <f>Matrix!B1837</f>
        <v>0</v>
      </c>
      <c r="D309" s="93">
        <f>ROUNDUP(ABS(75-C309)/Base_Value*endo_factor,1)</f>
        <v>5</v>
      </c>
      <c r="E309" s="97">
        <f t="shared" si="47"/>
        <v>5</v>
      </c>
      <c r="F309" s="101"/>
      <c r="G309" s="65"/>
    </row>
    <row r="310" spans="1:12">
      <c r="A310" s="76"/>
      <c r="B310" s="56" t="s">
        <v>23400</v>
      </c>
      <c r="C310" s="39" t="e">
        <f>Info_R!A18</f>
        <v>#N/A</v>
      </c>
      <c r="D310" s="93" t="e">
        <f>ROUNDUP(ABS(40-C310)/Base_Value*endo_factor,1)</f>
        <v>#N/A</v>
      </c>
      <c r="E310" s="97" t="e">
        <f t="shared" si="47"/>
        <v>#N/A</v>
      </c>
      <c r="F310" s="97" t="e">
        <f>MAX(E310:E313)</f>
        <v>#N/A</v>
      </c>
      <c r="G310" s="65" t="s">
        <v>22062</v>
      </c>
    </row>
    <row r="311" spans="1:12" hidden="1">
      <c r="A311" s="76"/>
      <c r="B311" s="63" t="s">
        <v>22397</v>
      </c>
      <c r="C311" s="39">
        <f>Matrix!B2825</f>
        <v>0</v>
      </c>
      <c r="D311" s="93">
        <f t="shared" ref="D311:D317" si="48">ROUNDUP(ABS(75-C311)/Base_Value*endo_factor,1)</f>
        <v>5</v>
      </c>
      <c r="E311" s="97">
        <f t="shared" si="47"/>
        <v>5</v>
      </c>
      <c r="F311" s="101"/>
      <c r="G311" s="65"/>
    </row>
    <row r="312" spans="1:12" hidden="1">
      <c r="A312" s="76"/>
      <c r="B312" s="63" t="s">
        <v>22398</v>
      </c>
      <c r="C312" s="39">
        <f>Matrix!B5474</f>
        <v>0</v>
      </c>
      <c r="D312" s="93">
        <f t="shared" si="48"/>
        <v>5</v>
      </c>
      <c r="E312" s="97">
        <f t="shared" si="47"/>
        <v>5</v>
      </c>
      <c r="F312" s="101"/>
      <c r="G312" s="65"/>
    </row>
    <row r="313" spans="1:12" hidden="1">
      <c r="A313" s="76"/>
      <c r="B313" s="63" t="s">
        <v>23386</v>
      </c>
      <c r="C313" s="39">
        <f>Matrix!B1771</f>
        <v>0</v>
      </c>
      <c r="D313" s="93">
        <f t="shared" si="48"/>
        <v>5</v>
      </c>
      <c r="E313" s="97">
        <f t="shared" si="47"/>
        <v>5</v>
      </c>
      <c r="F313" s="101"/>
      <c r="G313" s="65"/>
    </row>
    <row r="314" spans="1:12">
      <c r="A314" s="76"/>
      <c r="B314" s="63" t="s">
        <v>22399</v>
      </c>
      <c r="C314" s="39">
        <f>Matrix!B5471</f>
        <v>0</v>
      </c>
      <c r="D314" s="93">
        <f t="shared" si="48"/>
        <v>5</v>
      </c>
      <c r="E314" s="97">
        <f t="shared" si="47"/>
        <v>5</v>
      </c>
      <c r="F314" s="113">
        <f>E314</f>
        <v>5</v>
      </c>
      <c r="G314" s="45" t="s">
        <v>22072</v>
      </c>
    </row>
    <row r="315" spans="1:12">
      <c r="A315" s="76"/>
      <c r="B315" s="63" t="s">
        <v>22400</v>
      </c>
      <c r="C315" s="39">
        <f>Matrix!B5476</f>
        <v>0</v>
      </c>
      <c r="D315" s="93">
        <f t="shared" si="48"/>
        <v>5</v>
      </c>
      <c r="E315" s="97">
        <f t="shared" si="47"/>
        <v>5</v>
      </c>
      <c r="F315" s="113">
        <f t="shared" ref="F315:F317" si="49">E315</f>
        <v>5</v>
      </c>
      <c r="G315" s="43" t="s">
        <v>22080</v>
      </c>
    </row>
    <row r="316" spans="1:12">
      <c r="A316" s="76"/>
      <c r="B316" s="63" t="s">
        <v>22401</v>
      </c>
      <c r="C316" s="39">
        <f>Matrix!B5488</f>
        <v>0</v>
      </c>
      <c r="D316" s="93">
        <f t="shared" si="48"/>
        <v>5</v>
      </c>
      <c r="E316" s="97">
        <f t="shared" si="47"/>
        <v>5</v>
      </c>
      <c r="F316" s="113">
        <f t="shared" si="49"/>
        <v>5</v>
      </c>
      <c r="G316" s="65" t="s">
        <v>22087</v>
      </c>
    </row>
    <row r="317" spans="1:12">
      <c r="B317" s="63" t="s">
        <v>22402</v>
      </c>
      <c r="C317" s="39">
        <f>Matrix!B5607</f>
        <v>0</v>
      </c>
      <c r="D317" s="93">
        <f t="shared" si="48"/>
        <v>5</v>
      </c>
      <c r="E317" s="97">
        <f t="shared" si="47"/>
        <v>5</v>
      </c>
      <c r="F317" s="113">
        <f t="shared" si="49"/>
        <v>5</v>
      </c>
      <c r="G317" s="65" t="s">
        <v>22093</v>
      </c>
    </row>
    <row r="318" spans="1:12">
      <c r="A318" s="57">
        <v>7.7</v>
      </c>
      <c r="B318" s="57" t="s">
        <v>21708</v>
      </c>
      <c r="C318" s="100"/>
      <c r="D318" s="100"/>
      <c r="E318" s="100"/>
      <c r="F318" s="100"/>
      <c r="G318" s="67"/>
    </row>
    <row r="319" spans="1:12">
      <c r="A319" s="76"/>
      <c r="B319" s="63" t="s">
        <v>22403</v>
      </c>
      <c r="C319" s="39">
        <f>Matrix!B2542</f>
        <v>0</v>
      </c>
      <c r="D319" s="93">
        <f>ROUNDUP(ABS(75-C319)/Base_Value*endo_factor,1)</f>
        <v>5</v>
      </c>
      <c r="E319" s="97">
        <f>IF(D319&gt;Max_Value,Max_Value,IF(D319&lt;0,0,D319))</f>
        <v>5</v>
      </c>
      <c r="F319" s="113">
        <f>E319</f>
        <v>5</v>
      </c>
      <c r="G319" s="65" t="s">
        <v>11479</v>
      </c>
    </row>
    <row r="320" spans="1:12">
      <c r="A320" s="76"/>
      <c r="B320" s="63" t="s">
        <v>22404</v>
      </c>
      <c r="C320" s="39">
        <f>Matrix!B2731</f>
        <v>0</v>
      </c>
      <c r="D320" s="93">
        <f>ROUNDUP(ABS(75-C320)/Base_Value*endo_factor,1)</f>
        <v>5</v>
      </c>
      <c r="E320" s="97">
        <f>IF(D320&gt;Max_Value,Max_Value,IF(D320&lt;0,0,D320))</f>
        <v>5</v>
      </c>
      <c r="F320" s="113">
        <f t="shared" ref="F320" si="50">E320</f>
        <v>5</v>
      </c>
      <c r="G320" s="45" t="s">
        <v>21749</v>
      </c>
    </row>
    <row r="321" spans="1:13">
      <c r="A321" s="76"/>
      <c r="B321" s="63" t="s">
        <v>22405</v>
      </c>
      <c r="C321" s="39">
        <f>Matrix!B2830</f>
        <v>0</v>
      </c>
      <c r="D321" s="93">
        <f>ROUNDUP(ABS(75-C321)/Base_Value*endo_factor,1)</f>
        <v>5</v>
      </c>
      <c r="E321" s="97">
        <f>IF(D321&gt;Max_Value,Max_Value,IF(D321&lt;0,0,D321))</f>
        <v>5</v>
      </c>
      <c r="F321" s="139" t="e">
        <f>MAX(E321,F391,F448:F454,G1439,F345:F352)-0.5</f>
        <v>#N/A</v>
      </c>
      <c r="G321" s="65" t="s">
        <v>21762</v>
      </c>
    </row>
    <row r="322" spans="1:13">
      <c r="A322" s="57">
        <v>7.8</v>
      </c>
      <c r="B322" s="57" t="s">
        <v>21777</v>
      </c>
      <c r="C322" s="100"/>
      <c r="D322" s="100"/>
      <c r="E322" s="100"/>
      <c r="F322" s="100"/>
      <c r="G322" s="67"/>
    </row>
    <row r="323" spans="1:13" ht="16.5">
      <c r="B323" s="56" t="s">
        <v>23401</v>
      </c>
      <c r="C323" s="39" t="e">
        <f>Info_R!A26</f>
        <v>#N/A</v>
      </c>
      <c r="D323" s="93" t="e">
        <f>ROUNDUP(ABS(40-C323)/Base_Value*endo_factor,1)</f>
        <v>#N/A</v>
      </c>
      <c r="E323" s="97" t="e">
        <f t="shared" ref="E323:E331" si="51">IF(D323&gt;Max_Value,Max_Value,IF(D323&lt;0,0,D323))</f>
        <v>#N/A</v>
      </c>
      <c r="F323" s="97" t="e">
        <f>MAX(E323:E331)</f>
        <v>#N/A</v>
      </c>
      <c r="G323" s="61" t="s">
        <v>21792</v>
      </c>
      <c r="H323" s="40" t="s">
        <v>23726</v>
      </c>
      <c r="I323" s="39">
        <f>Matrix!B2526</f>
        <v>0</v>
      </c>
      <c r="J323" s="93">
        <f>ROUNDUP(ABS(75-I323)/Base_Value,1)</f>
        <v>5</v>
      </c>
      <c r="K323" s="97">
        <f>IF(J323&gt;Max_Value,Max_Value,IF(J323&lt;0,0,J323))</f>
        <v>5</v>
      </c>
      <c r="L323" s="97"/>
      <c r="M323" s="121" t="s">
        <v>23736</v>
      </c>
    </row>
    <row r="324" spans="1:13">
      <c r="B324" s="40" t="s">
        <v>22406</v>
      </c>
      <c r="C324" s="39">
        <f>Matrix!B2552</f>
        <v>0</v>
      </c>
      <c r="D324" s="93">
        <f t="shared" ref="D324:D331" si="52">ROUNDUP(ABS(75-C324)/Base_Value*endo_factor,1)</f>
        <v>5</v>
      </c>
      <c r="E324" s="97">
        <f t="shared" si="51"/>
        <v>5</v>
      </c>
      <c r="F324" s="97">
        <f>IF(sex="male",IF(MAX(E324:E325)&gt;0.5,0.5,MAX(E324:E325)),MAX(E324:E325))</f>
        <v>5</v>
      </c>
      <c r="G324" s="42" t="s">
        <v>11476</v>
      </c>
      <c r="J324" s="93"/>
      <c r="K324" s="97"/>
      <c r="L324" s="97"/>
    </row>
    <row r="325" spans="1:13" hidden="1">
      <c r="B325" s="40" t="s">
        <v>22407</v>
      </c>
      <c r="C325" s="39">
        <f>Matrix!B2808</f>
        <v>0</v>
      </c>
      <c r="D325" s="93">
        <f t="shared" si="52"/>
        <v>5</v>
      </c>
      <c r="E325" s="97">
        <f t="shared" si="51"/>
        <v>5</v>
      </c>
      <c r="F325" s="51"/>
      <c r="G325" s="42"/>
    </row>
    <row r="326" spans="1:13" ht="16.5">
      <c r="A326" s="40"/>
      <c r="B326" s="40" t="s">
        <v>22408</v>
      </c>
      <c r="C326" s="39">
        <f>Matrix!B2559</f>
        <v>0</v>
      </c>
      <c r="D326" s="93">
        <f t="shared" si="52"/>
        <v>5</v>
      </c>
      <c r="E326" s="97">
        <f t="shared" si="51"/>
        <v>5</v>
      </c>
      <c r="F326" s="97">
        <f>IF(sex="male",IF(MAX(E326:E327)&gt;0.6,0.6,MAX(E326:E327)),MAX(E326:E327))</f>
        <v>5</v>
      </c>
      <c r="G326" s="42" t="s">
        <v>11477</v>
      </c>
      <c r="H326" s="56"/>
      <c r="J326" s="93"/>
      <c r="K326" s="97"/>
    </row>
    <row r="327" spans="1:13" ht="16.5" hidden="1">
      <c r="A327" s="40"/>
      <c r="B327" s="40" t="s">
        <v>22409</v>
      </c>
      <c r="C327" s="39">
        <f>Matrix!B2804</f>
        <v>0</v>
      </c>
      <c r="D327" s="93">
        <f t="shared" si="52"/>
        <v>5</v>
      </c>
      <c r="E327" s="97">
        <f t="shared" si="51"/>
        <v>5</v>
      </c>
      <c r="F327" s="51"/>
      <c r="G327" s="42"/>
      <c r="H327" s="56"/>
      <c r="J327" s="93"/>
      <c r="K327" s="97"/>
    </row>
    <row r="328" spans="1:13" ht="16.5">
      <c r="A328" s="40"/>
      <c r="B328" s="40" t="s">
        <v>22410</v>
      </c>
      <c r="C328" s="39">
        <f>Matrix!B2563</f>
        <v>0</v>
      </c>
      <c r="D328" s="93">
        <f t="shared" si="52"/>
        <v>5</v>
      </c>
      <c r="E328" s="97">
        <f t="shared" si="51"/>
        <v>5</v>
      </c>
      <c r="F328" s="97">
        <f>IF(sex="female",IF(MAX(E328:E330)&gt;0.5,0.5,MAX(E328:E330)),MAX(E328:E330))</f>
        <v>5</v>
      </c>
      <c r="G328" s="42" t="s">
        <v>11478</v>
      </c>
      <c r="H328" s="56"/>
      <c r="J328" s="93"/>
      <c r="K328" s="97"/>
    </row>
    <row r="329" spans="1:13" ht="16.5" hidden="1">
      <c r="A329" s="40"/>
      <c r="B329" s="40" t="s">
        <v>22411</v>
      </c>
      <c r="C329" s="39">
        <f>Matrix!B1454</f>
        <v>0</v>
      </c>
      <c r="D329" s="93">
        <f t="shared" si="52"/>
        <v>5</v>
      </c>
      <c r="E329" s="97">
        <f t="shared" si="51"/>
        <v>5</v>
      </c>
      <c r="F329" s="51"/>
      <c r="G329" s="42"/>
      <c r="H329" s="56"/>
      <c r="J329" s="93"/>
      <c r="K329" s="97"/>
    </row>
    <row r="330" spans="1:13" ht="16.5" hidden="1">
      <c r="A330" s="40"/>
      <c r="B330" s="40" t="s">
        <v>22412</v>
      </c>
      <c r="C330" s="39">
        <f>Matrix!B2807</f>
        <v>0</v>
      </c>
      <c r="D330" s="93">
        <f t="shared" si="52"/>
        <v>5</v>
      </c>
      <c r="E330" s="97">
        <f t="shared" si="51"/>
        <v>5</v>
      </c>
      <c r="F330" s="51"/>
      <c r="G330" s="42"/>
      <c r="H330" s="56"/>
      <c r="J330" s="93"/>
      <c r="K330" s="97"/>
    </row>
    <row r="331" spans="1:13" ht="16.5">
      <c r="A331" s="40"/>
      <c r="B331" s="40" t="s">
        <v>22413</v>
      </c>
      <c r="C331" s="39">
        <f>Matrix!B2476</f>
        <v>0</v>
      </c>
      <c r="D331" s="93">
        <f t="shared" si="52"/>
        <v>5</v>
      </c>
      <c r="E331" s="97">
        <f t="shared" si="51"/>
        <v>5</v>
      </c>
      <c r="F331" s="97">
        <f>IF(sex="male",IF(E331&gt;0.4,0.4,E331),E331)</f>
        <v>5</v>
      </c>
      <c r="G331" s="42" t="s">
        <v>21853</v>
      </c>
      <c r="H331" s="56"/>
      <c r="J331" s="93"/>
      <c r="K331" s="97"/>
    </row>
    <row r="332" spans="1:13" ht="16.5">
      <c r="A332" s="57">
        <v>7.9</v>
      </c>
      <c r="B332" s="57" t="s">
        <v>21714</v>
      </c>
      <c r="C332" s="100"/>
      <c r="D332" s="100"/>
      <c r="E332" s="100"/>
      <c r="F332" s="100"/>
      <c r="G332" s="67"/>
      <c r="H332" s="56"/>
      <c r="J332" s="93"/>
      <c r="K332" s="97"/>
    </row>
    <row r="333" spans="1:13" ht="16.5">
      <c r="B333" s="56" t="s">
        <v>22414</v>
      </c>
      <c r="C333" s="39">
        <f>Matrix!B5659</f>
        <v>0</v>
      </c>
      <c r="D333" s="93">
        <f t="shared" ref="D333:D342" si="53">ROUNDUP(ABS(75-C333)/Base_Value*endo_factor,1)</f>
        <v>5</v>
      </c>
      <c r="E333" s="97">
        <f t="shared" ref="E333:E342" si="54">IF(D333&gt;Max_Value,Max_Value,IF(D333&lt;0,0,D333))</f>
        <v>5</v>
      </c>
      <c r="F333" s="97" t="e">
        <f>MAX(E272:E331,E335:E342)</f>
        <v>#N/A</v>
      </c>
      <c r="G333" s="61" t="s">
        <v>21882</v>
      </c>
      <c r="H333" s="56"/>
      <c r="J333" s="93"/>
      <c r="K333" s="97"/>
    </row>
    <row r="334" spans="1:13" hidden="1">
      <c r="B334" s="56" t="s">
        <v>22415</v>
      </c>
      <c r="C334" s="39">
        <f>Matrix!B5926</f>
        <v>0</v>
      </c>
      <c r="D334" s="93">
        <f t="shared" si="53"/>
        <v>5</v>
      </c>
      <c r="E334" s="97">
        <f t="shared" si="54"/>
        <v>5</v>
      </c>
      <c r="F334" s="66"/>
      <c r="G334" s="61"/>
    </row>
    <row r="335" spans="1:13">
      <c r="B335" s="56" t="s">
        <v>22416</v>
      </c>
      <c r="C335" s="39">
        <f>Matrix!B5815</f>
        <v>0</v>
      </c>
      <c r="D335" s="93">
        <f t="shared" si="53"/>
        <v>5</v>
      </c>
      <c r="E335" s="97">
        <f t="shared" si="54"/>
        <v>5</v>
      </c>
      <c r="F335" s="97">
        <f>IF(sex="male","",MAX(E335:E338))</f>
        <v>5</v>
      </c>
      <c r="G335" s="65" t="s">
        <v>22420</v>
      </c>
    </row>
    <row r="336" spans="1:13" hidden="1">
      <c r="B336" s="63" t="s">
        <v>22417</v>
      </c>
      <c r="C336" s="39">
        <f>Matrix!B2821</f>
        <v>0</v>
      </c>
      <c r="D336" s="93">
        <f t="shared" si="53"/>
        <v>5</v>
      </c>
      <c r="E336" s="97">
        <f t="shared" si="54"/>
        <v>5</v>
      </c>
      <c r="F336" s="102"/>
      <c r="G336" s="65"/>
    </row>
    <row r="337" spans="1:7" hidden="1">
      <c r="B337" s="56" t="s">
        <v>22418</v>
      </c>
      <c r="C337" s="39">
        <f>Matrix!B1887</f>
        <v>0</v>
      </c>
      <c r="D337" s="93">
        <f t="shared" si="53"/>
        <v>5</v>
      </c>
      <c r="E337" s="97">
        <f t="shared" si="54"/>
        <v>5</v>
      </c>
      <c r="F337" s="102"/>
      <c r="G337" s="65"/>
    </row>
    <row r="338" spans="1:7" hidden="1">
      <c r="B338" s="62" t="s">
        <v>22419</v>
      </c>
      <c r="C338" s="39">
        <f>Matrix!B5643</f>
        <v>0</v>
      </c>
      <c r="D338" s="93">
        <f t="shared" si="53"/>
        <v>5</v>
      </c>
      <c r="E338" s="97">
        <f t="shared" si="54"/>
        <v>5</v>
      </c>
      <c r="F338" s="102"/>
      <c r="G338" s="65"/>
    </row>
    <row r="339" spans="1:7">
      <c r="A339" s="40"/>
      <c r="B339" s="56" t="s">
        <v>22421</v>
      </c>
      <c r="C339" s="39">
        <f>Matrix!B5813</f>
        <v>0</v>
      </c>
      <c r="D339" s="93">
        <f t="shared" si="53"/>
        <v>5</v>
      </c>
      <c r="E339" s="97">
        <f t="shared" si="54"/>
        <v>5</v>
      </c>
      <c r="F339" s="97">
        <f>IF(sex="male","",MAX(E339:E340))</f>
        <v>5</v>
      </c>
      <c r="G339" s="61" t="s">
        <v>22423</v>
      </c>
    </row>
    <row r="340" spans="1:7" hidden="1">
      <c r="A340" s="40"/>
      <c r="B340" s="56" t="s">
        <v>22422</v>
      </c>
      <c r="C340" s="39">
        <f>Matrix!B5814</f>
        <v>0</v>
      </c>
      <c r="D340" s="93">
        <f t="shared" si="53"/>
        <v>5</v>
      </c>
      <c r="E340" s="97">
        <f t="shared" si="54"/>
        <v>5</v>
      </c>
      <c r="F340" s="51"/>
      <c r="G340" s="61"/>
    </row>
    <row r="341" spans="1:7">
      <c r="A341" s="40"/>
      <c r="B341" s="56" t="s">
        <v>22424</v>
      </c>
      <c r="C341" s="39">
        <f>Matrix!B5498</f>
        <v>0</v>
      </c>
      <c r="D341" s="93">
        <f t="shared" si="53"/>
        <v>5</v>
      </c>
      <c r="E341" s="97">
        <f t="shared" si="54"/>
        <v>5</v>
      </c>
      <c r="F341" s="97">
        <f>IF(sex="male","",E341)</f>
        <v>5</v>
      </c>
      <c r="G341" s="61" t="s">
        <v>22425</v>
      </c>
    </row>
    <row r="342" spans="1:7">
      <c r="A342" s="40"/>
      <c r="B342" s="56" t="s">
        <v>22426</v>
      </c>
      <c r="C342" s="39">
        <f>Matrix!B5889</f>
        <v>0</v>
      </c>
      <c r="D342" s="93">
        <f t="shared" si="53"/>
        <v>5</v>
      </c>
      <c r="E342" s="97">
        <f t="shared" si="54"/>
        <v>5</v>
      </c>
      <c r="F342" s="97">
        <f>IF(sex="male","",E342)</f>
        <v>5</v>
      </c>
      <c r="G342" s="61" t="s">
        <v>22427</v>
      </c>
    </row>
    <row r="343" spans="1:7" ht="18" thickBot="1">
      <c r="A343" s="54">
        <v>8</v>
      </c>
      <c r="B343" s="54" t="s">
        <v>22428</v>
      </c>
      <c r="C343" s="99"/>
      <c r="D343" s="99"/>
      <c r="E343" s="99"/>
      <c r="F343" s="99"/>
      <c r="G343" s="55"/>
    </row>
    <row r="344" spans="1:7" ht="18" thickTop="1">
      <c r="A344" s="57">
        <v>8.1</v>
      </c>
      <c r="B344" s="57" t="s">
        <v>21709</v>
      </c>
      <c r="C344" s="100"/>
      <c r="D344" s="100"/>
      <c r="E344" s="100"/>
      <c r="F344" s="100"/>
      <c r="G344" s="71"/>
    </row>
    <row r="345" spans="1:7">
      <c r="A345" s="40"/>
      <c r="B345" s="56" t="s">
        <v>23402</v>
      </c>
      <c r="C345" s="39" t="e">
        <f>Info_R!A192</f>
        <v>#N/A</v>
      </c>
      <c r="D345" s="93" t="e">
        <f t="shared" ref="D345:D352" si="55">ROUNDUP(ABS(75-C345)/Base_Value*nutri_factor,1)</f>
        <v>#N/A</v>
      </c>
      <c r="E345" s="97" t="e">
        <f t="shared" ref="E345:E352" si="56">IF(D345&gt;Max_Value,Max_Value,IF(D345&lt;0,0,D345))</f>
        <v>#N/A</v>
      </c>
      <c r="F345" s="97" t="e">
        <f>E345</f>
        <v>#N/A</v>
      </c>
      <c r="G345" s="40" t="s">
        <v>11469</v>
      </c>
    </row>
    <row r="346" spans="1:7">
      <c r="A346" s="40"/>
      <c r="B346" s="40" t="s">
        <v>22181</v>
      </c>
      <c r="C346" s="39">
        <f>Matrix!B3332</f>
        <v>0</v>
      </c>
      <c r="D346" s="93">
        <f t="shared" si="55"/>
        <v>5</v>
      </c>
      <c r="E346" s="97">
        <f t="shared" si="56"/>
        <v>5</v>
      </c>
      <c r="F346" s="97">
        <f>MAX(E346:E347)</f>
        <v>5</v>
      </c>
      <c r="G346" s="60" t="s">
        <v>11440</v>
      </c>
    </row>
    <row r="347" spans="1:7" hidden="1">
      <c r="A347" s="40"/>
      <c r="B347" s="56" t="s">
        <v>22182</v>
      </c>
      <c r="C347" s="39">
        <f>Matrix!B3933</f>
        <v>0</v>
      </c>
      <c r="D347" s="93">
        <f t="shared" si="55"/>
        <v>5</v>
      </c>
      <c r="E347" s="97">
        <f t="shared" si="56"/>
        <v>5</v>
      </c>
      <c r="F347" s="51"/>
      <c r="G347" s="60"/>
    </row>
    <row r="348" spans="1:7">
      <c r="A348" s="40"/>
      <c r="B348" s="56" t="s">
        <v>23403</v>
      </c>
      <c r="C348" s="39" t="e">
        <f>Info_R!A193</f>
        <v>#N/A</v>
      </c>
      <c r="D348" s="93" t="e">
        <f t="shared" si="55"/>
        <v>#N/A</v>
      </c>
      <c r="E348" s="97" t="e">
        <f t="shared" si="56"/>
        <v>#N/A</v>
      </c>
      <c r="F348" s="97" t="e">
        <f>E348</f>
        <v>#N/A</v>
      </c>
      <c r="G348" s="40" t="s">
        <v>11470</v>
      </c>
    </row>
    <row r="349" spans="1:7">
      <c r="A349" s="40"/>
      <c r="B349" s="63" t="s">
        <v>22429</v>
      </c>
      <c r="C349" s="39">
        <f>Matrix!B569</f>
        <v>0</v>
      </c>
      <c r="D349" s="93">
        <f t="shared" si="55"/>
        <v>5</v>
      </c>
      <c r="E349" s="97">
        <f t="shared" si="56"/>
        <v>5</v>
      </c>
      <c r="F349" s="97" t="e">
        <f>MAX(E349:E350)</f>
        <v>#N/A</v>
      </c>
      <c r="G349" s="40" t="s">
        <v>11471</v>
      </c>
    </row>
    <row r="350" spans="1:7" hidden="1">
      <c r="A350" s="40"/>
      <c r="B350" s="56" t="s">
        <v>23404</v>
      </c>
      <c r="C350" s="39" t="e">
        <f>Info_R!A194</f>
        <v>#N/A</v>
      </c>
      <c r="D350" s="93" t="e">
        <f t="shared" si="55"/>
        <v>#N/A</v>
      </c>
      <c r="E350" s="97" t="e">
        <f t="shared" si="56"/>
        <v>#N/A</v>
      </c>
      <c r="F350" s="66"/>
      <c r="G350" s="40"/>
    </row>
    <row r="351" spans="1:7">
      <c r="A351" s="40"/>
      <c r="B351" s="56" t="s">
        <v>23405</v>
      </c>
      <c r="C351" s="39" t="e">
        <f>Info_R!A195</f>
        <v>#N/A</v>
      </c>
      <c r="D351" s="93" t="e">
        <f t="shared" si="55"/>
        <v>#N/A</v>
      </c>
      <c r="E351" s="97" t="e">
        <f t="shared" si="56"/>
        <v>#N/A</v>
      </c>
      <c r="F351" s="97" t="e">
        <f>E351</f>
        <v>#N/A</v>
      </c>
      <c r="G351" s="40" t="s">
        <v>11446</v>
      </c>
    </row>
    <row r="352" spans="1:7">
      <c r="A352" s="40"/>
      <c r="B352" s="56" t="s">
        <v>23406</v>
      </c>
      <c r="C352" s="39" t="e">
        <f>Info_R!A196</f>
        <v>#N/A</v>
      </c>
      <c r="D352" s="93" t="e">
        <f t="shared" si="55"/>
        <v>#N/A</v>
      </c>
      <c r="E352" s="97" t="e">
        <f t="shared" si="56"/>
        <v>#N/A</v>
      </c>
      <c r="F352" s="97" t="e">
        <f>E352</f>
        <v>#N/A</v>
      </c>
      <c r="G352" s="40" t="s">
        <v>11447</v>
      </c>
    </row>
    <row r="353" spans="1:9">
      <c r="A353" s="57">
        <v>8.1999999999999993</v>
      </c>
      <c r="B353" s="57" t="s">
        <v>21823</v>
      </c>
      <c r="C353" s="100"/>
      <c r="D353" s="100"/>
      <c r="E353" s="100"/>
      <c r="F353" s="100"/>
      <c r="G353" s="71"/>
    </row>
    <row r="354" spans="1:9">
      <c r="A354" s="40"/>
      <c r="B354" s="56" t="s">
        <v>23407</v>
      </c>
      <c r="C354" s="39" t="e">
        <f>Info_R!A203</f>
        <v>#N/A</v>
      </c>
      <c r="D354" s="93" t="e">
        <f>ROUNDUP(ABS(75-C354)/Base_Value*nutri_factor,1)</f>
        <v>#N/A</v>
      </c>
      <c r="E354" s="97" t="e">
        <f>IF(D354&gt;Max_Value,Max_Value,IF(D354&lt;0,0,D354))</f>
        <v>#N/A</v>
      </c>
      <c r="F354" s="97" t="e">
        <f>MAX(E354,G1511)</f>
        <v>#N/A</v>
      </c>
      <c r="G354" s="40" t="s">
        <v>11472</v>
      </c>
    </row>
    <row r="355" spans="1:9">
      <c r="A355" s="40"/>
      <c r="B355" s="56" t="s">
        <v>23408</v>
      </c>
      <c r="C355" s="39" t="e">
        <f>Info_R!A50</f>
        <v>#N/A</v>
      </c>
      <c r="D355" s="93" t="e">
        <f>ROUNDUP(ABS(40-C355)/Base_Value*nutri_factor,1)</f>
        <v>#N/A</v>
      </c>
      <c r="E355" s="97" t="e">
        <f>IF(D355&gt;Max_Value,Max_Value,IF(D355&lt;0,0,D355))</f>
        <v>#N/A</v>
      </c>
      <c r="F355" s="97" t="e">
        <f>MAX(E355:E357,G1493)</f>
        <v>#N/A</v>
      </c>
      <c r="G355" s="40" t="s">
        <v>11465</v>
      </c>
    </row>
    <row r="356" spans="1:9">
      <c r="A356" s="40"/>
      <c r="B356" s="40" t="s">
        <v>22430</v>
      </c>
      <c r="C356" s="39">
        <f>Matrix!B1204</f>
        <v>0</v>
      </c>
      <c r="D356" s="93">
        <f>ROUNDUP(ABS(75-C356)/Base_Value*nutri_factor,1)</f>
        <v>5</v>
      </c>
      <c r="E356" s="97">
        <f>IF(D356&gt;Max_Value,Max_Value,IF(D356&lt;0,0,D356))</f>
        <v>5</v>
      </c>
      <c r="F356" s="51"/>
      <c r="G356" s="40"/>
    </row>
    <row r="357" spans="1:9">
      <c r="A357" s="40"/>
      <c r="B357" s="40" t="s">
        <v>22431</v>
      </c>
      <c r="C357" s="39">
        <f>Matrix!B3926</f>
        <v>0</v>
      </c>
      <c r="D357" s="93">
        <f>ROUNDUP(ABS(75-C357)/Base_Value*nutri_factor,1)</f>
        <v>5</v>
      </c>
      <c r="E357" s="97">
        <f>IF(D357&gt;Max_Value,Max_Value,IF(D357&lt;0,0,D357))</f>
        <v>5</v>
      </c>
      <c r="F357" s="51"/>
      <c r="G357" s="40"/>
    </row>
    <row r="358" spans="1:9">
      <c r="A358" s="40"/>
      <c r="B358" s="56" t="s">
        <v>23409</v>
      </c>
      <c r="C358" s="39">
        <f>Matrix!B432</f>
        <v>0</v>
      </c>
      <c r="D358" s="93">
        <f>ROUNDUP(ABS(75-C358)/Base_Value*nutri_factor,1)</f>
        <v>5</v>
      </c>
      <c r="E358" s="97">
        <f t="shared" ref="E358" si="57">IF(D358&gt;Max_Value,Max_Value,IF(D358&lt;0,0,D358))</f>
        <v>5</v>
      </c>
      <c r="F358" s="117">
        <f>E358</f>
        <v>5</v>
      </c>
      <c r="G358" s="40" t="s">
        <v>21868</v>
      </c>
    </row>
    <row r="359" spans="1:9">
      <c r="A359" s="67">
        <v>8.3000000000000007</v>
      </c>
      <c r="B359" s="67" t="s">
        <v>21883</v>
      </c>
      <c r="C359" s="64"/>
      <c r="D359" s="64"/>
      <c r="E359" s="64"/>
      <c r="F359" s="64"/>
      <c r="G359" s="71"/>
    </row>
    <row r="360" spans="1:9">
      <c r="A360" s="78"/>
      <c r="B360" s="40" t="s">
        <v>22432</v>
      </c>
      <c r="C360" s="39">
        <f>Matrix!B375</f>
        <v>0</v>
      </c>
      <c r="D360" s="93">
        <f t="shared" ref="D360:D380" si="58">ROUNDUP(ABS(75-C360)/(Base_Value-3)*nutri_factor,1)</f>
        <v>6.3</v>
      </c>
      <c r="E360" s="97">
        <f t="shared" ref="E360:E380" si="59">IF(D360&gt;Max_Value,Max_Value,IF(D360&lt;0,0,D360))</f>
        <v>5</v>
      </c>
      <c r="F360" s="117">
        <f>E360</f>
        <v>5</v>
      </c>
      <c r="G360" s="40" t="s">
        <v>23775</v>
      </c>
      <c r="H360" t="str">
        <f>G360</f>
        <v>丙胺酸缺乏</v>
      </c>
      <c r="I360" s="124">
        <f>F360</f>
        <v>5</v>
      </c>
    </row>
    <row r="361" spans="1:9">
      <c r="A361" s="78"/>
      <c r="B361" s="40" t="s">
        <v>22433</v>
      </c>
      <c r="C361" s="39">
        <f>Matrix!B376</f>
        <v>0</v>
      </c>
      <c r="D361" s="93">
        <f t="shared" si="58"/>
        <v>6.3</v>
      </c>
      <c r="E361" s="97">
        <f t="shared" si="59"/>
        <v>5</v>
      </c>
      <c r="F361" s="117">
        <f t="shared" ref="F361:F367" si="60">E361</f>
        <v>5</v>
      </c>
      <c r="G361" s="40" t="s">
        <v>23776</v>
      </c>
      <c r="H361" t="str">
        <f t="shared" ref="H361:H380" si="61">G361</f>
        <v>天门冬氨酸缺乏</v>
      </c>
      <c r="I361" s="124">
        <f t="shared" ref="I361:I380" si="62">F361</f>
        <v>5</v>
      </c>
    </row>
    <row r="362" spans="1:9">
      <c r="A362" s="78"/>
      <c r="B362" s="40" t="s">
        <v>22434</v>
      </c>
      <c r="C362" s="39">
        <f>Matrix!B381</f>
        <v>0</v>
      </c>
      <c r="D362" s="93">
        <f t="shared" si="58"/>
        <v>6.3</v>
      </c>
      <c r="E362" s="97">
        <f t="shared" si="59"/>
        <v>5</v>
      </c>
      <c r="F362" s="117">
        <f t="shared" si="60"/>
        <v>5</v>
      </c>
      <c r="G362" s="40" t="s">
        <v>23777</v>
      </c>
      <c r="H362" t="str">
        <f t="shared" si="61"/>
        <v>精氨酸缺乏</v>
      </c>
      <c r="I362" s="124">
        <f t="shared" si="62"/>
        <v>5</v>
      </c>
    </row>
    <row r="363" spans="1:9">
      <c r="A363" s="78"/>
      <c r="B363" s="40" t="s">
        <v>22435</v>
      </c>
      <c r="C363" s="39">
        <f>Matrix!B396</f>
        <v>0</v>
      </c>
      <c r="D363" s="93">
        <f t="shared" si="58"/>
        <v>6.3</v>
      </c>
      <c r="E363" s="97">
        <f t="shared" si="59"/>
        <v>5</v>
      </c>
      <c r="F363" s="117">
        <f t="shared" si="60"/>
        <v>5</v>
      </c>
      <c r="G363" s="40" t="s">
        <v>23778</v>
      </c>
      <c r="H363" t="str">
        <f t="shared" si="61"/>
        <v>半胱氨酸缺乏</v>
      </c>
      <c r="I363" s="124">
        <f t="shared" si="62"/>
        <v>5</v>
      </c>
    </row>
    <row r="364" spans="1:9">
      <c r="A364" s="78"/>
      <c r="B364" s="40" t="s">
        <v>22436</v>
      </c>
      <c r="C364" s="39">
        <f>Matrix!B409</f>
        <v>0</v>
      </c>
      <c r="D364" s="93">
        <f t="shared" si="58"/>
        <v>6.3</v>
      </c>
      <c r="E364" s="97">
        <f t="shared" si="59"/>
        <v>5</v>
      </c>
      <c r="F364" s="117">
        <f t="shared" si="60"/>
        <v>5</v>
      </c>
      <c r="G364" s="40" t="s">
        <v>23779</v>
      </c>
      <c r="H364" t="str">
        <f t="shared" si="61"/>
        <v>甘氨酸缺乏</v>
      </c>
      <c r="I364" s="124">
        <f t="shared" si="62"/>
        <v>5</v>
      </c>
    </row>
    <row r="365" spans="1:9">
      <c r="A365" s="78"/>
      <c r="B365" s="40" t="s">
        <v>22437</v>
      </c>
      <c r="C365" s="39">
        <f>Matrix!B418</f>
        <v>0</v>
      </c>
      <c r="D365" s="93">
        <f t="shared" si="58"/>
        <v>6.3</v>
      </c>
      <c r="E365" s="97">
        <f t="shared" si="59"/>
        <v>5</v>
      </c>
      <c r="F365" s="117">
        <f t="shared" si="60"/>
        <v>5</v>
      </c>
      <c r="G365" s="40" t="s">
        <v>23780</v>
      </c>
      <c r="H365" t="str">
        <f t="shared" si="61"/>
        <v>亮氨酸缺乏</v>
      </c>
      <c r="I365" s="124">
        <f t="shared" si="62"/>
        <v>5</v>
      </c>
    </row>
    <row r="366" spans="1:9">
      <c r="A366" s="78"/>
      <c r="B366" s="40" t="s">
        <v>22438</v>
      </c>
      <c r="C366" s="39">
        <f>Matrix!B425</f>
        <v>0</v>
      </c>
      <c r="D366" s="93">
        <f t="shared" si="58"/>
        <v>6.3</v>
      </c>
      <c r="E366" s="97">
        <f t="shared" si="59"/>
        <v>5</v>
      </c>
      <c r="F366" s="117">
        <f t="shared" si="60"/>
        <v>5</v>
      </c>
      <c r="G366" s="40" t="s">
        <v>23781</v>
      </c>
      <c r="H366" t="str">
        <f t="shared" si="61"/>
        <v>蛋氨酸缺乏</v>
      </c>
      <c r="I366" s="124">
        <f t="shared" si="62"/>
        <v>5</v>
      </c>
    </row>
    <row r="367" spans="1:9">
      <c r="A367" s="78"/>
      <c r="B367" s="40" t="s">
        <v>22439</v>
      </c>
      <c r="C367" s="39">
        <f>Matrix!B429</f>
        <v>0</v>
      </c>
      <c r="D367" s="93">
        <f t="shared" si="58"/>
        <v>6.3</v>
      </c>
      <c r="E367" s="97">
        <f t="shared" si="59"/>
        <v>5</v>
      </c>
      <c r="F367" s="117">
        <f t="shared" si="60"/>
        <v>5</v>
      </c>
      <c r="G367" s="40" t="s">
        <v>23782</v>
      </c>
      <c r="H367" t="str">
        <f t="shared" si="61"/>
        <v>赖氨酸缺乏</v>
      </c>
      <c r="I367" s="124">
        <f t="shared" si="62"/>
        <v>5</v>
      </c>
    </row>
    <row r="368" spans="1:9">
      <c r="A368" s="78"/>
      <c r="B368" s="40" t="s">
        <v>22173</v>
      </c>
      <c r="C368" s="39">
        <f>Matrix!B436</f>
        <v>0</v>
      </c>
      <c r="D368" s="93">
        <f t="shared" si="58"/>
        <v>6.3</v>
      </c>
      <c r="E368" s="97">
        <f t="shared" si="59"/>
        <v>5</v>
      </c>
      <c r="F368" s="97">
        <f>MAX(E368:E369)</f>
        <v>5</v>
      </c>
      <c r="G368" s="60" t="s">
        <v>23783</v>
      </c>
      <c r="H368" t="str">
        <f t="shared" si="61"/>
        <v>苯丙氨酸缺乏</v>
      </c>
      <c r="I368" s="124">
        <f t="shared" si="62"/>
        <v>5</v>
      </c>
    </row>
    <row r="369" spans="1:9" hidden="1">
      <c r="A369" s="78"/>
      <c r="B369" s="40" t="s">
        <v>22174</v>
      </c>
      <c r="C369" s="39">
        <f>Matrix!B1199</f>
        <v>0</v>
      </c>
      <c r="D369" s="93">
        <f t="shared" si="58"/>
        <v>6.3</v>
      </c>
      <c r="E369" s="97">
        <f t="shared" si="59"/>
        <v>5</v>
      </c>
      <c r="F369" s="51"/>
      <c r="G369" s="60"/>
      <c r="I369" s="124"/>
    </row>
    <row r="370" spans="1:9">
      <c r="A370" s="78"/>
      <c r="B370" s="40" t="s">
        <v>22440</v>
      </c>
      <c r="C370" s="39">
        <f>Matrix!B455</f>
        <v>0</v>
      </c>
      <c r="D370" s="93">
        <f t="shared" si="58"/>
        <v>6.3</v>
      </c>
      <c r="E370" s="97">
        <f t="shared" si="59"/>
        <v>5</v>
      </c>
      <c r="F370" s="117">
        <f t="shared" ref="F370:F386" si="63">E370</f>
        <v>5</v>
      </c>
      <c r="G370" s="40" t="s">
        <v>23784</v>
      </c>
      <c r="H370" t="str">
        <f t="shared" si="61"/>
        <v>丝氨酸缺乏</v>
      </c>
      <c r="I370" s="124">
        <f t="shared" si="62"/>
        <v>5</v>
      </c>
    </row>
    <row r="371" spans="1:9">
      <c r="A371" s="78"/>
      <c r="B371" s="40" t="s">
        <v>22441</v>
      </c>
      <c r="C371" s="39">
        <f>Matrix!B456</f>
        <v>0</v>
      </c>
      <c r="D371" s="93">
        <f t="shared" si="58"/>
        <v>6.3</v>
      </c>
      <c r="E371" s="97">
        <f t="shared" si="59"/>
        <v>5</v>
      </c>
      <c r="F371" s="117">
        <f t="shared" si="63"/>
        <v>5</v>
      </c>
      <c r="G371" s="40" t="s">
        <v>23785</v>
      </c>
      <c r="H371" t="str">
        <f t="shared" si="61"/>
        <v>色氨酸缺乏</v>
      </c>
      <c r="I371" s="124">
        <f t="shared" si="62"/>
        <v>5</v>
      </c>
    </row>
    <row r="372" spans="1:9">
      <c r="A372" s="78"/>
      <c r="B372" s="40" t="s">
        <v>22442</v>
      </c>
      <c r="C372" s="39">
        <f>Matrix!B458</f>
        <v>0</v>
      </c>
      <c r="D372" s="93">
        <f t="shared" si="58"/>
        <v>6.3</v>
      </c>
      <c r="E372" s="97">
        <f t="shared" si="59"/>
        <v>5</v>
      </c>
      <c r="F372" s="117">
        <f t="shared" si="63"/>
        <v>5</v>
      </c>
      <c r="G372" s="40" t="s">
        <v>23786</v>
      </c>
      <c r="H372" t="str">
        <f t="shared" si="61"/>
        <v>酪氨酸缺乏</v>
      </c>
      <c r="I372" s="124">
        <f t="shared" si="62"/>
        <v>5</v>
      </c>
    </row>
    <row r="373" spans="1:9">
      <c r="A373" s="78"/>
      <c r="B373" s="40" t="s">
        <v>22443</v>
      </c>
      <c r="C373" s="39">
        <f>Matrix!B459</f>
        <v>0</v>
      </c>
      <c r="D373" s="93">
        <f t="shared" si="58"/>
        <v>6.3</v>
      </c>
      <c r="E373" s="97">
        <f t="shared" si="59"/>
        <v>5</v>
      </c>
      <c r="F373" s="117">
        <f t="shared" si="63"/>
        <v>5</v>
      </c>
      <c r="G373" s="40" t="s">
        <v>23787</v>
      </c>
      <c r="H373" t="str">
        <f t="shared" si="61"/>
        <v>苏氨酸缺乏</v>
      </c>
      <c r="I373" s="124">
        <f t="shared" si="62"/>
        <v>5</v>
      </c>
    </row>
    <row r="374" spans="1:9">
      <c r="A374" s="78"/>
      <c r="B374" s="40" t="s">
        <v>22444</v>
      </c>
      <c r="C374" s="39">
        <f>Matrix!B461</f>
        <v>0</v>
      </c>
      <c r="D374" s="93">
        <f t="shared" si="58"/>
        <v>6.3</v>
      </c>
      <c r="E374" s="97">
        <f t="shared" si="59"/>
        <v>5</v>
      </c>
      <c r="F374" s="117">
        <f t="shared" si="63"/>
        <v>5</v>
      </c>
      <c r="G374" s="40" t="s">
        <v>23788</v>
      </c>
      <c r="H374" t="str">
        <f t="shared" si="61"/>
        <v>牛磺酸缺乏</v>
      </c>
      <c r="I374" s="124">
        <f t="shared" si="62"/>
        <v>5</v>
      </c>
    </row>
    <row r="375" spans="1:9">
      <c r="A375" s="78"/>
      <c r="B375" s="40" t="s">
        <v>22445</v>
      </c>
      <c r="C375" s="39">
        <f>Matrix!B462</f>
        <v>0</v>
      </c>
      <c r="D375" s="93">
        <f t="shared" si="58"/>
        <v>6.3</v>
      </c>
      <c r="E375" s="97">
        <f t="shared" si="59"/>
        <v>5</v>
      </c>
      <c r="F375" s="117">
        <f t="shared" si="63"/>
        <v>5</v>
      </c>
      <c r="G375" s="40" t="s">
        <v>23789</v>
      </c>
      <c r="H375" t="str">
        <f t="shared" si="61"/>
        <v>缬氨酸缺乏</v>
      </c>
      <c r="I375" s="124">
        <f t="shared" si="62"/>
        <v>5</v>
      </c>
    </row>
    <row r="376" spans="1:9">
      <c r="A376" s="78"/>
      <c r="B376" s="40" t="s">
        <v>22446</v>
      </c>
      <c r="C376" s="39">
        <f>Matrix!B558</f>
        <v>0</v>
      </c>
      <c r="D376" s="93">
        <f t="shared" si="58"/>
        <v>6.3</v>
      </c>
      <c r="E376" s="97">
        <f t="shared" si="59"/>
        <v>5</v>
      </c>
      <c r="F376" s="117">
        <f t="shared" si="63"/>
        <v>5</v>
      </c>
      <c r="G376" s="40" t="s">
        <v>23790</v>
      </c>
      <c r="H376" t="str">
        <f t="shared" si="61"/>
        <v>异亮氨酸缺乏</v>
      </c>
      <c r="I376" s="124">
        <f t="shared" si="62"/>
        <v>5</v>
      </c>
    </row>
    <row r="377" spans="1:9">
      <c r="B377" s="40" t="s">
        <v>22447</v>
      </c>
      <c r="C377" s="39">
        <f>Matrix!B566</f>
        <v>0</v>
      </c>
      <c r="D377" s="93">
        <f t="shared" si="58"/>
        <v>6.3</v>
      </c>
      <c r="E377" s="97">
        <f t="shared" si="59"/>
        <v>5</v>
      </c>
      <c r="F377" s="117">
        <f t="shared" si="63"/>
        <v>5</v>
      </c>
      <c r="G377" s="40" t="s">
        <v>23791</v>
      </c>
      <c r="H377" t="str">
        <f t="shared" si="61"/>
        <v>组氨酸缺乏</v>
      </c>
      <c r="I377" s="124">
        <f t="shared" si="62"/>
        <v>5</v>
      </c>
    </row>
    <row r="378" spans="1:9">
      <c r="B378" s="40" t="s">
        <v>22448</v>
      </c>
      <c r="C378" s="39">
        <f>Matrix!B2554</f>
        <v>0</v>
      </c>
      <c r="D378" s="93">
        <f t="shared" si="58"/>
        <v>6.3</v>
      </c>
      <c r="E378" s="97">
        <f t="shared" si="59"/>
        <v>5</v>
      </c>
      <c r="F378" s="117">
        <f t="shared" si="63"/>
        <v>5</v>
      </c>
      <c r="G378" s="40" t="s">
        <v>23792</v>
      </c>
      <c r="H378" t="str">
        <f t="shared" si="61"/>
        <v>伽玛氨基丁酸缺乏</v>
      </c>
      <c r="I378" s="124">
        <f t="shared" si="62"/>
        <v>5</v>
      </c>
    </row>
    <row r="379" spans="1:9">
      <c r="B379" s="40" t="s">
        <v>22449</v>
      </c>
      <c r="C379" s="39">
        <f>Matrix!B5413</f>
        <v>0</v>
      </c>
      <c r="D379" s="93">
        <f t="shared" si="58"/>
        <v>6.3</v>
      </c>
      <c r="E379" s="97">
        <f t="shared" si="59"/>
        <v>5</v>
      </c>
      <c r="F379" s="117">
        <f t="shared" si="63"/>
        <v>5</v>
      </c>
      <c r="G379" s="40" t="s">
        <v>23793</v>
      </c>
      <c r="H379" t="str">
        <f t="shared" si="61"/>
        <v>谷氨酰胺缺乏</v>
      </c>
      <c r="I379" s="124">
        <f t="shared" si="62"/>
        <v>5</v>
      </c>
    </row>
    <row r="380" spans="1:9">
      <c r="B380" s="40" t="s">
        <v>22450</v>
      </c>
      <c r="C380" s="39">
        <f>Matrix!B6191</f>
        <v>0</v>
      </c>
      <c r="D380" s="93">
        <f t="shared" si="58"/>
        <v>6.3</v>
      </c>
      <c r="E380" s="97">
        <f t="shared" si="59"/>
        <v>5</v>
      </c>
      <c r="F380" s="117">
        <f t="shared" si="63"/>
        <v>5</v>
      </c>
      <c r="G380" s="40" t="s">
        <v>23794</v>
      </c>
      <c r="H380" t="str">
        <f t="shared" si="61"/>
        <v>左旋肉碱缺乏</v>
      </c>
      <c r="I380" s="124">
        <f t="shared" si="62"/>
        <v>5</v>
      </c>
    </row>
    <row r="381" spans="1:9">
      <c r="A381" s="57">
        <v>8.4</v>
      </c>
      <c r="B381" s="57" t="s">
        <v>10671</v>
      </c>
      <c r="C381" s="100"/>
      <c r="D381" s="100"/>
      <c r="E381" s="100"/>
      <c r="F381" s="100"/>
      <c r="G381" s="71"/>
    </row>
    <row r="382" spans="1:9">
      <c r="A382" s="40"/>
      <c r="B382" s="40" t="s">
        <v>22451</v>
      </c>
      <c r="C382" s="39">
        <f>Matrix!B3964</f>
        <v>0</v>
      </c>
      <c r="D382" s="93">
        <f>ROUNDUP(ABS(75-C382)/Base_Value*nutri_factor,1)</f>
        <v>5</v>
      </c>
      <c r="E382" s="97">
        <f>IF(D382&gt;Max_Value,Max_Value,IF(D382&lt;0,0,D382))</f>
        <v>5</v>
      </c>
      <c r="F382" s="117">
        <f>MAX(E382,G1586)</f>
        <v>5</v>
      </c>
      <c r="G382" s="61" t="s">
        <v>10671</v>
      </c>
    </row>
    <row r="383" spans="1:9">
      <c r="A383" s="57">
        <v>8.5</v>
      </c>
      <c r="B383" s="57" t="s">
        <v>10644</v>
      </c>
      <c r="C383" s="100"/>
      <c r="D383" s="100"/>
      <c r="E383" s="100"/>
      <c r="F383" s="100"/>
      <c r="G383" s="71"/>
    </row>
    <row r="384" spans="1:9">
      <c r="A384" s="40"/>
      <c r="B384" s="40" t="s">
        <v>22452</v>
      </c>
      <c r="C384" s="39">
        <f>Matrix!B1809</f>
        <v>0</v>
      </c>
      <c r="D384" s="93">
        <f>ROUNDUP(ABS(75-C384)/Base_Value*nutri_factor,1)</f>
        <v>5</v>
      </c>
      <c r="E384" s="97">
        <f>IF(D384&gt;Max_Value,Max_Value,IF(D384&lt;0,0,D384))</f>
        <v>5</v>
      </c>
      <c r="F384" s="117">
        <f t="shared" si="63"/>
        <v>5</v>
      </c>
      <c r="G384" s="40" t="s">
        <v>10642</v>
      </c>
    </row>
    <row r="385" spans="1:12">
      <c r="A385" s="57">
        <v>8.6</v>
      </c>
      <c r="B385" s="57" t="s">
        <v>21834</v>
      </c>
      <c r="C385" s="100"/>
      <c r="D385" s="100"/>
      <c r="E385" s="100"/>
      <c r="F385" s="100"/>
      <c r="G385" s="71"/>
    </row>
    <row r="386" spans="1:12" ht="16.5">
      <c r="A386" s="76"/>
      <c r="B386" s="63" t="s">
        <v>22453</v>
      </c>
      <c r="C386" s="39">
        <f>Matrix!B2710</f>
        <v>0</v>
      </c>
      <c r="D386" s="93">
        <f>ROUNDUP(ABS(75-C386)/Base_Value*nutri_factor,1)</f>
        <v>5</v>
      </c>
      <c r="E386" s="97">
        <f>IF(D386&gt;Max_Value,Max_Value,IF(D386&lt;0,0,D386))</f>
        <v>5</v>
      </c>
      <c r="F386" s="117">
        <f t="shared" si="63"/>
        <v>5</v>
      </c>
      <c r="G386" s="63" t="s">
        <v>11473</v>
      </c>
      <c r="H386" s="63" t="s">
        <v>23725</v>
      </c>
      <c r="I386" s="39">
        <f>Matrix!B2700</f>
        <v>0</v>
      </c>
      <c r="J386" s="93">
        <f>ROUNDUP(ABS(75-I386)/Base_Value,1)</f>
        <v>5</v>
      </c>
      <c r="K386" s="97">
        <f>IF(J386&gt;Max_Value,Max_Value,IF(J386&lt;0,0,J386))</f>
        <v>5</v>
      </c>
      <c r="L386" s="39" t="s">
        <v>23724</v>
      </c>
    </row>
    <row r="387" spans="1:12" ht="16.5">
      <c r="A387" s="76"/>
      <c r="B387" s="63" t="s">
        <v>22134</v>
      </c>
      <c r="C387" s="39">
        <f>Matrix!B1224</f>
        <v>0</v>
      </c>
      <c r="D387" s="93">
        <f>ROUNDUP(ABS(75-C387)/Base_Value*nutri_factor,1)</f>
        <v>5</v>
      </c>
      <c r="E387" s="97">
        <f>IF(D387&gt;Max_Value,Max_Value,IF(D387&lt;0,0,D387))</f>
        <v>5</v>
      </c>
      <c r="F387" s="97">
        <f>MAX(E387:E388)</f>
        <v>5</v>
      </c>
      <c r="G387" s="72" t="s">
        <v>11474</v>
      </c>
      <c r="H387" s="56" t="s">
        <v>23733</v>
      </c>
      <c r="I387" s="39" t="e">
        <f>Info_R!A210</f>
        <v>#N/A</v>
      </c>
      <c r="J387" s="93" t="e">
        <f>ROUNDUP(ABS(75-I387)/Base_Value,1)</f>
        <v>#N/A</v>
      </c>
      <c r="K387" s="97" t="e">
        <f>IF(J387&gt;Max_Value,Max_Value,IF(J387&lt;0,0,J387))</f>
        <v>#N/A</v>
      </c>
      <c r="L387" s="121" t="s">
        <v>23732</v>
      </c>
    </row>
    <row r="388" spans="1:12" hidden="1">
      <c r="A388" s="76"/>
      <c r="B388" s="56" t="s">
        <v>22135</v>
      </c>
      <c r="C388" s="39">
        <f>Matrix!B3915</f>
        <v>0</v>
      </c>
      <c r="D388" s="93">
        <f>ROUNDUP(ABS(75-C388)/Base_Value*nutri_factor,1)</f>
        <v>5</v>
      </c>
      <c r="E388" s="97">
        <f>IF(D388&gt;Max_Value,Max_Value,IF(D388&lt;0,0,D388))</f>
        <v>5</v>
      </c>
      <c r="F388" s="101"/>
      <c r="G388" s="72"/>
    </row>
    <row r="389" spans="1:12">
      <c r="A389" s="76"/>
      <c r="B389" s="63" t="s">
        <v>22454</v>
      </c>
      <c r="C389" s="39">
        <f>Matrix!B2653</f>
        <v>0</v>
      </c>
      <c r="D389" s="93">
        <f>ROUNDUP(ABS(75-C389)/Base_Value*nutri_factor,1)</f>
        <v>5</v>
      </c>
      <c r="E389" s="97">
        <f>IF(D389&gt;Max_Value,Max_Value,IF(D389&lt;0,0,D389))</f>
        <v>5</v>
      </c>
      <c r="F389" s="117">
        <f t="shared" ref="F389" si="64">E389</f>
        <v>5</v>
      </c>
      <c r="G389" s="63" t="s">
        <v>11475</v>
      </c>
    </row>
    <row r="390" spans="1:12">
      <c r="A390" s="57">
        <v>8.6999999999999993</v>
      </c>
      <c r="B390" s="57" t="s">
        <v>22081</v>
      </c>
      <c r="C390" s="100"/>
      <c r="D390" s="100"/>
      <c r="E390" s="100"/>
      <c r="F390" s="100"/>
      <c r="G390" s="71"/>
    </row>
    <row r="391" spans="1:12">
      <c r="A391" s="76"/>
      <c r="B391" s="40" t="s">
        <v>23376</v>
      </c>
      <c r="C391" s="39">
        <f>Matrix!B5811</f>
        <v>0</v>
      </c>
      <c r="D391" s="93">
        <f>ROUNDUP(ABS(75-C391)/Base_Value*nutri_factor,1)</f>
        <v>5</v>
      </c>
      <c r="E391" s="97">
        <f>IF(D391&gt;Max_Value,Max_Value,IF(D391&lt;0,0,D391))</f>
        <v>5</v>
      </c>
      <c r="F391" s="97">
        <f>MAX(E391:E392)</f>
        <v>5</v>
      </c>
      <c r="G391" s="40" t="s">
        <v>23375</v>
      </c>
    </row>
    <row r="392" spans="1:12" hidden="1">
      <c r="A392" s="76"/>
      <c r="B392" s="40" t="s">
        <v>23377</v>
      </c>
      <c r="C392" s="39">
        <f>Matrix!B5626</f>
        <v>0</v>
      </c>
      <c r="D392" s="93">
        <f>ROUNDUP(ABS(75-C392)/Base_Value*nutri_factor,1)</f>
        <v>5</v>
      </c>
      <c r="E392" s="97">
        <f>IF(D392&gt;Max_Value,Max_Value,IF(D392&lt;0,0,D392))</f>
        <v>5</v>
      </c>
      <c r="F392" s="51"/>
      <c r="G392" s="40"/>
    </row>
    <row r="393" spans="1:12">
      <c r="A393" s="57">
        <v>8.8000000000000007</v>
      </c>
      <c r="B393" s="57" t="s">
        <v>22455</v>
      </c>
      <c r="C393" s="100"/>
      <c r="D393" s="100"/>
      <c r="E393" s="100"/>
      <c r="F393" s="100"/>
      <c r="G393" s="57"/>
    </row>
    <row r="394" spans="1:12">
      <c r="A394" s="76"/>
      <c r="B394" s="44"/>
      <c r="D394" s="93"/>
      <c r="E394" s="97"/>
      <c r="F394" s="110"/>
      <c r="G394" s="44"/>
    </row>
    <row r="395" spans="1:12">
      <c r="A395" s="57">
        <v>8.9</v>
      </c>
      <c r="B395" s="57" t="s">
        <v>21710</v>
      </c>
      <c r="C395" s="100"/>
      <c r="D395" s="100"/>
      <c r="E395" s="100"/>
      <c r="F395" s="100"/>
      <c r="G395" s="71"/>
    </row>
    <row r="396" spans="1:12">
      <c r="A396" s="76"/>
      <c r="B396" s="56" t="s">
        <v>23410</v>
      </c>
      <c r="C396" s="39" t="e">
        <f>Info_R!A33</f>
        <v>#N/A</v>
      </c>
      <c r="D396" s="93" t="e">
        <f>ROUNDUP(ABS(40-C396)/(Base_Value-3)*nutri_factor,1)</f>
        <v>#N/A</v>
      </c>
      <c r="E396" s="97" t="e">
        <f t="shared" ref="E396:E426" si="65">IF(D396&gt;Max_Value,Max_Value,IF(D396&lt;0,0,D396))</f>
        <v>#N/A</v>
      </c>
      <c r="F396" s="117">
        <f>F2564</f>
        <v>5</v>
      </c>
      <c r="G396" s="63" t="s">
        <v>23774</v>
      </c>
      <c r="H396" t="str">
        <f>G396</f>
        <v>礦物質铬缺乏</v>
      </c>
      <c r="I396" s="124">
        <f>F396</f>
        <v>5</v>
      </c>
    </row>
    <row r="397" spans="1:12">
      <c r="A397" s="76"/>
      <c r="B397" s="63" t="s">
        <v>22456</v>
      </c>
      <c r="C397" s="39">
        <f>Matrix!B3918</f>
        <v>0</v>
      </c>
      <c r="D397" s="93">
        <f t="shared" ref="D397:D426" si="66">ROUNDUP(ABS(75-C397)/(Base_Value)*nutri_factor,1)</f>
        <v>5</v>
      </c>
      <c r="E397" s="97">
        <f t="shared" si="65"/>
        <v>5</v>
      </c>
      <c r="F397" s="117">
        <v>0</v>
      </c>
      <c r="G397" s="63" t="s">
        <v>11484</v>
      </c>
      <c r="H397" t="str">
        <f t="shared" ref="H397:H426" si="67">G397</f>
        <v>血容量</v>
      </c>
      <c r="I397" s="124">
        <f t="shared" ref="I397:I426" si="68">F397</f>
        <v>0</v>
      </c>
    </row>
    <row r="398" spans="1:12">
      <c r="A398" s="76"/>
      <c r="B398" s="63" t="s">
        <v>22457</v>
      </c>
      <c r="C398" s="39">
        <f>Matrix!B1176</f>
        <v>0</v>
      </c>
      <c r="D398" s="93">
        <f t="shared" si="66"/>
        <v>5</v>
      </c>
      <c r="E398" s="97">
        <f t="shared" si="65"/>
        <v>5</v>
      </c>
      <c r="F398" s="117">
        <f>F2513</f>
        <v>5</v>
      </c>
      <c r="G398" s="63" t="s">
        <v>23752</v>
      </c>
      <c r="H398" t="str">
        <f t="shared" si="67"/>
        <v>礦物質钾缺乏</v>
      </c>
      <c r="I398" s="124">
        <f t="shared" si="68"/>
        <v>5</v>
      </c>
    </row>
    <row r="399" spans="1:12">
      <c r="A399" s="76"/>
      <c r="B399" s="63" t="s">
        <v>22458</v>
      </c>
      <c r="C399" s="39">
        <f>Matrix!B5370</f>
        <v>0</v>
      </c>
      <c r="D399" s="93">
        <f t="shared" si="66"/>
        <v>5</v>
      </c>
      <c r="E399" s="97">
        <f t="shared" si="65"/>
        <v>5</v>
      </c>
      <c r="F399" s="117">
        <f>F2485</f>
        <v>5</v>
      </c>
      <c r="G399" s="63" t="s">
        <v>23753</v>
      </c>
      <c r="H399" t="str">
        <f t="shared" si="67"/>
        <v>礦物質钙缺乏</v>
      </c>
      <c r="I399" s="124">
        <f t="shared" si="68"/>
        <v>5</v>
      </c>
    </row>
    <row r="400" spans="1:12">
      <c r="A400" s="76"/>
      <c r="B400" s="63" t="s">
        <v>22459</v>
      </c>
      <c r="C400" s="39">
        <f>Matrix!B5373</f>
        <v>0</v>
      </c>
      <c r="D400" s="93">
        <f t="shared" si="66"/>
        <v>5</v>
      </c>
      <c r="E400" s="97">
        <f t="shared" si="65"/>
        <v>5</v>
      </c>
      <c r="F400" s="117">
        <v>0</v>
      </c>
      <c r="G400" s="46" t="s">
        <v>23755</v>
      </c>
      <c r="H400" t="str">
        <f t="shared" si="67"/>
        <v>氯</v>
      </c>
      <c r="I400" s="124">
        <f t="shared" si="68"/>
        <v>0</v>
      </c>
    </row>
    <row r="401" spans="1:9">
      <c r="A401" s="76"/>
      <c r="B401" s="63" t="s">
        <v>22460</v>
      </c>
      <c r="C401" s="39">
        <f>Matrix!B5374</f>
        <v>0</v>
      </c>
      <c r="D401" s="93">
        <f t="shared" si="66"/>
        <v>5</v>
      </c>
      <c r="E401" s="97">
        <f t="shared" si="65"/>
        <v>5</v>
      </c>
      <c r="F401" s="117">
        <f>F2524</f>
        <v>5</v>
      </c>
      <c r="G401" s="46" t="s">
        <v>23754</v>
      </c>
      <c r="H401" t="str">
        <f t="shared" si="67"/>
        <v>礦物質镁缺乏</v>
      </c>
      <c r="I401" s="124">
        <f t="shared" si="68"/>
        <v>5</v>
      </c>
    </row>
    <row r="402" spans="1:9">
      <c r="A402" s="76"/>
      <c r="B402" s="63" t="s">
        <v>22461</v>
      </c>
      <c r="C402" s="39">
        <f>Matrix!B5375</f>
        <v>0</v>
      </c>
      <c r="D402" s="93">
        <f t="shared" si="66"/>
        <v>5</v>
      </c>
      <c r="E402" s="97">
        <f t="shared" si="65"/>
        <v>5</v>
      </c>
      <c r="F402" s="117">
        <f>F2632</f>
        <v>5</v>
      </c>
      <c r="G402" s="46" t="s">
        <v>23756</v>
      </c>
      <c r="H402" t="str">
        <f t="shared" si="67"/>
        <v>礦物質硫缺乏</v>
      </c>
      <c r="I402" s="124">
        <f t="shared" si="68"/>
        <v>5</v>
      </c>
    </row>
    <row r="403" spans="1:9">
      <c r="A403" s="76"/>
      <c r="B403" s="63" t="s">
        <v>22187</v>
      </c>
      <c r="C403" s="39">
        <f>Matrix!B5376</f>
        <v>0</v>
      </c>
      <c r="D403" s="93">
        <f t="shared" si="66"/>
        <v>5</v>
      </c>
      <c r="E403" s="97">
        <f t="shared" si="65"/>
        <v>5</v>
      </c>
      <c r="F403" s="97">
        <f>F2554</f>
        <v>5</v>
      </c>
      <c r="G403" s="79" t="s">
        <v>23757</v>
      </c>
      <c r="H403" t="str">
        <f t="shared" si="67"/>
        <v>礦物質锰缺乏</v>
      </c>
      <c r="I403" s="124">
        <f t="shared" si="68"/>
        <v>5</v>
      </c>
    </row>
    <row r="404" spans="1:9" hidden="1">
      <c r="A404" s="76"/>
      <c r="B404" s="63" t="s">
        <v>22188</v>
      </c>
      <c r="C404" s="39">
        <f>Matrix!B5377</f>
        <v>0</v>
      </c>
      <c r="D404" s="93">
        <f t="shared" si="66"/>
        <v>5</v>
      </c>
      <c r="E404" s="97">
        <f t="shared" si="65"/>
        <v>5</v>
      </c>
      <c r="F404" s="101"/>
      <c r="G404" s="79"/>
      <c r="I404" s="124"/>
    </row>
    <row r="405" spans="1:9">
      <c r="A405" s="76"/>
      <c r="B405" s="63" t="s">
        <v>22462</v>
      </c>
      <c r="C405" s="39">
        <f>Matrix!B5378</f>
        <v>0</v>
      </c>
      <c r="D405" s="93">
        <f t="shared" si="66"/>
        <v>5</v>
      </c>
      <c r="E405" s="97">
        <f t="shared" si="65"/>
        <v>5</v>
      </c>
      <c r="F405" s="117">
        <f>F2575</f>
        <v>5</v>
      </c>
      <c r="G405" s="46" t="s">
        <v>23758</v>
      </c>
      <c r="H405" t="str">
        <f t="shared" si="67"/>
        <v>礦物質锌缺乏</v>
      </c>
      <c r="I405" s="124">
        <f t="shared" si="68"/>
        <v>5</v>
      </c>
    </row>
    <row r="406" spans="1:9">
      <c r="A406" s="76"/>
      <c r="B406" s="63" t="s">
        <v>22463</v>
      </c>
      <c r="C406" s="39">
        <f>Matrix!B5379</f>
        <v>0</v>
      </c>
      <c r="D406" s="93">
        <f t="shared" si="66"/>
        <v>5</v>
      </c>
      <c r="E406" s="97">
        <f t="shared" si="65"/>
        <v>5</v>
      </c>
      <c r="F406" s="117">
        <f>F2594</f>
        <v>5</v>
      </c>
      <c r="G406" s="46" t="s">
        <v>23759</v>
      </c>
      <c r="H406" t="str">
        <f t="shared" si="67"/>
        <v>礦物質硒缺乏</v>
      </c>
      <c r="I406" s="124">
        <f t="shared" si="68"/>
        <v>5</v>
      </c>
    </row>
    <row r="407" spans="1:9">
      <c r="A407" s="76"/>
      <c r="B407" s="63" t="s">
        <v>22464</v>
      </c>
      <c r="C407" s="39">
        <f>Matrix!B5380</f>
        <v>0</v>
      </c>
      <c r="D407" s="93">
        <f t="shared" si="66"/>
        <v>5</v>
      </c>
      <c r="E407" s="97">
        <f t="shared" si="65"/>
        <v>5</v>
      </c>
      <c r="F407" s="117">
        <f>F2605</f>
        <v>5</v>
      </c>
      <c r="G407" s="46" t="s">
        <v>23760</v>
      </c>
      <c r="H407" t="str">
        <f t="shared" si="67"/>
        <v>礦物質碘缺乏</v>
      </c>
      <c r="I407" s="124">
        <f t="shared" si="68"/>
        <v>5</v>
      </c>
    </row>
    <row r="408" spans="1:9" hidden="1">
      <c r="B408" s="63" t="s">
        <v>22502</v>
      </c>
      <c r="C408" s="39">
        <f>Matrix!B6023</f>
        <v>0</v>
      </c>
      <c r="D408" s="93">
        <f t="shared" si="66"/>
        <v>5</v>
      </c>
      <c r="E408" s="97">
        <f t="shared" si="65"/>
        <v>5</v>
      </c>
      <c r="F408" s="117">
        <f>E408</f>
        <v>5</v>
      </c>
      <c r="G408" s="65"/>
      <c r="I408" s="124"/>
    </row>
    <row r="409" spans="1:9">
      <c r="A409" s="76"/>
      <c r="B409" s="63" t="s">
        <v>22465</v>
      </c>
      <c r="C409" s="39">
        <f>Matrix!B5381</f>
        <v>0</v>
      </c>
      <c r="D409" s="93">
        <f t="shared" si="66"/>
        <v>5</v>
      </c>
      <c r="E409" s="97">
        <f t="shared" si="65"/>
        <v>5</v>
      </c>
      <c r="F409" s="117">
        <f>F2615</f>
        <v>5</v>
      </c>
      <c r="G409" s="46" t="s">
        <v>23761</v>
      </c>
      <c r="H409" t="str">
        <f t="shared" si="67"/>
        <v>礦物質磷缺乏</v>
      </c>
      <c r="I409" s="124">
        <f t="shared" si="68"/>
        <v>5</v>
      </c>
    </row>
    <row r="410" spans="1:9">
      <c r="A410" s="76"/>
      <c r="B410" s="63" t="s">
        <v>22466</v>
      </c>
      <c r="C410" s="39">
        <f>Matrix!B5382</f>
        <v>0</v>
      </c>
      <c r="D410" s="93">
        <f t="shared" si="66"/>
        <v>5</v>
      </c>
      <c r="E410" s="97">
        <f t="shared" si="65"/>
        <v>5</v>
      </c>
      <c r="F410" s="117">
        <f>F2617</f>
        <v>5</v>
      </c>
      <c r="G410" s="46" t="s">
        <v>23762</v>
      </c>
      <c r="H410" t="str">
        <f t="shared" si="67"/>
        <v>礦物質硼缺乏</v>
      </c>
      <c r="I410" s="124">
        <f t="shared" si="68"/>
        <v>5</v>
      </c>
    </row>
    <row r="411" spans="1:9">
      <c r="A411" s="76"/>
      <c r="B411" s="63" t="s">
        <v>22467</v>
      </c>
      <c r="C411" s="39">
        <f>Matrix!B5383</f>
        <v>0</v>
      </c>
      <c r="D411" s="93">
        <f t="shared" si="66"/>
        <v>5</v>
      </c>
      <c r="E411" s="97">
        <f t="shared" si="65"/>
        <v>5</v>
      </c>
      <c r="F411" s="117">
        <f>F2636</f>
        <v>5</v>
      </c>
      <c r="G411" s="46" t="s">
        <v>23763</v>
      </c>
      <c r="H411" t="str">
        <f t="shared" si="67"/>
        <v>礦物質钼缺乏</v>
      </c>
      <c r="I411" s="124">
        <f t="shared" si="68"/>
        <v>5</v>
      </c>
    </row>
    <row r="412" spans="1:9">
      <c r="A412" s="76"/>
      <c r="B412" s="63" t="s">
        <v>22469</v>
      </c>
      <c r="C412" s="39">
        <f>Matrix!B5384</f>
        <v>0</v>
      </c>
      <c r="D412" s="93">
        <f t="shared" si="66"/>
        <v>5</v>
      </c>
      <c r="E412" s="97">
        <f t="shared" si="65"/>
        <v>5</v>
      </c>
      <c r="F412" s="117">
        <f t="shared" ref="F412:F422" si="69">E412</f>
        <v>5</v>
      </c>
      <c r="G412" s="46" t="s">
        <v>23764</v>
      </c>
      <c r="H412" t="str">
        <f t="shared" si="67"/>
        <v>礦物質硅缺乏</v>
      </c>
      <c r="I412" s="124">
        <f t="shared" si="68"/>
        <v>5</v>
      </c>
    </row>
    <row r="413" spans="1:9">
      <c r="A413" s="76"/>
      <c r="B413" s="63" t="s">
        <v>22470</v>
      </c>
      <c r="C413" s="39">
        <f>Matrix!B5385</f>
        <v>0</v>
      </c>
      <c r="D413" s="93">
        <f t="shared" si="66"/>
        <v>5</v>
      </c>
      <c r="E413" s="97">
        <f t="shared" si="65"/>
        <v>5</v>
      </c>
      <c r="F413" s="117">
        <f>F2621</f>
        <v>5</v>
      </c>
      <c r="G413" s="46" t="s">
        <v>23765</v>
      </c>
      <c r="H413" t="str">
        <f t="shared" si="67"/>
        <v>礦物質钴缺乏</v>
      </c>
      <c r="I413" s="124">
        <f t="shared" si="68"/>
        <v>5</v>
      </c>
    </row>
    <row r="414" spans="1:9">
      <c r="A414" s="76"/>
      <c r="B414" s="63" t="s">
        <v>22471</v>
      </c>
      <c r="C414" s="39">
        <f>Matrix!B5386</f>
        <v>0</v>
      </c>
      <c r="D414" s="93">
        <f t="shared" si="66"/>
        <v>5</v>
      </c>
      <c r="E414" s="97">
        <f t="shared" si="65"/>
        <v>5</v>
      </c>
      <c r="F414" s="117">
        <f t="shared" si="69"/>
        <v>5</v>
      </c>
      <c r="G414" s="46" t="s">
        <v>23766</v>
      </c>
      <c r="H414" t="str">
        <f t="shared" si="67"/>
        <v>礦物質锂缺乏</v>
      </c>
      <c r="I414" s="124">
        <f t="shared" si="68"/>
        <v>5</v>
      </c>
    </row>
    <row r="415" spans="1:9">
      <c r="A415" s="76"/>
      <c r="B415" s="63" t="s">
        <v>22472</v>
      </c>
      <c r="C415" s="39">
        <f>Matrix!B5387</f>
        <v>0</v>
      </c>
      <c r="D415" s="93">
        <f t="shared" si="66"/>
        <v>5</v>
      </c>
      <c r="E415" s="97">
        <f t="shared" si="65"/>
        <v>5</v>
      </c>
      <c r="F415" s="117">
        <f>F2625</f>
        <v>5</v>
      </c>
      <c r="G415" s="46" t="s">
        <v>23767</v>
      </c>
      <c r="H415" t="str">
        <f t="shared" si="67"/>
        <v>礦物質锗缺乏</v>
      </c>
      <c r="I415" s="124">
        <f t="shared" si="68"/>
        <v>5</v>
      </c>
    </row>
    <row r="416" spans="1:9">
      <c r="A416" s="76"/>
      <c r="B416" s="63" t="s">
        <v>22473</v>
      </c>
      <c r="C416" s="39">
        <f>Matrix!B5388</f>
        <v>0</v>
      </c>
      <c r="D416" s="93">
        <f t="shared" si="66"/>
        <v>5</v>
      </c>
      <c r="E416" s="97">
        <f t="shared" si="65"/>
        <v>5</v>
      </c>
      <c r="F416" s="117">
        <v>0</v>
      </c>
      <c r="G416" s="46" t="s">
        <v>23751</v>
      </c>
      <c r="H416" t="str">
        <f t="shared" si="67"/>
        <v>砷</v>
      </c>
      <c r="I416" s="124">
        <f t="shared" si="68"/>
        <v>0</v>
      </c>
    </row>
    <row r="417" spans="1:9">
      <c r="A417" s="76"/>
      <c r="B417" s="63" t="s">
        <v>22474</v>
      </c>
      <c r="C417" s="39">
        <f>Matrix!B5389</f>
        <v>0</v>
      </c>
      <c r="D417" s="93">
        <f t="shared" si="66"/>
        <v>5</v>
      </c>
      <c r="E417" s="97">
        <f t="shared" si="65"/>
        <v>5</v>
      </c>
      <c r="F417" s="117">
        <v>0</v>
      </c>
      <c r="G417" s="46" t="s">
        <v>22475</v>
      </c>
      <c r="H417" t="str">
        <f t="shared" si="67"/>
        <v>锑</v>
      </c>
      <c r="I417" s="124">
        <f t="shared" si="68"/>
        <v>0</v>
      </c>
    </row>
    <row r="418" spans="1:9">
      <c r="A418" s="76"/>
      <c r="B418" s="63" t="s">
        <v>22476</v>
      </c>
      <c r="C418" s="39">
        <f>Matrix!B5390</f>
        <v>0</v>
      </c>
      <c r="D418" s="93">
        <f t="shared" si="66"/>
        <v>5</v>
      </c>
      <c r="E418" s="97">
        <f t="shared" si="65"/>
        <v>5</v>
      </c>
      <c r="F418" s="117">
        <f>F2635</f>
        <v>5</v>
      </c>
      <c r="G418" s="46" t="s">
        <v>23768</v>
      </c>
      <c r="H418" t="str">
        <f t="shared" si="67"/>
        <v>礦物質锡缺乏</v>
      </c>
      <c r="I418" s="124">
        <f t="shared" si="68"/>
        <v>5</v>
      </c>
    </row>
    <row r="419" spans="1:9">
      <c r="A419" s="76"/>
      <c r="B419" s="63" t="s">
        <v>22477</v>
      </c>
      <c r="C419" s="39">
        <f>Matrix!B5391</f>
        <v>0</v>
      </c>
      <c r="D419" s="93">
        <f t="shared" si="66"/>
        <v>5</v>
      </c>
      <c r="E419" s="97">
        <f t="shared" si="65"/>
        <v>5</v>
      </c>
      <c r="F419" s="117">
        <v>0</v>
      </c>
      <c r="G419" s="46" t="s">
        <v>22478</v>
      </c>
      <c r="H419" t="str">
        <f t="shared" si="67"/>
        <v>碳</v>
      </c>
      <c r="I419" s="124">
        <f t="shared" si="68"/>
        <v>0</v>
      </c>
    </row>
    <row r="420" spans="1:9">
      <c r="A420" s="76"/>
      <c r="B420" s="63" t="s">
        <v>22479</v>
      </c>
      <c r="C420" s="39">
        <f>Matrix!B5392</f>
        <v>0</v>
      </c>
      <c r="D420" s="93">
        <f t="shared" si="66"/>
        <v>5</v>
      </c>
      <c r="E420" s="97">
        <f t="shared" si="65"/>
        <v>5</v>
      </c>
      <c r="F420" s="117">
        <f>F2629</f>
        <v>5</v>
      </c>
      <c r="G420" s="46" t="s">
        <v>23769</v>
      </c>
      <c r="H420" t="str">
        <f t="shared" si="67"/>
        <v>礦物質钒缺乏</v>
      </c>
      <c r="I420" s="124">
        <f t="shared" si="68"/>
        <v>5</v>
      </c>
    </row>
    <row r="421" spans="1:9">
      <c r="A421" s="76"/>
      <c r="B421" s="63" t="s">
        <v>22480</v>
      </c>
      <c r="C421" s="39">
        <f>Matrix!B5393</f>
        <v>0</v>
      </c>
      <c r="D421" s="93">
        <f t="shared" si="66"/>
        <v>5</v>
      </c>
      <c r="E421" s="97">
        <f t="shared" si="65"/>
        <v>5</v>
      </c>
      <c r="F421" s="117">
        <v>0</v>
      </c>
      <c r="G421" s="46" t="s">
        <v>22481</v>
      </c>
      <c r="H421" t="str">
        <f t="shared" si="67"/>
        <v>铝</v>
      </c>
      <c r="I421" s="124">
        <f t="shared" si="68"/>
        <v>0</v>
      </c>
    </row>
    <row r="422" spans="1:9">
      <c r="A422" s="76"/>
      <c r="B422" s="63" t="s">
        <v>22482</v>
      </c>
      <c r="C422" s="39">
        <f>Matrix!B5394</f>
        <v>0</v>
      </c>
      <c r="D422" s="93">
        <f t="shared" si="66"/>
        <v>5</v>
      </c>
      <c r="E422" s="97">
        <f t="shared" si="65"/>
        <v>5</v>
      </c>
      <c r="F422" s="117">
        <f t="shared" si="69"/>
        <v>5</v>
      </c>
      <c r="G422" s="46" t="s">
        <v>23770</v>
      </c>
      <c r="H422" t="str">
        <f t="shared" si="67"/>
        <v>礦物質铜缺乏</v>
      </c>
      <c r="I422" s="124">
        <f t="shared" si="68"/>
        <v>5</v>
      </c>
    </row>
    <row r="423" spans="1:9">
      <c r="A423" s="76"/>
      <c r="B423" s="63" t="s">
        <v>22483</v>
      </c>
      <c r="C423" s="39">
        <f>Matrix!B5395</f>
        <v>0</v>
      </c>
      <c r="D423" s="93">
        <f t="shared" si="66"/>
        <v>5</v>
      </c>
      <c r="E423" s="97">
        <f t="shared" si="65"/>
        <v>5</v>
      </c>
      <c r="F423" s="117">
        <v>0</v>
      </c>
      <c r="G423" s="46" t="s">
        <v>22484</v>
      </c>
      <c r="H423" t="str">
        <f t="shared" si="67"/>
        <v>镍</v>
      </c>
      <c r="I423" s="124">
        <f t="shared" si="68"/>
        <v>0</v>
      </c>
    </row>
    <row r="424" spans="1:9">
      <c r="A424" s="76"/>
      <c r="B424" s="63" t="s">
        <v>22485</v>
      </c>
      <c r="C424" s="39">
        <f>Matrix!B5372</f>
        <v>0</v>
      </c>
      <c r="D424" s="93">
        <f t="shared" si="66"/>
        <v>5</v>
      </c>
      <c r="E424" s="97">
        <f t="shared" si="65"/>
        <v>5</v>
      </c>
      <c r="F424" s="117">
        <v>0</v>
      </c>
      <c r="G424" s="44" t="s">
        <v>22486</v>
      </c>
      <c r="H424" t="str">
        <f t="shared" si="67"/>
        <v>钠</v>
      </c>
      <c r="I424" s="124">
        <f t="shared" si="68"/>
        <v>0</v>
      </c>
    </row>
    <row r="425" spans="1:9">
      <c r="B425" s="63" t="s">
        <v>22503</v>
      </c>
      <c r="C425" s="39">
        <f>Matrix!B6024</f>
        <v>0</v>
      </c>
      <c r="D425" s="93">
        <f t="shared" si="66"/>
        <v>5</v>
      </c>
      <c r="E425" s="97">
        <f t="shared" si="65"/>
        <v>5</v>
      </c>
      <c r="F425" s="117">
        <f>F2545</f>
        <v>5</v>
      </c>
      <c r="G425" s="65" t="s">
        <v>23771</v>
      </c>
      <c r="H425" t="str">
        <f t="shared" si="67"/>
        <v>礦物質铁缺乏</v>
      </c>
      <c r="I425" s="124">
        <f t="shared" si="68"/>
        <v>5</v>
      </c>
    </row>
    <row r="426" spans="1:9">
      <c r="A426" s="76"/>
      <c r="B426" s="44" t="s">
        <v>23411</v>
      </c>
      <c r="C426" s="39" t="e">
        <f>Info_R!A53</f>
        <v>#N/A</v>
      </c>
      <c r="D426" s="93" t="e">
        <f t="shared" si="66"/>
        <v>#N/A</v>
      </c>
      <c r="E426" s="97" t="e">
        <f t="shared" si="65"/>
        <v>#N/A</v>
      </c>
      <c r="F426" s="117">
        <v>0</v>
      </c>
      <c r="G426" s="44" t="s">
        <v>22487</v>
      </c>
      <c r="H426" t="str">
        <f t="shared" si="67"/>
        <v>水合</v>
      </c>
      <c r="I426" s="124">
        <f t="shared" si="68"/>
        <v>0</v>
      </c>
    </row>
    <row r="427" spans="1:9">
      <c r="A427" s="74" t="s">
        <v>22488</v>
      </c>
      <c r="B427" s="57" t="s">
        <v>21958</v>
      </c>
      <c r="C427" s="100"/>
      <c r="D427" s="100"/>
      <c r="E427" s="100"/>
      <c r="F427" s="100"/>
      <c r="G427" s="71"/>
    </row>
    <row r="428" spans="1:9">
      <c r="A428" s="76"/>
      <c r="B428" s="63" t="s">
        <v>22489</v>
      </c>
      <c r="C428" s="39">
        <f>Matrix!B2831</f>
        <v>0</v>
      </c>
      <c r="D428" s="93">
        <f>ROUNDUP(ABS(75-C428)/Base_Value*nutri_factor,1)</f>
        <v>5</v>
      </c>
      <c r="E428" s="97">
        <f>IF(D428&gt;Max_Value,Max_Value,IF(D428&lt;0,0,D428))</f>
        <v>5</v>
      </c>
      <c r="F428" s="97">
        <f>MAX(E428:E430)</f>
        <v>5</v>
      </c>
      <c r="G428" s="63" t="s">
        <v>21970</v>
      </c>
    </row>
    <row r="429" spans="1:9" hidden="1">
      <c r="A429" s="76"/>
      <c r="B429" s="63" t="s">
        <v>22490</v>
      </c>
      <c r="C429" s="39">
        <f>Matrix!B5805</f>
        <v>0</v>
      </c>
      <c r="D429" s="93">
        <f>ROUNDUP(ABS(75-C429)/Base_Value,1)</f>
        <v>5</v>
      </c>
      <c r="E429" s="97">
        <f>IF(D429&gt;Max_Value,Max_Value,IF(D429&lt;0,0,D429))</f>
        <v>5</v>
      </c>
      <c r="F429" s="110"/>
      <c r="G429" s="63"/>
    </row>
    <row r="430" spans="1:9" hidden="1">
      <c r="A430" s="76"/>
      <c r="B430" s="63" t="s">
        <v>22491</v>
      </c>
      <c r="C430" s="39">
        <f>Matrix!B6038</f>
        <v>0</v>
      </c>
      <c r="D430" s="93">
        <f>ROUNDUP(ABS(75-C430)/Base_Value,1)</f>
        <v>5</v>
      </c>
      <c r="E430" s="97">
        <f>IF(D430&gt;Max_Value,Max_Value,IF(D430&lt;0,0,D430))</f>
        <v>5</v>
      </c>
      <c r="F430" s="110"/>
      <c r="G430" s="63"/>
    </row>
    <row r="431" spans="1:9">
      <c r="A431" s="74" t="s">
        <v>22492</v>
      </c>
      <c r="B431" s="57" t="s">
        <v>10665</v>
      </c>
      <c r="C431" s="100"/>
      <c r="D431" s="100"/>
      <c r="E431" s="100"/>
      <c r="F431" s="100"/>
      <c r="G431" s="71"/>
    </row>
    <row r="432" spans="1:9">
      <c r="A432" s="76"/>
      <c r="B432" s="56" t="s">
        <v>23562</v>
      </c>
      <c r="C432" s="39" t="e">
        <f>Info_R!A189</f>
        <v>#N/A</v>
      </c>
      <c r="D432" s="93" t="e">
        <f t="shared" ref="D432" si="70">ROUNDUP(ABS(75-C432)/(Base_Value-3)*nutri_factor,1)</f>
        <v>#N/A</v>
      </c>
      <c r="E432" s="97" t="e">
        <f t="shared" ref="E432:E441" si="71">IF(D432&gt;Max_Value,Max_Value,IF(D432&lt;0,0,D432))</f>
        <v>#N/A</v>
      </c>
      <c r="F432" s="117">
        <f>F2643</f>
        <v>5</v>
      </c>
      <c r="G432" s="65" t="s">
        <v>23699</v>
      </c>
      <c r="H432" t="str">
        <f>G432</f>
        <v>辅酶Q10</v>
      </c>
      <c r="I432" s="124">
        <f>F432</f>
        <v>5</v>
      </c>
    </row>
    <row r="433" spans="1:9">
      <c r="A433" s="76"/>
      <c r="B433" s="63" t="s">
        <v>22493</v>
      </c>
      <c r="C433" s="39">
        <f>Matrix!B6014</f>
        <v>0</v>
      </c>
      <c r="D433" s="93">
        <f t="shared" ref="D433:D441" si="72">ROUNDUP(ABS(75-C433)/(Base_Value)*nutri_factor,1)</f>
        <v>5</v>
      </c>
      <c r="E433" s="97">
        <f t="shared" si="71"/>
        <v>5</v>
      </c>
      <c r="F433" s="117">
        <f>F2352</f>
        <v>5</v>
      </c>
      <c r="G433" s="65" t="s">
        <v>21869</v>
      </c>
      <c r="H433" t="str">
        <f t="shared" ref="H433:H441" si="73">G433</f>
        <v>维生素A缺乏</v>
      </c>
      <c r="I433" s="124">
        <f t="shared" ref="I433:I441" si="74">F433</f>
        <v>5</v>
      </c>
    </row>
    <row r="434" spans="1:9">
      <c r="A434" s="76"/>
      <c r="B434" s="63" t="s">
        <v>22160</v>
      </c>
      <c r="C434" s="39">
        <f>Matrix!B6015</f>
        <v>0</v>
      </c>
      <c r="D434" s="93">
        <f t="shared" si="72"/>
        <v>5</v>
      </c>
      <c r="E434" s="97">
        <f t="shared" si="71"/>
        <v>5</v>
      </c>
      <c r="F434" s="117">
        <f>F2364</f>
        <v>5</v>
      </c>
      <c r="G434" s="72" t="s">
        <v>21884</v>
      </c>
      <c r="H434" t="str">
        <f t="shared" si="73"/>
        <v>维生素B1缺乏</v>
      </c>
      <c r="I434" s="124">
        <f t="shared" si="74"/>
        <v>5</v>
      </c>
    </row>
    <row r="435" spans="1:9">
      <c r="A435" s="76"/>
      <c r="B435" s="63" t="s">
        <v>22494</v>
      </c>
      <c r="C435" s="39">
        <f>Matrix!B6025</f>
        <v>0</v>
      </c>
      <c r="D435" s="93">
        <f t="shared" si="72"/>
        <v>5</v>
      </c>
      <c r="E435" s="97">
        <f t="shared" si="71"/>
        <v>5</v>
      </c>
      <c r="F435" s="97">
        <f>F2376</f>
        <v>5</v>
      </c>
      <c r="G435" s="65" t="s">
        <v>21913</v>
      </c>
      <c r="H435" t="str">
        <f t="shared" si="73"/>
        <v>维生素B2缺乏</v>
      </c>
      <c r="I435" s="124">
        <f t="shared" si="74"/>
        <v>5</v>
      </c>
    </row>
    <row r="436" spans="1:9" hidden="1">
      <c r="A436" s="76"/>
      <c r="B436" s="63" t="s">
        <v>22161</v>
      </c>
      <c r="C436" s="39">
        <f>Matrix!B6016</f>
        <v>0</v>
      </c>
      <c r="D436" s="93">
        <f t="shared" si="72"/>
        <v>5</v>
      </c>
      <c r="E436" s="97">
        <f t="shared" si="71"/>
        <v>5</v>
      </c>
      <c r="F436" s="101"/>
      <c r="G436" s="72"/>
      <c r="I436" s="124"/>
    </row>
    <row r="437" spans="1:9">
      <c r="A437" s="76"/>
      <c r="B437" s="63" t="s">
        <v>22495</v>
      </c>
      <c r="C437" s="39">
        <f>Matrix!B6018</f>
        <v>0</v>
      </c>
      <c r="D437" s="93">
        <f t="shared" si="72"/>
        <v>5</v>
      </c>
      <c r="E437" s="97">
        <f t="shared" si="71"/>
        <v>5</v>
      </c>
      <c r="F437" s="117">
        <f>F2432</f>
        <v>5</v>
      </c>
      <c r="G437" s="65" t="s">
        <v>21944</v>
      </c>
      <c r="H437" t="str">
        <f t="shared" si="73"/>
        <v>维生素C缺乏</v>
      </c>
      <c r="I437" s="124">
        <f t="shared" si="74"/>
        <v>5</v>
      </c>
    </row>
    <row r="438" spans="1:9">
      <c r="A438" s="76"/>
      <c r="B438" s="63" t="s">
        <v>22496</v>
      </c>
      <c r="C438" s="39">
        <f>Matrix!B6019</f>
        <v>0</v>
      </c>
      <c r="D438" s="93">
        <f t="shared" si="72"/>
        <v>5</v>
      </c>
      <c r="E438" s="97">
        <f t="shared" si="71"/>
        <v>5</v>
      </c>
      <c r="F438" s="117">
        <f>F2463</f>
        <v>5</v>
      </c>
      <c r="G438" s="65" t="s">
        <v>22497</v>
      </c>
      <c r="H438" t="str">
        <f t="shared" si="73"/>
        <v>维生素D缺乏</v>
      </c>
      <c r="I438" s="124">
        <f t="shared" si="74"/>
        <v>5</v>
      </c>
    </row>
    <row r="439" spans="1:9">
      <c r="A439" s="76"/>
      <c r="B439" s="63" t="s">
        <v>22498</v>
      </c>
      <c r="C439" s="39">
        <f>Matrix!B6020</f>
        <v>0</v>
      </c>
      <c r="D439" s="93">
        <f t="shared" si="72"/>
        <v>5</v>
      </c>
      <c r="E439" s="97">
        <f t="shared" si="71"/>
        <v>5</v>
      </c>
      <c r="F439" s="117">
        <f>F2471</f>
        <v>5</v>
      </c>
      <c r="G439" s="65" t="s">
        <v>22499</v>
      </c>
      <c r="H439" t="str">
        <f t="shared" si="73"/>
        <v>维生素E缺乏</v>
      </c>
      <c r="I439" s="124">
        <f t="shared" si="74"/>
        <v>5</v>
      </c>
    </row>
    <row r="440" spans="1:9">
      <c r="A440" s="76"/>
      <c r="B440" s="63" t="s">
        <v>22500</v>
      </c>
      <c r="C440" s="39">
        <f>Matrix!B6021</f>
        <v>0</v>
      </c>
      <c r="D440" s="93">
        <f t="shared" si="72"/>
        <v>5</v>
      </c>
      <c r="E440" s="97">
        <f t="shared" si="71"/>
        <v>5</v>
      </c>
      <c r="F440" s="117">
        <f>F2419</f>
        <v>5</v>
      </c>
      <c r="G440" s="65" t="s">
        <v>23701</v>
      </c>
      <c r="H440" t="str">
        <f t="shared" si="73"/>
        <v>维生素B12缺乏</v>
      </c>
      <c r="I440" s="124">
        <f t="shared" si="74"/>
        <v>5</v>
      </c>
    </row>
    <row r="441" spans="1:9">
      <c r="A441" s="76"/>
      <c r="B441" s="63" t="s">
        <v>22501</v>
      </c>
      <c r="C441" s="39">
        <f>Matrix!B6022</f>
        <v>0</v>
      </c>
      <c r="D441" s="93">
        <f t="shared" si="72"/>
        <v>5</v>
      </c>
      <c r="E441" s="97">
        <f t="shared" si="71"/>
        <v>5</v>
      </c>
      <c r="F441" s="117">
        <f>F2405</f>
        <v>5</v>
      </c>
      <c r="G441" s="65" t="s">
        <v>23700</v>
      </c>
      <c r="H441" t="str">
        <f t="shared" si="73"/>
        <v>叶酸缺乏</v>
      </c>
      <c r="I441" s="124">
        <f t="shared" si="74"/>
        <v>5</v>
      </c>
    </row>
    <row r="442" spans="1:9">
      <c r="A442" s="57">
        <v>8.1199999999999992</v>
      </c>
      <c r="B442" s="57" t="s">
        <v>22504</v>
      </c>
      <c r="C442" s="100"/>
      <c r="D442" s="100"/>
      <c r="E442" s="100"/>
      <c r="F442" s="100"/>
      <c r="G442" s="57"/>
    </row>
    <row r="443" spans="1:9">
      <c r="A443" s="76"/>
      <c r="B443" s="76"/>
      <c r="D443" s="93"/>
      <c r="E443" s="97"/>
      <c r="F443" s="107"/>
      <c r="G443" s="76"/>
    </row>
    <row r="444" spans="1:9">
      <c r="A444" s="57">
        <v>8.1300000000000008</v>
      </c>
      <c r="B444" s="57" t="s">
        <v>21986</v>
      </c>
      <c r="C444" s="100"/>
      <c r="D444" s="100"/>
      <c r="E444" s="100"/>
      <c r="F444" s="100"/>
      <c r="G444" s="71"/>
    </row>
    <row r="445" spans="1:9">
      <c r="A445" s="40"/>
      <c r="B445" s="63" t="s">
        <v>22505</v>
      </c>
      <c r="C445" s="39">
        <f>Matrix!B1806</f>
        <v>0</v>
      </c>
      <c r="D445" s="93">
        <f>ROUNDUP(ABS(75-C445)/Base_Value*nutri_factor,1)</f>
        <v>5</v>
      </c>
      <c r="E445" s="97">
        <f>IF(D445&gt;Max_Value,Max_Value,IF(D445&lt;0,0,D445))</f>
        <v>5</v>
      </c>
      <c r="F445" s="117">
        <f t="shared" ref="F445" si="75">E445</f>
        <v>5</v>
      </c>
      <c r="G445" s="63" t="s">
        <v>22000</v>
      </c>
    </row>
    <row r="446" spans="1:9">
      <c r="B446" s="44" t="s">
        <v>22506</v>
      </c>
      <c r="C446" s="39">
        <f>Matrix!B5861</f>
        <v>0</v>
      </c>
      <c r="D446" s="93">
        <f>ROUNDUP(ABS(75-C446)/Base_Value*nutri_factor,1)</f>
        <v>5</v>
      </c>
      <c r="E446" s="97">
        <f>IF(D446&gt;Max_Value,Max_Value,IF(D446&lt;0,0,D446))</f>
        <v>5</v>
      </c>
      <c r="F446" s="117">
        <f>MAX(E446,D1544)</f>
        <v>5</v>
      </c>
      <c r="G446" s="44" t="s">
        <v>23580</v>
      </c>
    </row>
    <row r="447" spans="1:9">
      <c r="A447" s="57">
        <v>8.14</v>
      </c>
      <c r="B447" s="57" t="s">
        <v>21714</v>
      </c>
      <c r="C447" s="100"/>
      <c r="D447" s="100"/>
      <c r="E447" s="100"/>
      <c r="F447" s="100"/>
      <c r="G447" s="71"/>
    </row>
    <row r="448" spans="1:9">
      <c r="B448" s="56" t="s">
        <v>23412</v>
      </c>
      <c r="C448" s="39" t="e">
        <f>Info_R!A47</f>
        <v>#N/A</v>
      </c>
      <c r="D448" s="93" t="e">
        <f>ROUNDUP(ABS(40-C448)/Base_Value*nutri_factor,1)</f>
        <v>#N/A</v>
      </c>
      <c r="E448" s="97" t="e">
        <f t="shared" ref="E448:E462" si="76">IF(D448&gt;Max_Value,Max_Value,IF(D448&lt;0,0,D448))</f>
        <v>#N/A</v>
      </c>
      <c r="F448" s="117" t="e">
        <f>MAX(E448:E454)</f>
        <v>#N/A</v>
      </c>
      <c r="G448" s="63" t="s">
        <v>23737</v>
      </c>
      <c r="H448" t="str">
        <f>G448</f>
        <v>血糖调节异常風險</v>
      </c>
      <c r="I448" s="124" t="e">
        <f>F448</f>
        <v>#N/A</v>
      </c>
    </row>
    <row r="449" spans="1:13">
      <c r="B449" s="40" t="s">
        <v>22507</v>
      </c>
      <c r="C449" s="39">
        <f>Matrix!B5621</f>
        <v>0</v>
      </c>
      <c r="D449" s="93">
        <f t="shared" ref="D449:D462" si="77">ROUNDUP(ABS(75-C449)/Base_Value*nutri_factor,1)</f>
        <v>5</v>
      </c>
      <c r="E449" s="97">
        <f t="shared" si="76"/>
        <v>5</v>
      </c>
      <c r="F449" s="117">
        <f>E449</f>
        <v>5</v>
      </c>
      <c r="G449" s="40" t="s">
        <v>23738</v>
      </c>
      <c r="H449" t="str">
        <f t="shared" ref="H449:H462" si="78">G449</f>
        <v>内分泌性糖尿病風險</v>
      </c>
      <c r="I449" s="124">
        <f t="shared" ref="I449:I462" si="79">F449</f>
        <v>5</v>
      </c>
    </row>
    <row r="450" spans="1:13">
      <c r="B450" s="40" t="s">
        <v>22508</v>
      </c>
      <c r="C450" s="39">
        <f>Matrix!B5622</f>
        <v>0</v>
      </c>
      <c r="D450" s="93">
        <f t="shared" si="77"/>
        <v>5</v>
      </c>
      <c r="E450" s="97">
        <f t="shared" si="76"/>
        <v>5</v>
      </c>
      <c r="F450" s="117">
        <f t="shared" ref="F450:F454" si="80">E450</f>
        <v>5</v>
      </c>
      <c r="G450" s="40" t="s">
        <v>23739</v>
      </c>
      <c r="H450" t="str">
        <f t="shared" si="78"/>
        <v>医源性糖尿病風險</v>
      </c>
      <c r="I450" s="124">
        <f t="shared" si="79"/>
        <v>5</v>
      </c>
    </row>
    <row r="451" spans="1:13">
      <c r="B451" s="40" t="s">
        <v>22509</v>
      </c>
      <c r="C451" s="39">
        <f>Matrix!B5624</f>
        <v>0</v>
      </c>
      <c r="D451" s="93">
        <f t="shared" si="77"/>
        <v>5</v>
      </c>
      <c r="E451" s="97">
        <f t="shared" si="76"/>
        <v>5</v>
      </c>
      <c r="F451" s="117">
        <f t="shared" si="80"/>
        <v>5</v>
      </c>
      <c r="G451" s="40" t="s">
        <v>23740</v>
      </c>
      <c r="H451" t="str">
        <f t="shared" si="78"/>
        <v>隐性糖尿病風險</v>
      </c>
      <c r="I451" s="124">
        <f t="shared" si="79"/>
        <v>5</v>
      </c>
    </row>
    <row r="452" spans="1:13">
      <c r="B452" s="40" t="s">
        <v>22510</v>
      </c>
      <c r="C452" s="39">
        <f>Matrix!B5619</f>
        <v>0</v>
      </c>
      <c r="D452" s="93">
        <f t="shared" si="77"/>
        <v>5</v>
      </c>
      <c r="E452" s="97">
        <f t="shared" si="76"/>
        <v>5</v>
      </c>
      <c r="F452" s="117">
        <f t="shared" si="80"/>
        <v>5</v>
      </c>
      <c r="G452" s="40" t="s">
        <v>23741</v>
      </c>
      <c r="H452" t="str">
        <f t="shared" si="78"/>
        <v>不稳定型糖尿病風險</v>
      </c>
      <c r="I452" s="124">
        <f t="shared" si="79"/>
        <v>5</v>
      </c>
    </row>
    <row r="453" spans="1:13">
      <c r="B453" s="40" t="s">
        <v>22511</v>
      </c>
      <c r="C453" s="39">
        <f>Matrix!B5625</f>
        <v>0</v>
      </c>
      <c r="D453" s="93">
        <f t="shared" si="77"/>
        <v>5</v>
      </c>
      <c r="E453" s="97">
        <f t="shared" si="76"/>
        <v>5</v>
      </c>
      <c r="F453" s="117">
        <f t="shared" si="80"/>
        <v>5</v>
      </c>
      <c r="G453" s="40" t="s">
        <v>23742</v>
      </c>
      <c r="H453" t="str">
        <f t="shared" si="78"/>
        <v>多糖症風險</v>
      </c>
      <c r="I453" s="124">
        <f t="shared" si="79"/>
        <v>5</v>
      </c>
    </row>
    <row r="454" spans="1:13">
      <c r="B454" s="40" t="s">
        <v>22512</v>
      </c>
      <c r="C454" s="39">
        <f>Matrix!B5768</f>
        <v>0</v>
      </c>
      <c r="D454" s="93">
        <f t="shared" si="77"/>
        <v>5</v>
      </c>
      <c r="E454" s="97">
        <f t="shared" si="76"/>
        <v>5</v>
      </c>
      <c r="F454" s="117">
        <f t="shared" si="80"/>
        <v>5</v>
      </c>
      <c r="G454" s="40" t="s">
        <v>23743</v>
      </c>
      <c r="H454" t="str">
        <f t="shared" si="78"/>
        <v>低血糖休克風險</v>
      </c>
      <c r="I454" s="124">
        <f t="shared" si="79"/>
        <v>5</v>
      </c>
    </row>
    <row r="455" spans="1:13">
      <c r="B455" s="40" t="s">
        <v>22513</v>
      </c>
      <c r="C455" s="39">
        <f>Matrix!B5738</f>
        <v>0</v>
      </c>
      <c r="D455" s="93">
        <f t="shared" si="77"/>
        <v>5</v>
      </c>
      <c r="E455" s="97">
        <f t="shared" si="76"/>
        <v>5</v>
      </c>
      <c r="F455" s="117">
        <f t="shared" ref="F455:F456" si="81">E455</f>
        <v>5</v>
      </c>
      <c r="G455" s="40" t="s">
        <v>23744</v>
      </c>
      <c r="H455" t="str">
        <f t="shared" si="78"/>
        <v>高脂血症風險</v>
      </c>
      <c r="I455" s="124">
        <f t="shared" si="79"/>
        <v>5</v>
      </c>
    </row>
    <row r="456" spans="1:13">
      <c r="B456" s="65" t="s">
        <v>22514</v>
      </c>
      <c r="C456" s="39">
        <f>Matrix!B5752</f>
        <v>0</v>
      </c>
      <c r="D456" s="93">
        <f t="shared" si="77"/>
        <v>5</v>
      </c>
      <c r="E456" s="97">
        <f t="shared" si="76"/>
        <v>5</v>
      </c>
      <c r="F456" s="117">
        <f t="shared" si="81"/>
        <v>5</v>
      </c>
      <c r="G456" s="44" t="s">
        <v>23745</v>
      </c>
      <c r="H456" t="str">
        <f t="shared" si="78"/>
        <v>低蛋白血症風險</v>
      </c>
      <c r="I456" s="124">
        <f t="shared" si="79"/>
        <v>5</v>
      </c>
    </row>
    <row r="457" spans="1:13">
      <c r="B457" s="40" t="s">
        <v>22515</v>
      </c>
      <c r="C457" s="39">
        <f>Matrix!B2139</f>
        <v>0</v>
      </c>
      <c r="D457" s="93">
        <f t="shared" si="77"/>
        <v>5</v>
      </c>
      <c r="E457" s="97">
        <f t="shared" si="76"/>
        <v>5</v>
      </c>
      <c r="F457" s="97">
        <f>MAX(E457:E458,G1673)</f>
        <v>5</v>
      </c>
      <c r="G457" s="40" t="s">
        <v>23746</v>
      </c>
      <c r="H457" t="str">
        <f t="shared" si="78"/>
        <v>痛风風險</v>
      </c>
      <c r="I457" s="124">
        <f t="shared" si="79"/>
        <v>5</v>
      </c>
    </row>
    <row r="458" spans="1:13" hidden="1">
      <c r="B458" s="40" t="s">
        <v>22516</v>
      </c>
      <c r="C458" s="39">
        <f>Matrix!B5697</f>
        <v>0</v>
      </c>
      <c r="D458" s="93">
        <f t="shared" si="77"/>
        <v>5</v>
      </c>
      <c r="E458" s="97">
        <f t="shared" si="76"/>
        <v>5</v>
      </c>
      <c r="F458" s="51"/>
      <c r="G458" s="40"/>
      <c r="I458" s="124"/>
    </row>
    <row r="459" spans="1:13">
      <c r="B459" s="63" t="s">
        <v>22517</v>
      </c>
      <c r="C459" s="39">
        <f>Matrix!B5613</f>
        <v>0</v>
      </c>
      <c r="D459" s="93">
        <f t="shared" si="77"/>
        <v>5</v>
      </c>
      <c r="E459" s="97">
        <f t="shared" si="76"/>
        <v>5</v>
      </c>
      <c r="F459" s="117">
        <f t="shared" ref="F459:F462" si="82">E459</f>
        <v>5</v>
      </c>
      <c r="G459" s="63" t="s">
        <v>23747</v>
      </c>
      <c r="H459" t="str">
        <f t="shared" si="78"/>
        <v>脱水風險</v>
      </c>
      <c r="I459" s="124">
        <f t="shared" si="79"/>
        <v>5</v>
      </c>
    </row>
    <row r="460" spans="1:13">
      <c r="B460" s="63" t="s">
        <v>22518</v>
      </c>
      <c r="C460" s="39">
        <f>Matrix!B5650</f>
        <v>0</v>
      </c>
      <c r="D460" s="93">
        <f t="shared" si="77"/>
        <v>5</v>
      </c>
      <c r="E460" s="97">
        <f t="shared" si="76"/>
        <v>5</v>
      </c>
      <c r="F460" s="117">
        <f t="shared" si="82"/>
        <v>5</v>
      </c>
      <c r="G460" s="63" t="s">
        <v>23748</v>
      </c>
      <c r="H460" t="str">
        <f t="shared" si="78"/>
        <v>水肿風險</v>
      </c>
      <c r="I460" s="124">
        <f t="shared" si="79"/>
        <v>5</v>
      </c>
    </row>
    <row r="461" spans="1:13">
      <c r="B461" s="63" t="s">
        <v>22519</v>
      </c>
      <c r="C461" s="39">
        <f>Matrix!B5748</f>
        <v>0</v>
      </c>
      <c r="D461" s="93">
        <f t="shared" si="77"/>
        <v>5</v>
      </c>
      <c r="E461" s="97">
        <f t="shared" si="76"/>
        <v>5</v>
      </c>
      <c r="F461" s="117">
        <f t="shared" si="82"/>
        <v>5</v>
      </c>
      <c r="G461" s="63" t="s">
        <v>23749</v>
      </c>
      <c r="H461" t="str">
        <f t="shared" si="78"/>
        <v>低血钾風險</v>
      </c>
      <c r="I461" s="124">
        <f t="shared" si="79"/>
        <v>5</v>
      </c>
    </row>
    <row r="462" spans="1:13">
      <c r="B462" s="63" t="s">
        <v>22520</v>
      </c>
      <c r="C462" s="39">
        <f>Matrix!B5749</f>
        <v>0</v>
      </c>
      <c r="D462" s="93">
        <f t="shared" si="77"/>
        <v>5</v>
      </c>
      <c r="E462" s="97">
        <f t="shared" si="76"/>
        <v>5</v>
      </c>
      <c r="F462" s="117">
        <f t="shared" si="82"/>
        <v>5</v>
      </c>
      <c r="G462" s="63" t="s">
        <v>23750</v>
      </c>
      <c r="H462" t="str">
        <f t="shared" si="78"/>
        <v>低血钠風險</v>
      </c>
      <c r="I462" s="124">
        <f t="shared" si="79"/>
        <v>5</v>
      </c>
    </row>
    <row r="463" spans="1:13" s="38" customFormat="1" thickBot="1">
      <c r="A463" s="54">
        <v>9</v>
      </c>
      <c r="B463" s="54" t="s">
        <v>22521</v>
      </c>
      <c r="C463" s="99"/>
      <c r="D463" s="99"/>
      <c r="E463" s="99"/>
      <c r="F463" s="99"/>
      <c r="G463" s="54"/>
      <c r="I463" s="39"/>
      <c r="L463" s="122"/>
      <c r="M463" s="122"/>
    </row>
    <row r="464" spans="1:13" ht="18" thickTop="1">
      <c r="A464" s="57">
        <v>9.1</v>
      </c>
      <c r="B464" s="57" t="s">
        <v>21711</v>
      </c>
      <c r="C464" s="100"/>
      <c r="D464" s="100"/>
      <c r="E464" s="100"/>
      <c r="F464" s="100"/>
      <c r="G464" s="57"/>
    </row>
    <row r="465" spans="1:13">
      <c r="A465" s="76"/>
      <c r="B465" s="40" t="s">
        <v>22522</v>
      </c>
      <c r="C465" s="39">
        <f>Matrix!B6106</f>
        <v>0</v>
      </c>
      <c r="D465" s="93">
        <f t="shared" ref="D465:D474" si="83">ROUNDUP(ABS(75-C465)/Base_Value*nerve_factor,1)</f>
        <v>5</v>
      </c>
      <c r="E465" s="97">
        <f t="shared" ref="E465:E474" si="84">IF(D465&gt;Max_Value,Max_Value,IF(D465&lt;0,0,D465))</f>
        <v>5</v>
      </c>
      <c r="F465" s="97">
        <f>MAX(E465:E474)</f>
        <v>5</v>
      </c>
      <c r="G465" s="40" t="s">
        <v>21732</v>
      </c>
    </row>
    <row r="466" spans="1:13" hidden="1">
      <c r="A466" s="76"/>
      <c r="B466" s="60" t="s">
        <v>23387</v>
      </c>
      <c r="C466" s="39">
        <f>Matrix!B1822</f>
        <v>0</v>
      </c>
      <c r="D466" s="93">
        <f t="shared" si="83"/>
        <v>5</v>
      </c>
      <c r="E466" s="97">
        <f t="shared" si="84"/>
        <v>5</v>
      </c>
      <c r="F466" s="51"/>
      <c r="G466" s="40"/>
    </row>
    <row r="467" spans="1:13">
      <c r="A467" s="40"/>
      <c r="B467" s="44" t="s">
        <v>22523</v>
      </c>
      <c r="C467" s="39">
        <f>Matrix!B5669</f>
        <v>0</v>
      </c>
      <c r="D467" s="93">
        <f t="shared" si="83"/>
        <v>5</v>
      </c>
      <c r="E467" s="97">
        <f t="shared" si="84"/>
        <v>5</v>
      </c>
      <c r="F467" s="117">
        <f t="shared" ref="F467:F470" si="85">E467</f>
        <v>5</v>
      </c>
      <c r="G467" s="45" t="s">
        <v>21750</v>
      </c>
    </row>
    <row r="468" spans="1:13">
      <c r="A468" s="40"/>
      <c r="B468" s="63" t="s">
        <v>22524</v>
      </c>
      <c r="C468" s="39">
        <f>Matrix!B5812</f>
        <v>0</v>
      </c>
      <c r="D468" s="93">
        <f t="shared" si="83"/>
        <v>5</v>
      </c>
      <c r="E468" s="97">
        <f t="shared" si="84"/>
        <v>5</v>
      </c>
      <c r="F468" s="117">
        <f t="shared" si="85"/>
        <v>5</v>
      </c>
      <c r="G468" s="63" t="s">
        <v>21763</v>
      </c>
    </row>
    <row r="469" spans="1:13">
      <c r="A469" s="40"/>
      <c r="B469" s="40" t="s">
        <v>22525</v>
      </c>
      <c r="C469" s="39">
        <f>Matrix!B5562</f>
        <v>0</v>
      </c>
      <c r="D469" s="93">
        <f t="shared" si="83"/>
        <v>5</v>
      </c>
      <c r="E469" s="97">
        <f t="shared" si="84"/>
        <v>5</v>
      </c>
      <c r="F469" s="117">
        <f t="shared" si="85"/>
        <v>5</v>
      </c>
      <c r="G469" s="40" t="s">
        <v>21778</v>
      </c>
    </row>
    <row r="470" spans="1:13">
      <c r="A470" s="40"/>
      <c r="B470" s="40" t="s">
        <v>22526</v>
      </c>
      <c r="C470" s="39">
        <f>Matrix!B5656</f>
        <v>0</v>
      </c>
      <c r="D470" s="93">
        <f t="shared" si="83"/>
        <v>5</v>
      </c>
      <c r="E470" s="97">
        <f t="shared" si="84"/>
        <v>5</v>
      </c>
      <c r="F470" s="117">
        <f t="shared" si="85"/>
        <v>5</v>
      </c>
      <c r="G470" s="40" t="s">
        <v>21793</v>
      </c>
    </row>
    <row r="471" spans="1:13">
      <c r="A471" s="40"/>
      <c r="B471" s="40" t="s">
        <v>23388</v>
      </c>
      <c r="C471" s="39">
        <f>Matrix!B1797</f>
        <v>0</v>
      </c>
      <c r="D471" s="93">
        <f t="shared" si="83"/>
        <v>5</v>
      </c>
      <c r="E471" s="97">
        <f t="shared" si="84"/>
        <v>5</v>
      </c>
      <c r="F471" s="97">
        <f>MAX(E471:E472)</f>
        <v>5</v>
      </c>
      <c r="G471" s="40" t="s">
        <v>21808</v>
      </c>
    </row>
    <row r="472" spans="1:13" hidden="1">
      <c r="A472" s="40"/>
      <c r="B472" s="40" t="s">
        <v>22527</v>
      </c>
      <c r="C472" s="39">
        <f>Matrix!B5550</f>
        <v>0</v>
      </c>
      <c r="D472" s="93">
        <f t="shared" si="83"/>
        <v>5</v>
      </c>
      <c r="E472" s="97">
        <f t="shared" si="84"/>
        <v>5</v>
      </c>
      <c r="F472" s="51"/>
      <c r="G472" s="40"/>
    </row>
    <row r="473" spans="1:13">
      <c r="A473" s="40"/>
      <c r="B473" s="40" t="s">
        <v>22528</v>
      </c>
      <c r="C473" s="39">
        <f>Matrix!B5866</f>
        <v>0</v>
      </c>
      <c r="D473" s="93">
        <f t="shared" si="83"/>
        <v>5</v>
      </c>
      <c r="E473" s="97">
        <f t="shared" si="84"/>
        <v>5</v>
      </c>
      <c r="F473" s="97">
        <f>MAX(E473:E474)</f>
        <v>5</v>
      </c>
      <c r="G473" s="40" t="s">
        <v>21824</v>
      </c>
    </row>
    <row r="474" spans="1:13" hidden="1">
      <c r="A474" s="40"/>
      <c r="B474" s="40" t="s">
        <v>22529</v>
      </c>
      <c r="C474" s="39">
        <f>Matrix!B5868</f>
        <v>0</v>
      </c>
      <c r="D474" s="93">
        <f t="shared" si="83"/>
        <v>5</v>
      </c>
      <c r="E474" s="97">
        <f t="shared" si="84"/>
        <v>5</v>
      </c>
      <c r="F474" s="51"/>
      <c r="G474" s="40"/>
    </row>
    <row r="475" spans="1:13">
      <c r="A475" s="57">
        <v>9.1999999999999993</v>
      </c>
      <c r="B475" s="57" t="s">
        <v>21712</v>
      </c>
      <c r="C475" s="100"/>
      <c r="D475" s="100"/>
      <c r="E475" s="100"/>
      <c r="F475" s="100"/>
      <c r="G475" s="57"/>
    </row>
    <row r="476" spans="1:13">
      <c r="A476" s="88"/>
      <c r="B476" s="40" t="s">
        <v>22170</v>
      </c>
      <c r="C476" s="39">
        <f>Matrix!B5809</f>
        <v>0</v>
      </c>
      <c r="D476" s="93">
        <f t="shared" ref="D476:D507" si="86">ROUNDUP(ABS(75-C476)/Base_Value*nerve_factor,1)</f>
        <v>5</v>
      </c>
      <c r="E476" s="97">
        <f t="shared" ref="E476:E507" si="87">IF(D476&gt;Max_Value,Max_Value,IF(D476&lt;0,0,D476))</f>
        <v>5</v>
      </c>
      <c r="F476" s="97">
        <f>MAX(E476:E477)</f>
        <v>5</v>
      </c>
      <c r="G476" s="40" t="s">
        <v>22530</v>
      </c>
      <c r="H476" t="str">
        <f>G476</f>
        <v>臂丛神经</v>
      </c>
      <c r="I476" s="124">
        <f>F476</f>
        <v>5</v>
      </c>
      <c r="J476" s="90"/>
      <c r="K476" s="90"/>
      <c r="L476" s="123"/>
      <c r="M476" s="123"/>
    </row>
    <row r="477" spans="1:13" hidden="1">
      <c r="A477" s="88"/>
      <c r="B477" s="40" t="s">
        <v>22171</v>
      </c>
      <c r="C477" s="39">
        <f>Matrix!B5561</f>
        <v>0</v>
      </c>
      <c r="D477" s="93">
        <f t="shared" si="86"/>
        <v>5</v>
      </c>
      <c r="E477" s="97">
        <f t="shared" si="87"/>
        <v>5</v>
      </c>
      <c r="F477" s="111"/>
      <c r="G477" s="89"/>
      <c r="I477" s="124"/>
      <c r="J477" s="90"/>
      <c r="K477" s="90"/>
      <c r="L477" s="123"/>
      <c r="M477" s="123"/>
    </row>
    <row r="478" spans="1:13">
      <c r="A478" s="76"/>
      <c r="B478" s="63" t="s">
        <v>22531</v>
      </c>
      <c r="C478" s="39">
        <f>Matrix!B5826</f>
        <v>0</v>
      </c>
      <c r="D478" s="93">
        <f t="shared" si="86"/>
        <v>5</v>
      </c>
      <c r="E478" s="97">
        <f t="shared" si="87"/>
        <v>5</v>
      </c>
      <c r="F478" s="117">
        <f t="shared" ref="F478:F483" si="88">E478</f>
        <v>5</v>
      </c>
      <c r="G478" s="63" t="s">
        <v>22532</v>
      </c>
      <c r="H478" t="str">
        <f t="shared" ref="H478:H536" si="89">G478</f>
        <v>肌皮神经</v>
      </c>
      <c r="I478" s="124">
        <f t="shared" ref="I478:I536" si="90">F478</f>
        <v>5</v>
      </c>
    </row>
    <row r="479" spans="1:13">
      <c r="A479" s="76"/>
      <c r="B479" s="63" t="s">
        <v>23389</v>
      </c>
      <c r="C479" s="39">
        <f>Matrix!B2629</f>
        <v>0</v>
      </c>
      <c r="D479" s="93">
        <f t="shared" si="86"/>
        <v>5</v>
      </c>
      <c r="E479" s="97">
        <f t="shared" si="87"/>
        <v>5</v>
      </c>
      <c r="F479" s="117">
        <f t="shared" si="88"/>
        <v>5</v>
      </c>
      <c r="G479" s="80" t="s">
        <v>21946</v>
      </c>
      <c r="H479" t="str">
        <f t="shared" si="89"/>
        <v>肋间神经</v>
      </c>
      <c r="I479" s="124">
        <f t="shared" si="90"/>
        <v>5</v>
      </c>
    </row>
    <row r="480" spans="1:13">
      <c r="A480" s="63"/>
      <c r="B480" s="63" t="s">
        <v>23390</v>
      </c>
      <c r="C480" s="39">
        <f>Matrix!B2637</f>
        <v>0</v>
      </c>
      <c r="D480" s="93">
        <f t="shared" si="86"/>
        <v>5</v>
      </c>
      <c r="E480" s="97">
        <f t="shared" si="87"/>
        <v>5</v>
      </c>
      <c r="F480" s="117">
        <f t="shared" si="88"/>
        <v>5</v>
      </c>
      <c r="G480" s="72" t="s">
        <v>22533</v>
      </c>
      <c r="H480" t="str">
        <f t="shared" si="89"/>
        <v>胸段脊神经（肺）</v>
      </c>
      <c r="I480" s="124">
        <f t="shared" si="90"/>
        <v>5</v>
      </c>
    </row>
    <row r="481" spans="1:9">
      <c r="A481" s="40"/>
      <c r="B481" s="40" t="s">
        <v>22534</v>
      </c>
      <c r="C481" s="39">
        <f>Matrix!B2123</f>
        <v>0</v>
      </c>
      <c r="D481" s="93">
        <f t="shared" si="86"/>
        <v>5</v>
      </c>
      <c r="E481" s="97">
        <f t="shared" si="87"/>
        <v>5</v>
      </c>
      <c r="F481" s="117">
        <f t="shared" si="88"/>
        <v>5</v>
      </c>
      <c r="G481" s="40" t="s">
        <v>22535</v>
      </c>
      <c r="H481" t="str">
        <f t="shared" si="89"/>
        <v>胸脊神经</v>
      </c>
      <c r="I481" s="124">
        <f t="shared" si="90"/>
        <v>5</v>
      </c>
    </row>
    <row r="482" spans="1:9">
      <c r="A482" s="40"/>
      <c r="B482" s="40" t="s">
        <v>22536</v>
      </c>
      <c r="C482" s="39">
        <f>Matrix!B4163</f>
        <v>0</v>
      </c>
      <c r="D482" s="93">
        <f t="shared" si="86"/>
        <v>5</v>
      </c>
      <c r="E482" s="97">
        <f t="shared" si="87"/>
        <v>5</v>
      </c>
      <c r="F482" s="117">
        <f t="shared" si="88"/>
        <v>5</v>
      </c>
      <c r="G482" s="40" t="s">
        <v>22537</v>
      </c>
      <c r="H482" t="str">
        <f t="shared" si="89"/>
        <v>副交感神经</v>
      </c>
      <c r="I482" s="124">
        <f t="shared" si="90"/>
        <v>5</v>
      </c>
    </row>
    <row r="483" spans="1:9">
      <c r="A483" s="40"/>
      <c r="B483" s="40" t="s">
        <v>22538</v>
      </c>
      <c r="C483" s="39">
        <f>Matrix!B5965</f>
        <v>0</v>
      </c>
      <c r="D483" s="93">
        <f t="shared" si="86"/>
        <v>5</v>
      </c>
      <c r="E483" s="97">
        <f t="shared" si="87"/>
        <v>5</v>
      </c>
      <c r="F483" s="117">
        <f t="shared" si="88"/>
        <v>5</v>
      </c>
      <c r="G483" s="40" t="s">
        <v>22539</v>
      </c>
      <c r="H483" t="str">
        <f t="shared" si="89"/>
        <v>交感神经系统</v>
      </c>
      <c r="I483" s="124">
        <f t="shared" si="90"/>
        <v>5</v>
      </c>
    </row>
    <row r="484" spans="1:9">
      <c r="A484" s="40"/>
      <c r="B484" s="40" t="s">
        <v>22540</v>
      </c>
      <c r="C484" s="39">
        <f>Matrix!B2626</f>
        <v>0</v>
      </c>
      <c r="D484" s="93">
        <f t="shared" si="86"/>
        <v>5</v>
      </c>
      <c r="E484" s="97">
        <f t="shared" si="87"/>
        <v>5</v>
      </c>
      <c r="F484" s="97">
        <f>MAX(E484:E485)</f>
        <v>5</v>
      </c>
      <c r="G484" s="40" t="s">
        <v>22543</v>
      </c>
      <c r="H484" t="str">
        <f t="shared" si="89"/>
        <v>三叉神经</v>
      </c>
      <c r="I484" s="124">
        <f t="shared" si="90"/>
        <v>5</v>
      </c>
    </row>
    <row r="485" spans="1:9" hidden="1">
      <c r="A485" s="40"/>
      <c r="B485" s="40" t="s">
        <v>22541</v>
      </c>
      <c r="C485" s="39">
        <f>Matrix!B5987</f>
        <v>0</v>
      </c>
      <c r="D485" s="93">
        <f t="shared" si="86"/>
        <v>5</v>
      </c>
      <c r="E485" s="97">
        <f t="shared" si="87"/>
        <v>5</v>
      </c>
      <c r="F485" s="51"/>
      <c r="G485" s="40"/>
      <c r="I485" s="124"/>
    </row>
    <row r="486" spans="1:9" hidden="1">
      <c r="A486" s="40"/>
      <c r="B486" s="40" t="s">
        <v>22542</v>
      </c>
      <c r="C486" s="39">
        <f>Matrix!B2621</f>
        <v>0</v>
      </c>
      <c r="D486" s="93">
        <f t="shared" si="86"/>
        <v>5</v>
      </c>
      <c r="E486" s="97">
        <f t="shared" si="87"/>
        <v>5</v>
      </c>
      <c r="F486" s="51"/>
      <c r="G486" s="40"/>
      <c r="I486" s="124"/>
    </row>
    <row r="487" spans="1:9">
      <c r="A487" s="40"/>
      <c r="B487" s="40" t="s">
        <v>22141</v>
      </c>
      <c r="C487" s="39">
        <f>Matrix!B5988</f>
        <v>0</v>
      </c>
      <c r="D487" s="93">
        <f t="shared" si="86"/>
        <v>5</v>
      </c>
      <c r="E487" s="97">
        <f t="shared" si="87"/>
        <v>5</v>
      </c>
      <c r="F487" s="97">
        <f>MAX(E487:E488)</f>
        <v>5</v>
      </c>
      <c r="G487" s="60" t="s">
        <v>21930</v>
      </c>
      <c r="H487" t="str">
        <f t="shared" si="89"/>
        <v>滑车神经</v>
      </c>
      <c r="I487" s="124">
        <f t="shared" si="90"/>
        <v>5</v>
      </c>
    </row>
    <row r="488" spans="1:9" hidden="1">
      <c r="A488" s="40"/>
      <c r="B488" s="40" t="s">
        <v>22142</v>
      </c>
      <c r="C488" s="39">
        <f>Matrix!B2628</f>
        <v>0</v>
      </c>
      <c r="D488" s="93">
        <f t="shared" si="86"/>
        <v>5</v>
      </c>
      <c r="E488" s="97">
        <f t="shared" si="87"/>
        <v>5</v>
      </c>
      <c r="F488" s="51"/>
      <c r="G488" s="60"/>
      <c r="I488" s="124"/>
    </row>
    <row r="489" spans="1:9">
      <c r="A489" s="40"/>
      <c r="B489" s="40" t="s">
        <v>22165</v>
      </c>
      <c r="C489" s="39">
        <f>Matrix!B5674</f>
        <v>0</v>
      </c>
      <c r="D489" s="93">
        <f t="shared" si="86"/>
        <v>5</v>
      </c>
      <c r="E489" s="97">
        <f t="shared" si="87"/>
        <v>5</v>
      </c>
      <c r="F489" s="97">
        <f>MAX(E489:E490)</f>
        <v>5</v>
      </c>
      <c r="G489" s="60" t="s">
        <v>21886</v>
      </c>
      <c r="H489" t="str">
        <f t="shared" si="89"/>
        <v>股神经</v>
      </c>
      <c r="I489" s="124">
        <f t="shared" si="90"/>
        <v>5</v>
      </c>
    </row>
    <row r="490" spans="1:9" hidden="1">
      <c r="A490" s="40"/>
      <c r="B490" s="40" t="s">
        <v>22166</v>
      </c>
      <c r="C490" s="39">
        <f>Matrix!B2624</f>
        <v>0</v>
      </c>
      <c r="D490" s="93">
        <f t="shared" si="86"/>
        <v>5</v>
      </c>
      <c r="E490" s="97">
        <f t="shared" si="87"/>
        <v>5</v>
      </c>
      <c r="F490" s="51"/>
      <c r="G490" s="60"/>
      <c r="I490" s="124"/>
    </row>
    <row r="491" spans="1:9">
      <c r="A491" s="40"/>
      <c r="B491" s="40" t="s">
        <v>22544</v>
      </c>
      <c r="C491" s="39">
        <f>Matrix!B5877</f>
        <v>0</v>
      </c>
      <c r="D491" s="93">
        <f t="shared" si="86"/>
        <v>5</v>
      </c>
      <c r="E491" s="97">
        <f t="shared" si="87"/>
        <v>5</v>
      </c>
      <c r="F491" s="117">
        <f t="shared" ref="F491" si="91">E491</f>
        <v>5</v>
      </c>
      <c r="G491" s="42" t="s">
        <v>21733</v>
      </c>
      <c r="H491" t="str">
        <f t="shared" si="89"/>
        <v>骶神经丛</v>
      </c>
      <c r="I491" s="124">
        <f t="shared" si="90"/>
        <v>5</v>
      </c>
    </row>
    <row r="492" spans="1:9">
      <c r="A492" s="40"/>
      <c r="B492" s="40" t="s">
        <v>22189</v>
      </c>
      <c r="C492" s="39">
        <f>Matrix!B5917</f>
        <v>0</v>
      </c>
      <c r="D492" s="93">
        <f t="shared" si="86"/>
        <v>5</v>
      </c>
      <c r="E492" s="97">
        <f t="shared" si="87"/>
        <v>5</v>
      </c>
      <c r="F492" s="97">
        <f>MAX(E492:E493)</f>
        <v>5</v>
      </c>
      <c r="G492" s="60" t="s">
        <v>21751</v>
      </c>
      <c r="H492" t="str">
        <f t="shared" si="89"/>
        <v>骶神经</v>
      </c>
      <c r="I492" s="124">
        <f t="shared" si="90"/>
        <v>5</v>
      </c>
    </row>
    <row r="493" spans="1:9" hidden="1">
      <c r="A493" s="40"/>
      <c r="B493" s="40" t="s">
        <v>22190</v>
      </c>
      <c r="C493" s="39">
        <f>Matrix!B2638</f>
        <v>0</v>
      </c>
      <c r="D493" s="93">
        <f t="shared" si="86"/>
        <v>5</v>
      </c>
      <c r="E493" s="97">
        <f t="shared" si="87"/>
        <v>5</v>
      </c>
      <c r="F493" s="51"/>
      <c r="G493" s="60"/>
      <c r="I493" s="124"/>
    </row>
    <row r="494" spans="1:9">
      <c r="A494" s="40"/>
      <c r="B494" s="40" t="s">
        <v>22545</v>
      </c>
      <c r="C494" s="39">
        <f>Matrix!B5923</f>
        <v>0</v>
      </c>
      <c r="D494" s="93">
        <f t="shared" si="86"/>
        <v>5</v>
      </c>
      <c r="E494" s="97">
        <f t="shared" si="87"/>
        <v>5</v>
      </c>
      <c r="F494" s="97">
        <f>MAX(E494:E495)</f>
        <v>5</v>
      </c>
      <c r="G494" s="40" t="s">
        <v>21764</v>
      </c>
      <c r="H494" t="str">
        <f t="shared" si="89"/>
        <v>坐骨神经</v>
      </c>
      <c r="I494" s="124">
        <f t="shared" si="90"/>
        <v>5</v>
      </c>
    </row>
    <row r="495" spans="1:9" hidden="1">
      <c r="A495" s="40"/>
      <c r="B495" s="40" t="s">
        <v>22546</v>
      </c>
      <c r="C495" s="39">
        <f>Matrix!B2639</f>
        <v>0</v>
      </c>
      <c r="D495" s="93">
        <f t="shared" si="86"/>
        <v>5</v>
      </c>
      <c r="E495" s="97">
        <f t="shared" si="87"/>
        <v>5</v>
      </c>
      <c r="F495" s="51"/>
      <c r="G495" s="40"/>
      <c r="I495" s="124"/>
    </row>
    <row r="496" spans="1:9">
      <c r="A496" s="40"/>
      <c r="B496" s="81" t="s">
        <v>22547</v>
      </c>
      <c r="C496" s="39">
        <f>Matrix!B5759</f>
        <v>0</v>
      </c>
      <c r="D496" s="93">
        <f t="shared" si="86"/>
        <v>5</v>
      </c>
      <c r="E496" s="97">
        <f t="shared" si="87"/>
        <v>5</v>
      </c>
      <c r="F496" s="117">
        <f t="shared" ref="F496" si="92">E496</f>
        <v>5</v>
      </c>
      <c r="G496" s="44" t="s">
        <v>23842</v>
      </c>
      <c r="H496" t="str">
        <f t="shared" si="89"/>
        <v>腰椎神经</v>
      </c>
      <c r="I496" s="124">
        <f t="shared" si="90"/>
        <v>5</v>
      </c>
    </row>
    <row r="497" spans="1:9">
      <c r="A497" s="40"/>
      <c r="B497" s="40" t="s">
        <v>22548</v>
      </c>
      <c r="C497" s="39">
        <f>Matrix!B2635</f>
        <v>0</v>
      </c>
      <c r="D497" s="93">
        <f t="shared" si="86"/>
        <v>5</v>
      </c>
      <c r="E497" s="97">
        <f t="shared" si="87"/>
        <v>5</v>
      </c>
      <c r="F497" s="97">
        <f>MAX(E497:E499)</f>
        <v>5</v>
      </c>
      <c r="G497" s="40" t="s">
        <v>21794</v>
      </c>
      <c r="H497" t="str">
        <f t="shared" si="89"/>
        <v>视神经</v>
      </c>
      <c r="I497" s="124">
        <f t="shared" si="90"/>
        <v>5</v>
      </c>
    </row>
    <row r="498" spans="1:9" hidden="1">
      <c r="A498" s="40"/>
      <c r="B498" s="40" t="s">
        <v>22549</v>
      </c>
      <c r="C498" s="39">
        <f>Matrix!B2595</f>
        <v>0</v>
      </c>
      <c r="D498" s="93">
        <f t="shared" si="86"/>
        <v>5</v>
      </c>
      <c r="E498" s="97">
        <f t="shared" si="87"/>
        <v>5</v>
      </c>
      <c r="F498" s="51"/>
      <c r="G498" s="40"/>
      <c r="I498" s="124"/>
    </row>
    <row r="499" spans="1:9" hidden="1">
      <c r="A499" s="40"/>
      <c r="B499" s="40" t="s">
        <v>22550</v>
      </c>
      <c r="C499" s="39">
        <f>Matrix!B5849</f>
        <v>0</v>
      </c>
      <c r="D499" s="93">
        <f t="shared" si="86"/>
        <v>5</v>
      </c>
      <c r="E499" s="97">
        <f t="shared" si="87"/>
        <v>5</v>
      </c>
      <c r="F499" s="51"/>
      <c r="G499" s="40"/>
      <c r="I499" s="124"/>
    </row>
    <row r="500" spans="1:9">
      <c r="A500" s="76"/>
      <c r="B500" s="40" t="s">
        <v>22551</v>
      </c>
      <c r="C500" s="39">
        <f>Matrix!B2615</f>
        <v>0</v>
      </c>
      <c r="D500" s="93">
        <f t="shared" si="86"/>
        <v>5</v>
      </c>
      <c r="E500" s="97">
        <f t="shared" si="87"/>
        <v>5</v>
      </c>
      <c r="F500" s="97">
        <f>MAX(E500:E502)</f>
        <v>5</v>
      </c>
      <c r="G500" s="40" t="s">
        <v>21809</v>
      </c>
      <c r="H500" t="str">
        <f t="shared" si="89"/>
        <v>听神经</v>
      </c>
      <c r="I500" s="124">
        <f t="shared" si="90"/>
        <v>5</v>
      </c>
    </row>
    <row r="501" spans="1:9" hidden="1">
      <c r="A501" s="76"/>
      <c r="B501" s="40" t="s">
        <v>22552</v>
      </c>
      <c r="C501" s="39">
        <f>Matrix!B5538</f>
        <v>0</v>
      </c>
      <c r="D501" s="93">
        <f t="shared" si="86"/>
        <v>5</v>
      </c>
      <c r="E501" s="97">
        <f t="shared" si="87"/>
        <v>5</v>
      </c>
      <c r="F501" s="51"/>
      <c r="G501" s="40"/>
      <c r="I501" s="124"/>
    </row>
    <row r="502" spans="1:9" hidden="1">
      <c r="A502" s="76"/>
      <c r="B502" s="40" t="s">
        <v>22553</v>
      </c>
      <c r="C502" s="39">
        <f>Matrix!B2649</f>
        <v>0</v>
      </c>
      <c r="D502" s="93">
        <f t="shared" si="86"/>
        <v>5</v>
      </c>
      <c r="E502" s="97">
        <f t="shared" si="87"/>
        <v>5</v>
      </c>
      <c r="F502" s="51"/>
      <c r="G502" s="40"/>
      <c r="I502" s="124"/>
    </row>
    <row r="503" spans="1:9">
      <c r="A503" s="76"/>
      <c r="B503" s="40" t="s">
        <v>22554</v>
      </c>
      <c r="C503" s="39">
        <f>Matrix!B2617</f>
        <v>0</v>
      </c>
      <c r="D503" s="93">
        <f t="shared" si="86"/>
        <v>5</v>
      </c>
      <c r="E503" s="97">
        <f t="shared" si="87"/>
        <v>5</v>
      </c>
      <c r="F503" s="117">
        <f t="shared" ref="F503:F506" si="93">E503</f>
        <v>5</v>
      </c>
      <c r="G503" s="40" t="s">
        <v>22555</v>
      </c>
      <c r="H503" t="str">
        <f t="shared" si="89"/>
        <v>胸段脊神经（心）</v>
      </c>
      <c r="I503" s="124">
        <f t="shared" si="90"/>
        <v>5</v>
      </c>
    </row>
    <row r="504" spans="1:9">
      <c r="A504" s="76"/>
      <c r="B504" s="40" t="s">
        <v>22556</v>
      </c>
      <c r="C504" s="39">
        <f>Matrix!B2618</f>
        <v>0</v>
      </c>
      <c r="D504" s="93">
        <f t="shared" si="86"/>
        <v>5</v>
      </c>
      <c r="E504" s="97">
        <f t="shared" si="87"/>
        <v>5</v>
      </c>
      <c r="F504" s="117">
        <f t="shared" si="93"/>
        <v>5</v>
      </c>
      <c r="G504" s="40" t="s">
        <v>21840</v>
      </c>
      <c r="H504" t="str">
        <f t="shared" si="89"/>
        <v>颈段脊神经</v>
      </c>
      <c r="I504" s="124">
        <f t="shared" si="90"/>
        <v>5</v>
      </c>
    </row>
    <row r="505" spans="1:9">
      <c r="A505" s="76"/>
      <c r="B505" s="40" t="s">
        <v>22557</v>
      </c>
      <c r="C505" s="39">
        <f>Matrix!B2620</f>
        <v>0</v>
      </c>
      <c r="D505" s="93">
        <f t="shared" si="86"/>
        <v>5</v>
      </c>
      <c r="E505" s="97">
        <f t="shared" si="87"/>
        <v>5</v>
      </c>
      <c r="F505" s="117">
        <f t="shared" si="93"/>
        <v>5</v>
      </c>
      <c r="G505" s="40" t="s">
        <v>21855</v>
      </c>
      <c r="H505" t="str">
        <f t="shared" si="89"/>
        <v>手及足相关脊神经</v>
      </c>
      <c r="I505" s="124">
        <f t="shared" si="90"/>
        <v>5</v>
      </c>
    </row>
    <row r="506" spans="1:9">
      <c r="A506" s="76"/>
      <c r="B506" s="40" t="s">
        <v>22558</v>
      </c>
      <c r="C506" s="39">
        <f>Matrix!B2622</f>
        <v>0</v>
      </c>
      <c r="D506" s="93">
        <f t="shared" si="86"/>
        <v>5</v>
      </c>
      <c r="E506" s="97">
        <f t="shared" si="87"/>
        <v>5</v>
      </c>
      <c r="F506" s="117">
        <f t="shared" si="93"/>
        <v>5</v>
      </c>
      <c r="G506" s="40" t="s">
        <v>21870</v>
      </c>
      <c r="H506" t="str">
        <f t="shared" si="89"/>
        <v>腰背脊神经</v>
      </c>
      <c r="I506" s="124">
        <f t="shared" si="90"/>
        <v>5</v>
      </c>
    </row>
    <row r="507" spans="1:9">
      <c r="A507" s="76"/>
      <c r="B507" s="40" t="s">
        <v>22559</v>
      </c>
      <c r="C507" s="39">
        <f>Matrix!B2625</f>
        <v>0</v>
      </c>
      <c r="D507" s="93">
        <f t="shared" si="86"/>
        <v>5</v>
      </c>
      <c r="E507" s="97">
        <f t="shared" si="87"/>
        <v>5</v>
      </c>
      <c r="F507" s="97">
        <f>MAX(E507:E510)</f>
        <v>5</v>
      </c>
      <c r="G507" s="40" t="s">
        <v>21900</v>
      </c>
      <c r="H507" t="str">
        <f t="shared" si="89"/>
        <v>舌咽神经</v>
      </c>
      <c r="I507" s="124">
        <f t="shared" si="90"/>
        <v>5</v>
      </c>
    </row>
    <row r="508" spans="1:9" hidden="1">
      <c r="A508" s="76"/>
      <c r="B508" s="40" t="s">
        <v>22560</v>
      </c>
      <c r="C508" s="39">
        <f>Matrix!B2632</f>
        <v>0</v>
      </c>
      <c r="D508" s="93">
        <f t="shared" ref="D508:D536" si="94">ROUNDUP(ABS(75-C508)/Base_Value*nerve_factor,1)</f>
        <v>5</v>
      </c>
      <c r="E508" s="97">
        <f t="shared" ref="E508:E536" si="95">IF(D508&gt;Max_Value,Max_Value,IF(D508&lt;0,0,D508))</f>
        <v>5</v>
      </c>
      <c r="F508" s="51"/>
      <c r="G508" s="40"/>
      <c r="I508" s="124"/>
    </row>
    <row r="509" spans="1:9" hidden="1">
      <c r="A509" s="76"/>
      <c r="B509" s="40" t="s">
        <v>22561</v>
      </c>
      <c r="C509" s="39">
        <f>Matrix!B2644</f>
        <v>0</v>
      </c>
      <c r="D509" s="93">
        <f t="shared" si="94"/>
        <v>5</v>
      </c>
      <c r="E509" s="97">
        <f t="shared" si="95"/>
        <v>5</v>
      </c>
      <c r="F509" s="51"/>
      <c r="G509" s="40"/>
      <c r="I509" s="124"/>
    </row>
    <row r="510" spans="1:9" hidden="1">
      <c r="A510" s="76"/>
      <c r="B510" s="40" t="s">
        <v>22562</v>
      </c>
      <c r="C510" s="39">
        <f>Matrix!B5695</f>
        <v>0</v>
      </c>
      <c r="D510" s="93">
        <f t="shared" si="94"/>
        <v>5</v>
      </c>
      <c r="E510" s="97">
        <f t="shared" si="95"/>
        <v>5</v>
      </c>
      <c r="F510" s="51"/>
      <c r="G510" s="40"/>
      <c r="I510" s="124"/>
    </row>
    <row r="511" spans="1:9">
      <c r="A511" s="76"/>
      <c r="B511" s="40" t="s">
        <v>22563</v>
      </c>
      <c r="C511" s="39">
        <f>Matrix!B2627</f>
        <v>0</v>
      </c>
      <c r="D511" s="93">
        <f t="shared" si="94"/>
        <v>5</v>
      </c>
      <c r="E511" s="97">
        <f t="shared" si="95"/>
        <v>5</v>
      </c>
      <c r="F511" s="97">
        <f>MAX(E511:E512)</f>
        <v>5</v>
      </c>
      <c r="G511" s="40" t="s">
        <v>21915</v>
      </c>
      <c r="H511" t="str">
        <f t="shared" si="89"/>
        <v>舌下神经</v>
      </c>
      <c r="I511" s="124">
        <f t="shared" si="90"/>
        <v>5</v>
      </c>
    </row>
    <row r="512" spans="1:9" hidden="1">
      <c r="A512" s="76"/>
      <c r="B512" s="40" t="s">
        <v>22564</v>
      </c>
      <c r="C512" s="39">
        <f>Matrix!B2643</f>
        <v>0</v>
      </c>
      <c r="D512" s="93">
        <f t="shared" si="94"/>
        <v>5</v>
      </c>
      <c r="E512" s="97">
        <f t="shared" si="95"/>
        <v>5</v>
      </c>
      <c r="F512" s="51"/>
      <c r="G512" s="40"/>
      <c r="I512" s="124"/>
    </row>
    <row r="513" spans="1:9">
      <c r="A513" s="76"/>
      <c r="B513" s="40" t="s">
        <v>22565</v>
      </c>
      <c r="C513" s="39">
        <f>Matrix!B2630</f>
        <v>0</v>
      </c>
      <c r="D513" s="93">
        <f t="shared" si="94"/>
        <v>5</v>
      </c>
      <c r="E513" s="97">
        <f t="shared" si="95"/>
        <v>5</v>
      </c>
      <c r="F513" s="117">
        <f t="shared" ref="F513:F518" si="96">E513</f>
        <v>5</v>
      </c>
      <c r="G513" s="40" t="s">
        <v>21960</v>
      </c>
      <c r="H513" t="str">
        <f t="shared" si="89"/>
        <v>骶丛</v>
      </c>
      <c r="I513" s="124">
        <f t="shared" si="90"/>
        <v>5</v>
      </c>
    </row>
    <row r="514" spans="1:9">
      <c r="A514" s="76"/>
      <c r="B514" s="40" t="s">
        <v>22566</v>
      </c>
      <c r="C514" s="39">
        <f>Matrix!B2631</f>
        <v>0</v>
      </c>
      <c r="D514" s="93">
        <f t="shared" si="94"/>
        <v>5</v>
      </c>
      <c r="E514" s="97">
        <f t="shared" si="95"/>
        <v>5</v>
      </c>
      <c r="F514" s="117">
        <f t="shared" si="96"/>
        <v>5</v>
      </c>
      <c r="G514" s="40" t="s">
        <v>21972</v>
      </c>
      <c r="H514" t="str">
        <f t="shared" si="89"/>
        <v>腰骶部脊神经</v>
      </c>
      <c r="I514" s="124">
        <f t="shared" si="90"/>
        <v>5</v>
      </c>
    </row>
    <row r="515" spans="1:9">
      <c r="A515" s="76"/>
      <c r="B515" s="40" t="s">
        <v>22567</v>
      </c>
      <c r="C515" s="39">
        <f>Matrix!B2633</f>
        <v>0</v>
      </c>
      <c r="D515" s="93">
        <f t="shared" si="94"/>
        <v>5</v>
      </c>
      <c r="E515" s="97">
        <f t="shared" si="95"/>
        <v>5</v>
      </c>
      <c r="F515" s="117">
        <f t="shared" si="96"/>
        <v>5</v>
      </c>
      <c r="G515" s="40" t="s">
        <v>21987</v>
      </c>
      <c r="H515" t="str">
        <f t="shared" si="89"/>
        <v>颈丛</v>
      </c>
      <c r="I515" s="124">
        <f t="shared" si="90"/>
        <v>5</v>
      </c>
    </row>
    <row r="516" spans="1:9">
      <c r="A516" s="76"/>
      <c r="B516" s="40" t="s">
        <v>22568</v>
      </c>
      <c r="C516" s="39">
        <f>Matrix!B2634</f>
        <v>0</v>
      </c>
      <c r="D516" s="93">
        <f t="shared" si="94"/>
        <v>5</v>
      </c>
      <c r="E516" s="97">
        <f t="shared" si="95"/>
        <v>5</v>
      </c>
      <c r="F516" s="117">
        <f t="shared" si="96"/>
        <v>5</v>
      </c>
      <c r="G516" s="40" t="s">
        <v>22001</v>
      </c>
      <c r="H516" t="str">
        <f t="shared" si="89"/>
        <v>嗅神经</v>
      </c>
      <c r="I516" s="124">
        <f t="shared" si="90"/>
        <v>5</v>
      </c>
    </row>
    <row r="517" spans="1:9">
      <c r="A517" s="76"/>
      <c r="B517" s="40" t="s">
        <v>22569</v>
      </c>
      <c r="C517" s="39">
        <f>Matrix!B2636</f>
        <v>0</v>
      </c>
      <c r="D517" s="93">
        <f t="shared" si="94"/>
        <v>5</v>
      </c>
      <c r="E517" s="97">
        <f t="shared" si="95"/>
        <v>5</v>
      </c>
      <c r="F517" s="117">
        <f t="shared" si="96"/>
        <v>5</v>
      </c>
      <c r="G517" s="40" t="s">
        <v>22570</v>
      </c>
      <c r="H517" t="str">
        <f t="shared" si="89"/>
        <v>胸段脊神经（脾、胰）</v>
      </c>
      <c r="I517" s="124">
        <f t="shared" si="90"/>
        <v>5</v>
      </c>
    </row>
    <row r="518" spans="1:9">
      <c r="A518" s="40"/>
      <c r="B518" s="40" t="s">
        <v>22571</v>
      </c>
      <c r="C518" s="39">
        <f>Matrix!B2642</f>
        <v>0</v>
      </c>
      <c r="D518" s="93">
        <f t="shared" si="94"/>
        <v>5</v>
      </c>
      <c r="E518" s="97">
        <f t="shared" si="95"/>
        <v>5</v>
      </c>
      <c r="F518" s="117">
        <f t="shared" si="96"/>
        <v>5</v>
      </c>
      <c r="G518" s="40" t="s">
        <v>22025</v>
      </c>
      <c r="H518" t="str">
        <f t="shared" si="89"/>
        <v>胸神经</v>
      </c>
      <c r="I518" s="124">
        <f t="shared" si="90"/>
        <v>5</v>
      </c>
    </row>
    <row r="519" spans="1:9">
      <c r="A519" s="40"/>
      <c r="B519" s="40" t="s">
        <v>22572</v>
      </c>
      <c r="C519" s="39">
        <f>Matrix!B2616</f>
        <v>0</v>
      </c>
      <c r="D519" s="93">
        <f t="shared" si="94"/>
        <v>5</v>
      </c>
      <c r="E519" s="97">
        <f t="shared" si="95"/>
        <v>5</v>
      </c>
      <c r="F519" s="97">
        <f>MAX(E519:E521)</f>
        <v>5</v>
      </c>
      <c r="G519" s="40" t="s">
        <v>22036</v>
      </c>
      <c r="H519" t="str">
        <f t="shared" si="89"/>
        <v>面神经</v>
      </c>
      <c r="I519" s="124">
        <f t="shared" si="90"/>
        <v>5</v>
      </c>
    </row>
    <row r="520" spans="1:9" hidden="1">
      <c r="A520" s="40"/>
      <c r="B520" s="40" t="s">
        <v>22573</v>
      </c>
      <c r="C520" s="39">
        <f>Matrix!B2623</f>
        <v>0</v>
      </c>
      <c r="D520" s="93">
        <f t="shared" si="94"/>
        <v>5</v>
      </c>
      <c r="E520" s="97">
        <f t="shared" si="95"/>
        <v>5</v>
      </c>
      <c r="F520" s="51"/>
      <c r="G520" s="40"/>
      <c r="I520" s="124"/>
    </row>
    <row r="521" spans="1:9" hidden="1">
      <c r="A521" s="40"/>
      <c r="B521" s="40" t="s">
        <v>22574</v>
      </c>
      <c r="C521" s="39">
        <f>Matrix!B5670</f>
        <v>0</v>
      </c>
      <c r="D521" s="93">
        <f t="shared" si="94"/>
        <v>5</v>
      </c>
      <c r="E521" s="97">
        <f t="shared" si="95"/>
        <v>5</v>
      </c>
      <c r="F521" s="51"/>
      <c r="G521" s="40"/>
      <c r="I521" s="124"/>
    </row>
    <row r="522" spans="1:9">
      <c r="A522" s="40"/>
      <c r="B522" s="40" t="s">
        <v>22575</v>
      </c>
      <c r="C522" s="39">
        <f>Matrix!B2645</f>
        <v>0</v>
      </c>
      <c r="D522" s="93">
        <f t="shared" si="94"/>
        <v>5</v>
      </c>
      <c r="E522" s="97">
        <f t="shared" si="95"/>
        <v>5</v>
      </c>
      <c r="F522" s="117">
        <f t="shared" ref="F522:F525" si="97">E522</f>
        <v>5</v>
      </c>
      <c r="G522" s="40" t="s">
        <v>22063</v>
      </c>
      <c r="H522" t="str">
        <f t="shared" si="89"/>
        <v>臂丛内侧束</v>
      </c>
      <c r="I522" s="124">
        <f t="shared" si="90"/>
        <v>5</v>
      </c>
    </row>
    <row r="523" spans="1:9">
      <c r="A523" s="40"/>
      <c r="B523" s="40" t="s">
        <v>22576</v>
      </c>
      <c r="C523" s="39">
        <f>Matrix!B2646</f>
        <v>0</v>
      </c>
      <c r="D523" s="93">
        <f t="shared" si="94"/>
        <v>5</v>
      </c>
      <c r="E523" s="97">
        <f t="shared" si="95"/>
        <v>5</v>
      </c>
      <c r="F523" s="97">
        <v>0</v>
      </c>
      <c r="G523" s="40" t="s">
        <v>22577</v>
      </c>
      <c r="H523" t="str">
        <f t="shared" si="89"/>
        <v>腰段脊神经（子宫）</v>
      </c>
      <c r="I523" s="124">
        <f t="shared" si="90"/>
        <v>0</v>
      </c>
    </row>
    <row r="524" spans="1:9">
      <c r="A524" s="40"/>
      <c r="B524" s="40" t="s">
        <v>22578</v>
      </c>
      <c r="C524" s="39">
        <f>Matrix!B2647</f>
        <v>0</v>
      </c>
      <c r="D524" s="93">
        <f t="shared" si="94"/>
        <v>5</v>
      </c>
      <c r="E524" s="97">
        <f t="shared" si="95"/>
        <v>5</v>
      </c>
      <c r="F524" s="97">
        <v>0</v>
      </c>
      <c r="G524" s="40" t="s">
        <v>22579</v>
      </c>
      <c r="H524" t="str">
        <f t="shared" si="89"/>
        <v>腰段脊神经（阴道）</v>
      </c>
      <c r="I524" s="124">
        <f t="shared" si="90"/>
        <v>0</v>
      </c>
    </row>
    <row r="525" spans="1:9">
      <c r="A525" s="40"/>
      <c r="B525" s="40" t="s">
        <v>22580</v>
      </c>
      <c r="C525" s="39">
        <f>Matrix!B5850</f>
        <v>0</v>
      </c>
      <c r="D525" s="93">
        <f t="shared" si="94"/>
        <v>5</v>
      </c>
      <c r="E525" s="97">
        <f t="shared" si="95"/>
        <v>5</v>
      </c>
      <c r="F525" s="117">
        <f t="shared" si="97"/>
        <v>5</v>
      </c>
      <c r="G525" s="40" t="s">
        <v>22581</v>
      </c>
      <c r="H525" t="str">
        <f t="shared" si="89"/>
        <v>动眼神经</v>
      </c>
      <c r="I525" s="124">
        <f t="shared" si="90"/>
        <v>5</v>
      </c>
    </row>
    <row r="526" spans="1:9">
      <c r="A526" s="40"/>
      <c r="B526" s="40" t="s">
        <v>22582</v>
      </c>
      <c r="C526" s="39">
        <f>Matrix!B2648</f>
        <v>0</v>
      </c>
      <c r="D526" s="93">
        <f t="shared" si="94"/>
        <v>5</v>
      </c>
      <c r="E526" s="97">
        <f t="shared" si="95"/>
        <v>5</v>
      </c>
      <c r="F526" s="97">
        <f>MAX(E526:E529)</f>
        <v>5</v>
      </c>
      <c r="G526" s="40" t="s">
        <v>11438</v>
      </c>
      <c r="H526" t="str">
        <f t="shared" si="89"/>
        <v>迷走神经</v>
      </c>
      <c r="I526" s="124">
        <f t="shared" si="90"/>
        <v>5</v>
      </c>
    </row>
    <row r="527" spans="1:9" hidden="1">
      <c r="A527" s="40"/>
      <c r="B527" s="40" t="s">
        <v>22583</v>
      </c>
      <c r="C527" s="39">
        <f>Matrix!B6008</f>
        <v>0</v>
      </c>
      <c r="D527" s="93">
        <f t="shared" si="94"/>
        <v>5</v>
      </c>
      <c r="E527" s="97">
        <f t="shared" si="95"/>
        <v>5</v>
      </c>
      <c r="F527" s="51"/>
      <c r="G527" s="40"/>
      <c r="I527" s="124"/>
    </row>
    <row r="528" spans="1:9" hidden="1">
      <c r="A528" s="40"/>
      <c r="B528" s="40" t="s">
        <v>23391</v>
      </c>
      <c r="C528" s="39">
        <f>Matrix!B1839</f>
        <v>0</v>
      </c>
      <c r="D528" s="93">
        <f t="shared" si="94"/>
        <v>5</v>
      </c>
      <c r="E528" s="97">
        <f t="shared" si="95"/>
        <v>5</v>
      </c>
      <c r="F528" s="51"/>
      <c r="G528" s="40"/>
      <c r="I528" s="124"/>
    </row>
    <row r="529" spans="1:9" hidden="1">
      <c r="A529" s="40"/>
      <c r="B529" s="40" t="s">
        <v>22584</v>
      </c>
      <c r="C529" s="39">
        <f>Matrix!B2641</f>
        <v>0</v>
      </c>
      <c r="D529" s="93">
        <f t="shared" si="94"/>
        <v>5</v>
      </c>
      <c r="E529" s="97">
        <f t="shared" si="95"/>
        <v>5</v>
      </c>
      <c r="F529" s="51"/>
      <c r="G529" s="40"/>
      <c r="I529" s="124"/>
    </row>
    <row r="530" spans="1:9">
      <c r="A530" s="40"/>
      <c r="B530" s="40" t="s">
        <v>22585</v>
      </c>
      <c r="C530" s="39">
        <f>Matrix!B5454</f>
        <v>0</v>
      </c>
      <c r="D530" s="93">
        <f t="shared" si="94"/>
        <v>5</v>
      </c>
      <c r="E530" s="97">
        <f t="shared" si="95"/>
        <v>5</v>
      </c>
      <c r="F530" s="97">
        <f>MAX(E530:E531)</f>
        <v>5</v>
      </c>
      <c r="G530" s="40" t="s">
        <v>22587</v>
      </c>
      <c r="H530" t="str">
        <f t="shared" si="89"/>
        <v>外展神经</v>
      </c>
      <c r="I530" s="124">
        <f t="shared" si="90"/>
        <v>5</v>
      </c>
    </row>
    <row r="531" spans="1:9" hidden="1">
      <c r="A531" s="40"/>
      <c r="B531" s="40" t="s">
        <v>22586</v>
      </c>
      <c r="C531" s="39">
        <f>Matrix!B2640</f>
        <v>0</v>
      </c>
      <c r="D531" s="93">
        <f t="shared" si="94"/>
        <v>5</v>
      </c>
      <c r="E531" s="97">
        <f t="shared" si="95"/>
        <v>5</v>
      </c>
      <c r="F531" s="51"/>
      <c r="G531" s="40"/>
      <c r="I531" s="124"/>
    </row>
    <row r="532" spans="1:9">
      <c r="A532" s="40"/>
      <c r="B532" s="40" t="s">
        <v>22588</v>
      </c>
      <c r="C532" s="39">
        <f>Matrix!B5671</f>
        <v>0</v>
      </c>
      <c r="D532" s="93">
        <f t="shared" si="94"/>
        <v>5</v>
      </c>
      <c r="E532" s="97">
        <f t="shared" si="95"/>
        <v>5</v>
      </c>
      <c r="F532" s="117">
        <v>0</v>
      </c>
      <c r="G532" s="40" t="s">
        <v>23841</v>
      </c>
      <c r="H532" t="str">
        <f t="shared" si="89"/>
        <v>面神经瘫</v>
      </c>
      <c r="I532" s="124">
        <f t="shared" si="90"/>
        <v>0</v>
      </c>
    </row>
    <row r="533" spans="1:9">
      <c r="A533" s="40"/>
      <c r="B533" s="63" t="s">
        <v>22589</v>
      </c>
      <c r="C533" s="39">
        <f>Matrix!B5500</f>
        <v>0</v>
      </c>
      <c r="D533" s="93">
        <f t="shared" si="94"/>
        <v>5</v>
      </c>
      <c r="E533" s="97">
        <f t="shared" si="95"/>
        <v>5</v>
      </c>
      <c r="F533" s="117">
        <v>0</v>
      </c>
      <c r="G533" s="43" t="s">
        <v>22590</v>
      </c>
      <c r="H533" t="str">
        <f t="shared" si="89"/>
        <v>脊髓侧索硬化征</v>
      </c>
      <c r="I533" s="124">
        <f t="shared" si="90"/>
        <v>0</v>
      </c>
    </row>
    <row r="534" spans="1:9">
      <c r="A534" s="40"/>
      <c r="B534" s="63" t="s">
        <v>22591</v>
      </c>
      <c r="C534" s="39">
        <f>Matrix!B2812</f>
        <v>0</v>
      </c>
      <c r="D534" s="93">
        <f t="shared" si="94"/>
        <v>5</v>
      </c>
      <c r="E534" s="97">
        <f t="shared" si="95"/>
        <v>5</v>
      </c>
      <c r="F534" s="117">
        <v>0</v>
      </c>
      <c r="G534" s="63" t="s">
        <v>22592</v>
      </c>
      <c r="H534" t="str">
        <f t="shared" si="89"/>
        <v>多发性神经炎</v>
      </c>
      <c r="I534" s="124">
        <f t="shared" si="90"/>
        <v>0</v>
      </c>
    </row>
    <row r="535" spans="1:9">
      <c r="A535" s="40"/>
      <c r="B535" s="63" t="s">
        <v>22593</v>
      </c>
      <c r="C535" s="39">
        <f>Matrix!B2004</f>
        <v>0</v>
      </c>
      <c r="D535" s="93">
        <f t="shared" si="94"/>
        <v>5</v>
      </c>
      <c r="E535" s="97">
        <f t="shared" si="95"/>
        <v>5</v>
      </c>
      <c r="F535" s="117">
        <v>0</v>
      </c>
      <c r="G535" s="63" t="s">
        <v>22594</v>
      </c>
      <c r="H535" t="str">
        <f t="shared" si="89"/>
        <v>多发性硬化</v>
      </c>
      <c r="I535" s="124">
        <f t="shared" si="90"/>
        <v>0</v>
      </c>
    </row>
    <row r="536" spans="1:9">
      <c r="A536" s="40"/>
      <c r="B536" s="40" t="s">
        <v>22595</v>
      </c>
      <c r="C536" s="39">
        <f>Matrix!B6104</f>
        <v>0</v>
      </c>
      <c r="D536" s="93">
        <f t="shared" si="94"/>
        <v>5</v>
      </c>
      <c r="E536" s="97">
        <f t="shared" si="95"/>
        <v>5</v>
      </c>
      <c r="F536" s="117">
        <f t="shared" ref="F536" si="98">E536</f>
        <v>5</v>
      </c>
      <c r="G536" s="40" t="s">
        <v>22596</v>
      </c>
      <c r="H536" t="str">
        <f t="shared" si="89"/>
        <v>颅神经</v>
      </c>
      <c r="I536" s="124">
        <f t="shared" si="90"/>
        <v>5</v>
      </c>
    </row>
    <row r="537" spans="1:9">
      <c r="A537" s="57">
        <v>9.3000000000000007</v>
      </c>
      <c r="B537" s="57" t="s">
        <v>21839</v>
      </c>
      <c r="C537" s="100"/>
      <c r="D537" s="100"/>
      <c r="E537" s="100"/>
      <c r="F537" s="100"/>
      <c r="G537" s="57"/>
    </row>
    <row r="538" spans="1:9">
      <c r="A538" s="40"/>
      <c r="B538" s="40" t="s">
        <v>22597</v>
      </c>
      <c r="C538" s="39">
        <f>Matrix!B5794</f>
        <v>0</v>
      </c>
      <c r="D538" s="93">
        <f>ROUNDUP(ABS(75-C538)/Base_Value*nerve_factor,1)</f>
        <v>5</v>
      </c>
      <c r="E538" s="97">
        <f>IF(D538&gt;Max_Value,Max_Value,IF(D538&lt;0,0,D538))</f>
        <v>5</v>
      </c>
      <c r="F538" s="117">
        <f t="shared" ref="F538" si="99">E538</f>
        <v>5</v>
      </c>
      <c r="G538" s="40" t="s">
        <v>21854</v>
      </c>
    </row>
    <row r="539" spans="1:9">
      <c r="A539" s="57">
        <v>9.4</v>
      </c>
      <c r="B539" s="57" t="s">
        <v>21714</v>
      </c>
      <c r="C539" s="100"/>
      <c r="D539" s="100"/>
      <c r="E539" s="100"/>
      <c r="F539" s="100"/>
      <c r="G539" s="71"/>
    </row>
    <row r="540" spans="1:9">
      <c r="A540" s="40"/>
      <c r="B540" s="40" t="s">
        <v>22598</v>
      </c>
      <c r="C540" s="39">
        <f>Matrix!B5587</f>
        <v>0</v>
      </c>
      <c r="D540" s="93">
        <f t="shared" ref="D540:D546" si="100">ROUNDUP(ABS(75-C540)/Base_Value*nerve_factor,1)</f>
        <v>5</v>
      </c>
      <c r="E540" s="97">
        <f t="shared" ref="E540:E546" si="101">IF(D540&gt;Max_Value,Max_Value,IF(D540&lt;0,0,D540))</f>
        <v>5</v>
      </c>
      <c r="F540" s="117">
        <f t="shared" ref="F540:F546" si="102">E540</f>
        <v>5</v>
      </c>
      <c r="G540" s="40" t="s">
        <v>21885</v>
      </c>
    </row>
    <row r="541" spans="1:9">
      <c r="A541" s="40"/>
      <c r="B541" s="40" t="s">
        <v>22599</v>
      </c>
      <c r="C541" s="39">
        <f>Matrix!B5588</f>
        <v>0</v>
      </c>
      <c r="D541" s="93">
        <f t="shared" si="100"/>
        <v>5</v>
      </c>
      <c r="E541" s="97">
        <f t="shared" si="101"/>
        <v>5</v>
      </c>
      <c r="F541" s="117">
        <f t="shared" si="102"/>
        <v>5</v>
      </c>
      <c r="G541" s="40" t="s">
        <v>21899</v>
      </c>
    </row>
    <row r="542" spans="1:9">
      <c r="A542" s="40"/>
      <c r="B542" s="63" t="s">
        <v>22600</v>
      </c>
      <c r="C542" s="39">
        <f>Matrix!B5840</f>
        <v>0</v>
      </c>
      <c r="D542" s="93">
        <f t="shared" si="100"/>
        <v>5</v>
      </c>
      <c r="E542" s="97">
        <f t="shared" si="101"/>
        <v>5</v>
      </c>
      <c r="F542" s="117">
        <f t="shared" si="102"/>
        <v>5</v>
      </c>
      <c r="G542" s="63" t="s">
        <v>21914</v>
      </c>
    </row>
    <row r="543" spans="1:9">
      <c r="A543" s="40"/>
      <c r="B543" s="63" t="s">
        <v>22601</v>
      </c>
      <c r="C543" s="39">
        <f>Matrix!B5842</f>
        <v>0</v>
      </c>
      <c r="D543" s="93">
        <f t="shared" si="100"/>
        <v>5</v>
      </c>
      <c r="E543" s="97">
        <f t="shared" si="101"/>
        <v>5</v>
      </c>
      <c r="F543" s="117">
        <f t="shared" si="102"/>
        <v>5</v>
      </c>
      <c r="G543" s="63" t="s">
        <v>21929</v>
      </c>
    </row>
    <row r="544" spans="1:9">
      <c r="A544" s="40"/>
      <c r="B544" s="40" t="s">
        <v>22602</v>
      </c>
      <c r="C544" s="39">
        <f>Matrix!B2022</f>
        <v>0</v>
      </c>
      <c r="D544" s="93">
        <f t="shared" si="100"/>
        <v>5</v>
      </c>
      <c r="E544" s="97">
        <f t="shared" si="101"/>
        <v>5</v>
      </c>
      <c r="F544" s="117">
        <f t="shared" si="102"/>
        <v>5</v>
      </c>
      <c r="G544" s="40" t="s">
        <v>21945</v>
      </c>
    </row>
    <row r="545" spans="1:7">
      <c r="A545" s="40"/>
      <c r="B545" s="40" t="s">
        <v>22603</v>
      </c>
      <c r="C545" s="39">
        <f>Matrix!B5867</f>
        <v>0</v>
      </c>
      <c r="D545" s="93">
        <f t="shared" si="100"/>
        <v>5</v>
      </c>
      <c r="E545" s="97">
        <f t="shared" si="101"/>
        <v>5</v>
      </c>
      <c r="F545" s="117">
        <f t="shared" si="102"/>
        <v>5</v>
      </c>
      <c r="G545" s="40" t="s">
        <v>21959</v>
      </c>
    </row>
    <row r="546" spans="1:7">
      <c r="A546" s="40"/>
      <c r="B546" s="40" t="s">
        <v>22604</v>
      </c>
      <c r="C546" s="39">
        <f>Matrix!B5600</f>
        <v>0</v>
      </c>
      <c r="D546" s="93">
        <f t="shared" si="100"/>
        <v>5</v>
      </c>
      <c r="E546" s="97">
        <f t="shared" si="101"/>
        <v>5</v>
      </c>
      <c r="F546" s="117">
        <f t="shared" si="102"/>
        <v>5</v>
      </c>
      <c r="G546" s="40" t="s">
        <v>21971</v>
      </c>
    </row>
    <row r="547" spans="1:7" ht="18" thickBot="1">
      <c r="A547" s="54">
        <v>10</v>
      </c>
      <c r="B547" s="54" t="s">
        <v>11457</v>
      </c>
      <c r="C547" s="99"/>
      <c r="D547" s="99"/>
      <c r="E547" s="99"/>
      <c r="F547" s="99"/>
      <c r="G547" s="55"/>
    </row>
    <row r="548" spans="1:7" ht="18" thickTop="1">
      <c r="A548" s="57">
        <v>10.1</v>
      </c>
      <c r="B548" s="67" t="s">
        <v>21713</v>
      </c>
      <c r="C548" s="64"/>
      <c r="D548" s="64"/>
      <c r="E548" s="64"/>
      <c r="F548" s="64"/>
      <c r="G548" s="82"/>
    </row>
    <row r="549" spans="1:7">
      <c r="A549" s="61"/>
      <c r="B549" s="61" t="s">
        <v>22605</v>
      </c>
      <c r="C549" s="39">
        <f>Matrix!B6059</f>
        <v>0</v>
      </c>
      <c r="D549" s="93">
        <f>ROUNDUP(ABS(75-C549)/Base_Value*immu_factor,1)</f>
        <v>5</v>
      </c>
      <c r="E549" s="97">
        <f t="shared" ref="E549:E558" si="103">IF(D549&gt;Max_Value,Max_Value,IF(D549&lt;0,0,D549))</f>
        <v>5</v>
      </c>
      <c r="F549" s="97" t="e">
        <f>MAX(E549:E552,F553:F604)</f>
        <v>#N/A</v>
      </c>
      <c r="G549" s="61" t="s">
        <v>21734</v>
      </c>
    </row>
    <row r="550" spans="1:7" hidden="1">
      <c r="A550" s="61"/>
      <c r="B550" s="56" t="s">
        <v>23413</v>
      </c>
      <c r="C550" s="39" t="e">
        <f>Info_R!A39</f>
        <v>#N/A</v>
      </c>
      <c r="D550" s="93" t="e">
        <f>ROUNDUP(ABS(40-C550)/Base_Value*immu_factor,1)</f>
        <v>#N/A</v>
      </c>
      <c r="E550" s="97" t="e">
        <f t="shared" si="103"/>
        <v>#N/A</v>
      </c>
      <c r="F550" s="66"/>
      <c r="G550" s="61"/>
    </row>
    <row r="551" spans="1:7" hidden="1">
      <c r="A551" s="61"/>
      <c r="B551" s="42" t="s">
        <v>22606</v>
      </c>
      <c r="C551" s="39">
        <f>Matrix!B5491</f>
        <v>0</v>
      </c>
      <c r="D551" s="93">
        <f>ROUNDUP(ABS(75-C551)/Base_Value*immu_factor,1)</f>
        <v>5</v>
      </c>
      <c r="E551" s="97">
        <f t="shared" si="103"/>
        <v>5</v>
      </c>
      <c r="F551" s="66"/>
      <c r="G551" s="61"/>
    </row>
    <row r="552" spans="1:7" hidden="1">
      <c r="A552" s="61"/>
      <c r="B552" s="61" t="s">
        <v>22607</v>
      </c>
      <c r="C552" s="39">
        <f>Matrix!B8886</f>
        <v>0</v>
      </c>
      <c r="D552" s="93">
        <f>ROUNDUP(ABS(75-C552)/Base_Value*immu_factor,1)</f>
        <v>5</v>
      </c>
      <c r="E552" s="97">
        <f t="shared" si="103"/>
        <v>5</v>
      </c>
      <c r="F552" s="66"/>
      <c r="G552" s="61"/>
    </row>
    <row r="553" spans="1:7">
      <c r="A553" s="61"/>
      <c r="B553" s="42" t="s">
        <v>22608</v>
      </c>
      <c r="C553" s="39">
        <f>Matrix!B5760</f>
        <v>0</v>
      </c>
      <c r="D553" s="93">
        <f>ROUNDUP(ABS(75-C553)/Base_Value*immu_factor,1)</f>
        <v>5</v>
      </c>
      <c r="E553" s="97">
        <f t="shared" si="103"/>
        <v>5</v>
      </c>
      <c r="F553" s="97">
        <f>MAX(E553:E554)</f>
        <v>5</v>
      </c>
      <c r="G553" s="61" t="s">
        <v>21752</v>
      </c>
    </row>
    <row r="554" spans="1:7" hidden="1">
      <c r="A554" s="61"/>
      <c r="B554" s="56" t="s">
        <v>22609</v>
      </c>
      <c r="C554" s="39">
        <f>Matrix!B3018</f>
        <v>0</v>
      </c>
      <c r="D554" s="93">
        <f>ROUNDUP(ABS(75-C554)/Base_Value*immu_factor,1)</f>
        <v>5</v>
      </c>
      <c r="E554" s="97">
        <f t="shared" si="103"/>
        <v>5</v>
      </c>
      <c r="F554" s="66"/>
      <c r="G554" s="61"/>
    </row>
    <row r="555" spans="1:7">
      <c r="A555" s="61"/>
      <c r="B555" s="42" t="s">
        <v>22610</v>
      </c>
      <c r="C555" s="39">
        <f>Matrix!B6047</f>
        <v>0</v>
      </c>
      <c r="D555" s="93">
        <f>ROUNDUP(ABS(75-C555)/Base_Value*immu_factor,1)</f>
        <v>5</v>
      </c>
      <c r="E555" s="97">
        <f t="shared" si="103"/>
        <v>5</v>
      </c>
      <c r="F555" s="97" t="e">
        <f>MAX(E555:E556)</f>
        <v>#N/A</v>
      </c>
      <c r="G555" s="42" t="s">
        <v>21765</v>
      </c>
    </row>
    <row r="556" spans="1:7" hidden="1">
      <c r="A556" s="61"/>
      <c r="B556" s="56" t="s">
        <v>23414</v>
      </c>
      <c r="C556" s="39" t="e">
        <f>Info_R!A15</f>
        <v>#N/A</v>
      </c>
      <c r="D556" s="93" t="e">
        <f>ROUNDUP(ABS(40-C556)/Base_Value*immu_factor,1)</f>
        <v>#N/A</v>
      </c>
      <c r="E556" s="97" t="e">
        <f t="shared" si="103"/>
        <v>#N/A</v>
      </c>
      <c r="F556" s="53"/>
      <c r="G556" s="42"/>
    </row>
    <row r="557" spans="1:7">
      <c r="A557" s="61"/>
      <c r="B557" s="42" t="s">
        <v>22611</v>
      </c>
      <c r="C557" s="39">
        <f>Matrix!B6050</f>
        <v>0</v>
      </c>
      <c r="D557" s="93">
        <f>ROUNDUP(ABS(75-C557)/Base_Value*immu_factor,1)</f>
        <v>5</v>
      </c>
      <c r="E557" s="97">
        <f t="shared" si="103"/>
        <v>5</v>
      </c>
      <c r="F557" s="97" t="e">
        <f>MAX(E557:E558)</f>
        <v>#N/A</v>
      </c>
      <c r="G557" s="42" t="s">
        <v>21779</v>
      </c>
    </row>
    <row r="558" spans="1:7" hidden="1">
      <c r="A558" s="61"/>
      <c r="B558" s="56" t="s">
        <v>23414</v>
      </c>
      <c r="C558" s="39" t="e">
        <f>Info_R!A15</f>
        <v>#N/A</v>
      </c>
      <c r="D558" s="93" t="e">
        <f>ROUNDUP(ABS(40-C558)/Base_Value*immu_factor,1)</f>
        <v>#N/A</v>
      </c>
      <c r="E558" s="97" t="e">
        <f t="shared" si="103"/>
        <v>#N/A</v>
      </c>
      <c r="F558" s="53"/>
      <c r="G558" s="42"/>
    </row>
    <row r="559" spans="1:7">
      <c r="A559" s="67">
        <v>10.199999999999999</v>
      </c>
      <c r="B559" s="67" t="s">
        <v>10659</v>
      </c>
      <c r="C559" s="64"/>
      <c r="D559" s="64"/>
      <c r="E559" s="64"/>
      <c r="F559" s="64"/>
      <c r="G559" s="82"/>
    </row>
    <row r="560" spans="1:7">
      <c r="A560" s="61"/>
      <c r="B560" s="42" t="s">
        <v>22612</v>
      </c>
      <c r="C560" s="39">
        <f>Matrix!B6102</f>
        <v>0</v>
      </c>
      <c r="D560" s="93">
        <f>ROUNDUP(ABS(75-C560)/Base_Value*immu_factor,1)</f>
        <v>5</v>
      </c>
      <c r="E560" s="97">
        <f>IF(D560&gt;Max_Value,Max_Value,IF(D560&lt;0,0,D560))</f>
        <v>5</v>
      </c>
      <c r="F560" s="97">
        <f>MAX(E560:E561)</f>
        <v>5</v>
      </c>
      <c r="G560" s="61" t="s">
        <v>21810</v>
      </c>
    </row>
    <row r="561" spans="1:7" hidden="1">
      <c r="A561" s="61"/>
      <c r="B561" s="42" t="s">
        <v>22613</v>
      </c>
      <c r="C561" s="39">
        <f>Matrix!B1823</f>
        <v>0</v>
      </c>
      <c r="D561" s="93">
        <f>ROUNDUP(ABS(75-C561)/Base_Value*immu_factor,1)</f>
        <v>5</v>
      </c>
      <c r="E561" s="97">
        <f>IF(D561&gt;Max_Value,Max_Value,IF(D561&lt;0,0,D561))</f>
        <v>5</v>
      </c>
      <c r="F561" s="53"/>
      <c r="G561" s="61"/>
    </row>
    <row r="562" spans="1:7">
      <c r="A562" s="61"/>
      <c r="B562" s="42" t="s">
        <v>22614</v>
      </c>
      <c r="C562" s="39">
        <f>Matrix!B2546</f>
        <v>0</v>
      </c>
      <c r="D562" s="93">
        <f>ROUNDUP(ABS(75-C562)/Base_Value*immu_factor,1)</f>
        <v>5</v>
      </c>
      <c r="E562" s="97">
        <f>IF(D562&gt;Max_Value,Max_Value,IF(D562&lt;0,0,D562))</f>
        <v>5</v>
      </c>
      <c r="F562" s="117">
        <f t="shared" ref="F562" si="104">E562</f>
        <v>5</v>
      </c>
      <c r="G562" s="61" t="s">
        <v>21825</v>
      </c>
    </row>
    <row r="563" spans="1:7">
      <c r="A563" s="57">
        <v>10.3</v>
      </c>
      <c r="B563" s="57" t="s">
        <v>10657</v>
      </c>
      <c r="C563" s="100"/>
      <c r="D563" s="100"/>
      <c r="E563" s="100"/>
      <c r="F563" s="100"/>
      <c r="G563" s="82"/>
    </row>
    <row r="564" spans="1:7">
      <c r="B564" s="56" t="s">
        <v>22615</v>
      </c>
      <c r="C564" s="39">
        <f>Matrix!B1830</f>
        <v>0</v>
      </c>
      <c r="D564" s="93">
        <f>ROUNDUP(ABS(75-C564)/Base_Value*immu_factor,1)</f>
        <v>5</v>
      </c>
      <c r="E564" s="97">
        <f t="shared" ref="E564:E570" si="105">IF(D564&gt;Max_Value,Max_Value,IF(D564&lt;0,0,D564))</f>
        <v>5</v>
      </c>
      <c r="F564" s="117">
        <f t="shared" ref="F564" si="106">E564</f>
        <v>5</v>
      </c>
      <c r="G564" s="56" t="s">
        <v>21856</v>
      </c>
    </row>
    <row r="565" spans="1:7">
      <c r="A565" s="56"/>
      <c r="B565" s="56" t="s">
        <v>23415</v>
      </c>
      <c r="C565" s="39" t="e">
        <f>Info_R!A27</f>
        <v>#N/A</v>
      </c>
      <c r="D565" s="93" t="e">
        <f>ROUNDUP(ABS(40-C565)/Base_Value*immu_factor,1)</f>
        <v>#N/A</v>
      </c>
      <c r="E565" s="97" t="e">
        <f t="shared" si="105"/>
        <v>#N/A</v>
      </c>
      <c r="F565" s="97" t="e">
        <f>MAX(E565:E567,F568,F569,F570)</f>
        <v>#N/A</v>
      </c>
      <c r="G565" s="44" t="s">
        <v>21871</v>
      </c>
    </row>
    <row r="566" spans="1:7" hidden="1">
      <c r="A566" s="56"/>
      <c r="B566" s="56" t="s">
        <v>22616</v>
      </c>
      <c r="C566" s="39">
        <f>Matrix!B1816</f>
        <v>0</v>
      </c>
      <c r="D566" s="93">
        <f>ROUNDUP(ABS(75-C566)/Base_Value*immu_factor,1)</f>
        <v>5</v>
      </c>
      <c r="E566" s="97">
        <f t="shared" si="105"/>
        <v>5</v>
      </c>
      <c r="F566" s="66"/>
      <c r="G566" s="44"/>
    </row>
    <row r="567" spans="1:7" hidden="1">
      <c r="A567" s="56"/>
      <c r="B567" s="44" t="s">
        <v>22617</v>
      </c>
      <c r="C567" s="39">
        <f>Matrix!B6088</f>
        <v>0</v>
      </c>
      <c r="D567" s="93">
        <f>ROUNDUP(ABS(75-C567)/Base_Value*immu_factor,1)</f>
        <v>5</v>
      </c>
      <c r="E567" s="97">
        <f t="shared" si="105"/>
        <v>5</v>
      </c>
      <c r="F567" s="66"/>
      <c r="G567" s="44"/>
    </row>
    <row r="568" spans="1:7">
      <c r="A568" s="56"/>
      <c r="B568" s="56" t="s">
        <v>22618</v>
      </c>
      <c r="C568" s="39">
        <f>Matrix!B1993</f>
        <v>0</v>
      </c>
      <c r="D568" s="93">
        <f>ROUNDUP(ABS(75-C568)/Base_Value*immu_factor,1)</f>
        <v>5</v>
      </c>
      <c r="E568" s="97">
        <f t="shared" si="105"/>
        <v>5</v>
      </c>
      <c r="F568" s="117">
        <f t="shared" ref="F568:F570" si="107">E568</f>
        <v>5</v>
      </c>
      <c r="G568" s="61" t="s">
        <v>21887</v>
      </c>
    </row>
    <row r="569" spans="1:7">
      <c r="A569" s="56"/>
      <c r="B569" s="56" t="s">
        <v>22619</v>
      </c>
      <c r="C569" s="39">
        <f>Matrix!B1879</f>
        <v>0</v>
      </c>
      <c r="D569" s="93">
        <f>ROUNDUP(ABS(75-C569)/Base_Value*immu_factor,1)</f>
        <v>5</v>
      </c>
      <c r="E569" s="97">
        <f t="shared" si="105"/>
        <v>5</v>
      </c>
      <c r="F569" s="117">
        <f t="shared" si="107"/>
        <v>5</v>
      </c>
      <c r="G569" s="61" t="s">
        <v>21901</v>
      </c>
    </row>
    <row r="570" spans="1:7">
      <c r="B570" s="56" t="s">
        <v>22620</v>
      </c>
      <c r="C570" s="39">
        <f>Matrix!B5800</f>
        <v>0</v>
      </c>
      <c r="D570" s="93">
        <f>ROUNDUP(ABS(75-C570)/Base_Value*immu_factor,1)</f>
        <v>5</v>
      </c>
      <c r="E570" s="97">
        <f t="shared" si="105"/>
        <v>5</v>
      </c>
      <c r="F570" s="117">
        <f t="shared" si="107"/>
        <v>5</v>
      </c>
      <c r="G570" s="61" t="s">
        <v>21916</v>
      </c>
    </row>
    <row r="571" spans="1:7">
      <c r="A571" s="57">
        <v>10.4</v>
      </c>
      <c r="B571" s="57" t="s">
        <v>21931</v>
      </c>
      <c r="C571" s="100"/>
      <c r="D571" s="100"/>
      <c r="E571" s="100"/>
      <c r="F571" s="100"/>
      <c r="G571" s="82"/>
    </row>
    <row r="572" spans="1:7">
      <c r="A572" s="40"/>
      <c r="B572" s="40" t="s">
        <v>23383</v>
      </c>
      <c r="C572" s="39">
        <f>Matrix!B1824</f>
        <v>0</v>
      </c>
      <c r="D572" s="93">
        <f>ROUNDUP(ABS(75-C572)/Base_Value*immu_factor,1)</f>
        <v>5</v>
      </c>
      <c r="E572" s="97">
        <f>IF(D572&gt;Max_Value,Max_Value,IF(D572&lt;0,0,D572))</f>
        <v>5</v>
      </c>
      <c r="F572" s="97">
        <f>MAX(E572:E573)</f>
        <v>5</v>
      </c>
      <c r="G572" s="65" t="s">
        <v>10658</v>
      </c>
    </row>
    <row r="573" spans="1:7" hidden="1">
      <c r="A573" s="40"/>
      <c r="B573" s="87" t="s">
        <v>23384</v>
      </c>
      <c r="C573" s="39">
        <f>Matrix!B6089</f>
        <v>0</v>
      </c>
      <c r="D573" s="93">
        <f>ROUNDUP(ABS(75-C573)/Base_Value*immu_factor,1)</f>
        <v>5</v>
      </c>
      <c r="E573" s="97">
        <f>IF(D573&gt;Max_Value,Max_Value,IF(D573&lt;0,0,D573))</f>
        <v>5</v>
      </c>
      <c r="F573" s="51"/>
      <c r="G573" s="65"/>
    </row>
    <row r="574" spans="1:7">
      <c r="A574" s="57">
        <v>10.5</v>
      </c>
      <c r="B574" s="57" t="s">
        <v>10639</v>
      </c>
      <c r="C574" s="100"/>
      <c r="D574" s="100"/>
      <c r="E574" s="100"/>
      <c r="F574" s="100"/>
      <c r="G574" s="82"/>
    </row>
    <row r="575" spans="1:7">
      <c r="A575" s="83"/>
      <c r="B575" s="44" t="s">
        <v>22621</v>
      </c>
      <c r="C575" s="39">
        <f>Matrix!B6803</f>
        <v>0</v>
      </c>
      <c r="D575" s="93">
        <f>ROUNDUP(ABS(75-C575)/Base_Value*immu_factor,1)</f>
        <v>5</v>
      </c>
      <c r="E575" s="97">
        <f t="shared" ref="E575:E582" si="108">IF(D575&gt;Max_Value,Max_Value,IF(D575&lt;0,0,D575))</f>
        <v>5</v>
      </c>
      <c r="F575" s="97" t="e">
        <f>MAX(E575:E576)</f>
        <v>#N/A</v>
      </c>
      <c r="G575" s="44" t="s">
        <v>21973</v>
      </c>
    </row>
    <row r="576" spans="1:7" hidden="1">
      <c r="A576" s="83"/>
      <c r="B576" s="62" t="s">
        <v>23416</v>
      </c>
      <c r="C576" s="39" t="e">
        <f>Info_R!A36</f>
        <v>#N/A</v>
      </c>
      <c r="D576" s="93" t="e">
        <f>ROUNDUP(ABS(50-C576)/Base_Value*immu_factor,1)</f>
        <v>#N/A</v>
      </c>
      <c r="E576" s="97" t="e">
        <f t="shared" si="108"/>
        <v>#N/A</v>
      </c>
      <c r="F576" s="110"/>
      <c r="G576" s="44"/>
    </row>
    <row r="577" spans="1:7">
      <c r="A577" s="83"/>
      <c r="B577" s="44" t="s">
        <v>22622</v>
      </c>
      <c r="C577" s="39">
        <f>Matrix!B5710</f>
        <v>0</v>
      </c>
      <c r="D577" s="93">
        <f>ROUNDUP(ABS(75-C577)/Base_Value*immu_factor,1)</f>
        <v>5</v>
      </c>
      <c r="E577" s="97">
        <f t="shared" si="108"/>
        <v>5</v>
      </c>
      <c r="F577" s="97" t="e">
        <f>MAX(E577:E578)</f>
        <v>#N/A</v>
      </c>
      <c r="G577" s="44" t="s">
        <v>21988</v>
      </c>
    </row>
    <row r="578" spans="1:7" hidden="1">
      <c r="A578" s="83"/>
      <c r="B578" s="62" t="s">
        <v>23416</v>
      </c>
      <c r="C578" s="39" t="e">
        <f>Info_R!A36</f>
        <v>#N/A</v>
      </c>
      <c r="D578" s="93" t="e">
        <f>ROUNDUP(ABS(40-C578)/Base_Value*immu_factor,1)</f>
        <v>#N/A</v>
      </c>
      <c r="E578" s="97" t="e">
        <f t="shared" si="108"/>
        <v>#N/A</v>
      </c>
      <c r="F578" s="110"/>
      <c r="G578" s="44"/>
    </row>
    <row r="579" spans="1:7">
      <c r="A579" s="83"/>
      <c r="B579" s="44" t="s">
        <v>22623</v>
      </c>
      <c r="C579" s="39">
        <f>Matrix!B5490</f>
        <v>0</v>
      </c>
      <c r="D579" s="93">
        <f>ROUNDUP(ABS(75-C579)/Base_Value*immu_factor,1)</f>
        <v>5</v>
      </c>
      <c r="E579" s="97">
        <f t="shared" si="108"/>
        <v>5</v>
      </c>
      <c r="F579" s="97" t="e">
        <f>MAX(E579:E580)</f>
        <v>#N/A</v>
      </c>
      <c r="G579" s="44" t="s">
        <v>22002</v>
      </c>
    </row>
    <row r="580" spans="1:7" hidden="1">
      <c r="A580" s="83"/>
      <c r="B580" s="62" t="s">
        <v>23416</v>
      </c>
      <c r="C580" s="39" t="e">
        <f>Info_R!A36</f>
        <v>#N/A</v>
      </c>
      <c r="D580" s="93" t="e">
        <f>ROUNDUP(ABS(40-C580)/Base_Value*immu_factor,1)</f>
        <v>#N/A</v>
      </c>
      <c r="E580" s="97" t="e">
        <f t="shared" si="108"/>
        <v>#N/A</v>
      </c>
      <c r="F580" s="110"/>
      <c r="G580" s="44"/>
    </row>
    <row r="581" spans="1:7">
      <c r="A581" s="83"/>
      <c r="B581" s="44" t="s">
        <v>22624</v>
      </c>
      <c r="C581" s="39">
        <f>Matrix!B3329</f>
        <v>0</v>
      </c>
      <c r="D581" s="93">
        <f>ROUNDUP(ABS(75-C581)/Base_Value*immu_factor,1)</f>
        <v>5</v>
      </c>
      <c r="E581" s="97">
        <f t="shared" si="108"/>
        <v>5</v>
      </c>
      <c r="F581" s="97" t="e">
        <f>MAX(E581:E582)</f>
        <v>#N/A</v>
      </c>
      <c r="G581" s="44" t="s">
        <v>22015</v>
      </c>
    </row>
    <row r="582" spans="1:7" hidden="1">
      <c r="A582" s="83"/>
      <c r="B582" s="62" t="s">
        <v>23416</v>
      </c>
      <c r="C582" s="39" t="e">
        <f>Info_R!A36</f>
        <v>#N/A</v>
      </c>
      <c r="D582" s="93" t="e">
        <f>ROUNDUP(ABS(48-C582)/Base_Value*immu_factor,1)</f>
        <v>#N/A</v>
      </c>
      <c r="E582" s="97" t="e">
        <f t="shared" si="108"/>
        <v>#N/A</v>
      </c>
      <c r="F582" s="110"/>
      <c r="G582" s="44"/>
    </row>
    <row r="583" spans="1:7">
      <c r="A583" s="57">
        <v>10.6</v>
      </c>
      <c r="B583" s="57" t="s">
        <v>22026</v>
      </c>
      <c r="C583" s="100"/>
      <c r="D583" s="100"/>
      <c r="E583" s="100"/>
      <c r="F583" s="100"/>
      <c r="G583" s="82"/>
    </row>
    <row r="584" spans="1:7">
      <c r="A584" s="83"/>
      <c r="B584" s="61" t="s">
        <v>22625</v>
      </c>
      <c r="C584" s="39">
        <f>Matrix!B6055</f>
        <v>0</v>
      </c>
      <c r="D584" s="93">
        <f>ROUNDUP(ABS(75-C584)/Base_Value*immu_factor,1)</f>
        <v>5</v>
      </c>
      <c r="E584" s="97">
        <f t="shared" ref="E584:E599" si="109">IF(D584&gt;Max_Value,Max_Value,IF(D584&lt;0,0,D584))</f>
        <v>5</v>
      </c>
      <c r="F584" s="97" t="e">
        <f>MAX(E584:E585)</f>
        <v>#N/A</v>
      </c>
      <c r="G584" s="61" t="s">
        <v>22037</v>
      </c>
    </row>
    <row r="585" spans="1:7" hidden="1">
      <c r="A585" s="83"/>
      <c r="B585" s="56" t="s">
        <v>23417</v>
      </c>
      <c r="C585" s="39" t="e">
        <f>Info_R!A20</f>
        <v>#N/A</v>
      </c>
      <c r="D585" s="93" t="e">
        <f>ROUNDUP(ABS(46-C585)/Base_Value*immu_factor,1)</f>
        <v>#N/A</v>
      </c>
      <c r="E585" s="97" t="e">
        <f t="shared" si="109"/>
        <v>#N/A</v>
      </c>
      <c r="F585" s="106"/>
      <c r="G585" s="61"/>
    </row>
    <row r="586" spans="1:7">
      <c r="A586" s="83"/>
      <c r="B586" s="44" t="s">
        <v>22626</v>
      </c>
      <c r="C586" s="39">
        <f>Matrix!B5541</f>
        <v>0</v>
      </c>
      <c r="D586" s="93">
        <f>ROUNDUP(ABS(75-C586)/Base_Value*immu_factor,1)</f>
        <v>5</v>
      </c>
      <c r="E586" s="97">
        <f t="shared" si="109"/>
        <v>5</v>
      </c>
      <c r="F586" s="97" t="e">
        <f>MAX(E586:E587)</f>
        <v>#N/A</v>
      </c>
      <c r="G586" s="44" t="s">
        <v>22051</v>
      </c>
    </row>
    <row r="587" spans="1:7" hidden="1">
      <c r="A587" s="83"/>
      <c r="B587" s="56" t="s">
        <v>23417</v>
      </c>
      <c r="C587" s="39" t="e">
        <f>Info_R!A20</f>
        <v>#N/A</v>
      </c>
      <c r="D587" s="93" t="e">
        <f>ROUNDUP(ABS(40-C587)/Base_Value*immu_factor,1)</f>
        <v>#N/A</v>
      </c>
      <c r="E587" s="97" t="e">
        <f t="shared" si="109"/>
        <v>#N/A</v>
      </c>
      <c r="F587" s="110"/>
      <c r="G587" s="44"/>
    </row>
    <row r="588" spans="1:7">
      <c r="A588" s="83"/>
      <c r="B588" s="42" t="s">
        <v>22627</v>
      </c>
      <c r="C588" s="39">
        <f>Matrix!B2385</f>
        <v>0</v>
      </c>
      <c r="D588" s="93">
        <f>ROUNDUP(ABS(75-C588)/Base_Value*immu_factor,1)</f>
        <v>5</v>
      </c>
      <c r="E588" s="97">
        <f t="shared" si="109"/>
        <v>5</v>
      </c>
      <c r="F588" s="97" t="e">
        <f>MAX(E588:E591)</f>
        <v>#N/A</v>
      </c>
      <c r="G588" s="42" t="s">
        <v>22064</v>
      </c>
    </row>
    <row r="589" spans="1:7" hidden="1">
      <c r="A589" s="83"/>
      <c r="B589" s="42" t="s">
        <v>22628</v>
      </c>
      <c r="C589" s="39">
        <f>Matrix!B6057</f>
        <v>0</v>
      </c>
      <c r="D589" s="93">
        <f>ROUNDUP(ABS(75-C589)/Base_Value*immu_factor,1)</f>
        <v>5</v>
      </c>
      <c r="E589" s="97">
        <f t="shared" si="109"/>
        <v>5</v>
      </c>
      <c r="F589" s="53"/>
      <c r="G589" s="42"/>
    </row>
    <row r="590" spans="1:7" hidden="1">
      <c r="A590" s="83"/>
      <c r="B590" s="56" t="s">
        <v>23417</v>
      </c>
      <c r="C590" s="39" t="e">
        <f>Info_R!A20</f>
        <v>#N/A</v>
      </c>
      <c r="D590" s="93" t="e">
        <f>ROUNDUP(ABS(42-C590)/Base_Value*immu_factor,1)</f>
        <v>#N/A</v>
      </c>
      <c r="E590" s="97" t="e">
        <f t="shared" si="109"/>
        <v>#N/A</v>
      </c>
      <c r="F590" s="53"/>
      <c r="G590" s="42"/>
    </row>
    <row r="591" spans="1:7" hidden="1">
      <c r="A591" s="83"/>
      <c r="B591" s="44" t="s">
        <v>22629</v>
      </c>
      <c r="C591" s="39">
        <f>Matrix!B2001</f>
        <v>0</v>
      </c>
      <c r="D591" s="93">
        <f>ROUNDUP(ABS(75-C591)/Base_Value*immu_factor,1)</f>
        <v>5</v>
      </c>
      <c r="E591" s="97">
        <f t="shared" si="109"/>
        <v>5</v>
      </c>
      <c r="F591" s="53"/>
      <c r="G591" s="42"/>
    </row>
    <row r="592" spans="1:7">
      <c r="A592" s="83"/>
      <c r="B592" s="61" t="s">
        <v>22630</v>
      </c>
      <c r="C592" s="39">
        <f>Matrix!B6058</f>
        <v>0</v>
      </c>
      <c r="D592" s="93">
        <f>ROUNDUP(ABS(75-C592)/Base_Value*immu_factor,1)</f>
        <v>5</v>
      </c>
      <c r="E592" s="97">
        <f t="shared" si="109"/>
        <v>5</v>
      </c>
      <c r="F592" s="97" t="e">
        <f>MAX(E592:E593)</f>
        <v>#N/A</v>
      </c>
      <c r="G592" s="61" t="s">
        <v>22073</v>
      </c>
    </row>
    <row r="593" spans="1:9" hidden="1">
      <c r="A593" s="83"/>
      <c r="B593" s="56" t="s">
        <v>23417</v>
      </c>
      <c r="C593" s="39" t="e">
        <f>Info_R!A20</f>
        <v>#N/A</v>
      </c>
      <c r="D593" s="93" t="e">
        <f>ROUNDUP(ABS(43-C593)/Base_Value*immu_factor,1)</f>
        <v>#N/A</v>
      </c>
      <c r="E593" s="97" t="e">
        <f t="shared" si="109"/>
        <v>#N/A</v>
      </c>
      <c r="F593" s="106"/>
      <c r="G593" s="61"/>
    </row>
    <row r="594" spans="1:9">
      <c r="A594" s="83"/>
      <c r="B594" s="62" t="s">
        <v>22631</v>
      </c>
      <c r="C594" s="130">
        <f>Matrix!B5574</f>
        <v>0</v>
      </c>
      <c r="D594" s="140">
        <f>ROUNDUP(ABS(75-C594)/Base_Value*immu_factor,1)</f>
        <v>5</v>
      </c>
      <c r="E594" s="115">
        <f t="shared" si="109"/>
        <v>5</v>
      </c>
      <c r="F594" s="115">
        <f>E594</f>
        <v>5</v>
      </c>
      <c r="G594" s="80" t="s">
        <v>22082</v>
      </c>
    </row>
    <row r="595" spans="1:9" hidden="1">
      <c r="A595" s="83"/>
      <c r="B595" s="56" t="s">
        <v>23418</v>
      </c>
      <c r="C595" s="39" t="e">
        <f>Info_R!A16</f>
        <v>#N/A</v>
      </c>
      <c r="D595" s="93" t="e">
        <f>ROUNDUP(ABS(40-C595)/Base_Value*immu_factor,1)</f>
        <v>#N/A</v>
      </c>
      <c r="E595" s="97" t="e">
        <f t="shared" si="109"/>
        <v>#N/A</v>
      </c>
      <c r="F595" s="66"/>
      <c r="G595" s="44"/>
    </row>
    <row r="596" spans="1:9">
      <c r="A596" s="83"/>
      <c r="B596" s="40" t="s">
        <v>22632</v>
      </c>
      <c r="C596" s="39">
        <f>Matrix!B6092</f>
        <v>0</v>
      </c>
      <c r="D596" s="93">
        <f>ROUNDUP(ABS(75-C596)/Base_Value*immu_factor,1)</f>
        <v>5</v>
      </c>
      <c r="E596" s="97">
        <f t="shared" si="109"/>
        <v>5</v>
      </c>
      <c r="F596" s="117">
        <f t="shared" ref="F596" si="110">E596</f>
        <v>5</v>
      </c>
      <c r="G596" s="40" t="s">
        <v>22088</v>
      </c>
    </row>
    <row r="597" spans="1:9">
      <c r="A597" s="83"/>
      <c r="B597" s="44" t="s">
        <v>22633</v>
      </c>
      <c r="C597" s="39">
        <f>Matrix!B5540</f>
        <v>0</v>
      </c>
      <c r="D597" s="93">
        <f>ROUNDUP(ABS(75-C597)/Base_Value*immu_factor,1)</f>
        <v>5</v>
      </c>
      <c r="E597" s="97">
        <f t="shared" si="109"/>
        <v>5</v>
      </c>
      <c r="F597" s="97">
        <f>MAX(E597:E599)</f>
        <v>5</v>
      </c>
      <c r="G597" s="44" t="s">
        <v>22094</v>
      </c>
    </row>
    <row r="598" spans="1:9" hidden="1">
      <c r="A598" s="83"/>
      <c r="B598" s="44" t="s">
        <v>22634</v>
      </c>
      <c r="C598" s="39">
        <f>Matrix!B5798</f>
        <v>0</v>
      </c>
      <c r="D598" s="93">
        <f>ROUNDUP(ABS(75-C598)/Base_Value*immu_factor,1)</f>
        <v>5</v>
      </c>
      <c r="E598" s="97">
        <f t="shared" si="109"/>
        <v>5</v>
      </c>
      <c r="F598" s="110"/>
      <c r="G598" s="44"/>
    </row>
    <row r="599" spans="1:9" hidden="1">
      <c r="A599" s="83"/>
      <c r="B599" s="44" t="s">
        <v>22635</v>
      </c>
      <c r="C599" s="39">
        <f>Matrix!B5915</f>
        <v>0</v>
      </c>
      <c r="D599" s="93">
        <f>ROUNDUP(ABS(75-C599)/Base_Value*immu_factor,1)</f>
        <v>5</v>
      </c>
      <c r="E599" s="97">
        <f t="shared" si="109"/>
        <v>5</v>
      </c>
      <c r="F599" s="110"/>
      <c r="G599" s="44"/>
    </row>
    <row r="600" spans="1:9">
      <c r="A600" s="57">
        <v>10.7</v>
      </c>
      <c r="B600" s="57" t="s">
        <v>23515</v>
      </c>
      <c r="C600" s="112"/>
      <c r="D600" s="112"/>
      <c r="E600" s="112"/>
      <c r="F600" s="112"/>
      <c r="G600" s="82"/>
    </row>
    <row r="601" spans="1:9">
      <c r="A601" s="83"/>
      <c r="B601" s="42" t="s">
        <v>22636</v>
      </c>
      <c r="C601" s="39">
        <f>Matrix!B5675</f>
        <v>0</v>
      </c>
      <c r="D601" s="93">
        <f>ROUNDUP(ABS(75-C601)/Base_Value*immu_factor,1)</f>
        <v>5</v>
      </c>
      <c r="E601" s="97">
        <f>IF(D601&gt;Max_Value,Max_Value,IF(D601&lt;0,0,D601))</f>
        <v>5</v>
      </c>
      <c r="F601" s="117">
        <f t="shared" ref="F601" si="111">E601</f>
        <v>5</v>
      </c>
      <c r="G601" s="42" t="s">
        <v>21735</v>
      </c>
    </row>
    <row r="602" spans="1:9">
      <c r="A602" s="83"/>
      <c r="B602" s="56" t="s">
        <v>22637</v>
      </c>
      <c r="C602" s="39">
        <f>Matrix!B1804</f>
        <v>0</v>
      </c>
      <c r="D602" s="93">
        <f>ROUNDUP(ABS(75-C602)/Base_Value*immu_factor,1)</f>
        <v>5</v>
      </c>
      <c r="E602" s="97">
        <f>IF(D602&gt;Max_Value,Max_Value,IF(D602&lt;0,0,D602))</f>
        <v>5</v>
      </c>
      <c r="F602" s="97">
        <f>MAX(E602:E603)</f>
        <v>5</v>
      </c>
      <c r="G602" s="61" t="s">
        <v>21753</v>
      </c>
    </row>
    <row r="603" spans="1:9" hidden="1">
      <c r="A603" s="83"/>
      <c r="B603" s="61" t="s">
        <v>22638</v>
      </c>
      <c r="C603" s="39">
        <f>Matrix!B5472</f>
        <v>0</v>
      </c>
      <c r="D603" s="93">
        <f>ROUNDUP(ABS(75-C603)/Base_Value*immu_factor,1)</f>
        <v>5</v>
      </c>
      <c r="E603" s="97">
        <f>IF(D603&gt;Max_Value,Max_Value,IF(D603&lt;0,0,D603))</f>
        <v>5</v>
      </c>
      <c r="F603" s="106"/>
      <c r="G603" s="61"/>
    </row>
    <row r="604" spans="1:9">
      <c r="A604" s="83"/>
      <c r="B604" s="56" t="s">
        <v>22639</v>
      </c>
      <c r="C604" s="39">
        <f>Matrix!B5981</f>
        <v>0</v>
      </c>
      <c r="D604" s="93">
        <f>ROUNDUP(ABS(75-C604)/Base_Value*immu_factor,1)</f>
        <v>5</v>
      </c>
      <c r="E604" s="97">
        <f>IF(D604&gt;Max_Value,Max_Value,IF(D604&lt;0,0,D604))</f>
        <v>5</v>
      </c>
      <c r="F604" s="117">
        <f t="shared" ref="F604" si="112">E604</f>
        <v>5</v>
      </c>
      <c r="G604" s="56" t="s">
        <v>21766</v>
      </c>
    </row>
    <row r="605" spans="1:9" ht="18" thickBot="1">
      <c r="A605" s="54">
        <v>11</v>
      </c>
      <c r="B605" s="54" t="s">
        <v>22640</v>
      </c>
      <c r="C605" s="99"/>
      <c r="D605" s="99"/>
      <c r="E605" s="99"/>
      <c r="F605" s="99"/>
      <c r="G605" s="55"/>
    </row>
    <row r="606" spans="1:9" ht="18" thickTop="1">
      <c r="A606" s="57">
        <v>11.1</v>
      </c>
      <c r="B606" s="57" t="s">
        <v>21715</v>
      </c>
      <c r="C606" s="100"/>
      <c r="D606" s="100"/>
      <c r="E606" s="100"/>
      <c r="F606" s="100"/>
      <c r="G606" s="84"/>
    </row>
    <row r="607" spans="1:9">
      <c r="A607" s="40"/>
      <c r="B607" s="40" t="s">
        <v>22641</v>
      </c>
      <c r="C607" s="39">
        <f>Matrix!B4142</f>
        <v>0</v>
      </c>
      <c r="D607" s="93">
        <f t="shared" ref="D607:D614" si="113">ROUNDUP(ABS(75-C607)/(Base_Value*move_factor-3),1)</f>
        <v>6.3</v>
      </c>
      <c r="E607" s="97">
        <f t="shared" ref="E607:E614" si="114">IF(D607&gt;Max_Value,Max_Value,IF(D607&lt;0,0,D607))</f>
        <v>5</v>
      </c>
      <c r="F607" s="117">
        <f>MAX(E607:E614)</f>
        <v>5</v>
      </c>
      <c r="G607" s="56" t="s">
        <v>21736</v>
      </c>
      <c r="H607" t="str">
        <f>G607</f>
        <v>颈椎</v>
      </c>
      <c r="I607" s="124">
        <f>F607</f>
        <v>5</v>
      </c>
    </row>
    <row r="608" spans="1:9">
      <c r="A608" s="40"/>
      <c r="B608" s="56" t="s">
        <v>22642</v>
      </c>
      <c r="C608" s="39">
        <f>Matrix!B3584</f>
        <v>0</v>
      </c>
      <c r="D608" s="93">
        <f t="shared" si="113"/>
        <v>6.3</v>
      </c>
      <c r="E608" s="97">
        <f t="shared" si="114"/>
        <v>5</v>
      </c>
      <c r="F608" s="117">
        <f t="shared" ref="F608:F614" si="115">E608</f>
        <v>5</v>
      </c>
      <c r="G608" s="44" t="s">
        <v>11498</v>
      </c>
      <c r="H608" t="str">
        <f t="shared" ref="H608:H614" si="116">G608</f>
        <v>颈椎C1</v>
      </c>
      <c r="I608" s="124">
        <f t="shared" ref="I608:I614" si="117">F608</f>
        <v>5</v>
      </c>
    </row>
    <row r="609" spans="1:9">
      <c r="A609" s="40"/>
      <c r="B609" s="56" t="s">
        <v>22643</v>
      </c>
      <c r="C609" s="39">
        <f>Matrix!B3585</f>
        <v>0</v>
      </c>
      <c r="D609" s="93">
        <f t="shared" si="113"/>
        <v>6.3</v>
      </c>
      <c r="E609" s="97">
        <f t="shared" si="114"/>
        <v>5</v>
      </c>
      <c r="F609" s="117">
        <f t="shared" si="115"/>
        <v>5</v>
      </c>
      <c r="G609" s="44" t="s">
        <v>11499</v>
      </c>
      <c r="H609" t="str">
        <f t="shared" si="116"/>
        <v>颈椎C2</v>
      </c>
      <c r="I609" s="124">
        <f t="shared" si="117"/>
        <v>5</v>
      </c>
    </row>
    <row r="610" spans="1:9">
      <c r="B610" s="56" t="s">
        <v>22644</v>
      </c>
      <c r="C610" s="39">
        <f>Matrix!B3586</f>
        <v>0</v>
      </c>
      <c r="D610" s="93">
        <f t="shared" si="113"/>
        <v>6.3</v>
      </c>
      <c r="E610" s="97">
        <f t="shared" si="114"/>
        <v>5</v>
      </c>
      <c r="F610" s="117">
        <f t="shared" si="115"/>
        <v>5</v>
      </c>
      <c r="G610" s="44" t="s">
        <v>11500</v>
      </c>
      <c r="H610" t="str">
        <f t="shared" si="116"/>
        <v>颈椎C3</v>
      </c>
      <c r="I610" s="124">
        <f t="shared" si="117"/>
        <v>5</v>
      </c>
    </row>
    <row r="611" spans="1:9">
      <c r="A611" s="76"/>
      <c r="B611" s="56" t="s">
        <v>22645</v>
      </c>
      <c r="C611" s="39">
        <f>Matrix!B3614</f>
        <v>0</v>
      </c>
      <c r="D611" s="93">
        <f t="shared" si="113"/>
        <v>6.3</v>
      </c>
      <c r="E611" s="97">
        <f t="shared" si="114"/>
        <v>5</v>
      </c>
      <c r="F611" s="117">
        <f t="shared" si="115"/>
        <v>5</v>
      </c>
      <c r="G611" s="44" t="s">
        <v>11501</v>
      </c>
      <c r="H611" t="str">
        <f t="shared" si="116"/>
        <v>颈椎C4</v>
      </c>
      <c r="I611" s="124">
        <f t="shared" si="117"/>
        <v>5</v>
      </c>
    </row>
    <row r="612" spans="1:9">
      <c r="A612" s="40"/>
      <c r="B612" s="56" t="s">
        <v>22646</v>
      </c>
      <c r="C612" s="39">
        <f>Matrix!B3587</f>
        <v>0</v>
      </c>
      <c r="D612" s="93">
        <f t="shared" si="113"/>
        <v>6.3</v>
      </c>
      <c r="E612" s="97">
        <f t="shared" si="114"/>
        <v>5</v>
      </c>
      <c r="F612" s="117">
        <f t="shared" si="115"/>
        <v>5</v>
      </c>
      <c r="G612" s="44" t="s">
        <v>11502</v>
      </c>
      <c r="H612" t="str">
        <f t="shared" si="116"/>
        <v>颈椎C5</v>
      </c>
      <c r="I612" s="124">
        <f t="shared" si="117"/>
        <v>5</v>
      </c>
    </row>
    <row r="613" spans="1:9">
      <c r="A613" s="56"/>
      <c r="B613" s="56" t="s">
        <v>22647</v>
      </c>
      <c r="C613" s="39">
        <f>Matrix!B3588</f>
        <v>0</v>
      </c>
      <c r="D613" s="93">
        <f t="shared" si="113"/>
        <v>6.3</v>
      </c>
      <c r="E613" s="97">
        <f t="shared" si="114"/>
        <v>5</v>
      </c>
      <c r="F613" s="117">
        <f t="shared" si="115"/>
        <v>5</v>
      </c>
      <c r="G613" s="44" t="s">
        <v>11503</v>
      </c>
      <c r="H613" t="str">
        <f t="shared" si="116"/>
        <v>颈椎C6</v>
      </c>
      <c r="I613" s="124">
        <f t="shared" si="117"/>
        <v>5</v>
      </c>
    </row>
    <row r="614" spans="1:9">
      <c r="A614" s="56"/>
      <c r="B614" s="56" t="s">
        <v>22648</v>
      </c>
      <c r="C614" s="39">
        <f>Matrix!B3589</f>
        <v>0</v>
      </c>
      <c r="D614" s="93">
        <f t="shared" si="113"/>
        <v>6.3</v>
      </c>
      <c r="E614" s="97">
        <f t="shared" si="114"/>
        <v>5</v>
      </c>
      <c r="F614" s="117">
        <f t="shared" si="115"/>
        <v>5</v>
      </c>
      <c r="G614" s="44" t="s">
        <v>11504</v>
      </c>
      <c r="H614" t="str">
        <f t="shared" si="116"/>
        <v>颈椎C7</v>
      </c>
      <c r="I614" s="124">
        <f t="shared" si="117"/>
        <v>5</v>
      </c>
    </row>
    <row r="615" spans="1:9">
      <c r="A615" s="57">
        <v>11.2</v>
      </c>
      <c r="B615" s="57" t="s">
        <v>21795</v>
      </c>
      <c r="C615" s="100"/>
      <c r="D615" s="100"/>
      <c r="E615" s="100"/>
      <c r="F615" s="100"/>
      <c r="G615" s="84"/>
    </row>
    <row r="616" spans="1:9">
      <c r="A616" s="56"/>
      <c r="B616" s="40" t="s">
        <v>22649</v>
      </c>
      <c r="C616" s="39">
        <f>Matrix!B4143</f>
        <v>0</v>
      </c>
      <c r="D616" s="93">
        <f t="shared" ref="D616:D628" si="118">ROUNDUP(ABS(75-C616)/(Base_Value*move_factor-3),1)</f>
        <v>6.3</v>
      </c>
      <c r="E616" s="97">
        <f t="shared" ref="E616:E628" si="119">IF(D616&gt;Max_Value,Max_Value,IF(D616&lt;0,0,D616))</f>
        <v>5</v>
      </c>
      <c r="F616" s="117">
        <f>MAX(E616:E628)</f>
        <v>5</v>
      </c>
      <c r="G616" s="56" t="s">
        <v>21795</v>
      </c>
      <c r="H616" t="str">
        <f t="shared" ref="H616" si="120">G616</f>
        <v>胸椎</v>
      </c>
      <c r="I616" s="124">
        <f t="shared" ref="I616" si="121">F616</f>
        <v>5</v>
      </c>
    </row>
    <row r="617" spans="1:9">
      <c r="A617" s="56"/>
      <c r="B617" s="56" t="s">
        <v>22650</v>
      </c>
      <c r="C617" s="39">
        <f>Matrix!B3590</f>
        <v>0</v>
      </c>
      <c r="D617" s="93">
        <f t="shared" si="118"/>
        <v>6.3</v>
      </c>
      <c r="E617" s="97">
        <f t="shared" si="119"/>
        <v>5</v>
      </c>
      <c r="F617" s="117">
        <f t="shared" ref="F617:F628" si="122">E617</f>
        <v>5</v>
      </c>
      <c r="G617" s="44" t="s">
        <v>11505</v>
      </c>
      <c r="H617" t="str">
        <f t="shared" ref="H617:H628" si="123">G617</f>
        <v>胸椎T1</v>
      </c>
      <c r="I617" s="124">
        <f t="shared" ref="I617:I628" si="124">F617</f>
        <v>5</v>
      </c>
    </row>
    <row r="618" spans="1:9">
      <c r="A618" s="56"/>
      <c r="B618" s="56" t="s">
        <v>22651</v>
      </c>
      <c r="C618" s="39">
        <f>Matrix!B3591</f>
        <v>0</v>
      </c>
      <c r="D618" s="93">
        <f t="shared" si="118"/>
        <v>6.3</v>
      </c>
      <c r="E618" s="97">
        <f t="shared" si="119"/>
        <v>5</v>
      </c>
      <c r="F618" s="117">
        <f t="shared" si="122"/>
        <v>5</v>
      </c>
      <c r="G618" s="44" t="s">
        <v>11506</v>
      </c>
      <c r="H618" t="str">
        <f t="shared" si="123"/>
        <v>胸椎T2</v>
      </c>
      <c r="I618" s="124">
        <f t="shared" si="124"/>
        <v>5</v>
      </c>
    </row>
    <row r="619" spans="1:9">
      <c r="A619" s="56"/>
      <c r="B619" s="56" t="s">
        <v>22652</v>
      </c>
      <c r="C619" s="39">
        <f>Matrix!B3592</f>
        <v>0</v>
      </c>
      <c r="D619" s="93">
        <f t="shared" si="118"/>
        <v>6.3</v>
      </c>
      <c r="E619" s="97">
        <f t="shared" si="119"/>
        <v>5</v>
      </c>
      <c r="F619" s="117">
        <f t="shared" si="122"/>
        <v>5</v>
      </c>
      <c r="G619" s="44" t="s">
        <v>11507</v>
      </c>
      <c r="H619" t="str">
        <f t="shared" si="123"/>
        <v>胸椎T3</v>
      </c>
      <c r="I619" s="124">
        <f t="shared" si="124"/>
        <v>5</v>
      </c>
    </row>
    <row r="620" spans="1:9">
      <c r="A620" s="56"/>
      <c r="B620" s="56" t="s">
        <v>22653</v>
      </c>
      <c r="C620" s="39">
        <f>Matrix!B3593</f>
        <v>0</v>
      </c>
      <c r="D620" s="93">
        <f t="shared" si="118"/>
        <v>6.3</v>
      </c>
      <c r="E620" s="97">
        <f t="shared" si="119"/>
        <v>5</v>
      </c>
      <c r="F620" s="117">
        <f t="shared" si="122"/>
        <v>5</v>
      </c>
      <c r="G620" s="44" t="s">
        <v>11508</v>
      </c>
      <c r="H620" t="str">
        <f t="shared" si="123"/>
        <v>胸椎T4</v>
      </c>
      <c r="I620" s="124">
        <f t="shared" si="124"/>
        <v>5</v>
      </c>
    </row>
    <row r="621" spans="1:9">
      <c r="A621" s="56"/>
      <c r="B621" s="56" t="s">
        <v>22654</v>
      </c>
      <c r="C621" s="39">
        <f>Matrix!B3594</f>
        <v>0</v>
      </c>
      <c r="D621" s="93">
        <f t="shared" si="118"/>
        <v>6.3</v>
      </c>
      <c r="E621" s="97">
        <f t="shared" si="119"/>
        <v>5</v>
      </c>
      <c r="F621" s="117">
        <f t="shared" si="122"/>
        <v>5</v>
      </c>
      <c r="G621" s="44" t="s">
        <v>11509</v>
      </c>
      <c r="H621" t="str">
        <f t="shared" si="123"/>
        <v>胸椎T5</v>
      </c>
      <c r="I621" s="124">
        <f t="shared" si="124"/>
        <v>5</v>
      </c>
    </row>
    <row r="622" spans="1:9">
      <c r="A622" s="56"/>
      <c r="B622" s="56" t="s">
        <v>22655</v>
      </c>
      <c r="C622" s="39">
        <f>Matrix!B3595</f>
        <v>0</v>
      </c>
      <c r="D622" s="93">
        <f t="shared" si="118"/>
        <v>6.3</v>
      </c>
      <c r="E622" s="97">
        <f t="shared" si="119"/>
        <v>5</v>
      </c>
      <c r="F622" s="117">
        <f t="shared" si="122"/>
        <v>5</v>
      </c>
      <c r="G622" s="44" t="s">
        <v>11510</v>
      </c>
      <c r="H622" t="str">
        <f t="shared" si="123"/>
        <v>胸椎T6</v>
      </c>
      <c r="I622" s="124">
        <f t="shared" si="124"/>
        <v>5</v>
      </c>
    </row>
    <row r="623" spans="1:9">
      <c r="A623" s="56"/>
      <c r="B623" s="56" t="s">
        <v>22656</v>
      </c>
      <c r="C623" s="39">
        <f>Matrix!B3596</f>
        <v>0</v>
      </c>
      <c r="D623" s="93">
        <f t="shared" si="118"/>
        <v>6.3</v>
      </c>
      <c r="E623" s="97">
        <f t="shared" si="119"/>
        <v>5</v>
      </c>
      <c r="F623" s="117">
        <f t="shared" si="122"/>
        <v>5</v>
      </c>
      <c r="G623" s="44" t="s">
        <v>11511</v>
      </c>
      <c r="H623" t="str">
        <f t="shared" si="123"/>
        <v>胸椎T7</v>
      </c>
      <c r="I623" s="124">
        <f t="shared" si="124"/>
        <v>5</v>
      </c>
    </row>
    <row r="624" spans="1:9">
      <c r="B624" s="56" t="s">
        <v>22657</v>
      </c>
      <c r="C624" s="39">
        <f>Matrix!B3597</f>
        <v>0</v>
      </c>
      <c r="D624" s="93">
        <f t="shared" si="118"/>
        <v>6.3</v>
      </c>
      <c r="E624" s="97">
        <f t="shared" si="119"/>
        <v>5</v>
      </c>
      <c r="F624" s="117">
        <f t="shared" si="122"/>
        <v>5</v>
      </c>
      <c r="G624" s="44" t="s">
        <v>11512</v>
      </c>
      <c r="H624" t="str">
        <f t="shared" si="123"/>
        <v>胸椎T8</v>
      </c>
      <c r="I624" s="124">
        <f t="shared" si="124"/>
        <v>5</v>
      </c>
    </row>
    <row r="625" spans="1:9">
      <c r="A625" s="40"/>
      <c r="B625" s="56" t="s">
        <v>22658</v>
      </c>
      <c r="C625" s="39">
        <f>Matrix!B3598</f>
        <v>0</v>
      </c>
      <c r="D625" s="93">
        <f t="shared" si="118"/>
        <v>6.3</v>
      </c>
      <c r="E625" s="97">
        <f t="shared" si="119"/>
        <v>5</v>
      </c>
      <c r="F625" s="117">
        <f t="shared" si="122"/>
        <v>5</v>
      </c>
      <c r="G625" s="44" t="s">
        <v>11513</v>
      </c>
      <c r="H625" t="str">
        <f t="shared" si="123"/>
        <v>胸椎T9</v>
      </c>
      <c r="I625" s="124">
        <f t="shared" si="124"/>
        <v>5</v>
      </c>
    </row>
    <row r="626" spans="1:9">
      <c r="A626" s="56"/>
      <c r="B626" s="56" t="s">
        <v>22659</v>
      </c>
      <c r="C626" s="39">
        <f>Matrix!B3599</f>
        <v>0</v>
      </c>
      <c r="D626" s="93">
        <f t="shared" si="118"/>
        <v>6.3</v>
      </c>
      <c r="E626" s="97">
        <f t="shared" si="119"/>
        <v>5</v>
      </c>
      <c r="F626" s="117">
        <f t="shared" si="122"/>
        <v>5</v>
      </c>
      <c r="G626" s="44" t="s">
        <v>11514</v>
      </c>
      <c r="H626" t="str">
        <f t="shared" si="123"/>
        <v>胸椎T10</v>
      </c>
      <c r="I626" s="124">
        <f t="shared" si="124"/>
        <v>5</v>
      </c>
    </row>
    <row r="627" spans="1:9">
      <c r="A627" s="56"/>
      <c r="B627" s="56" t="s">
        <v>22660</v>
      </c>
      <c r="C627" s="39">
        <f>Matrix!B3600</f>
        <v>0</v>
      </c>
      <c r="D627" s="93">
        <f t="shared" si="118"/>
        <v>6.3</v>
      </c>
      <c r="E627" s="97">
        <f t="shared" si="119"/>
        <v>5</v>
      </c>
      <c r="F627" s="117">
        <f t="shared" si="122"/>
        <v>5</v>
      </c>
      <c r="G627" s="44" t="s">
        <v>11515</v>
      </c>
      <c r="H627" t="str">
        <f t="shared" si="123"/>
        <v>胸椎T11</v>
      </c>
      <c r="I627" s="124">
        <f t="shared" si="124"/>
        <v>5</v>
      </c>
    </row>
    <row r="628" spans="1:9">
      <c r="A628" s="56"/>
      <c r="B628" s="56" t="s">
        <v>22661</v>
      </c>
      <c r="C628" s="39">
        <f>Matrix!B3601</f>
        <v>0</v>
      </c>
      <c r="D628" s="93">
        <f t="shared" si="118"/>
        <v>6.3</v>
      </c>
      <c r="E628" s="97">
        <f t="shared" si="119"/>
        <v>5</v>
      </c>
      <c r="F628" s="117">
        <f t="shared" si="122"/>
        <v>5</v>
      </c>
      <c r="G628" s="44" t="s">
        <v>11516</v>
      </c>
      <c r="H628" t="str">
        <f t="shared" si="123"/>
        <v>胸椎T12</v>
      </c>
      <c r="I628" s="124">
        <f t="shared" si="124"/>
        <v>5</v>
      </c>
    </row>
    <row r="629" spans="1:9">
      <c r="A629" s="57">
        <v>11.3</v>
      </c>
      <c r="B629" s="57" t="s">
        <v>21872</v>
      </c>
      <c r="C629" s="100"/>
      <c r="D629" s="100"/>
      <c r="E629" s="100"/>
      <c r="F629" s="100"/>
      <c r="G629" s="84"/>
    </row>
    <row r="630" spans="1:9">
      <c r="A630" s="56"/>
      <c r="B630" s="40" t="s">
        <v>22662</v>
      </c>
      <c r="C630" s="39">
        <f>Matrix!B4141</f>
        <v>0</v>
      </c>
      <c r="D630" s="93">
        <f t="shared" ref="D630:D636" si="125">ROUNDUP(ABS(75-C630)/(Base_Value*move_factor-3),1)</f>
        <v>6.3</v>
      </c>
      <c r="E630" s="97">
        <f t="shared" ref="E630:E636" si="126">IF(D630&gt;Max_Value,Max_Value,IF(D630&lt;0,0,D630))</f>
        <v>5</v>
      </c>
      <c r="F630" s="117">
        <f>MAX(E630:E636)</f>
        <v>5</v>
      </c>
      <c r="G630" s="56" t="s">
        <v>21872</v>
      </c>
      <c r="H630" t="str">
        <f t="shared" ref="H630" si="127">G630</f>
        <v>腰椎</v>
      </c>
      <c r="I630" s="124">
        <f t="shared" ref="I630" si="128">F630</f>
        <v>5</v>
      </c>
    </row>
    <row r="631" spans="1:9">
      <c r="A631" s="56"/>
      <c r="B631" s="56" t="s">
        <v>22663</v>
      </c>
      <c r="C631" s="39">
        <f>Matrix!B3602</f>
        <v>0</v>
      </c>
      <c r="D631" s="93">
        <f t="shared" si="125"/>
        <v>6.3</v>
      </c>
      <c r="E631" s="97">
        <f t="shared" si="126"/>
        <v>5</v>
      </c>
      <c r="F631" s="117">
        <f t="shared" ref="F631:F636" si="129">E631</f>
        <v>5</v>
      </c>
      <c r="G631" s="44" t="s">
        <v>11517</v>
      </c>
      <c r="H631" t="str">
        <f t="shared" ref="H631:H636" si="130">G631</f>
        <v>腰椎L1</v>
      </c>
      <c r="I631" s="124">
        <f t="shared" ref="I631:I636" si="131">F631</f>
        <v>5</v>
      </c>
    </row>
    <row r="632" spans="1:9">
      <c r="A632" s="56"/>
      <c r="B632" s="56" t="s">
        <v>22664</v>
      </c>
      <c r="C632" s="39">
        <f>Matrix!B3603</f>
        <v>0</v>
      </c>
      <c r="D632" s="93">
        <f t="shared" si="125"/>
        <v>6.3</v>
      </c>
      <c r="E632" s="97">
        <f t="shared" si="126"/>
        <v>5</v>
      </c>
      <c r="F632" s="117">
        <f t="shared" si="129"/>
        <v>5</v>
      </c>
      <c r="G632" s="44" t="s">
        <v>11518</v>
      </c>
      <c r="H632" t="str">
        <f t="shared" si="130"/>
        <v>腰椎L2</v>
      </c>
      <c r="I632" s="124">
        <f t="shared" si="131"/>
        <v>5</v>
      </c>
    </row>
    <row r="633" spans="1:9">
      <c r="A633" s="56"/>
      <c r="B633" s="56" t="s">
        <v>22665</v>
      </c>
      <c r="C633" s="39">
        <f>Matrix!B3604</f>
        <v>0</v>
      </c>
      <c r="D633" s="93">
        <f t="shared" si="125"/>
        <v>6.3</v>
      </c>
      <c r="E633" s="97">
        <f t="shared" si="126"/>
        <v>5</v>
      </c>
      <c r="F633" s="117">
        <f t="shared" si="129"/>
        <v>5</v>
      </c>
      <c r="G633" s="44" t="s">
        <v>11519</v>
      </c>
      <c r="H633" t="str">
        <f t="shared" si="130"/>
        <v>腰椎L3</v>
      </c>
      <c r="I633" s="124">
        <f t="shared" si="131"/>
        <v>5</v>
      </c>
    </row>
    <row r="634" spans="1:9">
      <c r="A634" s="56"/>
      <c r="B634" s="56" t="s">
        <v>22666</v>
      </c>
      <c r="C634" s="39">
        <f>Matrix!B3605</f>
        <v>0</v>
      </c>
      <c r="D634" s="93">
        <f t="shared" si="125"/>
        <v>6.3</v>
      </c>
      <c r="E634" s="97">
        <f t="shared" si="126"/>
        <v>5</v>
      </c>
      <c r="F634" s="117">
        <f t="shared" si="129"/>
        <v>5</v>
      </c>
      <c r="G634" s="44" t="s">
        <v>11520</v>
      </c>
      <c r="H634" t="str">
        <f t="shared" si="130"/>
        <v>腰椎L4</v>
      </c>
      <c r="I634" s="124">
        <f t="shared" si="131"/>
        <v>5</v>
      </c>
    </row>
    <row r="635" spans="1:9">
      <c r="A635" s="56"/>
      <c r="B635" s="56" t="s">
        <v>22667</v>
      </c>
      <c r="C635" s="39">
        <f>Matrix!B3606</f>
        <v>0</v>
      </c>
      <c r="D635" s="93">
        <f t="shared" si="125"/>
        <v>6.3</v>
      </c>
      <c r="E635" s="97">
        <f t="shared" si="126"/>
        <v>5</v>
      </c>
      <c r="F635" s="117">
        <f t="shared" si="129"/>
        <v>5</v>
      </c>
      <c r="G635" s="44" t="s">
        <v>11521</v>
      </c>
      <c r="H635" t="str">
        <f t="shared" si="130"/>
        <v>腰椎L5</v>
      </c>
      <c r="I635" s="124">
        <f t="shared" si="131"/>
        <v>5</v>
      </c>
    </row>
    <row r="636" spans="1:9">
      <c r="A636" s="56"/>
      <c r="B636" s="56" t="s">
        <v>22668</v>
      </c>
      <c r="C636" s="39">
        <f>Matrix!B5724</f>
        <v>0</v>
      </c>
      <c r="D636" s="93">
        <f t="shared" si="125"/>
        <v>6.3</v>
      </c>
      <c r="E636" s="97">
        <f t="shared" si="126"/>
        <v>5</v>
      </c>
      <c r="F636" s="117">
        <f t="shared" si="129"/>
        <v>5</v>
      </c>
      <c r="G636" s="44" t="s">
        <v>22669</v>
      </c>
      <c r="H636" t="str">
        <f t="shared" si="130"/>
        <v>腰椎间盘突出</v>
      </c>
      <c r="I636" s="124">
        <f t="shared" si="131"/>
        <v>5</v>
      </c>
    </row>
    <row r="637" spans="1:9">
      <c r="A637" s="57">
        <v>11.4</v>
      </c>
      <c r="B637" s="57" t="s">
        <v>21947</v>
      </c>
      <c r="C637" s="100"/>
      <c r="D637" s="100"/>
      <c r="E637" s="100"/>
      <c r="F637" s="100"/>
      <c r="G637" s="84"/>
    </row>
    <row r="638" spans="1:9">
      <c r="A638" s="56"/>
      <c r="B638" s="56" t="s">
        <v>22670</v>
      </c>
      <c r="C638" s="39">
        <f>Matrix!B3607</f>
        <v>0</v>
      </c>
      <c r="D638" s="93">
        <f>ROUNDUP(ABS(75-C638)/(Base_Value*move_factor-3),1)</f>
        <v>6.3</v>
      </c>
      <c r="E638" s="97">
        <f>IF(D638&gt;Max_Value,Max_Value,IF(D638&lt;0,0,D638))</f>
        <v>5</v>
      </c>
      <c r="F638" s="117">
        <f t="shared" ref="F638:F639" si="132">E638</f>
        <v>5</v>
      </c>
      <c r="G638" s="44" t="s">
        <v>11522</v>
      </c>
    </row>
    <row r="639" spans="1:9">
      <c r="A639" s="56"/>
      <c r="B639" s="56" t="s">
        <v>22671</v>
      </c>
      <c r="C639" s="39">
        <f>Matrix!B4144</f>
        <v>0</v>
      </c>
      <c r="D639" s="93">
        <f>ROUNDUP(ABS(75-C639)/(Base_Value*move_factor-3),1)</f>
        <v>6.3</v>
      </c>
      <c r="E639" s="97">
        <f>IF(D639&gt;Max_Value,Max_Value,IF(D639&lt;0,0,D639))</f>
        <v>5</v>
      </c>
      <c r="F639" s="117">
        <f t="shared" si="132"/>
        <v>5</v>
      </c>
      <c r="G639" s="40" t="s">
        <v>22672</v>
      </c>
    </row>
    <row r="640" spans="1:9">
      <c r="A640" s="56"/>
      <c r="B640" s="61" t="s">
        <v>22673</v>
      </c>
      <c r="C640" s="39">
        <f>Matrix!B5918</f>
        <v>0</v>
      </c>
      <c r="D640" s="93">
        <f>ROUNDUP(ABS(75-C640)/(Base_Value*move_factor-3),1)</f>
        <v>6.3</v>
      </c>
      <c r="E640" s="97">
        <f>IF(D640&gt;Max_Value,Max_Value,IF(D640&lt;0,0,D640))</f>
        <v>5</v>
      </c>
      <c r="F640" s="97">
        <f>MAX(E640:E641)</f>
        <v>5</v>
      </c>
      <c r="G640" s="44" t="s">
        <v>21989</v>
      </c>
    </row>
    <row r="641" spans="1:15" hidden="1">
      <c r="A641" s="56"/>
      <c r="B641" s="62" t="s">
        <v>22674</v>
      </c>
      <c r="C641" s="39">
        <f>Matrix!B3608</f>
        <v>0</v>
      </c>
      <c r="D641" s="93">
        <f>ROUNDUP(ABS(75-C641)/Base_Value*move_factor,1)</f>
        <v>5</v>
      </c>
      <c r="E641" s="97">
        <f>IF(D641&gt;Max_Value,Max_Value,IF(D641&lt;0,0,D641))</f>
        <v>5</v>
      </c>
      <c r="F641" s="106"/>
      <c r="G641" s="44"/>
    </row>
    <row r="642" spans="1:15">
      <c r="A642" s="57">
        <v>11.5</v>
      </c>
      <c r="B642" s="57" t="s">
        <v>22003</v>
      </c>
      <c r="C642" s="100"/>
      <c r="D642" s="100"/>
      <c r="E642" s="100"/>
      <c r="F642" s="100"/>
      <c r="G642" s="84"/>
      <c r="K642" s="39" t="s">
        <v>23731</v>
      </c>
      <c r="M642" s="121">
        <f>MAX(M643:M661)</f>
        <v>5</v>
      </c>
    </row>
    <row r="643" spans="1:15">
      <c r="A643" s="56"/>
      <c r="B643" s="61" t="s">
        <v>22675</v>
      </c>
      <c r="C643" s="39">
        <f>Matrix!B5555</f>
        <v>0</v>
      </c>
      <c r="D643" s="93">
        <f t="shared" ref="D643:D649" si="133">ROUNDUP(ABS(75-C643)/(Base_Value*move_factor-3),1)</f>
        <v>6.3</v>
      </c>
      <c r="E643" s="97">
        <f t="shared" ref="E643:E649" si="134">IF(D643&gt;Max_Value,Max_Value,IF(D643&lt;0,0,D643))</f>
        <v>5</v>
      </c>
      <c r="F643" s="117">
        <f t="shared" ref="F643:F649" si="135">E643</f>
        <v>5</v>
      </c>
      <c r="G643" s="61" t="s">
        <v>22016</v>
      </c>
      <c r="H643" t="str">
        <f t="shared" ref="H643" si="136">G643</f>
        <v>上臂</v>
      </c>
      <c r="I643" s="124">
        <f t="shared" ref="I643" si="137">F643</f>
        <v>5</v>
      </c>
      <c r="K643" s="39">
        <v>757</v>
      </c>
      <c r="L643" s="121">
        <f>Matrix!B757</f>
        <v>0</v>
      </c>
      <c r="M643" s="93">
        <f t="shared" ref="M643:M661" si="138">ROUNDUP(ABS(75-L643)/Base_Value,1)</f>
        <v>5</v>
      </c>
      <c r="N643" s="97">
        <f>IF(M642&gt;Max_Value,Max_Value,IF(M642&lt;0,0,M642))</f>
        <v>5</v>
      </c>
      <c r="O643" s="117"/>
    </row>
    <row r="644" spans="1:15">
      <c r="A644" s="56"/>
      <c r="B644" s="56" t="s">
        <v>22676</v>
      </c>
      <c r="C644" s="39">
        <f>Matrix!B4148</f>
        <v>0</v>
      </c>
      <c r="D644" s="93">
        <f t="shared" si="133"/>
        <v>6.3</v>
      </c>
      <c r="E644" s="97">
        <f t="shared" si="134"/>
        <v>5</v>
      </c>
      <c r="F644" s="117">
        <f t="shared" si="135"/>
        <v>5</v>
      </c>
      <c r="G644" s="61" t="s">
        <v>22027</v>
      </c>
      <c r="H644" t="str">
        <f t="shared" ref="H644:H649" si="139">G644</f>
        <v>肩胛骨</v>
      </c>
      <c r="I644" s="124">
        <f t="shared" ref="I644:I649" si="140">F644</f>
        <v>5</v>
      </c>
      <c r="K644" s="39">
        <v>805</v>
      </c>
      <c r="L644" s="121">
        <f>Matrix!B805</f>
        <v>0</v>
      </c>
      <c r="M644" s="93">
        <f t="shared" si="138"/>
        <v>5</v>
      </c>
    </row>
    <row r="645" spans="1:15">
      <c r="A645" s="56"/>
      <c r="B645" s="56" t="s">
        <v>22677</v>
      </c>
      <c r="C645" s="39">
        <f>Matrix!B4150</f>
        <v>0</v>
      </c>
      <c r="D645" s="93">
        <f t="shared" si="133"/>
        <v>6.3</v>
      </c>
      <c r="E645" s="97">
        <f t="shared" si="134"/>
        <v>5</v>
      </c>
      <c r="F645" s="117">
        <f t="shared" si="135"/>
        <v>5</v>
      </c>
      <c r="G645" s="56" t="s">
        <v>22038</v>
      </c>
      <c r="H645" t="str">
        <f t="shared" si="139"/>
        <v>上臂骨、肱骨</v>
      </c>
      <c r="I645" s="124">
        <f t="shared" si="140"/>
        <v>5</v>
      </c>
      <c r="K645" s="39">
        <v>1081</v>
      </c>
      <c r="L645" s="121">
        <f>Matrix!B1081</f>
        <v>0</v>
      </c>
      <c r="M645" s="93">
        <f t="shared" si="138"/>
        <v>5</v>
      </c>
    </row>
    <row r="646" spans="1:15">
      <c r="A646" s="56"/>
      <c r="B646" s="56" t="s">
        <v>22678</v>
      </c>
      <c r="C646" s="39">
        <f>Matrix!B4151</f>
        <v>0</v>
      </c>
      <c r="D646" s="93">
        <f t="shared" si="133"/>
        <v>6.3</v>
      </c>
      <c r="E646" s="97">
        <f t="shared" si="134"/>
        <v>5</v>
      </c>
      <c r="F646" s="117">
        <f t="shared" si="135"/>
        <v>5</v>
      </c>
      <c r="G646" s="56" t="s">
        <v>22052</v>
      </c>
      <c r="H646" t="str">
        <f t="shared" si="139"/>
        <v>下臂骨、挠骨、尺骨</v>
      </c>
      <c r="I646" s="124">
        <f t="shared" si="140"/>
        <v>5</v>
      </c>
      <c r="K646" s="39">
        <v>1041</v>
      </c>
      <c r="L646" s="121">
        <f>Matrix!B1041</f>
        <v>0</v>
      </c>
      <c r="M646" s="93">
        <f t="shared" si="138"/>
        <v>5</v>
      </c>
    </row>
    <row r="647" spans="1:15">
      <c r="A647" s="56"/>
      <c r="B647" s="56" t="s">
        <v>22679</v>
      </c>
      <c r="C647" s="39">
        <f>Matrix!B4138</f>
        <v>0</v>
      </c>
      <c r="D647" s="93">
        <f t="shared" si="133"/>
        <v>6.3</v>
      </c>
      <c r="E647" s="97">
        <f t="shared" si="134"/>
        <v>5</v>
      </c>
      <c r="F647" s="117">
        <f t="shared" si="135"/>
        <v>5</v>
      </c>
      <c r="G647" s="56" t="s">
        <v>22680</v>
      </c>
      <c r="H647" t="str">
        <f t="shared" si="139"/>
        <v>手骨</v>
      </c>
      <c r="I647" s="124">
        <f t="shared" si="140"/>
        <v>5</v>
      </c>
      <c r="K647" s="39">
        <v>2138</v>
      </c>
      <c r="L647" s="121">
        <f>Matrix!B2138</f>
        <v>0</v>
      </c>
      <c r="M647" s="93">
        <f t="shared" si="138"/>
        <v>5</v>
      </c>
    </row>
    <row r="648" spans="1:15">
      <c r="A648" s="56"/>
      <c r="B648" s="56" t="s">
        <v>22681</v>
      </c>
      <c r="C648" s="39">
        <f>Matrix!B4152</f>
        <v>0</v>
      </c>
      <c r="D648" s="93">
        <f t="shared" si="133"/>
        <v>6.3</v>
      </c>
      <c r="E648" s="97">
        <f t="shared" si="134"/>
        <v>5</v>
      </c>
      <c r="F648" s="117">
        <f t="shared" si="135"/>
        <v>5</v>
      </c>
      <c r="G648" s="56" t="s">
        <v>22682</v>
      </c>
      <c r="H648" t="str">
        <f t="shared" si="139"/>
        <v>手腕骨</v>
      </c>
      <c r="I648" s="124">
        <f t="shared" si="140"/>
        <v>5</v>
      </c>
      <c r="K648" s="39">
        <v>3629</v>
      </c>
      <c r="L648" s="121">
        <f>Matrix!B3629</f>
        <v>0</v>
      </c>
      <c r="M648" s="93">
        <f t="shared" si="138"/>
        <v>5</v>
      </c>
    </row>
    <row r="649" spans="1:15">
      <c r="A649" s="56"/>
      <c r="B649" s="61" t="s">
        <v>22683</v>
      </c>
      <c r="C649" s="39">
        <f>Matrix!B5582</f>
        <v>0</v>
      </c>
      <c r="D649" s="93">
        <f t="shared" si="133"/>
        <v>6.3</v>
      </c>
      <c r="E649" s="97">
        <f t="shared" si="134"/>
        <v>5</v>
      </c>
      <c r="F649" s="117">
        <f t="shared" si="135"/>
        <v>5</v>
      </c>
      <c r="G649" s="61" t="s">
        <v>22684</v>
      </c>
      <c r="H649" t="str">
        <f t="shared" si="139"/>
        <v>腕管综合征</v>
      </c>
      <c r="I649" s="124">
        <f t="shared" si="140"/>
        <v>5</v>
      </c>
      <c r="K649" s="39">
        <v>3630</v>
      </c>
      <c r="L649" s="121">
        <f>Matrix!B3630</f>
        <v>0</v>
      </c>
      <c r="M649" s="93">
        <f t="shared" si="138"/>
        <v>5</v>
      </c>
    </row>
    <row r="650" spans="1:15">
      <c r="A650" s="57">
        <v>11.6</v>
      </c>
      <c r="B650" s="57" t="s">
        <v>22065</v>
      </c>
      <c r="C650" s="100"/>
      <c r="D650" s="100"/>
      <c r="E650" s="100"/>
      <c r="F650" s="100"/>
      <c r="G650" s="84"/>
      <c r="K650" s="39">
        <v>3631</v>
      </c>
      <c r="L650" s="121">
        <f>Matrix!B3631</f>
        <v>0</v>
      </c>
      <c r="M650" s="93">
        <f t="shared" si="138"/>
        <v>5</v>
      </c>
    </row>
    <row r="651" spans="1:15">
      <c r="B651" s="56" t="s">
        <v>22685</v>
      </c>
      <c r="C651" s="39">
        <f>Matrix!B3611</f>
        <v>0</v>
      </c>
      <c r="D651" s="93">
        <f>ROUNDUP(ABS(75-C651)/(Base_Value*move_factor-3),1)</f>
        <v>6.3</v>
      </c>
      <c r="E651" s="97">
        <f t="shared" ref="E651:E664" si="141">IF(D651&gt;Max_Value,Max_Value,IF(D651&lt;0,0,D651))</f>
        <v>5</v>
      </c>
      <c r="F651" s="117">
        <f t="shared" ref="F651:F652" si="142">E651</f>
        <v>5</v>
      </c>
      <c r="G651" s="61" t="s">
        <v>22074</v>
      </c>
      <c r="H651" t="str">
        <f t="shared" ref="H651" si="143">G651</f>
        <v>髋关节</v>
      </c>
      <c r="I651" s="124">
        <f t="shared" ref="I651" si="144">F651</f>
        <v>5</v>
      </c>
      <c r="K651" s="39">
        <v>3632</v>
      </c>
      <c r="L651" s="121">
        <f>Matrix!B3632</f>
        <v>0</v>
      </c>
      <c r="M651" s="93">
        <f t="shared" si="138"/>
        <v>5</v>
      </c>
    </row>
    <row r="652" spans="1:15">
      <c r="A652" s="56"/>
      <c r="B652" s="56" t="s">
        <v>22686</v>
      </c>
      <c r="C652" s="39">
        <f>Matrix!B4149</f>
        <v>0</v>
      </c>
      <c r="D652" s="93">
        <f t="shared" ref="D652:D657" si="145">ROUNDUP(ABS(75-C652)/(Base_Value*move_factor-3),1)</f>
        <v>6.3</v>
      </c>
      <c r="E652" s="97">
        <f t="shared" si="141"/>
        <v>5</v>
      </c>
      <c r="F652" s="117">
        <f t="shared" si="142"/>
        <v>5</v>
      </c>
      <c r="G652" s="61" t="s">
        <v>22083</v>
      </c>
      <c r="H652" t="str">
        <f t="shared" ref="H652:H664" si="146">G652</f>
        <v>髋骨</v>
      </c>
      <c r="I652" s="124">
        <f t="shared" ref="I652:I664" si="147">F652</f>
        <v>5</v>
      </c>
      <c r="K652" s="39">
        <v>3633</v>
      </c>
      <c r="L652" s="121">
        <f>Matrix!B3633</f>
        <v>0</v>
      </c>
      <c r="M652" s="93">
        <f t="shared" si="138"/>
        <v>5</v>
      </c>
    </row>
    <row r="653" spans="1:15">
      <c r="A653" s="56"/>
      <c r="B653" s="56" t="s">
        <v>22687</v>
      </c>
      <c r="C653" s="39">
        <f>Matrix!B3623</f>
        <v>0</v>
      </c>
      <c r="D653" s="93">
        <f t="shared" si="145"/>
        <v>6.3</v>
      </c>
      <c r="E653" s="97">
        <f t="shared" si="141"/>
        <v>5</v>
      </c>
      <c r="F653" s="97">
        <f>MAX(E653:E654)</f>
        <v>5</v>
      </c>
      <c r="G653" s="61" t="s">
        <v>22089</v>
      </c>
      <c r="H653" t="str">
        <f t="shared" si="146"/>
        <v>足骨</v>
      </c>
      <c r="I653" s="124">
        <f t="shared" si="147"/>
        <v>5</v>
      </c>
      <c r="K653" s="39">
        <v>3634</v>
      </c>
      <c r="L653" s="121">
        <f>Matrix!B3634</f>
        <v>0</v>
      </c>
      <c r="M653" s="93">
        <f t="shared" si="138"/>
        <v>5</v>
      </c>
    </row>
    <row r="654" spans="1:15" hidden="1">
      <c r="A654" s="56"/>
      <c r="B654" s="56" t="s">
        <v>22688</v>
      </c>
      <c r="C654" s="39">
        <f>Matrix!B4140</f>
        <v>0</v>
      </c>
      <c r="D654" s="93">
        <f t="shared" si="145"/>
        <v>6.3</v>
      </c>
      <c r="E654" s="97">
        <f t="shared" si="141"/>
        <v>5</v>
      </c>
      <c r="F654" s="66"/>
      <c r="G654" s="61"/>
      <c r="I654" s="124"/>
      <c r="K654" s="39">
        <v>3635</v>
      </c>
      <c r="L654" s="121">
        <f>Matrix!B3635</f>
        <v>0</v>
      </c>
      <c r="M654" s="93">
        <f t="shared" si="138"/>
        <v>5</v>
      </c>
    </row>
    <row r="655" spans="1:15">
      <c r="A655" s="56"/>
      <c r="B655" s="56" t="s">
        <v>22689</v>
      </c>
      <c r="C655" s="39">
        <f>Matrix!B4153</f>
        <v>0</v>
      </c>
      <c r="D655" s="93">
        <f t="shared" si="145"/>
        <v>6.3</v>
      </c>
      <c r="E655" s="97">
        <f t="shared" si="141"/>
        <v>5</v>
      </c>
      <c r="F655" s="117">
        <f t="shared" ref="F655:F664" si="148">E655</f>
        <v>5</v>
      </c>
      <c r="G655" s="61" t="s">
        <v>22095</v>
      </c>
      <c r="H655" t="str">
        <f t="shared" si="146"/>
        <v>踝骨</v>
      </c>
      <c r="I655" s="124">
        <f t="shared" si="147"/>
        <v>5</v>
      </c>
      <c r="K655" s="39">
        <v>3636</v>
      </c>
      <c r="L655" s="121">
        <f>Matrix!B3636</f>
        <v>0</v>
      </c>
      <c r="M655" s="93">
        <f t="shared" si="138"/>
        <v>5</v>
      </c>
    </row>
    <row r="656" spans="1:15">
      <c r="A656" s="61"/>
      <c r="B656" s="56" t="s">
        <v>22690</v>
      </c>
      <c r="C656" s="39">
        <f>Matrix!B4154</f>
        <v>0</v>
      </c>
      <c r="D656" s="93">
        <f t="shared" si="145"/>
        <v>6.3</v>
      </c>
      <c r="E656" s="97">
        <f t="shared" si="141"/>
        <v>5</v>
      </c>
      <c r="F656" s="117">
        <f t="shared" si="148"/>
        <v>5</v>
      </c>
      <c r="G656" s="61" t="s">
        <v>22691</v>
      </c>
      <c r="H656" t="str">
        <f t="shared" si="146"/>
        <v>大腿</v>
      </c>
      <c r="I656" s="124">
        <f t="shared" si="147"/>
        <v>5</v>
      </c>
      <c r="K656" s="39">
        <v>3637</v>
      </c>
      <c r="L656" s="121">
        <f>Matrix!B3637</f>
        <v>0</v>
      </c>
      <c r="M656" s="93">
        <f t="shared" si="138"/>
        <v>5</v>
      </c>
    </row>
    <row r="657" spans="1:13">
      <c r="A657" s="61"/>
      <c r="B657" s="56" t="s">
        <v>22692</v>
      </c>
      <c r="C657" s="39">
        <f>Matrix!B4155</f>
        <v>0</v>
      </c>
      <c r="D657" s="93">
        <f t="shared" si="145"/>
        <v>6.3</v>
      </c>
      <c r="E657" s="97">
        <f t="shared" si="141"/>
        <v>5</v>
      </c>
      <c r="F657" s="117">
        <f t="shared" si="148"/>
        <v>5</v>
      </c>
      <c r="G657" s="61" t="s">
        <v>22693</v>
      </c>
      <c r="H657" t="str">
        <f t="shared" si="146"/>
        <v>小腿</v>
      </c>
      <c r="I657" s="124">
        <f t="shared" si="147"/>
        <v>5</v>
      </c>
      <c r="K657" s="39">
        <v>3638</v>
      </c>
      <c r="L657" s="121">
        <f>Matrix!B3638</f>
        <v>0</v>
      </c>
      <c r="M657" s="93">
        <f t="shared" si="138"/>
        <v>5</v>
      </c>
    </row>
    <row r="658" spans="1:13">
      <c r="A658" s="61"/>
      <c r="B658" s="56" t="s">
        <v>22694</v>
      </c>
      <c r="C658" s="39">
        <f>Matrix!B5511</f>
        <v>0</v>
      </c>
      <c r="D658" s="93">
        <f>ROUNDUP(ABS(75-C658)/(Base_Value*move_factor-3),1)</f>
        <v>6.3</v>
      </c>
      <c r="E658" s="97">
        <f t="shared" si="141"/>
        <v>5</v>
      </c>
      <c r="F658" s="117">
        <f t="shared" si="148"/>
        <v>5</v>
      </c>
      <c r="G658" s="61" t="s">
        <v>22695</v>
      </c>
      <c r="H658" t="str">
        <f t="shared" si="146"/>
        <v>脚踝</v>
      </c>
      <c r="I658" s="124">
        <f t="shared" si="147"/>
        <v>5</v>
      </c>
      <c r="K658" s="39">
        <v>3639</v>
      </c>
      <c r="L658" s="121">
        <f>Matrix!B3639</f>
        <v>0</v>
      </c>
      <c r="M658" s="93">
        <f t="shared" si="138"/>
        <v>5</v>
      </c>
    </row>
    <row r="659" spans="1:13">
      <c r="A659" s="61"/>
      <c r="B659" s="56" t="s">
        <v>22696</v>
      </c>
      <c r="C659" s="39">
        <f>Matrix!B5793</f>
        <v>0</v>
      </c>
      <c r="D659" s="93">
        <f>ROUNDUP(ABS(75-C659)/(Base_Value*move_factor-3),1)</f>
        <v>6.3</v>
      </c>
      <c r="E659" s="97">
        <f t="shared" si="141"/>
        <v>5</v>
      </c>
      <c r="F659" s="117">
        <f t="shared" si="148"/>
        <v>5</v>
      </c>
      <c r="G659" s="61" t="s">
        <v>22697</v>
      </c>
      <c r="H659" t="str">
        <f t="shared" si="146"/>
        <v>下肢</v>
      </c>
      <c r="I659" s="124">
        <f t="shared" si="147"/>
        <v>5</v>
      </c>
      <c r="K659" s="39">
        <v>3640</v>
      </c>
      <c r="L659" s="121">
        <f>Matrix!B3640</f>
        <v>0</v>
      </c>
      <c r="M659" s="93">
        <f t="shared" si="138"/>
        <v>5</v>
      </c>
    </row>
    <row r="660" spans="1:13">
      <c r="A660" s="61"/>
      <c r="B660" s="56" t="s">
        <v>22698</v>
      </c>
      <c r="C660" s="39">
        <f>Matrix!B5731</f>
        <v>0</v>
      </c>
      <c r="D660" s="93">
        <f>ROUNDUP(ABS(75-C660)/(Base_Value*move_factor-3),1)</f>
        <v>6.3</v>
      </c>
      <c r="E660" s="97">
        <f t="shared" si="141"/>
        <v>5</v>
      </c>
      <c r="F660" s="117">
        <f t="shared" si="148"/>
        <v>5</v>
      </c>
      <c r="G660" s="61" t="s">
        <v>22699</v>
      </c>
      <c r="H660" t="str">
        <f t="shared" si="146"/>
        <v>髋脱位</v>
      </c>
      <c r="I660" s="124">
        <f t="shared" si="147"/>
        <v>5</v>
      </c>
      <c r="K660" s="39">
        <v>3641</v>
      </c>
      <c r="L660" s="121">
        <f>Matrix!B3641</f>
        <v>0</v>
      </c>
      <c r="M660" s="93">
        <f t="shared" si="138"/>
        <v>5</v>
      </c>
    </row>
    <row r="661" spans="1:13">
      <c r="B661" s="56" t="s">
        <v>22700</v>
      </c>
      <c r="C661" s="39">
        <f>Matrix!B5732</f>
        <v>0</v>
      </c>
      <c r="D661" s="93">
        <f>ROUNDUP(ABS(75-C661)/(Base_Value*move_factor-3),1)</f>
        <v>6.3</v>
      </c>
      <c r="E661" s="97">
        <f t="shared" si="141"/>
        <v>5</v>
      </c>
      <c r="F661" s="117">
        <f t="shared" si="148"/>
        <v>5</v>
      </c>
      <c r="G661" s="61" t="s">
        <v>22701</v>
      </c>
      <c r="H661" t="str">
        <f t="shared" si="146"/>
        <v>髋关节损伤</v>
      </c>
      <c r="I661" s="124">
        <f t="shared" si="147"/>
        <v>5</v>
      </c>
      <c r="K661" s="39">
        <v>6117</v>
      </c>
      <c r="L661" s="121">
        <f>Matrix!B6117</f>
        <v>0</v>
      </c>
      <c r="M661" s="93">
        <f t="shared" si="138"/>
        <v>5</v>
      </c>
    </row>
    <row r="662" spans="1:13">
      <c r="A662" s="40"/>
      <c r="B662" s="56" t="s">
        <v>22702</v>
      </c>
      <c r="C662" s="39">
        <f>Matrix!B5778</f>
        <v>0</v>
      </c>
      <c r="D662" s="93">
        <f>ROUNDUP(ABS(75-C662)/(Base_Value*move_factor-4),1)</f>
        <v>6.8999999999999995</v>
      </c>
      <c r="E662" s="97">
        <f t="shared" si="141"/>
        <v>5</v>
      </c>
      <c r="F662" s="117">
        <f t="shared" si="148"/>
        <v>5</v>
      </c>
      <c r="G662" s="61" t="s">
        <v>22703</v>
      </c>
      <c r="H662" t="str">
        <f t="shared" si="146"/>
        <v>膝盖</v>
      </c>
      <c r="I662" s="124">
        <f t="shared" si="147"/>
        <v>5</v>
      </c>
    </row>
    <row r="663" spans="1:13">
      <c r="A663" s="56"/>
      <c r="B663" s="40" t="s">
        <v>22704</v>
      </c>
      <c r="C663" s="39">
        <f>Matrix!B5679</f>
        <v>0</v>
      </c>
      <c r="D663" s="93">
        <f>ROUNDUP(ABS(75-C663)/(Base_Value*move_factor-3),1)</f>
        <v>6.3</v>
      </c>
      <c r="E663" s="97">
        <f t="shared" si="141"/>
        <v>5</v>
      </c>
      <c r="F663" s="117">
        <f t="shared" si="148"/>
        <v>5</v>
      </c>
      <c r="G663" s="56" t="s">
        <v>22705</v>
      </c>
      <c r="H663" t="str">
        <f t="shared" si="146"/>
        <v>足部损伤</v>
      </c>
      <c r="I663" s="124">
        <f t="shared" si="147"/>
        <v>5</v>
      </c>
    </row>
    <row r="664" spans="1:13">
      <c r="A664" s="56"/>
      <c r="B664" s="56" t="s">
        <v>22706</v>
      </c>
      <c r="C664" s="39">
        <f>Matrix!B6009</f>
        <v>0</v>
      </c>
      <c r="D664" s="93">
        <f>ROUNDUP(ABS(75-C664)/(Base_Value*move_factor-4),1)</f>
        <v>6.8999999999999995</v>
      </c>
      <c r="E664" s="97">
        <f t="shared" si="141"/>
        <v>5</v>
      </c>
      <c r="F664" s="117">
        <f t="shared" si="148"/>
        <v>5</v>
      </c>
      <c r="G664" s="61" t="s">
        <v>22707</v>
      </c>
      <c r="H664" t="str">
        <f t="shared" si="146"/>
        <v>静脉曲张</v>
      </c>
      <c r="I664" s="124">
        <f t="shared" si="147"/>
        <v>5</v>
      </c>
    </row>
    <row r="665" spans="1:13">
      <c r="A665" s="57">
        <v>11.7</v>
      </c>
      <c r="B665" s="57" t="s">
        <v>10662</v>
      </c>
      <c r="C665" s="100"/>
      <c r="D665" s="100"/>
      <c r="E665" s="100"/>
      <c r="F665" s="100"/>
      <c r="G665" s="84"/>
    </row>
    <row r="666" spans="1:13">
      <c r="A666" s="56"/>
      <c r="B666" s="56" t="s">
        <v>22708</v>
      </c>
      <c r="C666" s="39">
        <f>Matrix!B1819</f>
        <v>0</v>
      </c>
      <c r="D666" s="93">
        <f>ROUNDUP(ABS(75-C666)/(Base_Value*move_factor-4),1)</f>
        <v>6.8999999999999995</v>
      </c>
      <c r="E666" s="97">
        <f t="shared" ref="E666:E683" si="149">IF(D666&gt;Max_Value,Max_Value,IF(D666&lt;0,0,D666))</f>
        <v>5</v>
      </c>
      <c r="F666" s="117">
        <f>MAX(E666:E669,E676:E677)</f>
        <v>5</v>
      </c>
      <c r="G666" s="61" t="s">
        <v>21737</v>
      </c>
      <c r="H666" t="str">
        <f t="shared" ref="H666" si="150">G666</f>
        <v>软骨</v>
      </c>
      <c r="I666" s="124">
        <f t="shared" ref="I666" si="151">F666</f>
        <v>5</v>
      </c>
    </row>
    <row r="667" spans="1:13">
      <c r="A667" s="56"/>
      <c r="B667" s="56" t="s">
        <v>22709</v>
      </c>
      <c r="C667" s="39">
        <f>Matrix!B5771</f>
        <v>0</v>
      </c>
      <c r="D667" s="93">
        <f>ROUNDUP(ABS(75-C667)/(Base_Value*move_factor-4),1)</f>
        <v>6.8999999999999995</v>
      </c>
      <c r="E667" s="97">
        <f t="shared" si="149"/>
        <v>5</v>
      </c>
      <c r="F667" s="117">
        <f>(MAX(E667:E669))</f>
        <v>5</v>
      </c>
      <c r="G667" s="44" t="s">
        <v>11523</v>
      </c>
      <c r="H667" t="str">
        <f t="shared" ref="H667:H682" si="152">G667</f>
        <v>椎间盘</v>
      </c>
      <c r="I667" s="124">
        <f t="shared" ref="I667:I682" si="153">F667</f>
        <v>5</v>
      </c>
    </row>
    <row r="668" spans="1:13">
      <c r="A668" s="56"/>
      <c r="B668" s="56" t="s">
        <v>22710</v>
      </c>
      <c r="C668" s="39">
        <f>Matrix!B1957</f>
        <v>0</v>
      </c>
      <c r="D668" s="93">
        <f>ROUNDUP(ABS(75-C668)/(Base_Value*move_factor-3),1)</f>
        <v>6.3</v>
      </c>
      <c r="E668" s="97">
        <f t="shared" si="149"/>
        <v>5</v>
      </c>
      <c r="F668" s="117">
        <f t="shared" ref="F668:F673" si="154">E668</f>
        <v>5</v>
      </c>
      <c r="G668" s="44" t="s">
        <v>21767</v>
      </c>
      <c r="H668" t="str">
        <f t="shared" si="152"/>
        <v>椎间盘突出</v>
      </c>
      <c r="I668" s="124">
        <f t="shared" si="153"/>
        <v>5</v>
      </c>
    </row>
    <row r="669" spans="1:13">
      <c r="A669" s="56"/>
      <c r="B669" s="56" t="s">
        <v>22709</v>
      </c>
      <c r="C669" s="39">
        <f>Matrix!B5771</f>
        <v>0</v>
      </c>
      <c r="D669" s="93">
        <f>ROUNDUP(ABS(75-C669)/(Base_Value*move_factor-3),1)</f>
        <v>6.3</v>
      </c>
      <c r="E669" s="97">
        <f t="shared" si="149"/>
        <v>5</v>
      </c>
      <c r="F669" s="117">
        <f t="shared" si="154"/>
        <v>5</v>
      </c>
      <c r="G669" s="44" t="s">
        <v>21780</v>
      </c>
      <c r="H669" t="str">
        <f t="shared" si="152"/>
        <v>椎间盘病症</v>
      </c>
      <c r="I669" s="124">
        <f t="shared" si="153"/>
        <v>5</v>
      </c>
    </row>
    <row r="670" spans="1:13">
      <c r="A670" s="56"/>
      <c r="B670" s="56" t="s">
        <v>22711</v>
      </c>
      <c r="C670" s="39">
        <f>Matrix!B5779</f>
        <v>0</v>
      </c>
      <c r="D670" s="93">
        <f>ROUNDUP(ABS(75-C670)/(Base_Value*move_factor-4),1)</f>
        <v>6.8999999999999995</v>
      </c>
      <c r="E670" s="97">
        <f t="shared" si="149"/>
        <v>5</v>
      </c>
      <c r="F670" s="117">
        <f t="shared" si="154"/>
        <v>5</v>
      </c>
      <c r="G670" s="44" t="s">
        <v>21796</v>
      </c>
      <c r="H670" t="str">
        <f t="shared" si="152"/>
        <v>脊柱侧弯</v>
      </c>
      <c r="I670" s="124">
        <f t="shared" si="153"/>
        <v>5</v>
      </c>
    </row>
    <row r="671" spans="1:13">
      <c r="A671" s="56"/>
      <c r="B671" s="56" t="s">
        <v>22712</v>
      </c>
      <c r="C671" s="39">
        <f>Matrix!B4145</f>
        <v>0</v>
      </c>
      <c r="D671" s="93">
        <f>ROUNDUP(ABS(75-C671)/(Base_Value*move_factor-3),1)</f>
        <v>6.3</v>
      </c>
      <c r="E671" s="97">
        <f t="shared" si="149"/>
        <v>5</v>
      </c>
      <c r="F671" s="117">
        <f t="shared" si="154"/>
        <v>5</v>
      </c>
      <c r="G671" s="61" t="s">
        <v>22713</v>
      </c>
      <c r="H671" t="str">
        <f t="shared" si="152"/>
        <v>头骨</v>
      </c>
      <c r="I671" s="124">
        <f t="shared" si="153"/>
        <v>5</v>
      </c>
    </row>
    <row r="672" spans="1:13">
      <c r="A672" s="56"/>
      <c r="B672" s="56" t="s">
        <v>22714</v>
      </c>
      <c r="C672" s="39">
        <f>Matrix!B4146</f>
        <v>0</v>
      </c>
      <c r="D672" s="93">
        <f>ROUNDUP(ABS(75-C672)/(Base_Value*move_factor-4),1)</f>
        <v>6.8999999999999995</v>
      </c>
      <c r="E672" s="97">
        <f t="shared" si="149"/>
        <v>5</v>
      </c>
      <c r="F672" s="117">
        <f t="shared" si="154"/>
        <v>5</v>
      </c>
      <c r="G672" s="61" t="s">
        <v>22715</v>
      </c>
      <c r="H672" t="str">
        <f t="shared" si="152"/>
        <v>颌骨</v>
      </c>
      <c r="I672" s="124">
        <f t="shared" si="153"/>
        <v>5</v>
      </c>
    </row>
    <row r="673" spans="1:9">
      <c r="A673" s="56"/>
      <c r="B673" s="56" t="s">
        <v>22716</v>
      </c>
      <c r="C673" s="39">
        <f>Matrix!B4147</f>
        <v>0</v>
      </c>
      <c r="D673" s="93">
        <f>ROUNDUP(ABS(75-C673)/(Base_Value*move_factor-3),1)</f>
        <v>6.3</v>
      </c>
      <c r="E673" s="97">
        <f t="shared" si="149"/>
        <v>5</v>
      </c>
      <c r="F673" s="117">
        <f t="shared" si="154"/>
        <v>5</v>
      </c>
      <c r="G673" s="61" t="s">
        <v>22717</v>
      </c>
      <c r="H673" t="str">
        <f t="shared" si="152"/>
        <v>胸廓</v>
      </c>
      <c r="I673" s="124">
        <f t="shared" si="153"/>
        <v>5</v>
      </c>
    </row>
    <row r="674" spans="1:9">
      <c r="A674" s="56"/>
      <c r="B674" s="56" t="s">
        <v>23419</v>
      </c>
      <c r="C674" s="39" t="e">
        <f>Info_R!A32</f>
        <v>#N/A</v>
      </c>
      <c r="D674" s="93" t="e">
        <f>ROUNDUP(ABS(75-C674)/(Base_Value*move_factor-4),1)</f>
        <v>#N/A</v>
      </c>
      <c r="E674" s="97" t="e">
        <f t="shared" si="149"/>
        <v>#N/A</v>
      </c>
      <c r="F674" s="97">
        <v>0</v>
      </c>
      <c r="G674" s="61" t="s">
        <v>22719</v>
      </c>
      <c r="H674" t="str">
        <f t="shared" si="152"/>
        <v>骨骼异常</v>
      </c>
      <c r="I674" s="124">
        <f t="shared" si="153"/>
        <v>0</v>
      </c>
    </row>
    <row r="675" spans="1:9" hidden="1">
      <c r="A675" s="56"/>
      <c r="B675" s="56" t="s">
        <v>22718</v>
      </c>
      <c r="C675" s="39">
        <f>Matrix!B4139</f>
        <v>0</v>
      </c>
      <c r="D675" s="93">
        <f t="shared" ref="D675:D681" si="155">ROUNDUP(ABS(75-C675)/(Base_Value*move_factor-3),1)</f>
        <v>6.3</v>
      </c>
      <c r="E675" s="97">
        <f t="shared" si="149"/>
        <v>5</v>
      </c>
      <c r="F675" s="66"/>
      <c r="G675" s="61"/>
      <c r="I675" s="124"/>
    </row>
    <row r="676" spans="1:9">
      <c r="A676" s="56"/>
      <c r="B676" s="56" t="s">
        <v>22720</v>
      </c>
      <c r="C676" s="39">
        <f>Matrix!B5560</f>
        <v>0</v>
      </c>
      <c r="D676" s="93">
        <f t="shared" si="155"/>
        <v>6.3</v>
      </c>
      <c r="E676" s="97">
        <f t="shared" si="149"/>
        <v>5</v>
      </c>
      <c r="F676" s="117">
        <f t="shared" ref="F676:F678" si="156">E676</f>
        <v>5</v>
      </c>
      <c r="G676" s="61" t="s">
        <v>22721</v>
      </c>
      <c r="H676" t="str">
        <f t="shared" si="152"/>
        <v>骨刺</v>
      </c>
      <c r="I676" s="124">
        <f t="shared" si="153"/>
        <v>5</v>
      </c>
    </row>
    <row r="677" spans="1:9">
      <c r="B677" s="56" t="s">
        <v>22722</v>
      </c>
      <c r="C677" s="39">
        <f>Matrix!B5855</f>
        <v>0</v>
      </c>
      <c r="D677" s="93">
        <f t="shared" si="155"/>
        <v>6.3</v>
      </c>
      <c r="E677" s="97">
        <f t="shared" si="149"/>
        <v>5</v>
      </c>
      <c r="F677" s="117">
        <f t="shared" si="156"/>
        <v>5</v>
      </c>
      <c r="G677" s="61" t="s">
        <v>22723</v>
      </c>
      <c r="H677" t="str">
        <f t="shared" si="152"/>
        <v>软骨病</v>
      </c>
      <c r="I677" s="124">
        <f t="shared" si="153"/>
        <v>5</v>
      </c>
    </row>
    <row r="678" spans="1:9">
      <c r="A678" s="56"/>
      <c r="B678" s="56" t="s">
        <v>22724</v>
      </c>
      <c r="C678" s="39">
        <f>Matrix!B5914</f>
        <v>0</v>
      </c>
      <c r="D678" s="93">
        <f t="shared" si="155"/>
        <v>6.3</v>
      </c>
      <c r="E678" s="97">
        <f t="shared" si="149"/>
        <v>5</v>
      </c>
      <c r="F678" s="117">
        <f t="shared" si="156"/>
        <v>5</v>
      </c>
      <c r="G678" s="61" t="s">
        <v>22725</v>
      </c>
      <c r="H678" t="str">
        <f t="shared" si="152"/>
        <v>佝偻病</v>
      </c>
      <c r="I678" s="124">
        <f t="shared" si="153"/>
        <v>5</v>
      </c>
    </row>
    <row r="679" spans="1:9">
      <c r="A679" s="56"/>
      <c r="B679" s="56" t="s">
        <v>22726</v>
      </c>
      <c r="C679" s="39">
        <f>Matrix!B5990</f>
        <v>0</v>
      </c>
      <c r="D679" s="93">
        <f t="shared" si="155"/>
        <v>6.3</v>
      </c>
      <c r="E679" s="97">
        <f t="shared" si="149"/>
        <v>5</v>
      </c>
      <c r="F679" s="97">
        <v>0</v>
      </c>
      <c r="G679" s="61" t="s">
        <v>22728</v>
      </c>
      <c r="H679" t="str">
        <f t="shared" si="152"/>
        <v>骨瘤</v>
      </c>
      <c r="I679" s="124">
        <f t="shared" si="153"/>
        <v>0</v>
      </c>
    </row>
    <row r="680" spans="1:9" hidden="1">
      <c r="A680" s="56"/>
      <c r="B680" s="56" t="s">
        <v>22727</v>
      </c>
      <c r="C680" s="39">
        <f>Matrix!B5991</f>
        <v>0</v>
      </c>
      <c r="D680" s="93">
        <f t="shared" si="155"/>
        <v>6.3</v>
      </c>
      <c r="E680" s="97">
        <f t="shared" si="149"/>
        <v>5</v>
      </c>
      <c r="F680" s="66"/>
      <c r="G680" s="61"/>
      <c r="I680" s="124"/>
    </row>
    <row r="681" spans="1:9">
      <c r="A681" s="56"/>
      <c r="B681" s="56" t="s">
        <v>22729</v>
      </c>
      <c r="C681" s="39">
        <f>Matrix!B6093</f>
        <v>0</v>
      </c>
      <c r="D681" s="93">
        <f t="shared" si="155"/>
        <v>6.3</v>
      </c>
      <c r="E681" s="97">
        <f t="shared" si="149"/>
        <v>5</v>
      </c>
      <c r="F681" s="117">
        <v>0</v>
      </c>
      <c r="G681" s="61" t="s">
        <v>22730</v>
      </c>
      <c r="H681" t="str">
        <f t="shared" si="152"/>
        <v>骨病</v>
      </c>
      <c r="I681" s="124">
        <f t="shared" si="153"/>
        <v>0</v>
      </c>
    </row>
    <row r="682" spans="1:9">
      <c r="A682" s="56"/>
      <c r="B682" s="56" t="s">
        <v>22731</v>
      </c>
      <c r="C682" s="39">
        <f>Matrix!B2031</f>
        <v>0</v>
      </c>
      <c r="D682" s="93">
        <f>ROUNDUP(ABS(75-C682)/(Base_Value*move_factor-4),1)</f>
        <v>6.8999999999999995</v>
      </c>
      <c r="E682" s="97">
        <f t="shared" si="149"/>
        <v>5</v>
      </c>
      <c r="F682" s="97">
        <f>MAX(E682:E683)</f>
        <v>5</v>
      </c>
      <c r="G682" s="61" t="s">
        <v>22733</v>
      </c>
      <c r="H682" t="str">
        <f t="shared" si="152"/>
        <v>骨质疏松</v>
      </c>
      <c r="I682" s="124">
        <f t="shared" si="153"/>
        <v>5</v>
      </c>
    </row>
    <row r="683" spans="1:9" hidden="1">
      <c r="A683" s="56"/>
      <c r="B683" s="56" t="s">
        <v>22732</v>
      </c>
      <c r="C683" s="39">
        <f>Matrix!B6096</f>
        <v>0</v>
      </c>
      <c r="D683" s="93">
        <f>ROUNDUP(ABS(75-C683)/Base_Value*move_factor,1)</f>
        <v>5</v>
      </c>
      <c r="E683" s="97">
        <f t="shared" si="149"/>
        <v>5</v>
      </c>
      <c r="F683" s="66"/>
      <c r="G683" s="61"/>
    </row>
    <row r="684" spans="1:9">
      <c r="A684" s="57">
        <v>11.8</v>
      </c>
      <c r="B684" s="57" t="s">
        <v>10661</v>
      </c>
      <c r="C684" s="100"/>
      <c r="D684" s="100"/>
      <c r="E684" s="100"/>
      <c r="F684" s="100"/>
      <c r="G684" s="84"/>
    </row>
    <row r="685" spans="1:9">
      <c r="A685" s="56"/>
      <c r="B685" s="56" t="s">
        <v>22734</v>
      </c>
      <c r="C685" s="39">
        <f>Matrix!B1828</f>
        <v>0</v>
      </c>
      <c r="D685" s="93">
        <f>ROUNDUP(ABS(75-C685)/(Base_Value*move_factor-3),1)</f>
        <v>6.3</v>
      </c>
      <c r="E685" s="97">
        <f t="shared" ref="E685:E690" si="157">IF(D685&gt;Max_Value,Max_Value,IF(D685&lt;0,0,D685))</f>
        <v>5</v>
      </c>
      <c r="F685" s="97">
        <f>MAX(E685:E686)</f>
        <v>5</v>
      </c>
      <c r="G685" s="40" t="s">
        <v>21826</v>
      </c>
      <c r="I685" s="124"/>
    </row>
    <row r="686" spans="1:9" hidden="1">
      <c r="A686" s="56"/>
      <c r="B686" s="63" t="s">
        <v>22735</v>
      </c>
      <c r="C686" s="39">
        <f>Matrix!B5706</f>
        <v>0</v>
      </c>
      <c r="D686" s="93">
        <f>ROUNDUP(ABS(75-C686)/(Base_Value*move_factor-3),1)</f>
        <v>6.3</v>
      </c>
      <c r="E686" s="97">
        <f t="shared" si="157"/>
        <v>5</v>
      </c>
      <c r="F686" s="66"/>
      <c r="G686" s="40"/>
      <c r="I686" s="124"/>
    </row>
    <row r="687" spans="1:9">
      <c r="A687" s="56"/>
      <c r="B687" s="56" t="s">
        <v>22736</v>
      </c>
      <c r="C687" s="39">
        <f>Matrix!B5970</f>
        <v>0</v>
      </c>
      <c r="D687" s="93">
        <f>ROUNDUP(ABS(75-C687)/(Base_Value*move_factor-4),1)</f>
        <v>6.8999999999999995</v>
      </c>
      <c r="E687" s="97">
        <f t="shared" si="157"/>
        <v>5</v>
      </c>
      <c r="F687" s="117">
        <f t="shared" ref="F687:F690" si="158">E687</f>
        <v>5</v>
      </c>
      <c r="G687" s="61" t="s">
        <v>21841</v>
      </c>
      <c r="I687" s="124"/>
    </row>
    <row r="688" spans="1:9">
      <c r="A688" s="56"/>
      <c r="B688" s="56" t="s">
        <v>22737</v>
      </c>
      <c r="C688" s="39">
        <f>Matrix!B5911</f>
        <v>0</v>
      </c>
      <c r="D688" s="93">
        <f>ROUNDUP(ABS(75-C688)/(Base_Value*move_factor-3),1)</f>
        <v>6.3</v>
      </c>
      <c r="E688" s="97">
        <f t="shared" si="157"/>
        <v>5</v>
      </c>
      <c r="F688" s="117">
        <f t="shared" si="158"/>
        <v>5</v>
      </c>
      <c r="G688" s="61" t="s">
        <v>21857</v>
      </c>
      <c r="I688" s="124"/>
    </row>
    <row r="689" spans="1:13">
      <c r="A689" s="56"/>
      <c r="B689" s="56" t="s">
        <v>22738</v>
      </c>
      <c r="C689" s="39">
        <f>Matrix!B5952</f>
        <v>0</v>
      </c>
      <c r="D689" s="93">
        <f>ROUNDUP(ABS(75-C689)/(Base_Value*move_factor-3),1)</f>
        <v>6.3</v>
      </c>
      <c r="E689" s="97">
        <f t="shared" si="157"/>
        <v>5</v>
      </c>
      <c r="F689" s="117">
        <f t="shared" si="158"/>
        <v>5</v>
      </c>
      <c r="G689" s="61" t="s">
        <v>21873</v>
      </c>
      <c r="I689" s="124"/>
    </row>
    <row r="690" spans="1:13">
      <c r="A690" s="56"/>
      <c r="B690" s="56" t="s">
        <v>22739</v>
      </c>
      <c r="C690" s="39">
        <f>Matrix!B6039</f>
        <v>0</v>
      </c>
      <c r="D690" s="93">
        <f>ROUNDUP(ABS(75-C690)/(Base_Value*move_factor-3),1)</f>
        <v>6.3</v>
      </c>
      <c r="E690" s="97">
        <f t="shared" si="157"/>
        <v>5</v>
      </c>
      <c r="F690" s="117">
        <f t="shared" si="158"/>
        <v>5</v>
      </c>
      <c r="G690" s="61" t="s">
        <v>21888</v>
      </c>
      <c r="I690" s="124"/>
    </row>
    <row r="691" spans="1:13">
      <c r="A691" s="57">
        <v>11.9</v>
      </c>
      <c r="B691" s="57" t="s">
        <v>10663</v>
      </c>
      <c r="C691" s="100"/>
      <c r="D691" s="100"/>
      <c r="E691" s="100"/>
      <c r="F691" s="100"/>
      <c r="G691" s="84"/>
    </row>
    <row r="692" spans="1:13">
      <c r="A692" s="56"/>
      <c r="B692" s="63" t="s">
        <v>22740</v>
      </c>
      <c r="C692" s="39">
        <f>Matrix!B1820</f>
        <v>0</v>
      </c>
      <c r="D692" s="93">
        <f>ROUNDUP(ABS(75-C692)/(Base_Value*move_factor-3),1)</f>
        <v>6.3</v>
      </c>
      <c r="E692" s="97">
        <f>IF(D692&gt;Max_Value,Max_Value,IF(D692&lt;0,0,D692))</f>
        <v>5</v>
      </c>
      <c r="F692" s="117">
        <f t="shared" ref="F692:F693" si="159">E692</f>
        <v>5</v>
      </c>
      <c r="G692" s="63" t="s">
        <v>10663</v>
      </c>
    </row>
    <row r="693" spans="1:13" s="38" customFormat="1" ht="16.5">
      <c r="A693" s="63"/>
      <c r="B693" s="63" t="s">
        <v>23420</v>
      </c>
      <c r="C693" s="38" t="e">
        <f>Info_R!A31</f>
        <v>#N/A</v>
      </c>
      <c r="D693" s="93" t="e">
        <f>ROUNDUP(ABS(75-C693)/(Base_Value*move_factor-3),1)</f>
        <v>#N/A</v>
      </c>
      <c r="E693" s="97" t="e">
        <f>IF(D693&gt;Max_Value,Max_Value,IF(D693&lt;0,0,D693))</f>
        <v>#N/A</v>
      </c>
      <c r="F693" s="117" t="e">
        <f t="shared" si="159"/>
        <v>#N/A</v>
      </c>
      <c r="G693" s="45" t="s">
        <v>21932</v>
      </c>
      <c r="I693" s="39"/>
      <c r="L693" s="122"/>
      <c r="M693" s="122"/>
    </row>
    <row r="694" spans="1:13">
      <c r="A694" s="57">
        <v>11.1</v>
      </c>
      <c r="B694" s="57" t="s">
        <v>10664</v>
      </c>
      <c r="C694" s="100"/>
      <c r="D694" s="100"/>
      <c r="E694" s="100"/>
      <c r="F694" s="58"/>
      <c r="G694" s="84"/>
    </row>
    <row r="695" spans="1:13">
      <c r="A695" s="56"/>
      <c r="B695" s="56" t="s">
        <v>22741</v>
      </c>
      <c r="C695" s="39">
        <f>Matrix!B5532</f>
        <v>0</v>
      </c>
      <c r="D695" s="93">
        <f t="shared" ref="D695:D700" si="160">ROUNDUP(ABS(75-C695)/Base_Value*move_factor,1)</f>
        <v>5</v>
      </c>
      <c r="E695" s="97">
        <f t="shared" ref="E695:E700" si="161">IF(D695&gt;Max_Value,Max_Value,IF(D695&lt;0,0,D695))</f>
        <v>5</v>
      </c>
      <c r="F695" s="97">
        <f>MAX(E695:E696)</f>
        <v>5</v>
      </c>
      <c r="G695" s="61" t="s">
        <v>21961</v>
      </c>
    </row>
    <row r="696" spans="1:13" hidden="1">
      <c r="A696" s="56"/>
      <c r="B696" s="56" t="s">
        <v>22743</v>
      </c>
      <c r="C696" s="39">
        <f>Matrix!B1773</f>
        <v>0</v>
      </c>
      <c r="D696" s="93">
        <f t="shared" si="160"/>
        <v>5</v>
      </c>
      <c r="E696" s="97">
        <f t="shared" si="161"/>
        <v>5</v>
      </c>
      <c r="F696" s="66"/>
      <c r="G696" s="61"/>
    </row>
    <row r="697" spans="1:13">
      <c r="B697" s="40" t="s">
        <v>22744</v>
      </c>
      <c r="C697" s="39">
        <f>Matrix!B5912</f>
        <v>0</v>
      </c>
      <c r="D697" s="93">
        <f t="shared" si="160"/>
        <v>5</v>
      </c>
      <c r="E697" s="97">
        <f t="shared" si="161"/>
        <v>5</v>
      </c>
      <c r="F697" s="117">
        <f t="shared" ref="F697" si="162">E697</f>
        <v>5</v>
      </c>
      <c r="G697" s="56" t="s">
        <v>21974</v>
      </c>
    </row>
    <row r="698" spans="1:13">
      <c r="A698" s="56"/>
      <c r="B698" s="40" t="s">
        <v>22745</v>
      </c>
      <c r="C698" s="39">
        <f>Matrix!B5960</f>
        <v>0</v>
      </c>
      <c r="D698" s="93">
        <f t="shared" si="160"/>
        <v>5</v>
      </c>
      <c r="E698" s="97">
        <f t="shared" si="161"/>
        <v>5</v>
      </c>
      <c r="F698" s="97">
        <f>MAX(E698:E699)</f>
        <v>5</v>
      </c>
      <c r="G698" s="56" t="s">
        <v>21990</v>
      </c>
    </row>
    <row r="699" spans="1:13" hidden="1">
      <c r="A699" s="56"/>
      <c r="B699" s="40" t="s">
        <v>22742</v>
      </c>
      <c r="C699" s="39">
        <f>Matrix!B5634</f>
        <v>0</v>
      </c>
      <c r="D699" s="93">
        <f t="shared" si="160"/>
        <v>5</v>
      </c>
      <c r="E699" s="97">
        <f t="shared" si="161"/>
        <v>5</v>
      </c>
      <c r="F699" s="51"/>
      <c r="G699" s="56"/>
    </row>
    <row r="700" spans="1:13">
      <c r="A700" s="56"/>
      <c r="B700" s="56" t="s">
        <v>22746</v>
      </c>
      <c r="C700" s="39">
        <f>Matrix!B2046</f>
        <v>0</v>
      </c>
      <c r="D700" s="93">
        <f t="shared" si="160"/>
        <v>5</v>
      </c>
      <c r="E700" s="97">
        <f t="shared" si="161"/>
        <v>5</v>
      </c>
      <c r="F700" s="117">
        <f t="shared" ref="F700" si="163">E700</f>
        <v>5</v>
      </c>
      <c r="G700" s="61" t="s">
        <v>22747</v>
      </c>
    </row>
    <row r="701" spans="1:13">
      <c r="A701" s="57">
        <v>11.11</v>
      </c>
      <c r="B701" s="57" t="s">
        <v>21714</v>
      </c>
      <c r="C701" s="112"/>
      <c r="D701" s="112"/>
      <c r="E701" s="112"/>
      <c r="F701" s="112"/>
      <c r="G701" s="84"/>
    </row>
    <row r="702" spans="1:13">
      <c r="A702" s="56"/>
      <c r="B702" s="63" t="s">
        <v>22748</v>
      </c>
      <c r="C702" s="39">
        <f>Matrix!B5835</f>
        <v>0</v>
      </c>
      <c r="D702" s="93">
        <f>ROUNDUP(ABS(75-C702)/(Base_Value*move_factor-3),1)</f>
        <v>6.3</v>
      </c>
      <c r="E702" s="97">
        <f t="shared" ref="E702:E714" si="164">IF(D702&gt;Max_Value,Max_Value,IF(D702&lt;0,0,D702))</f>
        <v>5</v>
      </c>
      <c r="F702" s="117">
        <f t="shared" ref="F702:F714" si="165">E702</f>
        <v>5</v>
      </c>
      <c r="G702" s="63" t="s">
        <v>22028</v>
      </c>
      <c r="H702" t="str">
        <f t="shared" ref="H702" si="166">G702</f>
        <v>落枕</v>
      </c>
      <c r="I702" s="124">
        <f t="shared" ref="I702" si="167">F702</f>
        <v>5</v>
      </c>
    </row>
    <row r="703" spans="1:13">
      <c r="A703" s="56"/>
      <c r="B703" s="56" t="s">
        <v>22749</v>
      </c>
      <c r="C703" s="39">
        <f>Matrix!B5792</f>
        <v>0</v>
      </c>
      <c r="D703" s="93">
        <f>ROUNDUP(ABS(75-C703)/(Base_Value*move_factor-4),1)</f>
        <v>6.8999999999999995</v>
      </c>
      <c r="E703" s="97">
        <f t="shared" si="164"/>
        <v>5</v>
      </c>
      <c r="F703" s="117">
        <f t="shared" si="165"/>
        <v>5</v>
      </c>
      <c r="G703" s="44" t="s">
        <v>22039</v>
      </c>
      <c r="H703" t="str">
        <f t="shared" ref="H703:H714" si="168">G703</f>
        <v>腰痛</v>
      </c>
      <c r="I703" s="124">
        <f t="shared" ref="I703:I714" si="169">F703</f>
        <v>5</v>
      </c>
    </row>
    <row r="704" spans="1:13">
      <c r="A704" s="56"/>
      <c r="B704" s="56" t="s">
        <v>22750</v>
      </c>
      <c r="C704" s="39">
        <f>Matrix!B5770</f>
        <v>0</v>
      </c>
      <c r="D704" s="93">
        <f>ROUNDUP(ABS(75-C704)/(Base_Value*move_factor-3),1)</f>
        <v>6.3</v>
      </c>
      <c r="E704" s="97">
        <f t="shared" si="164"/>
        <v>5</v>
      </c>
      <c r="F704" s="117">
        <f t="shared" si="165"/>
        <v>5</v>
      </c>
      <c r="G704" s="56" t="s">
        <v>22053</v>
      </c>
      <c r="H704" t="str">
        <f t="shared" si="168"/>
        <v>胁肋痛</v>
      </c>
      <c r="I704" s="124">
        <f t="shared" si="169"/>
        <v>5</v>
      </c>
    </row>
    <row r="705" spans="1:9">
      <c r="A705" s="56"/>
      <c r="B705" s="56" t="s">
        <v>22751</v>
      </c>
      <c r="C705" s="39">
        <f>Matrix!B5791</f>
        <v>0</v>
      </c>
      <c r="D705" s="93">
        <f t="shared" ref="D705:D710" si="170">ROUNDUP(ABS(75-C705)/(Base_Value*move_factor-4),1)</f>
        <v>6.8999999999999995</v>
      </c>
      <c r="E705" s="97">
        <f t="shared" si="164"/>
        <v>5</v>
      </c>
      <c r="F705" s="117">
        <f t="shared" si="165"/>
        <v>5</v>
      </c>
      <c r="G705" s="44" t="s">
        <v>22066</v>
      </c>
      <c r="H705" t="str">
        <f t="shared" si="168"/>
        <v>腰扭伤</v>
      </c>
      <c r="I705" s="124">
        <f t="shared" si="169"/>
        <v>5</v>
      </c>
    </row>
    <row r="706" spans="1:9">
      <c r="A706" s="56"/>
      <c r="B706" s="56" t="s">
        <v>22752</v>
      </c>
      <c r="C706" s="39">
        <f>Matrix!B5795</f>
        <v>0</v>
      </c>
      <c r="D706" s="93">
        <f t="shared" si="170"/>
        <v>6.8999999999999995</v>
      </c>
      <c r="E706" s="97">
        <f t="shared" si="164"/>
        <v>5</v>
      </c>
      <c r="F706" s="117">
        <f t="shared" si="165"/>
        <v>5</v>
      </c>
      <c r="G706" s="44" t="s">
        <v>22075</v>
      </c>
      <c r="H706" t="str">
        <f t="shared" si="168"/>
        <v>腰部损伤</v>
      </c>
      <c r="I706" s="124">
        <f t="shared" si="169"/>
        <v>5</v>
      </c>
    </row>
    <row r="707" spans="1:9">
      <c r="A707" s="56"/>
      <c r="B707" s="61" t="s">
        <v>22753</v>
      </c>
      <c r="C707" s="39">
        <f>Matrix!B5651</f>
        <v>0</v>
      </c>
      <c r="D707" s="93">
        <f t="shared" si="170"/>
        <v>6.8999999999999995</v>
      </c>
      <c r="E707" s="97">
        <f t="shared" si="164"/>
        <v>5</v>
      </c>
      <c r="F707" s="117">
        <f t="shared" si="165"/>
        <v>5</v>
      </c>
      <c r="G707" s="61" t="s">
        <v>22084</v>
      </c>
      <c r="H707" t="str">
        <f t="shared" si="168"/>
        <v>手肘损伤</v>
      </c>
      <c r="I707" s="124">
        <f t="shared" si="169"/>
        <v>5</v>
      </c>
    </row>
    <row r="708" spans="1:9">
      <c r="A708" s="56"/>
      <c r="B708" s="61" t="s">
        <v>22754</v>
      </c>
      <c r="C708" s="39">
        <f>Matrix!B6036</f>
        <v>0</v>
      </c>
      <c r="D708" s="93">
        <f t="shared" si="170"/>
        <v>6.8999999999999995</v>
      </c>
      <c r="E708" s="97">
        <f t="shared" si="164"/>
        <v>5</v>
      </c>
      <c r="F708" s="117">
        <f t="shared" si="165"/>
        <v>5</v>
      </c>
      <c r="G708" s="61" t="s">
        <v>22090</v>
      </c>
      <c r="H708" t="str">
        <f t="shared" si="168"/>
        <v>手腕损伤</v>
      </c>
      <c r="I708" s="124">
        <f t="shared" si="169"/>
        <v>5</v>
      </c>
    </row>
    <row r="709" spans="1:9">
      <c r="A709" s="56"/>
      <c r="B709" s="61" t="s">
        <v>22755</v>
      </c>
      <c r="C709" s="39">
        <f>Matrix!B5936</f>
        <v>0</v>
      </c>
      <c r="D709" s="93">
        <f t="shared" si="170"/>
        <v>6.8999999999999995</v>
      </c>
      <c r="E709" s="97">
        <f t="shared" si="164"/>
        <v>5</v>
      </c>
      <c r="F709" s="117">
        <f t="shared" si="165"/>
        <v>5</v>
      </c>
      <c r="G709" s="61" t="s">
        <v>22096</v>
      </c>
      <c r="H709" t="str">
        <f t="shared" si="168"/>
        <v>肩病</v>
      </c>
      <c r="I709" s="124">
        <f t="shared" si="169"/>
        <v>5</v>
      </c>
    </row>
    <row r="710" spans="1:9">
      <c r="A710" s="56"/>
      <c r="B710" s="56" t="s">
        <v>22756</v>
      </c>
      <c r="C710" s="39">
        <f>Matrix!B5603</f>
        <v>0</v>
      </c>
      <c r="D710" s="93">
        <f t="shared" si="170"/>
        <v>6.8999999999999995</v>
      </c>
      <c r="E710" s="97">
        <f t="shared" si="164"/>
        <v>5</v>
      </c>
      <c r="F710" s="117">
        <f t="shared" si="165"/>
        <v>5</v>
      </c>
      <c r="G710" s="61" t="s">
        <v>22757</v>
      </c>
      <c r="H710" t="str">
        <f t="shared" si="168"/>
        <v>抽筋</v>
      </c>
      <c r="I710" s="124">
        <f t="shared" si="169"/>
        <v>5</v>
      </c>
    </row>
    <row r="711" spans="1:9">
      <c r="A711" s="56"/>
      <c r="B711" s="56" t="s">
        <v>22758</v>
      </c>
      <c r="C711" s="39">
        <f>Matrix!B5680</f>
        <v>0</v>
      </c>
      <c r="D711" s="93">
        <f>ROUNDUP(ABS(75-C711)/(Base_Value*move_factor-5),1)</f>
        <v>7.5</v>
      </c>
      <c r="E711" s="97">
        <f t="shared" si="164"/>
        <v>5</v>
      </c>
      <c r="F711" s="117">
        <f t="shared" si="165"/>
        <v>5</v>
      </c>
      <c r="G711" s="56" t="s">
        <v>22759</v>
      </c>
      <c r="H711" t="str">
        <f t="shared" si="168"/>
        <v>脚痛</v>
      </c>
      <c r="I711" s="124">
        <f t="shared" si="169"/>
        <v>5</v>
      </c>
    </row>
    <row r="712" spans="1:9">
      <c r="A712" s="56"/>
      <c r="B712" s="56" t="s">
        <v>22760</v>
      </c>
      <c r="C712" s="39">
        <f>Matrix!B2961</f>
        <v>0</v>
      </c>
      <c r="D712" s="93">
        <f>ROUNDUP(ABS(75-C712)/(Base_Value*move_factor-5),1)</f>
        <v>7.5</v>
      </c>
      <c r="E712" s="97">
        <f t="shared" si="164"/>
        <v>5</v>
      </c>
      <c r="F712" s="117">
        <f t="shared" si="165"/>
        <v>5</v>
      </c>
      <c r="G712" s="61" t="s">
        <v>22761</v>
      </c>
      <c r="H712" t="str">
        <f t="shared" si="168"/>
        <v>软骨疼痛</v>
      </c>
      <c r="I712" s="124">
        <f t="shared" si="169"/>
        <v>5</v>
      </c>
    </row>
    <row r="713" spans="1:9">
      <c r="A713" s="56"/>
      <c r="B713" s="56" t="s">
        <v>22762</v>
      </c>
      <c r="C713" s="39">
        <f>Matrix!B6100</f>
        <v>0</v>
      </c>
      <c r="D713" s="93">
        <f>ROUNDUP(ABS(75-C713)/(Base_Value*move_factor-5),1)</f>
        <v>7.5</v>
      </c>
      <c r="E713" s="97">
        <f t="shared" si="164"/>
        <v>5</v>
      </c>
      <c r="F713" s="117">
        <f t="shared" si="165"/>
        <v>5</v>
      </c>
      <c r="G713" s="61" t="s">
        <v>22763</v>
      </c>
      <c r="H713" t="str">
        <f t="shared" si="168"/>
        <v>关节活动不利</v>
      </c>
      <c r="I713" s="124">
        <f t="shared" si="169"/>
        <v>5</v>
      </c>
    </row>
    <row r="714" spans="1:9">
      <c r="A714" s="56"/>
      <c r="B714" s="56" t="s">
        <v>22764</v>
      </c>
      <c r="C714" s="39">
        <f>Matrix!B5514</f>
        <v>0</v>
      </c>
      <c r="D714" s="93">
        <f>ROUNDUP(ABS(75-C714)/(Base_Value*move_factor-3),1)</f>
        <v>6.3</v>
      </c>
      <c r="E714" s="97">
        <f t="shared" si="164"/>
        <v>5</v>
      </c>
      <c r="F714" s="117">
        <f t="shared" si="165"/>
        <v>5</v>
      </c>
      <c r="G714" s="40" t="s">
        <v>22765</v>
      </c>
      <c r="H714" t="str">
        <f t="shared" si="168"/>
        <v>运动创伤</v>
      </c>
      <c r="I714" s="124">
        <f t="shared" si="169"/>
        <v>5</v>
      </c>
    </row>
    <row r="715" spans="1:9" ht="18" thickBot="1">
      <c r="A715" s="54">
        <v>12</v>
      </c>
      <c r="B715" s="54" t="s">
        <v>22766</v>
      </c>
      <c r="C715" s="99"/>
      <c r="D715" s="99"/>
      <c r="E715" s="99"/>
      <c r="F715" s="99"/>
      <c r="G715" s="55"/>
    </row>
    <row r="716" spans="1:9" ht="18" thickTop="1">
      <c r="A716" s="57">
        <v>12.1</v>
      </c>
      <c r="B716" s="57" t="s">
        <v>10654</v>
      </c>
      <c r="C716" s="100"/>
      <c r="D716" s="100"/>
      <c r="E716" s="100"/>
      <c r="F716" s="100"/>
      <c r="G716" s="57"/>
    </row>
    <row r="717" spans="1:9">
      <c r="A717" s="56"/>
      <c r="B717" s="63" t="s">
        <v>22767</v>
      </c>
      <c r="C717" s="39">
        <f>Matrix!B2577</f>
        <v>0</v>
      </c>
      <c r="D717" s="93">
        <f>ROUNDUP(ABS(75-C717)/Base_Value*sense_factor,1)</f>
        <v>5</v>
      </c>
      <c r="E717" s="97">
        <f t="shared" ref="E717:E740" si="171">IF(D717&gt;Max_Value,Max_Value,IF(D717&lt;0,0,D717))</f>
        <v>5</v>
      </c>
      <c r="F717" s="117">
        <f t="shared" ref="F717:F729" si="172">E717</f>
        <v>5</v>
      </c>
      <c r="G717" s="63" t="s">
        <v>22768</v>
      </c>
      <c r="H717" t="str">
        <f>G717</f>
        <v>前房</v>
      </c>
      <c r="I717" s="124">
        <f>F717</f>
        <v>5</v>
      </c>
    </row>
    <row r="718" spans="1:9">
      <c r="B718" s="63" t="s">
        <v>22769</v>
      </c>
      <c r="C718" s="39">
        <f>Matrix!B2578</f>
        <v>0</v>
      </c>
      <c r="D718" s="93">
        <f>ROUNDUP(ABS(75-C718)/Base_Value*sense_factor,1)</f>
        <v>5</v>
      </c>
      <c r="E718" s="97">
        <f t="shared" si="171"/>
        <v>5</v>
      </c>
      <c r="F718" s="117">
        <f t="shared" si="172"/>
        <v>5</v>
      </c>
      <c r="G718" s="63" t="s">
        <v>22770</v>
      </c>
      <c r="H718" t="str">
        <f t="shared" ref="H718:H739" si="173">G718</f>
        <v>房水</v>
      </c>
      <c r="I718" s="124">
        <f t="shared" ref="I718:I739" si="174">F718</f>
        <v>5</v>
      </c>
    </row>
    <row r="719" spans="1:9">
      <c r="A719" s="76"/>
      <c r="B719" s="63" t="s">
        <v>22771</v>
      </c>
      <c r="C719" s="39">
        <f>Matrix!B2579</f>
        <v>0</v>
      </c>
      <c r="D719" s="93">
        <f>ROUNDUP(ABS(75-C719)/Base_Value*sense_factor,1)</f>
        <v>5</v>
      </c>
      <c r="E719" s="97">
        <f t="shared" si="171"/>
        <v>5</v>
      </c>
      <c r="F719" s="117">
        <f t="shared" si="172"/>
        <v>5</v>
      </c>
      <c r="G719" s="44" t="s">
        <v>22772</v>
      </c>
      <c r="H719" t="str">
        <f t="shared" si="173"/>
        <v>中央动脉</v>
      </c>
      <c r="I719" s="124">
        <f t="shared" si="174"/>
        <v>5</v>
      </c>
    </row>
    <row r="720" spans="1:9">
      <c r="A720" s="56"/>
      <c r="B720" s="63" t="s">
        <v>22773</v>
      </c>
      <c r="C720" s="39">
        <f>Matrix!B2582</f>
        <v>0</v>
      </c>
      <c r="D720" s="93">
        <f>ROUNDUP(ABS(75-C720)/Base_Value*sense_factor,1)</f>
        <v>5</v>
      </c>
      <c r="E720" s="97">
        <f t="shared" si="171"/>
        <v>5</v>
      </c>
      <c r="F720" s="117">
        <f t="shared" si="172"/>
        <v>5</v>
      </c>
      <c r="G720" s="63" t="s">
        <v>21781</v>
      </c>
      <c r="H720" t="str">
        <f t="shared" si="173"/>
        <v>玻璃体腔</v>
      </c>
      <c r="I720" s="124">
        <f t="shared" si="174"/>
        <v>5</v>
      </c>
    </row>
    <row r="721" spans="1:9">
      <c r="B721" s="63" t="s">
        <v>22774</v>
      </c>
      <c r="C721" s="39">
        <f>Matrix!B2583</f>
        <v>0</v>
      </c>
      <c r="D721" s="93">
        <f>ROUNDUP(ABS(75-C721)/Base_Value*sense_factor,1)</f>
        <v>5</v>
      </c>
      <c r="E721" s="97">
        <f t="shared" si="171"/>
        <v>5</v>
      </c>
      <c r="F721" s="117">
        <f t="shared" si="172"/>
        <v>5</v>
      </c>
      <c r="G721" s="63" t="s">
        <v>21797</v>
      </c>
      <c r="H721" t="str">
        <f t="shared" si="173"/>
        <v>脉络膜</v>
      </c>
      <c r="I721" s="124">
        <f t="shared" si="174"/>
        <v>5</v>
      </c>
    </row>
    <row r="722" spans="1:9">
      <c r="A722" s="56"/>
      <c r="B722" s="63" t="s">
        <v>22775</v>
      </c>
      <c r="C722" s="39">
        <f>Matrix!B2584</f>
        <v>0</v>
      </c>
      <c r="D722" s="93">
        <f>ROUNDUP(ABS(75-C722)/(Base_Value*sense_factor-3),1)</f>
        <v>6.3</v>
      </c>
      <c r="E722" s="97">
        <f t="shared" si="171"/>
        <v>5</v>
      </c>
      <c r="F722" s="117">
        <f t="shared" si="172"/>
        <v>5</v>
      </c>
      <c r="G722" s="63" t="s">
        <v>21811</v>
      </c>
      <c r="H722" t="str">
        <f t="shared" si="173"/>
        <v>睫状体</v>
      </c>
      <c r="I722" s="124">
        <f t="shared" si="174"/>
        <v>5</v>
      </c>
    </row>
    <row r="723" spans="1:9">
      <c r="A723" s="56"/>
      <c r="B723" s="44" t="s">
        <v>22776</v>
      </c>
      <c r="C723" s="39">
        <f>Matrix!B2587</f>
        <v>0</v>
      </c>
      <c r="D723" s="93">
        <f>ROUNDUP(ABS(75-C723)/(Base_Value*sense_factor-3),1)</f>
        <v>6.3</v>
      </c>
      <c r="E723" s="97">
        <f t="shared" si="171"/>
        <v>5</v>
      </c>
      <c r="F723" s="117">
        <f t="shared" si="172"/>
        <v>5</v>
      </c>
      <c r="G723" s="44" t="s">
        <v>21827</v>
      </c>
      <c r="H723" t="str">
        <f t="shared" si="173"/>
        <v>结膜</v>
      </c>
      <c r="I723" s="124">
        <f t="shared" si="174"/>
        <v>5</v>
      </c>
    </row>
    <row r="724" spans="1:9">
      <c r="A724" s="56"/>
      <c r="B724" s="44" t="s">
        <v>22777</v>
      </c>
      <c r="C724" s="39">
        <f>Matrix!B2588</f>
        <v>0</v>
      </c>
      <c r="D724" s="93">
        <f>ROUNDUP(ABS(75-C724)/Base_Value*sense_factor,1)</f>
        <v>5</v>
      </c>
      <c r="E724" s="97">
        <f t="shared" si="171"/>
        <v>5</v>
      </c>
      <c r="F724" s="117">
        <f t="shared" si="172"/>
        <v>5</v>
      </c>
      <c r="G724" s="44" t="s">
        <v>21842</v>
      </c>
      <c r="H724" t="str">
        <f t="shared" si="173"/>
        <v>角膜</v>
      </c>
      <c r="I724" s="124">
        <f t="shared" si="174"/>
        <v>5</v>
      </c>
    </row>
    <row r="725" spans="1:9">
      <c r="A725" s="56"/>
      <c r="B725" s="44" t="s">
        <v>22778</v>
      </c>
      <c r="C725" s="39">
        <f>Matrix!B2589</f>
        <v>0</v>
      </c>
      <c r="D725" s="93">
        <f>ROUNDUP(ABS(75-C725)/Base_Value*sense_factor,1)</f>
        <v>5</v>
      </c>
      <c r="E725" s="97">
        <f t="shared" si="171"/>
        <v>5</v>
      </c>
      <c r="F725" s="117">
        <f t="shared" si="172"/>
        <v>5</v>
      </c>
      <c r="G725" s="63" t="s">
        <v>21858</v>
      </c>
      <c r="H725" t="str">
        <f t="shared" si="173"/>
        <v>晶状体</v>
      </c>
      <c r="I725" s="124">
        <f t="shared" si="174"/>
        <v>5</v>
      </c>
    </row>
    <row r="726" spans="1:9">
      <c r="A726" s="56"/>
      <c r="B726" s="44" t="s">
        <v>22779</v>
      </c>
      <c r="C726" s="39">
        <f>Matrix!B2590</f>
        <v>0</v>
      </c>
      <c r="D726" s="93">
        <f>ROUNDUP(ABS(75-C726)/Base_Value*sense_factor,1)</f>
        <v>5</v>
      </c>
      <c r="E726" s="97">
        <f t="shared" si="171"/>
        <v>5</v>
      </c>
      <c r="F726" s="117">
        <f t="shared" si="172"/>
        <v>5</v>
      </c>
      <c r="G726" s="63" t="s">
        <v>21874</v>
      </c>
      <c r="H726" t="str">
        <f t="shared" si="173"/>
        <v>眼睑</v>
      </c>
      <c r="I726" s="124">
        <f t="shared" si="174"/>
        <v>5</v>
      </c>
    </row>
    <row r="727" spans="1:9">
      <c r="A727" s="56"/>
      <c r="B727" s="63" t="s">
        <v>22780</v>
      </c>
      <c r="C727" s="39">
        <f>Matrix!B2592</f>
        <v>0</v>
      </c>
      <c r="D727" s="93">
        <f>ROUNDUP(ABS(75-C727)/(Base_Value*sense_factor-3),1)</f>
        <v>6.3</v>
      </c>
      <c r="E727" s="97">
        <f t="shared" si="171"/>
        <v>5</v>
      </c>
      <c r="F727" s="117">
        <f t="shared" si="172"/>
        <v>5</v>
      </c>
      <c r="G727" s="63" t="s">
        <v>21889</v>
      </c>
      <c r="H727" t="str">
        <f t="shared" si="173"/>
        <v>泪腺</v>
      </c>
      <c r="I727" s="124">
        <f t="shared" si="174"/>
        <v>5</v>
      </c>
    </row>
    <row r="728" spans="1:9">
      <c r="B728" s="63" t="s">
        <v>22781</v>
      </c>
      <c r="C728" s="39">
        <f>Matrix!B2598</f>
        <v>0</v>
      </c>
      <c r="D728" s="93">
        <f>ROUNDUP(ABS(75-C728)/Base_Value*sense_factor,1)</f>
        <v>5</v>
      </c>
      <c r="E728" s="97">
        <f t="shared" si="171"/>
        <v>5</v>
      </c>
      <c r="F728" s="117">
        <f t="shared" si="172"/>
        <v>5</v>
      </c>
      <c r="G728" s="63" t="s">
        <v>21902</v>
      </c>
      <c r="H728" t="str">
        <f t="shared" si="173"/>
        <v>巩膜</v>
      </c>
      <c r="I728" s="124">
        <f t="shared" si="174"/>
        <v>5</v>
      </c>
    </row>
    <row r="729" spans="1:9">
      <c r="B729" s="63" t="s">
        <v>22782</v>
      </c>
      <c r="C729" s="39">
        <f>Matrix!B2599</f>
        <v>0</v>
      </c>
      <c r="D729" s="93">
        <f>ROUNDUP(ABS(75-C729)/(Base_Value*sense_factor-4),1)</f>
        <v>6.8999999999999995</v>
      </c>
      <c r="E729" s="97">
        <f t="shared" si="171"/>
        <v>5</v>
      </c>
      <c r="F729" s="117">
        <f t="shared" si="172"/>
        <v>5</v>
      </c>
      <c r="G729" s="63" t="s">
        <v>21948</v>
      </c>
      <c r="H729" t="str">
        <f t="shared" si="173"/>
        <v>视网膜</v>
      </c>
      <c r="I729" s="124">
        <f t="shared" si="174"/>
        <v>5</v>
      </c>
    </row>
    <row r="730" spans="1:9">
      <c r="A730" s="76"/>
      <c r="B730" s="63" t="s">
        <v>22783</v>
      </c>
      <c r="C730" s="39">
        <f>Matrix!B1864</f>
        <v>0</v>
      </c>
      <c r="D730" s="93">
        <f>ROUNDUP(ABS(75-C730)/Base_Value*sense_factor,1)</f>
        <v>5</v>
      </c>
      <c r="E730" s="97">
        <f t="shared" si="171"/>
        <v>5</v>
      </c>
      <c r="F730" s="97">
        <f>MAX(E730:E731)</f>
        <v>5</v>
      </c>
      <c r="G730" s="63" t="s">
        <v>21738</v>
      </c>
      <c r="H730" t="str">
        <f t="shared" si="173"/>
        <v>结膜炎</v>
      </c>
      <c r="I730" s="124">
        <f t="shared" si="174"/>
        <v>5</v>
      </c>
    </row>
    <row r="731" spans="1:9" hidden="1">
      <c r="A731" s="76"/>
      <c r="B731" s="63" t="s">
        <v>22784</v>
      </c>
      <c r="C731" s="39">
        <f>Matrix!B5596</f>
        <v>0</v>
      </c>
      <c r="D731" s="93">
        <f>ROUNDUP(ABS(75-C731)/Base_Value*sense_factor,1)</f>
        <v>5</v>
      </c>
      <c r="E731" s="97">
        <f t="shared" si="171"/>
        <v>5</v>
      </c>
      <c r="F731" s="101"/>
      <c r="G731" s="63"/>
      <c r="I731" s="124"/>
    </row>
    <row r="732" spans="1:9">
      <c r="A732" s="76"/>
      <c r="B732" s="63" t="s">
        <v>22785</v>
      </c>
      <c r="C732" s="39">
        <f>Matrix!B5678</f>
        <v>0</v>
      </c>
      <c r="D732" s="93">
        <f>ROUNDUP(ABS(75-C732)/(Base_Value*sense_factor-5),1)</f>
        <v>7.5</v>
      </c>
      <c r="E732" s="97">
        <f t="shared" si="171"/>
        <v>5</v>
      </c>
      <c r="F732" s="117">
        <f t="shared" ref="F732:F736" si="175">E732</f>
        <v>5</v>
      </c>
      <c r="G732" s="63" t="s">
        <v>22786</v>
      </c>
      <c r="H732" t="str">
        <f t="shared" si="173"/>
        <v>飞蚊症</v>
      </c>
      <c r="I732" s="124">
        <f t="shared" si="174"/>
        <v>5</v>
      </c>
    </row>
    <row r="733" spans="1:9">
      <c r="A733" s="76"/>
      <c r="B733" s="63" t="s">
        <v>22787</v>
      </c>
      <c r="C733" s="39">
        <f>Matrix!B5735</f>
        <v>0</v>
      </c>
      <c r="D733" s="93">
        <f>ROUNDUP(ABS(75-C733)/Base_Value*sense_factor,1)</f>
        <v>5</v>
      </c>
      <c r="E733" s="97">
        <f t="shared" si="171"/>
        <v>5</v>
      </c>
      <c r="F733" s="117">
        <f t="shared" si="175"/>
        <v>5</v>
      </c>
      <c r="G733" s="63" t="s">
        <v>22788</v>
      </c>
      <c r="H733" t="str">
        <f t="shared" si="173"/>
        <v>麦粒肿</v>
      </c>
      <c r="I733" s="124">
        <f t="shared" si="174"/>
        <v>5</v>
      </c>
    </row>
    <row r="734" spans="1:9">
      <c r="A734" s="76"/>
      <c r="B734" s="63" t="s">
        <v>22789</v>
      </c>
      <c r="C734" s="39">
        <f>Matrix!B5846</f>
        <v>0</v>
      </c>
      <c r="D734" s="93">
        <f>ROUNDUP(ABS(75-C734)/(Base_Value*sense_factor-3),1)</f>
        <v>6.3</v>
      </c>
      <c r="E734" s="97">
        <f t="shared" si="171"/>
        <v>5</v>
      </c>
      <c r="F734" s="117">
        <f t="shared" si="175"/>
        <v>5</v>
      </c>
      <c r="G734" s="63" t="s">
        <v>21768</v>
      </c>
      <c r="H734" t="str">
        <f t="shared" si="173"/>
        <v>夜盲症</v>
      </c>
      <c r="I734" s="124">
        <f t="shared" si="174"/>
        <v>5</v>
      </c>
    </row>
    <row r="735" spans="1:9">
      <c r="A735" s="76"/>
      <c r="B735" s="63" t="s">
        <v>22790</v>
      </c>
      <c r="C735" s="39">
        <f>Matrix!B5693</f>
        <v>0</v>
      </c>
      <c r="D735" s="93">
        <f>ROUNDUP(ABS(75-C735)/Base_Value*sense_factor,1)</f>
        <v>5</v>
      </c>
      <c r="E735" s="97">
        <f t="shared" si="171"/>
        <v>5</v>
      </c>
      <c r="F735" s="117">
        <f t="shared" si="175"/>
        <v>5</v>
      </c>
      <c r="G735" s="63" t="s">
        <v>21917</v>
      </c>
      <c r="H735" t="str">
        <f t="shared" si="173"/>
        <v>青光眼</v>
      </c>
      <c r="I735" s="124">
        <f t="shared" si="174"/>
        <v>5</v>
      </c>
    </row>
    <row r="736" spans="1:9">
      <c r="A736" s="76"/>
      <c r="B736" s="63" t="s">
        <v>22791</v>
      </c>
      <c r="C736" s="39">
        <f>Matrix!B5583</f>
        <v>0</v>
      </c>
      <c r="D736" s="93">
        <f>ROUNDUP(ABS(75-C736)/(Base_Value*sense_factor-3),1)</f>
        <v>6.3</v>
      </c>
      <c r="E736" s="97">
        <f t="shared" si="171"/>
        <v>5</v>
      </c>
      <c r="F736" s="117">
        <f t="shared" si="175"/>
        <v>5</v>
      </c>
      <c r="G736" s="63" t="s">
        <v>21933</v>
      </c>
      <c r="H736" t="str">
        <f t="shared" si="173"/>
        <v>白内障</v>
      </c>
      <c r="I736" s="124">
        <f t="shared" si="174"/>
        <v>5</v>
      </c>
    </row>
    <row r="737" spans="1:9">
      <c r="A737" s="76"/>
      <c r="B737" s="63" t="s">
        <v>22792</v>
      </c>
      <c r="C737" s="39">
        <f>Matrix!B5632</f>
        <v>0</v>
      </c>
      <c r="D737" s="93">
        <f>ROUNDUP(ABS(75-C737)/(Base_Value*sense_factor-5),1)</f>
        <v>7.5</v>
      </c>
      <c r="E737" s="97">
        <f t="shared" si="171"/>
        <v>5</v>
      </c>
      <c r="F737" s="97">
        <f>MAX(E737:E738)</f>
        <v>5</v>
      </c>
      <c r="G737" s="63" t="s">
        <v>22794</v>
      </c>
      <c r="H737" t="str">
        <f t="shared" si="173"/>
        <v>复视</v>
      </c>
      <c r="I737" s="124">
        <f t="shared" si="174"/>
        <v>5</v>
      </c>
    </row>
    <row r="738" spans="1:9" hidden="1">
      <c r="A738" s="76"/>
      <c r="B738" s="72" t="s">
        <v>22793</v>
      </c>
      <c r="C738" s="39">
        <f>Matrix!B3615</f>
        <v>0</v>
      </c>
      <c r="D738" s="93">
        <f>ROUNDUP(ABS(75-C738)/Base_Value*sense_factor,1)</f>
        <v>5</v>
      </c>
      <c r="E738" s="97">
        <f t="shared" si="171"/>
        <v>5</v>
      </c>
      <c r="F738" s="101"/>
      <c r="G738" s="63"/>
      <c r="I738" s="124"/>
    </row>
    <row r="739" spans="1:9">
      <c r="A739" s="76"/>
      <c r="B739" s="63" t="s">
        <v>22795</v>
      </c>
      <c r="C739" s="39">
        <f>Matrix!B5832</f>
        <v>0</v>
      </c>
      <c r="D739" s="93">
        <f>ROUNDUP(ABS(75-C739)/(Base_Value*sense_factor-4),1)</f>
        <v>6.8999999999999995</v>
      </c>
      <c r="E739" s="97">
        <f t="shared" si="171"/>
        <v>5</v>
      </c>
      <c r="F739" s="97">
        <f>MAX(E739:E740)</f>
        <v>5</v>
      </c>
      <c r="G739" s="63" t="s">
        <v>21754</v>
      </c>
      <c r="H739" t="str">
        <f t="shared" si="173"/>
        <v>近视</v>
      </c>
      <c r="I739" s="124">
        <f t="shared" si="174"/>
        <v>5</v>
      </c>
    </row>
    <row r="740" spans="1:9" hidden="1">
      <c r="A740" s="76"/>
      <c r="B740" s="72" t="s">
        <v>22793</v>
      </c>
      <c r="C740" s="39">
        <f>Matrix!B3615</f>
        <v>0</v>
      </c>
      <c r="D740" s="93">
        <f>ROUNDUP(ABS(75-C740)/Base_Value*sense_factor,1)</f>
        <v>5</v>
      </c>
      <c r="E740" s="97">
        <f t="shared" si="171"/>
        <v>5</v>
      </c>
      <c r="F740" s="101"/>
      <c r="G740" s="63"/>
    </row>
    <row r="741" spans="1:9">
      <c r="A741" s="57">
        <v>12.2</v>
      </c>
      <c r="B741" s="57" t="s">
        <v>11524</v>
      </c>
      <c r="C741" s="100"/>
      <c r="D741" s="100"/>
      <c r="E741" s="100"/>
      <c r="F741" s="100"/>
      <c r="G741" s="57"/>
    </row>
    <row r="742" spans="1:9">
      <c r="A742" s="76"/>
      <c r="B742" s="56" t="s">
        <v>22796</v>
      </c>
      <c r="C742" s="39">
        <f>Matrix!B2565</f>
        <v>0</v>
      </c>
      <c r="D742" s="93">
        <f t="shared" ref="D742:D750" si="176">ROUNDUP(ABS(75-C742)/Base_Value*sense_factor,1)</f>
        <v>5</v>
      </c>
      <c r="E742" s="97">
        <f t="shared" ref="E742:E754" si="177">IF(D742&gt;Max_Value,Max_Value,IF(D742&lt;0,0,D742))</f>
        <v>5</v>
      </c>
      <c r="F742" s="117">
        <f t="shared" ref="F742:F750" si="178">E742</f>
        <v>5</v>
      </c>
      <c r="G742" s="61" t="s">
        <v>21975</v>
      </c>
      <c r="I742" s="124"/>
    </row>
    <row r="743" spans="1:9">
      <c r="A743" s="76"/>
      <c r="B743" s="56" t="s">
        <v>22797</v>
      </c>
      <c r="C743" s="39">
        <f>Matrix!B2572</f>
        <v>0</v>
      </c>
      <c r="D743" s="93">
        <f t="shared" si="176"/>
        <v>5</v>
      </c>
      <c r="E743" s="97">
        <f t="shared" si="177"/>
        <v>5</v>
      </c>
      <c r="F743" s="117">
        <f t="shared" si="178"/>
        <v>5</v>
      </c>
      <c r="G743" s="61" t="s">
        <v>21991</v>
      </c>
    </row>
    <row r="744" spans="1:9">
      <c r="A744" s="76"/>
      <c r="B744" s="56" t="s">
        <v>22798</v>
      </c>
      <c r="C744" s="39">
        <f>Matrix!B2566</f>
        <v>0</v>
      </c>
      <c r="D744" s="93">
        <f t="shared" si="176"/>
        <v>5</v>
      </c>
      <c r="E744" s="97">
        <f t="shared" si="177"/>
        <v>5</v>
      </c>
      <c r="F744" s="117">
        <f t="shared" si="178"/>
        <v>5</v>
      </c>
      <c r="G744" s="61" t="s">
        <v>22004</v>
      </c>
    </row>
    <row r="745" spans="1:9">
      <c r="A745" s="76"/>
      <c r="B745" s="56" t="s">
        <v>22799</v>
      </c>
      <c r="C745" s="39">
        <f>Matrix!B2569</f>
        <v>0</v>
      </c>
      <c r="D745" s="93">
        <f t="shared" si="176"/>
        <v>5</v>
      </c>
      <c r="E745" s="97">
        <f t="shared" si="177"/>
        <v>5</v>
      </c>
      <c r="F745" s="117">
        <f t="shared" si="178"/>
        <v>5</v>
      </c>
      <c r="G745" s="61" t="s">
        <v>22017</v>
      </c>
    </row>
    <row r="746" spans="1:9">
      <c r="A746" s="76"/>
      <c r="B746" s="56" t="s">
        <v>22800</v>
      </c>
      <c r="C746" s="39">
        <f>Matrix!B2567</f>
        <v>0</v>
      </c>
      <c r="D746" s="93">
        <f t="shared" si="176"/>
        <v>5</v>
      </c>
      <c r="E746" s="97">
        <f t="shared" si="177"/>
        <v>5</v>
      </c>
      <c r="F746" s="117">
        <f t="shared" si="178"/>
        <v>5</v>
      </c>
      <c r="G746" s="61" t="s">
        <v>22029</v>
      </c>
    </row>
    <row r="747" spans="1:9">
      <c r="A747" s="76"/>
      <c r="B747" s="56" t="s">
        <v>22801</v>
      </c>
      <c r="C747" s="39">
        <f>Matrix!B6012</f>
        <v>0</v>
      </c>
      <c r="D747" s="93">
        <f t="shared" si="176"/>
        <v>5</v>
      </c>
      <c r="E747" s="97">
        <f t="shared" si="177"/>
        <v>5</v>
      </c>
      <c r="F747" s="117">
        <f t="shared" si="178"/>
        <v>5</v>
      </c>
      <c r="G747" s="61" t="s">
        <v>22040</v>
      </c>
    </row>
    <row r="748" spans="1:9">
      <c r="A748" s="76"/>
      <c r="B748" s="56" t="s">
        <v>22802</v>
      </c>
      <c r="C748" s="39">
        <f>Matrix!B2568</f>
        <v>0</v>
      </c>
      <c r="D748" s="93">
        <f t="shared" si="176"/>
        <v>5</v>
      </c>
      <c r="E748" s="97">
        <f t="shared" si="177"/>
        <v>5</v>
      </c>
      <c r="F748" s="117">
        <f t="shared" si="178"/>
        <v>5</v>
      </c>
      <c r="G748" s="61" t="s">
        <v>22054</v>
      </c>
    </row>
    <row r="749" spans="1:9">
      <c r="A749" s="76"/>
      <c r="B749" s="56" t="s">
        <v>22803</v>
      </c>
      <c r="C749" s="39">
        <f>Matrix!B2570</f>
        <v>0</v>
      </c>
      <c r="D749" s="93">
        <f t="shared" si="176"/>
        <v>5</v>
      </c>
      <c r="E749" s="97">
        <f t="shared" si="177"/>
        <v>5</v>
      </c>
      <c r="F749" s="117">
        <f t="shared" si="178"/>
        <v>5</v>
      </c>
      <c r="G749" s="61" t="s">
        <v>22067</v>
      </c>
    </row>
    <row r="750" spans="1:9">
      <c r="A750" s="76"/>
      <c r="B750" s="56" t="s">
        <v>22804</v>
      </c>
      <c r="C750" s="39">
        <f>Matrix!B2571</f>
        <v>0</v>
      </c>
      <c r="D750" s="93">
        <f t="shared" si="176"/>
        <v>5</v>
      </c>
      <c r="E750" s="97">
        <f t="shared" si="177"/>
        <v>5</v>
      </c>
      <c r="F750" s="117">
        <f t="shared" si="178"/>
        <v>5</v>
      </c>
      <c r="G750" s="61" t="s">
        <v>22076</v>
      </c>
    </row>
    <row r="751" spans="1:9">
      <c r="A751" s="76"/>
      <c r="B751" s="56" t="s">
        <v>22805</v>
      </c>
      <c r="C751" s="39">
        <f>Matrix!B1909</f>
        <v>0</v>
      </c>
      <c r="D751" s="93">
        <f>ROUNDUP(ABS(75-C751)/(Base_Value*sense_factor-3),1)</f>
        <v>6.3</v>
      </c>
      <c r="E751" s="97">
        <f t="shared" si="177"/>
        <v>5</v>
      </c>
      <c r="F751" s="97">
        <f>MAX(E751:E752)</f>
        <v>5</v>
      </c>
      <c r="G751" s="61" t="s">
        <v>22085</v>
      </c>
    </row>
    <row r="752" spans="1:9" hidden="1">
      <c r="A752" s="76"/>
      <c r="B752" s="56" t="s">
        <v>22806</v>
      </c>
      <c r="C752" s="39">
        <f>Matrix!B5858</f>
        <v>0</v>
      </c>
      <c r="D752" s="93">
        <f>ROUNDUP(ABS(75-C752)/Base_Value*sense_factor,1)</f>
        <v>5</v>
      </c>
      <c r="E752" s="97">
        <f t="shared" si="177"/>
        <v>5</v>
      </c>
      <c r="F752" s="66"/>
      <c r="G752" s="61"/>
    </row>
    <row r="753" spans="1:9">
      <c r="B753" s="56" t="s">
        <v>22807</v>
      </c>
      <c r="C753" s="39">
        <f>Matrix!B5856</f>
        <v>0</v>
      </c>
      <c r="D753" s="93">
        <f>ROUNDUP(ABS(75-C753)/Base_Value*sense_factor,1)</f>
        <v>5</v>
      </c>
      <c r="E753" s="97">
        <f t="shared" si="177"/>
        <v>5</v>
      </c>
      <c r="F753" s="117">
        <f t="shared" ref="F753:F754" si="179">E753</f>
        <v>5</v>
      </c>
      <c r="G753" s="61" t="s">
        <v>22091</v>
      </c>
    </row>
    <row r="754" spans="1:9">
      <c r="A754" s="56"/>
      <c r="B754" s="56" t="s">
        <v>22808</v>
      </c>
      <c r="C754" s="39">
        <f>Matrix!B5539</f>
        <v>0</v>
      </c>
      <c r="D754" s="93">
        <f>ROUNDUP(ABS(75-C754)/(Base_Value*sense_factor-3),1)</f>
        <v>6.3</v>
      </c>
      <c r="E754" s="97">
        <f t="shared" si="177"/>
        <v>5</v>
      </c>
      <c r="F754" s="117">
        <f t="shared" si="179"/>
        <v>5</v>
      </c>
      <c r="G754" s="61" t="s">
        <v>22097</v>
      </c>
    </row>
    <row r="755" spans="1:9">
      <c r="A755" s="57">
        <v>12.3</v>
      </c>
      <c r="B755" s="57" t="s">
        <v>21716</v>
      </c>
      <c r="C755" s="100"/>
      <c r="D755" s="100"/>
      <c r="E755" s="100"/>
      <c r="F755" s="100"/>
      <c r="G755" s="57"/>
    </row>
    <row r="756" spans="1:9">
      <c r="A756" s="56"/>
      <c r="B756" s="63" t="s">
        <v>22809</v>
      </c>
      <c r="C756" s="39">
        <f>Matrix!B2009</f>
        <v>0</v>
      </c>
      <c r="D756" s="93">
        <f t="shared" ref="D756:D780" si="180">ROUNDUP(ABS(75-C756)/Base_Value*sense_factor,1)</f>
        <v>5</v>
      </c>
      <c r="E756" s="97">
        <f t="shared" ref="E756:E780" si="181">IF(D756&gt;Max_Value,Max_Value,IF(D756&lt;0,0,D756))</f>
        <v>5</v>
      </c>
      <c r="F756" s="117">
        <f t="shared" ref="F756:F761" si="182">E756</f>
        <v>5</v>
      </c>
      <c r="G756" s="63" t="s">
        <v>23824</v>
      </c>
      <c r="H756" t="str">
        <f>G756</f>
        <v>黑色素瘤风险</v>
      </c>
      <c r="I756" s="124">
        <f>F756</f>
        <v>5</v>
      </c>
    </row>
    <row r="757" spans="1:9">
      <c r="A757" s="56"/>
      <c r="B757" s="56" t="s">
        <v>22810</v>
      </c>
      <c r="C757" s="39">
        <f>Matrix!B1901</f>
        <v>0</v>
      </c>
      <c r="D757" s="93">
        <f t="shared" si="180"/>
        <v>5</v>
      </c>
      <c r="E757" s="97">
        <f t="shared" si="181"/>
        <v>5</v>
      </c>
      <c r="F757" s="117">
        <f t="shared" si="182"/>
        <v>5</v>
      </c>
      <c r="G757" s="61" t="s">
        <v>23822</v>
      </c>
      <c r="H757" t="str">
        <f t="shared" ref="H757:H781" si="183">G757</f>
        <v>皮肤真菌感染风险</v>
      </c>
      <c r="I757" s="124">
        <f t="shared" ref="I757:I781" si="184">F757</f>
        <v>5</v>
      </c>
    </row>
    <row r="758" spans="1:9">
      <c r="A758" s="56"/>
      <c r="B758" s="56" t="s">
        <v>22811</v>
      </c>
      <c r="C758" s="39">
        <f>Matrix!B2040</f>
        <v>0</v>
      </c>
      <c r="D758" s="93">
        <f t="shared" si="180"/>
        <v>5</v>
      </c>
      <c r="E758" s="97">
        <f t="shared" si="181"/>
        <v>5</v>
      </c>
      <c r="F758" s="117">
        <f t="shared" si="182"/>
        <v>5</v>
      </c>
      <c r="G758" s="61" t="s">
        <v>23823</v>
      </c>
      <c r="H758" t="str">
        <f t="shared" si="183"/>
        <v>牛皮癣感染风险</v>
      </c>
      <c r="I758" s="124">
        <f t="shared" si="184"/>
        <v>5</v>
      </c>
    </row>
    <row r="759" spans="1:9">
      <c r="A759" s="56"/>
      <c r="B759" s="56" t="s">
        <v>22812</v>
      </c>
      <c r="C759" s="39">
        <f>Matrix!B2048</f>
        <v>0</v>
      </c>
      <c r="D759" s="93">
        <f t="shared" si="180"/>
        <v>5</v>
      </c>
      <c r="E759" s="97">
        <f t="shared" si="181"/>
        <v>5</v>
      </c>
      <c r="F759" s="117">
        <f t="shared" si="182"/>
        <v>5</v>
      </c>
      <c r="G759" s="61" t="s">
        <v>23821</v>
      </c>
      <c r="H759" t="str">
        <f t="shared" si="183"/>
        <v>人乳头状瘤病毒风险</v>
      </c>
      <c r="I759" s="124">
        <f t="shared" si="184"/>
        <v>5</v>
      </c>
    </row>
    <row r="760" spans="1:9">
      <c r="A760" s="56"/>
      <c r="B760" s="56" t="s">
        <v>22813</v>
      </c>
      <c r="C760" s="39">
        <f>Matrix!B5458</f>
        <v>0</v>
      </c>
      <c r="D760" s="93">
        <f t="shared" si="180"/>
        <v>5</v>
      </c>
      <c r="E760" s="97">
        <f t="shared" si="181"/>
        <v>5</v>
      </c>
      <c r="F760" s="117">
        <f t="shared" si="182"/>
        <v>5</v>
      </c>
      <c r="G760" s="61" t="s">
        <v>23825</v>
      </c>
      <c r="H760" t="str">
        <f t="shared" si="183"/>
        <v>脓肿风险</v>
      </c>
      <c r="I760" s="124">
        <f t="shared" si="184"/>
        <v>5</v>
      </c>
    </row>
    <row r="761" spans="1:9">
      <c r="A761" s="56"/>
      <c r="B761" s="56" t="s">
        <v>22814</v>
      </c>
      <c r="C761" s="39">
        <f>Matrix!B5463</f>
        <v>0</v>
      </c>
      <c r="D761" s="93">
        <f t="shared" si="180"/>
        <v>5</v>
      </c>
      <c r="E761" s="97">
        <f t="shared" si="181"/>
        <v>5</v>
      </c>
      <c r="F761" s="117">
        <f t="shared" si="182"/>
        <v>5</v>
      </c>
      <c r="G761" s="61" t="s">
        <v>23826</v>
      </c>
      <c r="H761" t="str">
        <f t="shared" si="183"/>
        <v>痤疮风险</v>
      </c>
      <c r="I761" s="124">
        <f t="shared" si="184"/>
        <v>5</v>
      </c>
    </row>
    <row r="762" spans="1:9">
      <c r="A762" s="56"/>
      <c r="B762" s="56" t="s">
        <v>22136</v>
      </c>
      <c r="C762" s="39">
        <f>Matrix!B5503</f>
        <v>0</v>
      </c>
      <c r="D762" s="93">
        <f t="shared" si="180"/>
        <v>5</v>
      </c>
      <c r="E762" s="97">
        <f t="shared" si="181"/>
        <v>5</v>
      </c>
      <c r="F762" s="97">
        <f>MAX(E762:E763)</f>
        <v>5</v>
      </c>
      <c r="G762" s="62" t="s">
        <v>23827</v>
      </c>
      <c r="H762" t="str">
        <f t="shared" si="183"/>
        <v>湿疹风险</v>
      </c>
      <c r="I762" s="124">
        <f t="shared" si="184"/>
        <v>5</v>
      </c>
    </row>
    <row r="763" spans="1:9" hidden="1">
      <c r="A763" s="56"/>
      <c r="B763" s="56" t="s">
        <v>22137</v>
      </c>
      <c r="C763" s="39">
        <f>Matrix!B5648</f>
        <v>0</v>
      </c>
      <c r="D763" s="93">
        <f t="shared" si="180"/>
        <v>5</v>
      </c>
      <c r="E763" s="97">
        <f t="shared" si="181"/>
        <v>5</v>
      </c>
      <c r="F763" s="66"/>
      <c r="G763" s="62"/>
      <c r="I763" s="124"/>
    </row>
    <row r="764" spans="1:9">
      <c r="B764" s="56" t="s">
        <v>22815</v>
      </c>
      <c r="C764" s="39">
        <f>Matrix!B5537</f>
        <v>0</v>
      </c>
      <c r="D764" s="93">
        <f t="shared" si="180"/>
        <v>5</v>
      </c>
      <c r="E764" s="97">
        <f t="shared" si="181"/>
        <v>5</v>
      </c>
      <c r="F764" s="117">
        <f t="shared" ref="F764:F771" si="185">E764</f>
        <v>5</v>
      </c>
      <c r="G764" s="61" t="s">
        <v>23828</v>
      </c>
      <c r="H764" t="str">
        <f t="shared" si="183"/>
        <v>足癣风险</v>
      </c>
      <c r="I764" s="124">
        <f t="shared" si="184"/>
        <v>5</v>
      </c>
    </row>
    <row r="765" spans="1:9">
      <c r="A765" s="63"/>
      <c r="B765" s="56" t="s">
        <v>22816</v>
      </c>
      <c r="C765" s="39">
        <f>Matrix!B5668</f>
        <v>0</v>
      </c>
      <c r="D765" s="93">
        <f t="shared" si="180"/>
        <v>5</v>
      </c>
      <c r="E765" s="97">
        <f t="shared" si="181"/>
        <v>5</v>
      </c>
      <c r="F765" s="117">
        <f t="shared" si="185"/>
        <v>5</v>
      </c>
      <c r="G765" s="61" t="s">
        <v>23829</v>
      </c>
      <c r="H765" t="str">
        <f t="shared" si="183"/>
        <v>丹毒风险</v>
      </c>
      <c r="I765" s="124">
        <f t="shared" si="184"/>
        <v>5</v>
      </c>
    </row>
    <row r="766" spans="1:9">
      <c r="A766" s="76"/>
      <c r="B766" s="56" t="s">
        <v>22817</v>
      </c>
      <c r="C766" s="39">
        <f>Matrix!B5683</f>
        <v>0</v>
      </c>
      <c r="D766" s="93">
        <f t="shared" si="180"/>
        <v>5</v>
      </c>
      <c r="E766" s="97">
        <f t="shared" si="181"/>
        <v>5</v>
      </c>
      <c r="F766" s="117">
        <f t="shared" si="185"/>
        <v>5</v>
      </c>
      <c r="G766" s="61" t="s">
        <v>23839</v>
      </c>
      <c r="H766" t="str">
        <f t="shared" si="183"/>
        <v>疖风险</v>
      </c>
      <c r="I766" s="124">
        <f t="shared" si="184"/>
        <v>5</v>
      </c>
    </row>
    <row r="767" spans="1:9">
      <c r="A767" s="56"/>
      <c r="B767" s="56" t="s">
        <v>22818</v>
      </c>
      <c r="C767" s="39">
        <f>Matrix!B5578</f>
        <v>0</v>
      </c>
      <c r="D767" s="93">
        <f t="shared" si="180"/>
        <v>5</v>
      </c>
      <c r="E767" s="97">
        <f t="shared" si="181"/>
        <v>5</v>
      </c>
      <c r="F767" s="117">
        <f t="shared" si="185"/>
        <v>5</v>
      </c>
      <c r="G767" s="61" t="s">
        <v>23840</v>
      </c>
      <c r="H767" t="str">
        <f t="shared" si="183"/>
        <v>痈风险</v>
      </c>
      <c r="I767" s="124">
        <f t="shared" si="184"/>
        <v>5</v>
      </c>
    </row>
    <row r="768" spans="1:9">
      <c r="A768" s="56"/>
      <c r="B768" s="56" t="s">
        <v>22819</v>
      </c>
      <c r="C768" s="39">
        <f>Matrix!B5844</f>
        <v>0</v>
      </c>
      <c r="D768" s="93">
        <f t="shared" si="180"/>
        <v>5</v>
      </c>
      <c r="E768" s="97">
        <f t="shared" si="181"/>
        <v>5</v>
      </c>
      <c r="F768" s="117">
        <f t="shared" si="185"/>
        <v>5</v>
      </c>
      <c r="G768" s="61" t="s">
        <v>23830</v>
      </c>
      <c r="H768" t="str">
        <f t="shared" si="183"/>
        <v>神经性皮炎风险</v>
      </c>
      <c r="I768" s="124">
        <f t="shared" si="184"/>
        <v>5</v>
      </c>
    </row>
    <row r="769" spans="1:9">
      <c r="A769" s="56"/>
      <c r="B769" s="56" t="s">
        <v>22820</v>
      </c>
      <c r="C769" s="39">
        <f>Matrix!B5602</f>
        <v>0</v>
      </c>
      <c r="D769" s="93">
        <f t="shared" si="180"/>
        <v>5</v>
      </c>
      <c r="E769" s="97">
        <f t="shared" si="181"/>
        <v>5</v>
      </c>
      <c r="F769" s="117">
        <f t="shared" si="185"/>
        <v>5</v>
      </c>
      <c r="G769" s="61" t="s">
        <v>23831</v>
      </c>
      <c r="H769" t="str">
        <f t="shared" si="183"/>
        <v>脂溢性皮炎风险</v>
      </c>
      <c r="I769" s="124">
        <f t="shared" si="184"/>
        <v>5</v>
      </c>
    </row>
    <row r="770" spans="1:9">
      <c r="A770" s="56"/>
      <c r="B770" s="56" t="s">
        <v>22821</v>
      </c>
      <c r="C770" s="39">
        <f>Matrix!B5487</f>
        <v>0</v>
      </c>
      <c r="D770" s="93">
        <f t="shared" si="180"/>
        <v>5</v>
      </c>
      <c r="E770" s="97">
        <f t="shared" si="181"/>
        <v>5</v>
      </c>
      <c r="F770" s="117">
        <f t="shared" si="185"/>
        <v>5</v>
      </c>
      <c r="G770" s="61" t="s">
        <v>23832</v>
      </c>
      <c r="H770" t="str">
        <f t="shared" si="183"/>
        <v>皮肌炎风险</v>
      </c>
      <c r="I770" s="124">
        <f t="shared" si="184"/>
        <v>5</v>
      </c>
    </row>
    <row r="771" spans="1:9">
      <c r="A771" s="56"/>
      <c r="B771" s="56" t="s">
        <v>22822</v>
      </c>
      <c r="C771" s="39">
        <f>Matrix!B5649</f>
        <v>0</v>
      </c>
      <c r="D771" s="93">
        <f t="shared" si="180"/>
        <v>5</v>
      </c>
      <c r="E771" s="97">
        <f t="shared" si="181"/>
        <v>5</v>
      </c>
      <c r="F771" s="117">
        <f t="shared" si="185"/>
        <v>5</v>
      </c>
      <c r="G771" s="61" t="s">
        <v>23833</v>
      </c>
      <c r="H771" t="str">
        <f t="shared" si="183"/>
        <v>皮炎风险</v>
      </c>
      <c r="I771" s="124">
        <f t="shared" si="184"/>
        <v>5</v>
      </c>
    </row>
    <row r="772" spans="1:9">
      <c r="A772" s="56"/>
      <c r="B772" s="63" t="s">
        <v>22823</v>
      </c>
      <c r="C772" s="39">
        <f>Matrix!B5880</f>
        <v>0</v>
      </c>
      <c r="D772" s="93">
        <f t="shared" si="180"/>
        <v>5</v>
      </c>
      <c r="E772" s="97">
        <f t="shared" si="181"/>
        <v>5</v>
      </c>
      <c r="F772" s="97">
        <f>MAX(E772:E773)</f>
        <v>5</v>
      </c>
      <c r="G772" s="61" t="s">
        <v>23834</v>
      </c>
      <c r="H772" t="str">
        <f t="shared" si="183"/>
        <v>蜂窝织炎风险</v>
      </c>
      <c r="I772" s="124">
        <f t="shared" si="184"/>
        <v>5</v>
      </c>
    </row>
    <row r="773" spans="1:9" hidden="1">
      <c r="A773" s="56"/>
      <c r="B773" s="56" t="s">
        <v>22824</v>
      </c>
      <c r="C773" s="39">
        <f>Matrix!B5586</f>
        <v>0</v>
      </c>
      <c r="D773" s="93">
        <f t="shared" si="180"/>
        <v>5</v>
      </c>
      <c r="E773" s="97">
        <f t="shared" si="181"/>
        <v>5</v>
      </c>
      <c r="F773" s="66"/>
      <c r="G773" s="61"/>
      <c r="H773">
        <f t="shared" si="183"/>
        <v>0</v>
      </c>
      <c r="I773" s="124"/>
    </row>
    <row r="774" spans="1:9">
      <c r="A774" s="56"/>
      <c r="B774" s="56" t="s">
        <v>22825</v>
      </c>
      <c r="C774" s="39">
        <f>Matrix!B5962</f>
        <v>0</v>
      </c>
      <c r="D774" s="93">
        <f t="shared" si="180"/>
        <v>5</v>
      </c>
      <c r="E774" s="97">
        <f t="shared" si="181"/>
        <v>5</v>
      </c>
      <c r="F774" s="117">
        <f t="shared" ref="F774:F775" si="186">E774</f>
        <v>5</v>
      </c>
      <c r="G774" s="61" t="s">
        <v>23835</v>
      </c>
      <c r="H774" t="str">
        <f t="shared" si="183"/>
        <v>日光性皮炎风险</v>
      </c>
      <c r="I774" s="124">
        <f t="shared" si="184"/>
        <v>5</v>
      </c>
    </row>
    <row r="775" spans="1:9">
      <c r="A775" s="56"/>
      <c r="B775" s="56" t="s">
        <v>22826</v>
      </c>
      <c r="C775" s="39">
        <f>Matrix!B5726</f>
        <v>0</v>
      </c>
      <c r="D775" s="93">
        <f t="shared" si="180"/>
        <v>5</v>
      </c>
      <c r="E775" s="97">
        <f t="shared" si="181"/>
        <v>5</v>
      </c>
      <c r="F775" s="117">
        <f t="shared" si="186"/>
        <v>5</v>
      </c>
      <c r="G775" s="61" t="s">
        <v>23836</v>
      </c>
      <c r="H775" t="str">
        <f t="shared" si="183"/>
        <v>疱疹风险</v>
      </c>
      <c r="I775" s="124">
        <f t="shared" si="184"/>
        <v>5</v>
      </c>
    </row>
    <row r="776" spans="1:9">
      <c r="A776" s="56"/>
      <c r="B776" s="56" t="s">
        <v>22827</v>
      </c>
      <c r="C776" s="39">
        <f>Matrix!B5727</f>
        <v>0</v>
      </c>
      <c r="D776" s="93">
        <f t="shared" si="180"/>
        <v>5</v>
      </c>
      <c r="E776" s="97">
        <f t="shared" si="181"/>
        <v>5</v>
      </c>
      <c r="F776" s="97">
        <f>MAX(E776:E777)</f>
        <v>5</v>
      </c>
      <c r="G776" s="61" t="s">
        <v>22829</v>
      </c>
      <c r="H776" t="str">
        <f t="shared" si="183"/>
        <v>带状疱疹</v>
      </c>
      <c r="I776" s="124">
        <f t="shared" si="184"/>
        <v>5</v>
      </c>
    </row>
    <row r="777" spans="1:9" hidden="1">
      <c r="A777" s="56"/>
      <c r="B777" s="56" t="s">
        <v>22828</v>
      </c>
      <c r="C777" s="39">
        <f>Matrix!B5930</f>
        <v>0</v>
      </c>
      <c r="D777" s="93">
        <f t="shared" si="180"/>
        <v>5</v>
      </c>
      <c r="E777" s="97">
        <f t="shared" si="181"/>
        <v>5</v>
      </c>
      <c r="F777" s="66"/>
      <c r="G777" s="61"/>
      <c r="I777" s="124"/>
    </row>
    <row r="778" spans="1:9">
      <c r="A778" s="56"/>
      <c r="B778" s="56" t="s">
        <v>22830</v>
      </c>
      <c r="C778" s="39">
        <f>Matrix!B5733</f>
        <v>0</v>
      </c>
      <c r="D778" s="93">
        <f t="shared" si="180"/>
        <v>5</v>
      </c>
      <c r="E778" s="97">
        <f t="shared" si="181"/>
        <v>5</v>
      </c>
      <c r="F778" s="97">
        <f>MAX(E778:E779)</f>
        <v>5</v>
      </c>
      <c r="G778" s="61" t="s">
        <v>23837</v>
      </c>
      <c r="H778" t="str">
        <f t="shared" si="183"/>
        <v>荨麻疹风险</v>
      </c>
      <c r="I778" s="124">
        <f t="shared" si="184"/>
        <v>5</v>
      </c>
    </row>
    <row r="779" spans="1:9" hidden="1">
      <c r="A779" s="56"/>
      <c r="B779" s="56" t="s">
        <v>22831</v>
      </c>
      <c r="C779" s="39">
        <f>Matrix!B6003</f>
        <v>0</v>
      </c>
      <c r="D779" s="93">
        <f t="shared" si="180"/>
        <v>5</v>
      </c>
      <c r="E779" s="97">
        <f t="shared" si="181"/>
        <v>5</v>
      </c>
      <c r="F779" s="66"/>
      <c r="G779" s="61"/>
      <c r="I779" s="124"/>
    </row>
    <row r="780" spans="1:9">
      <c r="A780" s="56"/>
      <c r="B780" s="56" t="s">
        <v>22832</v>
      </c>
      <c r="C780" s="39">
        <f>Matrix!B6026</f>
        <v>0</v>
      </c>
      <c r="D780" s="93">
        <f t="shared" si="180"/>
        <v>5</v>
      </c>
      <c r="E780" s="97">
        <f t="shared" si="181"/>
        <v>5</v>
      </c>
      <c r="F780" s="117">
        <f t="shared" ref="F780" si="187">E780</f>
        <v>5</v>
      </c>
      <c r="G780" s="61" t="s">
        <v>23838</v>
      </c>
      <c r="H780" t="str">
        <f t="shared" si="183"/>
        <v>白癜风风险</v>
      </c>
      <c r="I780" s="124">
        <f t="shared" si="184"/>
        <v>5</v>
      </c>
    </row>
    <row r="781" spans="1:9">
      <c r="A781" s="56"/>
      <c r="B781" s="56" t="s">
        <v>22833</v>
      </c>
      <c r="C781" s="39">
        <f>Matrix!B5682</f>
        <v>0</v>
      </c>
      <c r="D781" s="93">
        <v>0</v>
      </c>
      <c r="E781" s="97">
        <v>0</v>
      </c>
      <c r="F781" s="117">
        <v>0</v>
      </c>
      <c r="G781" s="61" t="s">
        <v>22834</v>
      </c>
      <c r="H781" t="str">
        <f t="shared" si="183"/>
        <v>冻疮</v>
      </c>
      <c r="I781" s="124">
        <f t="shared" si="184"/>
        <v>0</v>
      </c>
    </row>
    <row r="782" spans="1:9">
      <c r="A782" s="57">
        <v>12.4</v>
      </c>
      <c r="B782" s="57" t="s">
        <v>21714</v>
      </c>
      <c r="C782" s="112"/>
      <c r="D782" s="112"/>
      <c r="E782" s="112"/>
      <c r="F782" s="112"/>
      <c r="G782" s="82"/>
    </row>
    <row r="783" spans="1:9">
      <c r="B783" s="56" t="s">
        <v>22835</v>
      </c>
      <c r="C783" s="39">
        <f>Matrix!B5980</f>
        <v>0</v>
      </c>
      <c r="D783" s="93">
        <f>ROUNDUP(ABS(75-C783)/(Base_Value*sense_factor-3),1)</f>
        <v>6.3</v>
      </c>
      <c r="E783" s="97">
        <f t="shared" ref="E783:E793" si="188">IF(D783&gt;Max_Value,Max_Value,IF(D783&lt;0,0,D783))</f>
        <v>5</v>
      </c>
      <c r="F783" s="97">
        <f>MAX(E783:E784)</f>
        <v>5</v>
      </c>
      <c r="G783" s="61" t="s">
        <v>22018</v>
      </c>
    </row>
    <row r="784" spans="1:9" hidden="1">
      <c r="B784" s="62" t="s">
        <v>22836</v>
      </c>
      <c r="C784" s="39">
        <f>Matrix!B3618</f>
        <v>0</v>
      </c>
      <c r="D784" s="93">
        <f>ROUNDUP(ABS(75-C784)/Base_Value*sense_factor,1)</f>
        <v>5</v>
      </c>
      <c r="E784" s="97">
        <f t="shared" si="188"/>
        <v>5</v>
      </c>
      <c r="F784" s="66"/>
      <c r="G784" s="61"/>
    </row>
    <row r="785" spans="1:7">
      <c r="B785" s="56" t="s">
        <v>22837</v>
      </c>
      <c r="C785" s="39">
        <f>Matrix!B5610</f>
        <v>0</v>
      </c>
      <c r="D785" s="93">
        <f>ROUNDUP(ABS(75-C785)/Base_Value*sense_factor,1)</f>
        <v>5</v>
      </c>
      <c r="E785" s="97">
        <f t="shared" si="188"/>
        <v>5</v>
      </c>
      <c r="F785" s="97">
        <f>MAX(E785:E786)</f>
        <v>5</v>
      </c>
      <c r="G785" s="61" t="s">
        <v>22030</v>
      </c>
    </row>
    <row r="786" spans="1:7" hidden="1">
      <c r="B786" s="62" t="s">
        <v>22836</v>
      </c>
      <c r="C786" s="39">
        <f>Matrix!B3618</f>
        <v>0</v>
      </c>
      <c r="D786" s="93">
        <f>ROUNDUP(ABS(75-C786)/Base_Value*sense_factor,1)</f>
        <v>5</v>
      </c>
      <c r="E786" s="97">
        <f t="shared" si="188"/>
        <v>5</v>
      </c>
      <c r="F786" s="66"/>
      <c r="G786" s="61"/>
    </row>
    <row r="787" spans="1:7">
      <c r="B787" s="56" t="s">
        <v>22838</v>
      </c>
      <c r="C787" s="39">
        <f>Matrix!B5646</f>
        <v>0</v>
      </c>
      <c r="D787" s="93">
        <f>ROUNDUP(ABS(75-C787)/Base_Value*sense_factor,1)</f>
        <v>5</v>
      </c>
      <c r="E787" s="97">
        <f t="shared" si="188"/>
        <v>5</v>
      </c>
      <c r="F787" s="117">
        <f t="shared" ref="F787:F793" si="189">E787</f>
        <v>5</v>
      </c>
      <c r="G787" s="61" t="s">
        <v>22041</v>
      </c>
    </row>
    <row r="788" spans="1:7">
      <c r="A788" s="56"/>
      <c r="B788" s="56" t="s">
        <v>22839</v>
      </c>
      <c r="C788" s="39">
        <f>Matrix!B5481</f>
        <v>0</v>
      </c>
      <c r="D788" s="93">
        <f>ROUNDUP(ABS(75-C788)/(Base_Value*sense_factor-3),1)</f>
        <v>6.3</v>
      </c>
      <c r="E788" s="97">
        <f t="shared" si="188"/>
        <v>5</v>
      </c>
      <c r="F788" s="117">
        <f t="shared" si="189"/>
        <v>5</v>
      </c>
      <c r="G788" s="61" t="s">
        <v>22055</v>
      </c>
    </row>
    <row r="789" spans="1:7">
      <c r="A789" s="56"/>
      <c r="B789" s="56" t="s">
        <v>22840</v>
      </c>
      <c r="C789" s="39">
        <f>Matrix!B5494</f>
        <v>0</v>
      </c>
      <c r="D789" s="93">
        <f>ROUNDUP(ABS(75-C789)/Base_Value*sense_factor,1)</f>
        <v>5</v>
      </c>
      <c r="E789" s="97">
        <f t="shared" si="188"/>
        <v>5</v>
      </c>
      <c r="F789" s="117">
        <f t="shared" si="189"/>
        <v>5</v>
      </c>
      <c r="G789" s="61" t="s">
        <v>22068</v>
      </c>
    </row>
    <row r="790" spans="1:7">
      <c r="A790" s="56"/>
      <c r="B790" s="56" t="s">
        <v>22841</v>
      </c>
      <c r="C790" s="39">
        <f>Matrix!B5702</f>
        <v>0</v>
      </c>
      <c r="D790" s="93">
        <f>ROUNDUP(ABS(75-C790)/(Base_Value*sense_factor-3),1)</f>
        <v>6.3</v>
      </c>
      <c r="E790" s="97">
        <f t="shared" si="188"/>
        <v>5</v>
      </c>
      <c r="F790" s="117">
        <f t="shared" si="189"/>
        <v>5</v>
      </c>
      <c r="G790" s="61" t="s">
        <v>22077</v>
      </c>
    </row>
    <row r="791" spans="1:7">
      <c r="A791" s="56"/>
      <c r="B791" s="56" t="s">
        <v>22842</v>
      </c>
      <c r="C791" s="39">
        <f>Matrix!B5737</f>
        <v>0</v>
      </c>
      <c r="D791" s="93">
        <f>ROUNDUP(ABS(75-C791)/Base_Value*sense_factor,1)</f>
        <v>5</v>
      </c>
      <c r="E791" s="97">
        <f t="shared" si="188"/>
        <v>5</v>
      </c>
      <c r="F791" s="117">
        <f t="shared" si="189"/>
        <v>5</v>
      </c>
      <c r="G791" s="61" t="s">
        <v>22086</v>
      </c>
    </row>
    <row r="792" spans="1:7">
      <c r="A792" s="56"/>
      <c r="B792" s="56" t="s">
        <v>22843</v>
      </c>
      <c r="C792" s="39">
        <f>Matrix!B5810</f>
        <v>0</v>
      </c>
      <c r="D792" s="93">
        <f>ROUNDUP(ABS(75-C792)/(Base_Value*sense_factor-3),1)</f>
        <v>6.3</v>
      </c>
      <c r="E792" s="97">
        <f t="shared" si="188"/>
        <v>5</v>
      </c>
      <c r="F792" s="117">
        <f t="shared" si="189"/>
        <v>5</v>
      </c>
      <c r="G792" s="61" t="s">
        <v>22092</v>
      </c>
    </row>
    <row r="793" spans="1:7">
      <c r="A793" s="56"/>
      <c r="B793" s="56" t="s">
        <v>22844</v>
      </c>
      <c r="C793" s="39">
        <f>Matrix!B5466</f>
        <v>0</v>
      </c>
      <c r="D793" s="93">
        <f>ROUNDUP(ABS(75-C793)/Base_Value*sense_factor,1)</f>
        <v>5</v>
      </c>
      <c r="E793" s="97">
        <f t="shared" si="188"/>
        <v>5</v>
      </c>
      <c r="F793" s="117">
        <f t="shared" si="189"/>
        <v>5</v>
      </c>
      <c r="G793" s="61" t="s">
        <v>22098</v>
      </c>
    </row>
    <row r="794" spans="1:7" ht="18" thickBot="1">
      <c r="A794" s="54">
        <v>13</v>
      </c>
      <c r="B794" s="54" t="s">
        <v>21704</v>
      </c>
      <c r="C794" s="99"/>
      <c r="D794" s="99"/>
      <c r="E794" s="99"/>
      <c r="F794" s="99"/>
      <c r="G794" s="55"/>
    </row>
    <row r="795" spans="1:7" ht="18" thickTop="1">
      <c r="A795" s="57">
        <v>13.1</v>
      </c>
      <c r="B795" s="57" t="s">
        <v>21720</v>
      </c>
      <c r="C795" s="100"/>
      <c r="D795" s="100"/>
      <c r="E795" s="100"/>
      <c r="F795" s="100"/>
      <c r="G795" s="57"/>
    </row>
    <row r="796" spans="1:7">
      <c r="A796" s="56"/>
      <c r="B796" s="40" t="s">
        <v>22845</v>
      </c>
      <c r="C796" s="39">
        <f>Matrix!B6110</f>
        <v>0</v>
      </c>
      <c r="D796" s="93">
        <f>ROUNDUP(ABS(75-C796)/Base_Value*emotion_factor,1)</f>
        <v>5</v>
      </c>
      <c r="E796" s="97">
        <f>IF(D796&gt;Max_Value,Max_Value,IF(D796&lt;0,0,D796))</f>
        <v>5</v>
      </c>
      <c r="F796" s="117">
        <f t="shared" ref="F796:F798" si="190">E796</f>
        <v>5</v>
      </c>
      <c r="G796" s="56" t="s">
        <v>21739</v>
      </c>
    </row>
    <row r="797" spans="1:7">
      <c r="A797" s="56"/>
      <c r="B797" s="40" t="s">
        <v>23421</v>
      </c>
      <c r="C797" s="39" t="e">
        <f>Info_R!A17</f>
        <v>#N/A</v>
      </c>
      <c r="D797" s="93" t="e">
        <f>ROUNDUP(ABS(40-C797)/Base_Value*emotion_factor,1)</f>
        <v>#N/A</v>
      </c>
      <c r="E797" s="97" t="e">
        <f>IF(D797&gt;Max_Value,Max_Value,IF(D797&lt;0,0,D797))</f>
        <v>#N/A</v>
      </c>
      <c r="F797" s="117" t="e">
        <f t="shared" si="190"/>
        <v>#N/A</v>
      </c>
      <c r="G797" s="56" t="s">
        <v>11452</v>
      </c>
    </row>
    <row r="798" spans="1:7">
      <c r="A798" s="56"/>
      <c r="B798" s="56" t="s">
        <v>22846</v>
      </c>
      <c r="C798" s="39">
        <f>Matrix!B5841</f>
        <v>0</v>
      </c>
      <c r="D798" s="93">
        <f>ROUNDUP(ABS(75-C798)/Base_Value*emotion_factor,1)</f>
        <v>5</v>
      </c>
      <c r="E798" s="97">
        <f>IF(D798&gt;Max_Value,Max_Value,IF(D798&lt;0,0,D798))</f>
        <v>5</v>
      </c>
      <c r="F798" s="117">
        <f t="shared" si="190"/>
        <v>5</v>
      </c>
      <c r="G798" s="61" t="s">
        <v>21769</v>
      </c>
    </row>
    <row r="799" spans="1:7">
      <c r="A799" s="57">
        <v>13.2</v>
      </c>
      <c r="B799" s="57" t="s">
        <v>21783</v>
      </c>
      <c r="C799" s="100"/>
      <c r="D799" s="100"/>
      <c r="E799" s="100"/>
      <c r="F799" s="100"/>
      <c r="G799" s="57"/>
    </row>
    <row r="800" spans="1:7">
      <c r="A800" s="56"/>
      <c r="B800" s="56" t="s">
        <v>22847</v>
      </c>
      <c r="C800" s="39">
        <f>Matrix!B5767</f>
        <v>0</v>
      </c>
      <c r="D800" s="93">
        <f>ROUNDUP(ABS(75-C800)/Base_Value*emotion_factor,1)</f>
        <v>5</v>
      </c>
      <c r="E800" s="97">
        <f>IF(D800&gt;Max_Value,Max_Value,IF(D800&lt;0,0,D800))</f>
        <v>5</v>
      </c>
      <c r="F800" s="117">
        <f t="shared" ref="F800" si="191">E800</f>
        <v>5</v>
      </c>
      <c r="G800" s="61" t="s">
        <v>21800</v>
      </c>
    </row>
    <row r="801" spans="1:8">
      <c r="A801" s="56"/>
      <c r="B801" s="56" t="s">
        <v>22848</v>
      </c>
      <c r="C801" s="39">
        <f>Matrix!B5843</f>
        <v>0</v>
      </c>
      <c r="D801" s="93">
        <f>ROUNDUP(ABS(75-C801)/Base_Value*emotion_factor,1)</f>
        <v>5</v>
      </c>
      <c r="E801" s="97">
        <f>IF(D801&gt;Max_Value,Max_Value,IF(D801&lt;0,0,D801))</f>
        <v>5</v>
      </c>
      <c r="F801" s="97">
        <f>MAX(E801:E802)</f>
        <v>5</v>
      </c>
      <c r="G801" s="61" t="s">
        <v>21812</v>
      </c>
    </row>
    <row r="802" spans="1:8" hidden="1">
      <c r="A802" s="56"/>
      <c r="B802" s="56" t="s">
        <v>22849</v>
      </c>
      <c r="C802" s="39">
        <f>Matrix!B6113</f>
        <v>0</v>
      </c>
      <c r="D802" s="93">
        <f>ROUNDUP(ABS(75-C802)/Base_Value*emotion_factor,1)</f>
        <v>5</v>
      </c>
      <c r="E802" s="97">
        <f>IF(D802&gt;Max_Value,Max_Value,IF(D802&lt;0,0,D802))</f>
        <v>5</v>
      </c>
      <c r="F802" s="66"/>
      <c r="G802" s="61"/>
    </row>
    <row r="803" spans="1:8">
      <c r="A803" s="57">
        <v>13.3</v>
      </c>
      <c r="B803" s="57" t="s">
        <v>21829</v>
      </c>
      <c r="C803" s="100"/>
      <c r="D803" s="100"/>
      <c r="E803" s="100"/>
      <c r="F803" s="100"/>
      <c r="G803" s="57"/>
    </row>
    <row r="804" spans="1:8">
      <c r="A804" s="56"/>
      <c r="B804" s="56" t="s">
        <v>22850</v>
      </c>
      <c r="C804" s="39">
        <f>Matrix!B6111</f>
        <v>0</v>
      </c>
      <c r="D804" s="93">
        <f>ROUNDUP(ABS(75-C804)/Base_Value*emotion_factor,1)</f>
        <v>5</v>
      </c>
      <c r="E804" s="97">
        <f>IF(D804&gt;Max_Value,Max_Value,IF(D804&lt;0,0,D804))</f>
        <v>5</v>
      </c>
      <c r="F804" s="117">
        <f t="shared" ref="F804:F806" si="192">E804</f>
        <v>5</v>
      </c>
      <c r="G804" s="61" t="s">
        <v>21845</v>
      </c>
    </row>
    <row r="805" spans="1:8">
      <c r="A805" s="56"/>
      <c r="B805" s="56" t="s">
        <v>22851</v>
      </c>
      <c r="C805" s="39">
        <f>Matrix!B2014</f>
        <v>0</v>
      </c>
      <c r="D805" s="93">
        <f>ROUNDUP(ABS(75-C805)/Base_Value*emotion_factor,1)</f>
        <v>5</v>
      </c>
      <c r="E805" s="97">
        <f>IF(D805&gt;Max_Value,Max_Value,IF(D805&lt;0,0,D805))</f>
        <v>5</v>
      </c>
      <c r="F805" s="117">
        <f t="shared" si="192"/>
        <v>5</v>
      </c>
      <c r="G805" s="40" t="s">
        <v>21859</v>
      </c>
    </row>
    <row r="806" spans="1:8">
      <c r="A806" s="56"/>
      <c r="B806" s="56" t="s">
        <v>22852</v>
      </c>
      <c r="C806" s="39">
        <f>Matrix!B5614</f>
        <v>0</v>
      </c>
      <c r="D806" s="93">
        <f>ROUNDUP(ABS(75-C806)/Base_Value*emotion_factor,1)</f>
        <v>5</v>
      </c>
      <c r="E806" s="97">
        <f>IF(D806&gt;Max_Value,Max_Value,IF(D806&lt;0,0,D806))</f>
        <v>5</v>
      </c>
      <c r="F806" s="117">
        <f t="shared" si="192"/>
        <v>5</v>
      </c>
      <c r="G806" s="61" t="s">
        <v>21875</v>
      </c>
    </row>
    <row r="807" spans="1:8">
      <c r="A807" s="57">
        <v>13.4</v>
      </c>
      <c r="B807" s="57" t="s">
        <v>22853</v>
      </c>
      <c r="C807" s="100"/>
      <c r="D807" s="100"/>
      <c r="E807" s="100"/>
      <c r="F807" s="100"/>
      <c r="G807" s="57"/>
    </row>
    <row r="808" spans="1:8">
      <c r="A808" s="56"/>
      <c r="B808" s="40"/>
      <c r="D808" s="93"/>
      <c r="E808" s="97"/>
      <c r="F808" s="51"/>
      <c r="G808" s="61" t="s">
        <v>12055</v>
      </c>
    </row>
    <row r="809" spans="1:8">
      <c r="A809" s="57">
        <v>13.5</v>
      </c>
      <c r="B809" s="57" t="s">
        <v>21891</v>
      </c>
      <c r="C809" s="100"/>
      <c r="D809" s="100"/>
      <c r="E809" s="100"/>
      <c r="F809" s="100"/>
      <c r="G809" s="57"/>
    </row>
    <row r="810" spans="1:8">
      <c r="B810" s="56" t="s">
        <v>23422</v>
      </c>
      <c r="C810" s="39" t="e">
        <f>Info_R!A49</f>
        <v>#N/A</v>
      </c>
      <c r="D810" s="93" t="e">
        <f>ROUNDUP(ABS(40-C810)/Base_Value*emotion_factor,1)</f>
        <v>#N/A</v>
      </c>
      <c r="E810" s="97" t="e">
        <f>IF(D810&gt;Max_Value,Max_Value,IF(D810&lt;0,0,D810))</f>
        <v>#N/A</v>
      </c>
      <c r="F810" s="117" t="e">
        <f t="shared" ref="F810:F812" si="193">E810</f>
        <v>#N/A</v>
      </c>
      <c r="G810" s="61" t="s">
        <v>11464</v>
      </c>
    </row>
    <row r="811" spans="1:8">
      <c r="B811" s="40" t="s">
        <v>22854</v>
      </c>
      <c r="C811" s="39">
        <f>Matrix!B6116</f>
        <v>0</v>
      </c>
      <c r="D811" s="93">
        <f>ROUNDUP(ABS(75-C811)/Base_Value*emotion_factor,1)</f>
        <v>5</v>
      </c>
      <c r="E811" s="97">
        <f>IF(D811&gt;Max_Value,Max_Value,IF(D811&lt;0,0,D811))</f>
        <v>5</v>
      </c>
      <c r="F811" s="117">
        <f t="shared" si="193"/>
        <v>5</v>
      </c>
      <c r="G811" s="61" t="s">
        <v>21920</v>
      </c>
    </row>
    <row r="812" spans="1:8">
      <c r="B812" s="56" t="s">
        <v>23423</v>
      </c>
      <c r="C812" s="39" t="e">
        <f>Info_R!A54</f>
        <v>#N/A</v>
      </c>
      <c r="D812" s="93" t="e">
        <f>ROUNDUP(ABS(40-C812)/Base_Value*emotion_factor,1)</f>
        <v>#N/A</v>
      </c>
      <c r="E812" s="97" t="e">
        <f>IF(D812&gt;Max_Value,Max_Value,IF(D812&lt;0,0,D812))</f>
        <v>#N/A</v>
      </c>
      <c r="F812" s="117" t="e">
        <f t="shared" si="193"/>
        <v>#N/A</v>
      </c>
      <c r="G812" s="61" t="s">
        <v>11467</v>
      </c>
    </row>
    <row r="813" spans="1:8">
      <c r="A813" s="57">
        <v>13.6</v>
      </c>
      <c r="B813" s="57" t="s">
        <v>11450</v>
      </c>
      <c r="C813" s="100"/>
      <c r="D813" s="100"/>
      <c r="E813" s="100"/>
      <c r="F813" s="100"/>
      <c r="G813" s="57"/>
    </row>
    <row r="814" spans="1:8">
      <c r="A814" s="40"/>
      <c r="B814" s="87" t="s">
        <v>23424</v>
      </c>
      <c r="C814" s="39" t="e">
        <f>Info_R!A4</f>
        <v>#N/A</v>
      </c>
      <c r="D814" s="93" t="e">
        <f>ROUNDUP(ABS(100-C814)/10,1)</f>
        <v>#N/A</v>
      </c>
      <c r="E814" s="97" t="e">
        <f>IF(D814&gt;Max_Value,Max_Value,IF(D814&lt;0,0,D814))</f>
        <v>#N/A</v>
      </c>
      <c r="F814" s="97" t="e">
        <f>MAX(E814:E817)</f>
        <v>#N/A</v>
      </c>
      <c r="G814" s="61" t="s">
        <v>22855</v>
      </c>
    </row>
    <row r="815" spans="1:8" ht="16.5">
      <c r="A815" s="40"/>
      <c r="B815" s="87" t="s">
        <v>23378</v>
      </c>
      <c r="C815" s="39">
        <f>Matrix!B2841</f>
        <v>0</v>
      </c>
      <c r="D815" s="93">
        <f>ROUNDUP(ABS(75-C815)/Base_Value*emotion_factor,1)</f>
        <v>5</v>
      </c>
      <c r="E815" s="97">
        <f>IF(D815&gt;Max_Value,Max_Value,IF(D815&lt;0,0,D815))</f>
        <v>5</v>
      </c>
      <c r="F815" s="51"/>
      <c r="G815" s="61"/>
      <c r="H815" s="124"/>
    </row>
    <row r="816" spans="1:8">
      <c r="A816" s="40"/>
      <c r="B816" s="87" t="s">
        <v>23379</v>
      </c>
      <c r="C816" s="39">
        <f>Matrix!B5673</f>
        <v>0</v>
      </c>
      <c r="D816" s="93">
        <f>ROUNDUP(ABS(75-C816)/Base_Value*emotion_factor,1)</f>
        <v>5</v>
      </c>
      <c r="E816" s="97">
        <f>IF(D816&gt;Max_Value,Max_Value,IF(D816&lt;0,0,D816))</f>
        <v>5</v>
      </c>
      <c r="F816" s="51"/>
      <c r="G816" s="61"/>
    </row>
    <row r="817" spans="1:10">
      <c r="A817" s="40"/>
      <c r="B817" s="87" t="s">
        <v>23380</v>
      </c>
      <c r="C817" s="39">
        <f>Matrix!B6115</f>
        <v>0</v>
      </c>
      <c r="D817" s="93">
        <f>ROUNDUP(ABS(75-C817)/Base_Value*emotion_factor,1)</f>
        <v>5</v>
      </c>
      <c r="E817" s="97">
        <f>IF(D817&gt;Max_Value,Max_Value,IF(D817&lt;0,0,D817))</f>
        <v>5</v>
      </c>
      <c r="F817" s="51"/>
      <c r="G817" s="61"/>
    </row>
    <row r="818" spans="1:10">
      <c r="A818" s="57">
        <v>13.7</v>
      </c>
      <c r="B818" s="57" t="s">
        <v>21721</v>
      </c>
      <c r="C818" s="58" t="e">
        <f>AVERAGE(LARGE(J819:J893,1),LARGE(J819:J893,2),LARGE(J819:J893,3))</f>
        <v>#N/A</v>
      </c>
      <c r="D818" s="58"/>
      <c r="E818" s="58"/>
      <c r="F818" s="58"/>
      <c r="G818" s="58"/>
    </row>
    <row r="819" spans="1:10">
      <c r="B819" s="56" t="s">
        <v>22856</v>
      </c>
      <c r="C819" s="39">
        <f>Matrix!B5616</f>
        <v>0</v>
      </c>
      <c r="D819" s="93">
        <f>ROUNDUP((C819-75)/Base_Value*emotion_factor,1)</f>
        <v>-5</v>
      </c>
      <c r="E819" s="97">
        <f t="shared" ref="E819:E850" si="194">IF(D819&gt;Max_Value,Max_Value,IF(D819&lt;-5,-5,D819))</f>
        <v>-5</v>
      </c>
      <c r="F819" s="117">
        <f>E819</f>
        <v>-5</v>
      </c>
      <c r="G819" s="61" t="s">
        <v>22857</v>
      </c>
      <c r="H819" t="str">
        <f>G819</f>
        <v>季节性情绪波动</v>
      </c>
      <c r="I819" s="124">
        <f>F819</f>
        <v>-5</v>
      </c>
      <c r="J819" s="39" t="e">
        <f>ABS('Data code'!D731)</f>
        <v>#N/A</v>
      </c>
    </row>
    <row r="820" spans="1:10">
      <c r="B820" s="56" t="s">
        <v>22858</v>
      </c>
      <c r="C820" s="39">
        <f>Matrix!B5617</f>
        <v>0</v>
      </c>
      <c r="D820" s="93">
        <f>ROUNDUP((C820-75)/Base_Value*emotion_factor,1)</f>
        <v>-5</v>
      </c>
      <c r="E820" s="97">
        <f t="shared" si="194"/>
        <v>-5</v>
      </c>
      <c r="F820" s="117">
        <f t="shared" ref="F820:F883" si="195">E820</f>
        <v>-5</v>
      </c>
      <c r="G820" s="61" t="s">
        <v>22859</v>
      </c>
      <c r="H820" t="str">
        <f t="shared" ref="H820:H883" si="196">G820</f>
        <v>抑郁</v>
      </c>
      <c r="I820" s="124">
        <f t="shared" ref="I820:I883" si="197">F820</f>
        <v>-5</v>
      </c>
      <c r="J820" s="39" t="e">
        <f>ABS('Data code'!D732)</f>
        <v>#N/A</v>
      </c>
    </row>
    <row r="821" spans="1:10" hidden="1">
      <c r="B821" s="56" t="s">
        <v>23425</v>
      </c>
      <c r="C821" s="39">
        <v>40</v>
      </c>
      <c r="D821" s="93">
        <f>ROUNDUP((40-C821)/Base_Value*emotion_factor,1)</f>
        <v>0</v>
      </c>
      <c r="E821" s="97">
        <f t="shared" si="194"/>
        <v>0</v>
      </c>
      <c r="F821" s="117">
        <f t="shared" si="195"/>
        <v>0</v>
      </c>
      <c r="G821" s="61"/>
      <c r="I821" s="124"/>
      <c r="J821" s="39" t="e">
        <f>ABS('Data code'!D733)</f>
        <v>#N/A</v>
      </c>
    </row>
    <row r="822" spans="1:10" hidden="1">
      <c r="B822" s="56" t="s">
        <v>23426</v>
      </c>
      <c r="C822" s="39">
        <v>40</v>
      </c>
      <c r="D822" s="93">
        <f>ROUNDUP((40-C822)/Base_Value*emotion_factor,1)</f>
        <v>0</v>
      </c>
      <c r="E822" s="97">
        <f t="shared" si="194"/>
        <v>0</v>
      </c>
      <c r="F822" s="117">
        <f t="shared" si="195"/>
        <v>0</v>
      </c>
      <c r="G822" s="61"/>
      <c r="I822" s="124"/>
      <c r="J822" s="39" t="e">
        <f>ABS('Data code'!D734)</f>
        <v>#N/A</v>
      </c>
    </row>
    <row r="823" spans="1:10">
      <c r="B823" s="56" t="s">
        <v>23427</v>
      </c>
      <c r="C823" s="39" t="e">
        <f>Info_R!A22</f>
        <v>#N/A</v>
      </c>
      <c r="D823" s="93" t="e">
        <f>ROUNDUP((C823-40)/Base_Value*emotion_factor,1)</f>
        <v>#N/A</v>
      </c>
      <c r="E823" s="97" t="e">
        <f t="shared" si="194"/>
        <v>#N/A</v>
      </c>
      <c r="F823" s="117" t="e">
        <f t="shared" si="195"/>
        <v>#N/A</v>
      </c>
      <c r="G823" s="61" t="s">
        <v>11453</v>
      </c>
      <c r="H823" t="str">
        <f t="shared" si="196"/>
        <v>精神创伤</v>
      </c>
      <c r="I823" s="124" t="e">
        <f t="shared" si="197"/>
        <v>#N/A</v>
      </c>
      <c r="J823" s="39">
        <f>ABS('Data code'!D735)</f>
        <v>5</v>
      </c>
    </row>
    <row r="824" spans="1:10">
      <c r="B824" s="56" t="s">
        <v>22860</v>
      </c>
      <c r="C824" s="39">
        <f>Matrix!B2015</f>
        <v>0</v>
      </c>
      <c r="D824" s="93">
        <f>ROUNDUP((C824-75)/Base_Value*emotion_factor,1)</f>
        <v>-5</v>
      </c>
      <c r="E824" s="97">
        <f t="shared" si="194"/>
        <v>-5</v>
      </c>
      <c r="F824" s="117">
        <f t="shared" si="195"/>
        <v>-5</v>
      </c>
      <c r="G824" s="40" t="s">
        <v>22861</v>
      </c>
      <c r="H824" t="str">
        <f t="shared" si="196"/>
        <v>情绪波动</v>
      </c>
      <c r="I824" s="124">
        <f t="shared" si="197"/>
        <v>-5</v>
      </c>
      <c r="J824" s="39" t="e">
        <f>ABS('Data code'!D736)</f>
        <v>#N/A</v>
      </c>
    </row>
    <row r="825" spans="1:10">
      <c r="B825" s="56" t="s">
        <v>22862</v>
      </c>
      <c r="C825" s="39">
        <f>Matrix!B2773</f>
        <v>0</v>
      </c>
      <c r="D825" s="93">
        <f>ROUNDUP((C825-75)/Base_Value*emotion_factor,1)</f>
        <v>-5</v>
      </c>
      <c r="E825" s="97">
        <f t="shared" si="194"/>
        <v>-5</v>
      </c>
      <c r="F825" s="117">
        <f t="shared" si="195"/>
        <v>-5</v>
      </c>
      <c r="G825" s="40" t="s">
        <v>22863</v>
      </c>
      <c r="H825" t="str">
        <f t="shared" si="196"/>
        <v>攻击性</v>
      </c>
      <c r="I825" s="124">
        <f t="shared" si="197"/>
        <v>-5</v>
      </c>
      <c r="J825" s="39" t="e">
        <f>ABS('Data code'!D737)</f>
        <v>#N/A</v>
      </c>
    </row>
    <row r="826" spans="1:10">
      <c r="A826" s="56"/>
      <c r="B826" s="56" t="s">
        <v>23428</v>
      </c>
      <c r="C826" s="39" t="e">
        <f>Info_R!A78</f>
        <v>#N/A</v>
      </c>
      <c r="D826" s="93" t="e">
        <f>ROUNDUP((C826-75)/Base_Value*emotion_factor,1)</f>
        <v>#N/A</v>
      </c>
      <c r="E826" s="97" t="e">
        <f t="shared" si="194"/>
        <v>#N/A</v>
      </c>
      <c r="F826" s="117" t="e">
        <f t="shared" si="195"/>
        <v>#N/A</v>
      </c>
      <c r="G826" s="60" t="s">
        <v>11601</v>
      </c>
      <c r="H826" t="str">
        <f t="shared" si="196"/>
        <v>愤怒</v>
      </c>
      <c r="I826" s="124" t="e">
        <f t="shared" si="197"/>
        <v>#N/A</v>
      </c>
      <c r="J826" s="39" t="e">
        <f>ABS('Data code'!D738)</f>
        <v>#N/A</v>
      </c>
    </row>
    <row r="827" spans="1:10" hidden="1">
      <c r="A827" s="56"/>
      <c r="B827" s="56" t="s">
        <v>23428</v>
      </c>
      <c r="C827" s="39" t="e">
        <f>Info_R!A78</f>
        <v>#N/A</v>
      </c>
      <c r="D827" s="93" t="e">
        <f>ROUNDUP((C827)/Base_Value*emotion_factor,1)</f>
        <v>#N/A</v>
      </c>
      <c r="E827" s="97" t="e">
        <f t="shared" si="194"/>
        <v>#N/A</v>
      </c>
      <c r="F827" s="117" t="e">
        <f t="shared" si="195"/>
        <v>#N/A</v>
      </c>
      <c r="G827" s="60"/>
      <c r="I827" s="124"/>
      <c r="J827" s="39" t="e">
        <f>ABS('Data code'!D739)</f>
        <v>#N/A</v>
      </c>
    </row>
    <row r="828" spans="1:10">
      <c r="A828" s="56"/>
      <c r="B828" s="56" t="s">
        <v>22144</v>
      </c>
      <c r="C828" s="39">
        <f>Matrix!B2775</f>
        <v>0</v>
      </c>
      <c r="D828" s="93">
        <f t="shared" ref="D828:D833" si="198">ROUNDUP((C828-75)/Base_Value*emotion_factor,1)</f>
        <v>-5</v>
      </c>
      <c r="E828" s="97">
        <f t="shared" si="194"/>
        <v>-5</v>
      </c>
      <c r="F828" s="117">
        <f t="shared" si="195"/>
        <v>-5</v>
      </c>
      <c r="G828" s="60" t="s">
        <v>11645</v>
      </c>
      <c r="H828" t="str">
        <f t="shared" si="196"/>
        <v>焦虑</v>
      </c>
      <c r="I828" s="124">
        <f t="shared" si="197"/>
        <v>-5</v>
      </c>
      <c r="J828" s="39" t="e">
        <f>ABS('Data code'!D740)</f>
        <v>#N/A</v>
      </c>
    </row>
    <row r="829" spans="1:10">
      <c r="A829" s="56"/>
      <c r="B829" s="56" t="s">
        <v>22864</v>
      </c>
      <c r="C829" s="39">
        <f>Matrix!B2776</f>
        <v>0</v>
      </c>
      <c r="D829" s="93">
        <f t="shared" si="198"/>
        <v>-5</v>
      </c>
      <c r="E829" s="97">
        <f t="shared" si="194"/>
        <v>-5</v>
      </c>
      <c r="F829" s="117">
        <f t="shared" si="195"/>
        <v>-5</v>
      </c>
      <c r="G829" s="40" t="s">
        <v>22865</v>
      </c>
      <c r="H829" t="str">
        <f t="shared" si="196"/>
        <v>孤僻</v>
      </c>
      <c r="I829" s="124">
        <f t="shared" si="197"/>
        <v>-5</v>
      </c>
      <c r="J829" s="39" t="e">
        <f>ABS('Data code'!D741)</f>
        <v>#N/A</v>
      </c>
    </row>
    <row r="830" spans="1:10">
      <c r="B830" s="56" t="s">
        <v>22866</v>
      </c>
      <c r="C830" s="39">
        <f>Matrix!B2777</f>
        <v>0</v>
      </c>
      <c r="D830" s="93">
        <f t="shared" si="198"/>
        <v>-5</v>
      </c>
      <c r="E830" s="97">
        <f t="shared" si="194"/>
        <v>-5</v>
      </c>
      <c r="F830" s="117">
        <f t="shared" si="195"/>
        <v>-5</v>
      </c>
      <c r="G830" s="40" t="s">
        <v>22867</v>
      </c>
      <c r="H830" t="str">
        <f t="shared" si="196"/>
        <v>警觉</v>
      </c>
      <c r="I830" s="124">
        <f t="shared" si="197"/>
        <v>-5</v>
      </c>
      <c r="J830" s="39" t="e">
        <f>ABS('Data code'!D742)</f>
        <v>#N/A</v>
      </c>
    </row>
    <row r="831" spans="1:10">
      <c r="B831" s="56" t="s">
        <v>22868</v>
      </c>
      <c r="C831" s="39">
        <f>Matrix!B2778</f>
        <v>0</v>
      </c>
      <c r="D831" s="93">
        <f t="shared" si="198"/>
        <v>-5</v>
      </c>
      <c r="E831" s="97">
        <f t="shared" si="194"/>
        <v>-5</v>
      </c>
      <c r="F831" s="117">
        <f t="shared" si="195"/>
        <v>-5</v>
      </c>
      <c r="G831" s="40" t="s">
        <v>22869</v>
      </c>
      <c r="H831" t="str">
        <f t="shared" si="196"/>
        <v>淡漠</v>
      </c>
      <c r="I831" s="124">
        <f t="shared" si="197"/>
        <v>-5</v>
      </c>
      <c r="J831" s="39" t="e">
        <f>ABS('Data code'!D743)</f>
        <v>#N/A</v>
      </c>
    </row>
    <row r="832" spans="1:10">
      <c r="B832" s="56" t="s">
        <v>22870</v>
      </c>
      <c r="C832" s="39">
        <f>Matrix!B2779</f>
        <v>0</v>
      </c>
      <c r="D832" s="93">
        <f t="shared" si="198"/>
        <v>-5</v>
      </c>
      <c r="E832" s="97">
        <f t="shared" si="194"/>
        <v>-5</v>
      </c>
      <c r="F832" s="117">
        <f t="shared" si="195"/>
        <v>-5</v>
      </c>
      <c r="G832" s="40" t="s">
        <v>22871</v>
      </c>
      <c r="H832" t="str">
        <f t="shared" si="196"/>
        <v>混淆</v>
      </c>
      <c r="I832" s="124">
        <f t="shared" si="197"/>
        <v>-5</v>
      </c>
      <c r="J832" s="39" t="e">
        <f>ABS('Data code'!D744)</f>
        <v>#N/A</v>
      </c>
    </row>
    <row r="833" spans="1:10">
      <c r="A833" s="56"/>
      <c r="B833" s="56" t="s">
        <v>23429</v>
      </c>
      <c r="C833" s="39" t="e">
        <f>Info_R!A82</f>
        <v>#N/A</v>
      </c>
      <c r="D833" s="93" t="e">
        <f t="shared" si="198"/>
        <v>#N/A</v>
      </c>
      <c r="E833" s="97" t="e">
        <f t="shared" si="194"/>
        <v>#N/A</v>
      </c>
      <c r="F833" s="117" t="e">
        <f t="shared" si="195"/>
        <v>#N/A</v>
      </c>
      <c r="G833" s="60" t="s">
        <v>11605</v>
      </c>
      <c r="H833" t="str">
        <f t="shared" si="196"/>
        <v>妄想</v>
      </c>
      <c r="I833" s="124" t="e">
        <f t="shared" si="197"/>
        <v>#N/A</v>
      </c>
      <c r="J833" s="39" t="e">
        <f>ABS('Data code'!D745)</f>
        <v>#N/A</v>
      </c>
    </row>
    <row r="834" spans="1:10" hidden="1">
      <c r="A834" s="56"/>
      <c r="B834" s="56" t="s">
        <v>23429</v>
      </c>
      <c r="C834" s="39" t="e">
        <f>Info_R!A82</f>
        <v>#N/A</v>
      </c>
      <c r="D834" s="93" t="e">
        <f>ROUNDUP((C834)/Base_Value*emotion_factor,1)</f>
        <v>#N/A</v>
      </c>
      <c r="E834" s="97" t="e">
        <f t="shared" si="194"/>
        <v>#N/A</v>
      </c>
      <c r="F834" s="117" t="e">
        <f t="shared" si="195"/>
        <v>#N/A</v>
      </c>
      <c r="G834" s="60"/>
      <c r="I834" s="56" t="str">
        <f>Info_R!B82</f>
        <v>Delusion</v>
      </c>
      <c r="J834" s="39" t="e">
        <f>ABS('Data code'!D746)</f>
        <v>#N/A</v>
      </c>
    </row>
    <row r="835" spans="1:10">
      <c r="A835" s="56"/>
      <c r="B835" s="56" t="s">
        <v>23430</v>
      </c>
      <c r="C835" s="39" t="e">
        <f>Info_R!A93</f>
        <v>#N/A</v>
      </c>
      <c r="D835" s="93" t="e">
        <f>ROUNDUP((C835-75)/Base_Value*emotion_factor,1)</f>
        <v>#N/A</v>
      </c>
      <c r="E835" s="97" t="e">
        <f t="shared" si="194"/>
        <v>#N/A</v>
      </c>
      <c r="F835" s="117" t="e">
        <f t="shared" si="195"/>
        <v>#N/A</v>
      </c>
      <c r="G835" s="60" t="s">
        <v>11615</v>
      </c>
      <c r="H835" t="str">
        <f t="shared" si="196"/>
        <v>沮丧</v>
      </c>
      <c r="I835" s="124" t="e">
        <f t="shared" si="197"/>
        <v>#N/A</v>
      </c>
      <c r="J835" s="39" t="e">
        <f>ABS('Data code'!D747)</f>
        <v>#N/A</v>
      </c>
    </row>
    <row r="836" spans="1:10" hidden="1">
      <c r="A836" s="56"/>
      <c r="B836" s="56" t="s">
        <v>23430</v>
      </c>
      <c r="C836" s="39" t="e">
        <f>Info_R!A93</f>
        <v>#N/A</v>
      </c>
      <c r="D836" s="93" t="e">
        <f>ROUNDUP((C836)/Base_Value*emotion_factor,1)</f>
        <v>#N/A</v>
      </c>
      <c r="E836" s="97" t="e">
        <f t="shared" si="194"/>
        <v>#N/A</v>
      </c>
      <c r="F836" s="117" t="e">
        <f t="shared" si="195"/>
        <v>#N/A</v>
      </c>
      <c r="G836" s="60"/>
      <c r="I836" s="124"/>
      <c r="J836" s="39" t="e">
        <f>ABS('Data code'!D748)</f>
        <v>#N/A</v>
      </c>
    </row>
    <row r="837" spans="1:10">
      <c r="A837" s="56"/>
      <c r="B837" s="56" t="s">
        <v>23431</v>
      </c>
      <c r="C837" s="39" t="e">
        <f>Info_R!A126</f>
        <v>#N/A</v>
      </c>
      <c r="D837" s="93" t="e">
        <f>ROUNDUP((C837-75)/Base_Value*emotion_factor,1)</f>
        <v>#N/A</v>
      </c>
      <c r="E837" s="97" t="e">
        <f t="shared" si="194"/>
        <v>#N/A</v>
      </c>
      <c r="F837" s="117" t="e">
        <f t="shared" si="195"/>
        <v>#N/A</v>
      </c>
      <c r="G837" s="60" t="s">
        <v>11647</v>
      </c>
      <c r="H837" t="str">
        <f t="shared" si="196"/>
        <v>恐惧</v>
      </c>
      <c r="I837" s="124" t="e">
        <f t="shared" si="197"/>
        <v>#N/A</v>
      </c>
      <c r="J837" s="39" t="e">
        <f>ABS('Data code'!D749)</f>
        <v>#N/A</v>
      </c>
    </row>
    <row r="838" spans="1:10" hidden="1">
      <c r="A838" s="56"/>
      <c r="B838" s="56" t="s">
        <v>23431</v>
      </c>
      <c r="C838" s="39" t="e">
        <f>Info_R!A126</f>
        <v>#N/A</v>
      </c>
      <c r="D838" s="93" t="e">
        <f>ROUNDUP((C838)/Base_Value*emotion_factor,1)</f>
        <v>#N/A</v>
      </c>
      <c r="E838" s="97" t="e">
        <f t="shared" si="194"/>
        <v>#N/A</v>
      </c>
      <c r="F838" s="117" t="e">
        <f t="shared" si="195"/>
        <v>#N/A</v>
      </c>
      <c r="G838" s="60"/>
      <c r="I838" s="124"/>
      <c r="J838" s="39" t="e">
        <f>ABS('Data code'!D750)</f>
        <v>#N/A</v>
      </c>
    </row>
    <row r="839" spans="1:10">
      <c r="A839" s="56"/>
      <c r="B839" s="56" t="s">
        <v>22872</v>
      </c>
      <c r="C839" s="39">
        <f>Matrix!B2783</f>
        <v>0</v>
      </c>
      <c r="D839" s="93">
        <f>ROUNDUP((C839-75)/Base_Value*emotion_factor,1)</f>
        <v>-5</v>
      </c>
      <c r="E839" s="97">
        <f t="shared" si="194"/>
        <v>-5</v>
      </c>
      <c r="F839" s="117">
        <f t="shared" si="195"/>
        <v>-5</v>
      </c>
      <c r="G839" s="40" t="s">
        <v>22873</v>
      </c>
      <c r="H839" t="str">
        <f t="shared" si="196"/>
        <v>贪婪</v>
      </c>
      <c r="I839" s="124">
        <f t="shared" si="197"/>
        <v>-5</v>
      </c>
      <c r="J839" s="39" t="e">
        <f>ABS('Data code'!D751)</f>
        <v>#N/A</v>
      </c>
    </row>
    <row r="840" spans="1:10">
      <c r="A840" s="56"/>
      <c r="B840" s="56" t="s">
        <v>22148</v>
      </c>
      <c r="C840" s="39">
        <f>Matrix!B2784</f>
        <v>0</v>
      </c>
      <c r="D840" s="93">
        <f>ROUNDUP((C840-75)/Base_Value*emotion_factor,1)</f>
        <v>-5</v>
      </c>
      <c r="E840" s="97">
        <f t="shared" si="194"/>
        <v>-5</v>
      </c>
      <c r="F840" s="117">
        <f t="shared" si="195"/>
        <v>-5</v>
      </c>
      <c r="G840" s="60" t="s">
        <v>11590</v>
      </c>
      <c r="H840" t="str">
        <f t="shared" si="196"/>
        <v>犹豫</v>
      </c>
      <c r="I840" s="124">
        <f t="shared" si="197"/>
        <v>-5</v>
      </c>
      <c r="J840" s="39" t="e">
        <f>ABS('Data code'!D752)</f>
        <v>#N/A</v>
      </c>
    </row>
    <row r="841" spans="1:10">
      <c r="A841" s="56"/>
      <c r="B841" s="56" t="s">
        <v>22874</v>
      </c>
      <c r="C841" s="39">
        <f>Matrix!B2785</f>
        <v>0</v>
      </c>
      <c r="D841" s="93">
        <f>ROUNDUP((C841-75)/Base_Value*emotion_factor,1)</f>
        <v>-5</v>
      </c>
      <c r="E841" s="97">
        <f t="shared" si="194"/>
        <v>-5</v>
      </c>
      <c r="F841" s="117">
        <f t="shared" si="195"/>
        <v>-5</v>
      </c>
      <c r="G841" s="40" t="s">
        <v>22875</v>
      </c>
      <c r="H841" t="str">
        <f t="shared" si="196"/>
        <v>嫉妒</v>
      </c>
      <c r="I841" s="124">
        <f t="shared" si="197"/>
        <v>-5</v>
      </c>
      <c r="J841" s="39" t="e">
        <f>ABS('Data code'!D753)</f>
        <v>#N/A</v>
      </c>
    </row>
    <row r="842" spans="1:10">
      <c r="A842" s="56"/>
      <c r="B842" s="56" t="s">
        <v>22876</v>
      </c>
      <c r="C842" s="39">
        <f>Matrix!B2786</f>
        <v>0</v>
      </c>
      <c r="D842" s="93">
        <f>ROUNDUP((C842-75)/Base_Value*emotion_factor,1)</f>
        <v>-5</v>
      </c>
      <c r="E842" s="97">
        <f t="shared" si="194"/>
        <v>-5</v>
      </c>
      <c r="F842" s="117">
        <f t="shared" si="195"/>
        <v>-5</v>
      </c>
      <c r="G842" s="40" t="s">
        <v>22877</v>
      </c>
      <c r="H842" t="str">
        <f t="shared" si="196"/>
        <v>快乐</v>
      </c>
      <c r="I842" s="124">
        <f t="shared" si="197"/>
        <v>-5</v>
      </c>
      <c r="J842" s="39" t="e">
        <f>ABS('Data code'!D754)</f>
        <v>#N/A</v>
      </c>
    </row>
    <row r="843" spans="1:10">
      <c r="A843" s="56"/>
      <c r="B843" s="56" t="s">
        <v>22878</v>
      </c>
      <c r="C843" s="39">
        <f>Matrix!B2787</f>
        <v>0</v>
      </c>
      <c r="D843" s="93">
        <v>0</v>
      </c>
      <c r="E843" s="97">
        <f t="shared" si="194"/>
        <v>0</v>
      </c>
      <c r="F843" s="117">
        <f t="shared" si="195"/>
        <v>0</v>
      </c>
      <c r="G843" s="40" t="s">
        <v>22879</v>
      </c>
      <c r="H843" t="str">
        <f t="shared" si="196"/>
        <v>色欲</v>
      </c>
      <c r="I843" s="124">
        <f t="shared" si="197"/>
        <v>0</v>
      </c>
      <c r="J843" s="39" t="e">
        <f>ABS('Data code'!D755)</f>
        <v>#N/A</v>
      </c>
    </row>
    <row r="844" spans="1:10">
      <c r="A844" s="56"/>
      <c r="B844" s="56" t="s">
        <v>23432</v>
      </c>
      <c r="C844" s="39" t="e">
        <f>Info_R!A87</f>
        <v>#N/A</v>
      </c>
      <c r="D844" s="93" t="e">
        <f>ROUNDUP((C844-75)/Base_Value*emotion_factor,1)</f>
        <v>#N/A</v>
      </c>
      <c r="E844" s="97" t="e">
        <f t="shared" si="194"/>
        <v>#N/A</v>
      </c>
      <c r="F844" s="117" t="e">
        <f t="shared" si="195"/>
        <v>#N/A</v>
      </c>
      <c r="G844" s="60" t="s">
        <v>11609</v>
      </c>
      <c r="H844" t="str">
        <f t="shared" si="196"/>
        <v>被动</v>
      </c>
      <c r="I844" s="124" t="e">
        <f t="shared" si="197"/>
        <v>#N/A</v>
      </c>
      <c r="J844" s="39" t="e">
        <f>ABS('Data code'!D756)</f>
        <v>#N/A</v>
      </c>
    </row>
    <row r="845" spans="1:10" hidden="1">
      <c r="A845" s="56"/>
      <c r="B845" s="56" t="s">
        <v>23432</v>
      </c>
      <c r="C845" s="39" t="e">
        <f>Info_R!A87</f>
        <v>#N/A</v>
      </c>
      <c r="D845" s="93" t="e">
        <f>ROUNDUP((C845)/Base_Value*emotion_factor,1)</f>
        <v>#N/A</v>
      </c>
      <c r="E845" s="97" t="e">
        <f t="shared" si="194"/>
        <v>#N/A</v>
      </c>
      <c r="F845" s="117" t="e">
        <f t="shared" si="195"/>
        <v>#N/A</v>
      </c>
      <c r="G845" s="60"/>
      <c r="J845" s="39" t="e">
        <f>ABS('Data code'!D757)</f>
        <v>#N/A</v>
      </c>
    </row>
    <row r="846" spans="1:10">
      <c r="A846" s="56"/>
      <c r="B846" s="56" t="s">
        <v>22880</v>
      </c>
      <c r="C846" s="39">
        <f>Matrix!B2789</f>
        <v>0</v>
      </c>
      <c r="D846" s="93">
        <f>ROUNDUP((C846-75)/Base_Value*emotion_factor,1)</f>
        <v>-5</v>
      </c>
      <c r="E846" s="97">
        <f t="shared" si="194"/>
        <v>-5</v>
      </c>
      <c r="F846" s="117">
        <f t="shared" si="195"/>
        <v>-5</v>
      </c>
      <c r="G846" s="40" t="s">
        <v>22881</v>
      </c>
      <c r="H846" t="str">
        <f t="shared" si="196"/>
        <v>力量</v>
      </c>
      <c r="I846" s="124">
        <f t="shared" si="197"/>
        <v>-5</v>
      </c>
      <c r="J846" s="39" t="e">
        <f>ABS('Data code'!D758)</f>
        <v>#N/A</v>
      </c>
    </row>
    <row r="847" spans="1:10">
      <c r="A847" s="56"/>
      <c r="B847" s="56" t="s">
        <v>22882</v>
      </c>
      <c r="C847" s="39">
        <f>Matrix!B2790</f>
        <v>0</v>
      </c>
      <c r="D847" s="93">
        <f>ROUNDUP((C847-75)/Base_Value*emotion_factor,1)</f>
        <v>-5</v>
      </c>
      <c r="E847" s="97">
        <f t="shared" si="194"/>
        <v>-5</v>
      </c>
      <c r="F847" s="117">
        <f t="shared" si="195"/>
        <v>-5</v>
      </c>
      <c r="G847" s="40" t="s">
        <v>21830</v>
      </c>
      <c r="H847" t="str">
        <f t="shared" si="196"/>
        <v>投射</v>
      </c>
      <c r="I847" s="124">
        <f t="shared" si="197"/>
        <v>-5</v>
      </c>
      <c r="J847" s="39" t="e">
        <f>ABS('Data code'!D759)</f>
        <v>#N/A</v>
      </c>
    </row>
    <row r="848" spans="1:10">
      <c r="A848" s="56"/>
      <c r="B848" s="56" t="s">
        <v>23433</v>
      </c>
      <c r="C848" s="39" t="e">
        <f>Info_R!A101</f>
        <v>#N/A</v>
      </c>
      <c r="D848" s="93" t="e">
        <f>ROUNDUP((C848-75)/Base_Value*emotion_factor,1)</f>
        <v>#N/A</v>
      </c>
      <c r="E848" s="97" t="e">
        <f t="shared" si="194"/>
        <v>#N/A</v>
      </c>
      <c r="F848" s="117" t="e">
        <f t="shared" si="195"/>
        <v>#N/A</v>
      </c>
      <c r="G848" s="60" t="s">
        <v>11622</v>
      </c>
      <c r="H848" t="str">
        <f t="shared" si="196"/>
        <v>合理化</v>
      </c>
      <c r="I848" s="124" t="e">
        <f t="shared" si="197"/>
        <v>#N/A</v>
      </c>
      <c r="J848" s="39" t="e">
        <f>ABS('Data code'!D760)</f>
        <v>#N/A</v>
      </c>
    </row>
    <row r="849" spans="1:10" hidden="1">
      <c r="A849" s="56"/>
      <c r="B849" s="56" t="s">
        <v>23433</v>
      </c>
      <c r="C849" s="39" t="e">
        <f>Info_R!A101</f>
        <v>#N/A</v>
      </c>
      <c r="D849" s="93" t="e">
        <f>ROUNDUP((C849)/Base_Value*emotion_factor,1)</f>
        <v>#N/A</v>
      </c>
      <c r="E849" s="97" t="e">
        <f t="shared" si="194"/>
        <v>#N/A</v>
      </c>
      <c r="F849" s="117" t="e">
        <f t="shared" si="195"/>
        <v>#N/A</v>
      </c>
      <c r="G849" s="60"/>
      <c r="I849" s="124"/>
      <c r="J849" s="39" t="e">
        <f>ABS('Data code'!D761)</f>
        <v>#N/A</v>
      </c>
    </row>
    <row r="850" spans="1:10">
      <c r="A850" s="56"/>
      <c r="B850" s="56" t="s">
        <v>22883</v>
      </c>
      <c r="C850" s="39">
        <f>Matrix!B2792</f>
        <v>0</v>
      </c>
      <c r="D850" s="93">
        <f t="shared" ref="D850:D855" si="199">ROUNDUP((C850-75)/Base_Value*emotion_factor,1)</f>
        <v>-5</v>
      </c>
      <c r="E850" s="97">
        <f t="shared" si="194"/>
        <v>-5</v>
      </c>
      <c r="F850" s="117">
        <f t="shared" si="195"/>
        <v>-5</v>
      </c>
      <c r="G850" s="40" t="s">
        <v>21846</v>
      </c>
      <c r="H850" t="str">
        <f t="shared" si="196"/>
        <v>鲁莽</v>
      </c>
      <c r="I850" s="124">
        <f t="shared" si="197"/>
        <v>-5</v>
      </c>
      <c r="J850" s="39" t="e">
        <f>ABS('Data code'!D762)</f>
        <v>#N/A</v>
      </c>
    </row>
    <row r="851" spans="1:10">
      <c r="A851" s="56"/>
      <c r="B851" s="56" t="s">
        <v>22884</v>
      </c>
      <c r="C851" s="39">
        <f>Matrix!B2793</f>
        <v>0</v>
      </c>
      <c r="D851" s="93">
        <f t="shared" si="199"/>
        <v>-5</v>
      </c>
      <c r="E851" s="97">
        <f t="shared" ref="E851:E882" si="200">IF(D851&gt;Max_Value,Max_Value,IF(D851&lt;-5,-5,D851))</f>
        <v>-5</v>
      </c>
      <c r="F851" s="117">
        <f t="shared" si="195"/>
        <v>-5</v>
      </c>
      <c r="G851" s="40" t="s">
        <v>22007</v>
      </c>
      <c r="H851" t="str">
        <f t="shared" si="196"/>
        <v>悲哀</v>
      </c>
      <c r="I851" s="124">
        <f t="shared" si="197"/>
        <v>-5</v>
      </c>
      <c r="J851" s="39" t="e">
        <f>ABS('Data code'!D763)</f>
        <v>#N/A</v>
      </c>
    </row>
    <row r="852" spans="1:10">
      <c r="A852" s="56"/>
      <c r="B852" s="56" t="s">
        <v>22885</v>
      </c>
      <c r="C852" s="39">
        <f>Matrix!B2794</f>
        <v>0</v>
      </c>
      <c r="D852" s="93">
        <f t="shared" si="199"/>
        <v>-5</v>
      </c>
      <c r="E852" s="97">
        <f t="shared" si="200"/>
        <v>-5</v>
      </c>
      <c r="F852" s="117">
        <f t="shared" si="195"/>
        <v>-5</v>
      </c>
      <c r="G852" s="40" t="s">
        <v>21936</v>
      </c>
      <c r="H852" t="str">
        <f t="shared" si="196"/>
        <v>担忧</v>
      </c>
      <c r="I852" s="124">
        <f t="shared" si="197"/>
        <v>-5</v>
      </c>
      <c r="J852" s="39" t="e">
        <f>ABS('Data code'!D764)</f>
        <v>#N/A</v>
      </c>
    </row>
    <row r="853" spans="1:10">
      <c r="A853" s="56"/>
      <c r="B853" s="56" t="s">
        <v>22886</v>
      </c>
      <c r="C853" s="39">
        <f>Matrix!B5269</f>
        <v>0</v>
      </c>
      <c r="D853" s="93">
        <f t="shared" si="199"/>
        <v>-5</v>
      </c>
      <c r="E853" s="97">
        <f t="shared" si="200"/>
        <v>-5</v>
      </c>
      <c r="F853" s="117">
        <f t="shared" si="195"/>
        <v>-5</v>
      </c>
      <c r="G853" s="40" t="s">
        <v>22887</v>
      </c>
      <c r="H853" t="str">
        <f t="shared" si="196"/>
        <v>否认</v>
      </c>
      <c r="I853" s="124">
        <f t="shared" si="197"/>
        <v>-5</v>
      </c>
      <c r="J853" s="39" t="e">
        <f>ABS('Data code'!D765)</f>
        <v>#N/A</v>
      </c>
    </row>
    <row r="854" spans="1:10">
      <c r="A854" s="56"/>
      <c r="B854" s="56" t="s">
        <v>22888</v>
      </c>
      <c r="C854" s="39">
        <f>Matrix!B5270</f>
        <v>0</v>
      </c>
      <c r="D854" s="93">
        <f t="shared" si="199"/>
        <v>-5</v>
      </c>
      <c r="E854" s="97">
        <f t="shared" si="200"/>
        <v>-5</v>
      </c>
      <c r="F854" s="117">
        <f t="shared" si="195"/>
        <v>-5</v>
      </c>
      <c r="G854" s="40" t="s">
        <v>22889</v>
      </c>
      <c r="H854" t="str">
        <f t="shared" si="196"/>
        <v>机警</v>
      </c>
      <c r="I854" s="124">
        <f t="shared" si="197"/>
        <v>-5</v>
      </c>
      <c r="J854" s="39" t="e">
        <f>ABS('Data code'!D766)</f>
        <v>#N/A</v>
      </c>
    </row>
    <row r="855" spans="1:10">
      <c r="A855" s="56"/>
      <c r="B855" s="56" t="s">
        <v>23434</v>
      </c>
      <c r="C855" s="39" t="e">
        <f>Info_R!A98</f>
        <v>#N/A</v>
      </c>
      <c r="D855" s="93" t="e">
        <f t="shared" si="199"/>
        <v>#N/A</v>
      </c>
      <c r="E855" s="97" t="e">
        <f t="shared" si="200"/>
        <v>#N/A</v>
      </c>
      <c r="F855" s="117" t="e">
        <f t="shared" si="195"/>
        <v>#N/A</v>
      </c>
      <c r="G855" s="60" t="s">
        <v>11620</v>
      </c>
      <c r="H855" t="str">
        <f t="shared" si="196"/>
        <v>单调</v>
      </c>
      <c r="I855" s="124" t="e">
        <f t="shared" si="197"/>
        <v>#N/A</v>
      </c>
      <c r="J855" s="39" t="e">
        <f>ABS('Data code'!D767)</f>
        <v>#N/A</v>
      </c>
    </row>
    <row r="856" spans="1:10" hidden="1">
      <c r="A856" s="56"/>
      <c r="B856" s="56" t="s">
        <v>23434</v>
      </c>
      <c r="C856" s="39" t="e">
        <f>Info_R!A98</f>
        <v>#N/A</v>
      </c>
      <c r="D856" s="93" t="e">
        <f>ROUNDUP((C856)/Base_Value*emotion_factor,1)</f>
        <v>#N/A</v>
      </c>
      <c r="E856" s="97" t="e">
        <f t="shared" si="200"/>
        <v>#N/A</v>
      </c>
      <c r="F856" s="117" t="e">
        <f t="shared" si="195"/>
        <v>#N/A</v>
      </c>
      <c r="G856" s="60"/>
      <c r="I856" s="124"/>
      <c r="J856" s="39" t="e">
        <f>ABS('Data code'!D768)</f>
        <v>#N/A</v>
      </c>
    </row>
    <row r="857" spans="1:10">
      <c r="A857" s="56"/>
      <c r="B857" s="56" t="s">
        <v>22890</v>
      </c>
      <c r="C857" s="39">
        <f>Matrix!B5272</f>
        <v>0</v>
      </c>
      <c r="D857" s="93">
        <f>ROUNDUP((C857-75)/Base_Value*emotion_factor,1)</f>
        <v>-5</v>
      </c>
      <c r="E857" s="97">
        <f t="shared" si="200"/>
        <v>-5</v>
      </c>
      <c r="F857" s="117">
        <f t="shared" si="195"/>
        <v>-5</v>
      </c>
      <c r="G857" s="40" t="s">
        <v>21813</v>
      </c>
      <c r="H857" t="str">
        <f t="shared" si="196"/>
        <v>愤恨</v>
      </c>
      <c r="I857" s="124">
        <f t="shared" si="197"/>
        <v>-5</v>
      </c>
      <c r="J857" s="39" t="e">
        <f>ABS('Data code'!D769)</f>
        <v>#N/A</v>
      </c>
    </row>
    <row r="858" spans="1:10">
      <c r="A858" s="56"/>
      <c r="B858" s="56" t="s">
        <v>22891</v>
      </c>
      <c r="C858" s="39">
        <f>Matrix!B5273</f>
        <v>0</v>
      </c>
      <c r="D858" s="93">
        <f>ROUNDUP((C858-75)/Base_Value*emotion_factor,1)</f>
        <v>-5</v>
      </c>
      <c r="E858" s="97">
        <f t="shared" si="200"/>
        <v>-5</v>
      </c>
      <c r="F858" s="117">
        <f t="shared" si="195"/>
        <v>-5</v>
      </c>
      <c r="G858" s="40" t="s">
        <v>22892</v>
      </c>
      <c r="H858" t="str">
        <f t="shared" si="196"/>
        <v>神经质</v>
      </c>
      <c r="I858" s="124">
        <f t="shared" si="197"/>
        <v>-5</v>
      </c>
      <c r="J858" s="39" t="e">
        <f>ABS('Data code'!D770)</f>
        <v>#N/A</v>
      </c>
    </row>
    <row r="859" spans="1:10">
      <c r="A859" s="56"/>
      <c r="B859" s="56" t="s">
        <v>22893</v>
      </c>
      <c r="C859" s="39">
        <f>Matrix!B5274</f>
        <v>0</v>
      </c>
      <c r="D859" s="93">
        <f>ROUNDUP((C859-75)/Base_Value*emotion_factor,1)</f>
        <v>-5</v>
      </c>
      <c r="E859" s="97">
        <f t="shared" si="200"/>
        <v>-5</v>
      </c>
      <c r="F859" s="117">
        <f t="shared" si="195"/>
        <v>-5</v>
      </c>
      <c r="G859" s="40" t="s">
        <v>21903</v>
      </c>
      <c r="H859" t="str">
        <f t="shared" si="196"/>
        <v>勇气</v>
      </c>
      <c r="I859" s="124">
        <f t="shared" si="197"/>
        <v>-5</v>
      </c>
      <c r="J859" s="39" t="e">
        <f>ABS('Data code'!D771)</f>
        <v>#N/A</v>
      </c>
    </row>
    <row r="860" spans="1:10">
      <c r="A860" s="56"/>
      <c r="B860" s="56" t="s">
        <v>24414</v>
      </c>
      <c r="C860" s="39" t="e">
        <f>Info_R!A108</f>
        <v>#N/A</v>
      </c>
      <c r="D860" s="93" t="e">
        <f>ROUNDUP((C860-75)/Base_Value*emotion_factor,1)</f>
        <v>#N/A</v>
      </c>
      <c r="E860" s="97" t="e">
        <f t="shared" si="200"/>
        <v>#N/A</v>
      </c>
      <c r="F860" s="117" t="e">
        <f t="shared" si="195"/>
        <v>#N/A</v>
      </c>
      <c r="G860" s="60" t="s">
        <v>11629</v>
      </c>
      <c r="H860" t="str">
        <f t="shared" si="196"/>
        <v>大笑</v>
      </c>
      <c r="I860" s="124" t="e">
        <f t="shared" si="197"/>
        <v>#N/A</v>
      </c>
      <c r="J860" s="39" t="e">
        <f>ABS('Data code'!D772)</f>
        <v>#N/A</v>
      </c>
    </row>
    <row r="861" spans="1:10" hidden="1">
      <c r="A861" s="56"/>
      <c r="B861" s="56" t="s">
        <v>23435</v>
      </c>
      <c r="C861" s="39" t="e">
        <f>Info_R!A108</f>
        <v>#N/A</v>
      </c>
      <c r="D861" s="93" t="e">
        <f>ROUNDUP((C861)/Base_Value*emotion_factor,1)</f>
        <v>#N/A</v>
      </c>
      <c r="E861" s="97" t="e">
        <f t="shared" si="200"/>
        <v>#N/A</v>
      </c>
      <c r="F861" s="117" t="e">
        <f t="shared" si="195"/>
        <v>#N/A</v>
      </c>
      <c r="G861" s="60"/>
      <c r="I861" s="124"/>
      <c r="J861" s="39" t="e">
        <f>ABS('Data code'!D773)</f>
        <v>#N/A</v>
      </c>
    </row>
    <row r="862" spans="1:10">
      <c r="A862" s="56"/>
      <c r="B862" s="56" t="s">
        <v>22894</v>
      </c>
      <c r="C862" s="39">
        <f>Matrix!B5276</f>
        <v>0</v>
      </c>
      <c r="D862" s="93">
        <f>ROUNDUP((C862-75)/Base_Value*emotion_factor,1)</f>
        <v>-5</v>
      </c>
      <c r="E862" s="97">
        <f t="shared" si="200"/>
        <v>-5</v>
      </c>
      <c r="F862" s="117">
        <f t="shared" si="195"/>
        <v>-5</v>
      </c>
      <c r="G862" s="40" t="s">
        <v>22020</v>
      </c>
      <c r="H862" t="str">
        <f t="shared" si="196"/>
        <v>悲痛</v>
      </c>
      <c r="I862" s="124">
        <f t="shared" si="197"/>
        <v>-5</v>
      </c>
      <c r="J862" s="39" t="e">
        <f>ABS('Data code'!D774)</f>
        <v>#N/A</v>
      </c>
    </row>
    <row r="863" spans="1:10">
      <c r="A863" s="56"/>
      <c r="B863" s="56" t="s">
        <v>22895</v>
      </c>
      <c r="C863" s="39">
        <f>Matrix!B5277</f>
        <v>0</v>
      </c>
      <c r="D863" s="93">
        <f>ROUNDUP((C863-75)/Base_Value*emotion_factor,1)</f>
        <v>-5</v>
      </c>
      <c r="E863" s="97">
        <f t="shared" si="200"/>
        <v>-5</v>
      </c>
      <c r="F863" s="117">
        <f t="shared" si="195"/>
        <v>-5</v>
      </c>
      <c r="G863" s="40" t="s">
        <v>22896</v>
      </c>
      <c r="H863" t="str">
        <f t="shared" si="196"/>
        <v>敌对</v>
      </c>
      <c r="I863" s="124">
        <f t="shared" si="197"/>
        <v>-5</v>
      </c>
      <c r="J863" s="39" t="e">
        <f>ABS('Data code'!D775)</f>
        <v>#N/A</v>
      </c>
    </row>
    <row r="864" spans="1:10">
      <c r="A864" s="56"/>
      <c r="B864" s="56" t="s">
        <v>24415</v>
      </c>
      <c r="C864" s="39" t="e">
        <f>Info_R!A91</f>
        <v>#N/A</v>
      </c>
      <c r="D864" s="93" t="e">
        <f>ROUNDUP((C864-75)/Base_Value*emotion_factor,1)</f>
        <v>#N/A</v>
      </c>
      <c r="E864" s="97" t="e">
        <f t="shared" si="200"/>
        <v>#N/A</v>
      </c>
      <c r="F864" s="117" t="e">
        <f t="shared" si="195"/>
        <v>#N/A</v>
      </c>
      <c r="G864" s="60" t="s">
        <v>11613</v>
      </c>
      <c r="H864" t="str">
        <f t="shared" si="196"/>
        <v>热忱</v>
      </c>
      <c r="I864" s="124" t="e">
        <f t="shared" si="197"/>
        <v>#N/A</v>
      </c>
      <c r="J864" s="39" t="e">
        <f>ABS('Data code'!D776)</f>
        <v>#N/A</v>
      </c>
    </row>
    <row r="865" spans="1:10" hidden="1">
      <c r="A865" s="56"/>
      <c r="B865" s="56" t="s">
        <v>23436</v>
      </c>
      <c r="C865" s="39" t="e">
        <f>Info_R!A91</f>
        <v>#N/A</v>
      </c>
      <c r="D865" s="93" t="e">
        <f>ROUNDUP((C865)/Base_Value*emotion_factor,1)</f>
        <v>#N/A</v>
      </c>
      <c r="E865" s="97" t="e">
        <f t="shared" si="200"/>
        <v>#N/A</v>
      </c>
      <c r="F865" s="117" t="e">
        <f t="shared" si="195"/>
        <v>#N/A</v>
      </c>
      <c r="G865" s="60"/>
      <c r="I865" s="124"/>
      <c r="J865" s="39" t="e">
        <f>ABS('Data code'!D777)</f>
        <v>#N/A</v>
      </c>
    </row>
    <row r="866" spans="1:10">
      <c r="A866" s="56"/>
      <c r="B866" s="56" t="s">
        <v>22897</v>
      </c>
      <c r="C866" s="39">
        <f>Matrix!B5279</f>
        <v>0</v>
      </c>
      <c r="D866" s="93">
        <f>ROUNDUP((C866-75)/Base_Value*emotion_factor,1)</f>
        <v>-5</v>
      </c>
      <c r="E866" s="97">
        <f t="shared" si="200"/>
        <v>-5</v>
      </c>
      <c r="F866" s="117">
        <f t="shared" si="195"/>
        <v>-5</v>
      </c>
      <c r="G866" s="40" t="s">
        <v>22898</v>
      </c>
      <c r="H866" t="str">
        <f t="shared" si="196"/>
        <v>讨价还价</v>
      </c>
      <c r="I866" s="124">
        <f t="shared" si="197"/>
        <v>-5</v>
      </c>
      <c r="J866" s="39" t="e">
        <f>ABS('Data code'!D778)</f>
        <v>#N/A</v>
      </c>
    </row>
    <row r="867" spans="1:10">
      <c r="A867" s="56"/>
      <c r="B867" s="56" t="s">
        <v>22899</v>
      </c>
      <c r="C867" s="39">
        <v>75</v>
      </c>
      <c r="D867" s="93">
        <f>ROUNDUP((C867-75)/Base_Value*emotion_factor,1)</f>
        <v>0</v>
      </c>
      <c r="E867" s="97">
        <f t="shared" si="200"/>
        <v>0</v>
      </c>
      <c r="F867" s="117">
        <f t="shared" si="195"/>
        <v>0</v>
      </c>
      <c r="G867" s="40" t="s">
        <v>23796</v>
      </c>
      <c r="H867" t="str">
        <f t="shared" si="196"/>
        <v>羞愧</v>
      </c>
      <c r="I867" s="124">
        <f t="shared" si="197"/>
        <v>0</v>
      </c>
      <c r="J867" s="39" t="e">
        <f>ABS('Data code'!D779)</f>
        <v>#N/A</v>
      </c>
    </row>
    <row r="868" spans="1:10">
      <c r="A868" s="56"/>
      <c r="B868" s="56" t="s">
        <v>22900</v>
      </c>
      <c r="C868" s="39">
        <v>75</v>
      </c>
      <c r="D868" s="93">
        <f>ROUNDUP((C868-75)/Base_Value*emotion_factor,1)</f>
        <v>0</v>
      </c>
      <c r="E868" s="97">
        <f t="shared" si="200"/>
        <v>0</v>
      </c>
      <c r="F868" s="117">
        <f t="shared" si="195"/>
        <v>0</v>
      </c>
      <c r="G868" s="40" t="s">
        <v>22902</v>
      </c>
      <c r="H868" t="str">
        <f t="shared" si="196"/>
        <v>食欲减退</v>
      </c>
      <c r="I868" s="124">
        <f t="shared" si="197"/>
        <v>0</v>
      </c>
      <c r="J868" s="39" t="e">
        <f>ABS('Data code'!D780)</f>
        <v>#N/A</v>
      </c>
    </row>
    <row r="869" spans="1:10" hidden="1">
      <c r="A869" s="56"/>
      <c r="B869" s="56" t="s">
        <v>22901</v>
      </c>
      <c r="C869" s="39">
        <v>75</v>
      </c>
      <c r="D869" s="93">
        <f>ROUNDUP((C869)/Base_Value*emotion_factor,1)</f>
        <v>5</v>
      </c>
      <c r="E869" s="97">
        <f t="shared" si="200"/>
        <v>5</v>
      </c>
      <c r="F869" s="117">
        <f t="shared" si="195"/>
        <v>5</v>
      </c>
      <c r="G869" s="40"/>
      <c r="I869" s="124"/>
      <c r="J869" s="39" t="e">
        <f>ABS('Data code'!D781)</f>
        <v>#N/A</v>
      </c>
    </row>
    <row r="870" spans="1:10">
      <c r="A870" s="56"/>
      <c r="B870" s="56" t="s">
        <v>22903</v>
      </c>
      <c r="C870" s="39">
        <v>75</v>
      </c>
      <c r="D870" s="93">
        <f t="shared" ref="D870:D901" si="201">ROUNDUP((C870-75)/Base_Value*emotion_factor,1)</f>
        <v>0</v>
      </c>
      <c r="E870" s="97">
        <f t="shared" si="200"/>
        <v>0</v>
      </c>
      <c r="F870" s="117">
        <f t="shared" si="195"/>
        <v>0</v>
      </c>
      <c r="G870" s="61" t="s">
        <v>22904</v>
      </c>
      <c r="H870" t="str">
        <f t="shared" si="196"/>
        <v>偏执</v>
      </c>
      <c r="I870" s="124">
        <f t="shared" si="197"/>
        <v>0</v>
      </c>
      <c r="J870" s="39" t="e">
        <f>ABS('Data code'!D782)</f>
        <v>#N/A</v>
      </c>
    </row>
    <row r="871" spans="1:10">
      <c r="A871" s="56"/>
      <c r="B871" s="56" t="s">
        <v>22905</v>
      </c>
      <c r="C871" s="39">
        <v>75</v>
      </c>
      <c r="D871" s="93">
        <f t="shared" si="201"/>
        <v>0</v>
      </c>
      <c r="E871" s="97">
        <f t="shared" si="200"/>
        <v>0</v>
      </c>
      <c r="F871" s="117">
        <f t="shared" si="195"/>
        <v>0</v>
      </c>
      <c r="G871" s="61" t="s">
        <v>21950</v>
      </c>
      <c r="H871" t="str">
        <f t="shared" si="196"/>
        <v>癔病</v>
      </c>
      <c r="I871" s="124">
        <f t="shared" si="197"/>
        <v>0</v>
      </c>
      <c r="J871" s="39" t="e">
        <f>ABS('Data code'!D783)</f>
        <v>#N/A</v>
      </c>
    </row>
    <row r="872" spans="1:10">
      <c r="A872" s="56"/>
      <c r="B872" s="56" t="s">
        <v>23437</v>
      </c>
      <c r="C872" s="39" t="e">
        <f>Info_R!A56</f>
        <v>#N/A</v>
      </c>
      <c r="D872" s="93" t="e">
        <f t="shared" si="201"/>
        <v>#N/A</v>
      </c>
      <c r="E872" s="97" t="e">
        <f t="shared" si="200"/>
        <v>#N/A</v>
      </c>
      <c r="F872" s="117" t="e">
        <f t="shared" si="195"/>
        <v>#N/A</v>
      </c>
      <c r="G872" s="65" t="s">
        <v>11579</v>
      </c>
      <c r="H872" t="str">
        <f t="shared" si="196"/>
        <v>挫折,失败</v>
      </c>
      <c r="I872" s="124" t="e">
        <f t="shared" si="197"/>
        <v>#N/A</v>
      </c>
      <c r="J872" s="39" t="e">
        <f>ABS('Data code'!D784)</f>
        <v>#N/A</v>
      </c>
    </row>
    <row r="873" spans="1:10">
      <c r="A873" s="56"/>
      <c r="B873" s="56" t="s">
        <v>23438</v>
      </c>
      <c r="C873" s="39" t="e">
        <f>Info_R!A57</f>
        <v>#N/A</v>
      </c>
      <c r="D873" s="93" t="e">
        <f t="shared" si="201"/>
        <v>#N/A</v>
      </c>
      <c r="E873" s="97" t="e">
        <f t="shared" si="200"/>
        <v>#N/A</v>
      </c>
      <c r="F873" s="117" t="e">
        <f t="shared" si="195"/>
        <v>#N/A</v>
      </c>
      <c r="G873" s="61" t="s">
        <v>11580</v>
      </c>
      <c r="H873" t="str">
        <f t="shared" si="196"/>
        <v>背叛;辜负</v>
      </c>
      <c r="I873" s="124" t="e">
        <f t="shared" si="197"/>
        <v>#N/A</v>
      </c>
      <c r="J873" s="39" t="e">
        <f>ABS('Data code'!D785)</f>
        <v>#N/A</v>
      </c>
    </row>
    <row r="874" spans="1:10">
      <c r="A874" s="56"/>
      <c r="B874" s="56" t="s">
        <v>23439</v>
      </c>
      <c r="C874" s="39" t="e">
        <f>Info_R!A58</f>
        <v>#N/A</v>
      </c>
      <c r="D874" s="93" t="e">
        <f t="shared" si="201"/>
        <v>#N/A</v>
      </c>
      <c r="E874" s="97" t="e">
        <f t="shared" si="200"/>
        <v>#N/A</v>
      </c>
      <c r="F874" s="117" t="e">
        <f t="shared" si="195"/>
        <v>#N/A</v>
      </c>
      <c r="G874" s="61" t="s">
        <v>11581</v>
      </c>
      <c r="H874" t="str">
        <f t="shared" si="196"/>
        <v>被遗弃的</v>
      </c>
      <c r="I874" s="124" t="e">
        <f t="shared" si="197"/>
        <v>#N/A</v>
      </c>
      <c r="J874" s="39" t="e">
        <f>ABS('Data code'!D786)</f>
        <v>#N/A</v>
      </c>
    </row>
    <row r="875" spans="1:10">
      <c r="A875" s="56"/>
      <c r="B875" s="56" t="s">
        <v>23440</v>
      </c>
      <c r="C875" s="39" t="e">
        <f>Info_R!A59</f>
        <v>#N/A</v>
      </c>
      <c r="D875" s="93" t="e">
        <f t="shared" si="201"/>
        <v>#N/A</v>
      </c>
      <c r="E875" s="97" t="e">
        <f t="shared" si="200"/>
        <v>#N/A</v>
      </c>
      <c r="F875" s="117" t="e">
        <f t="shared" si="195"/>
        <v>#N/A</v>
      </c>
      <c r="G875" s="61" t="s">
        <v>11582</v>
      </c>
      <c r="H875" t="str">
        <f t="shared" si="196"/>
        <v>困惑迷茫</v>
      </c>
      <c r="I875" s="124" t="e">
        <f t="shared" si="197"/>
        <v>#N/A</v>
      </c>
      <c r="J875" s="39">
        <f>ABS('Data code'!D787)</f>
        <v>5</v>
      </c>
    </row>
    <row r="876" spans="1:10">
      <c r="A876" s="56"/>
      <c r="B876" s="56" t="s">
        <v>23441</v>
      </c>
      <c r="C876" s="39" t="e">
        <f>Info_R!A60</f>
        <v>#N/A</v>
      </c>
      <c r="D876" s="93" t="e">
        <f t="shared" si="201"/>
        <v>#N/A</v>
      </c>
      <c r="E876" s="97" t="e">
        <f t="shared" si="200"/>
        <v>#N/A</v>
      </c>
      <c r="F876" s="117" t="e">
        <f t="shared" si="195"/>
        <v>#N/A</v>
      </c>
      <c r="G876" s="61" t="s">
        <v>11583</v>
      </c>
      <c r="H876" t="str">
        <f t="shared" si="196"/>
        <v>自我中心的</v>
      </c>
      <c r="I876" s="124" t="e">
        <f t="shared" si="197"/>
        <v>#N/A</v>
      </c>
      <c r="J876" s="39" t="e">
        <f>ABS('Data code'!D788)</f>
        <v>#N/A</v>
      </c>
    </row>
    <row r="877" spans="1:10">
      <c r="A877" s="56"/>
      <c r="B877" s="56" t="s">
        <v>23442</v>
      </c>
      <c r="C877" s="39" t="e">
        <f>Info_R!A61</f>
        <v>#N/A</v>
      </c>
      <c r="D877" s="93" t="e">
        <f t="shared" si="201"/>
        <v>#N/A</v>
      </c>
      <c r="E877" s="97" t="e">
        <f t="shared" si="200"/>
        <v>#N/A</v>
      </c>
      <c r="F877" s="117" t="e">
        <f t="shared" si="195"/>
        <v>#N/A</v>
      </c>
      <c r="G877" s="61" t="s">
        <v>11584</v>
      </c>
      <c r="H877" t="str">
        <f t="shared" si="196"/>
        <v>漠不关心</v>
      </c>
      <c r="I877" s="124" t="e">
        <f t="shared" si="197"/>
        <v>#N/A</v>
      </c>
      <c r="J877" s="39" t="e">
        <f>ABS('Data code'!D789)</f>
        <v>#N/A</v>
      </c>
    </row>
    <row r="878" spans="1:10">
      <c r="A878" s="56"/>
      <c r="B878" s="56" t="s">
        <v>23443</v>
      </c>
      <c r="C878" s="39" t="e">
        <f>Info_R!A62</f>
        <v>#N/A</v>
      </c>
      <c r="D878" s="93" t="e">
        <f t="shared" si="201"/>
        <v>#N/A</v>
      </c>
      <c r="E878" s="97" t="e">
        <f t="shared" si="200"/>
        <v>#N/A</v>
      </c>
      <c r="F878" s="117" t="e">
        <f t="shared" si="195"/>
        <v>#N/A</v>
      </c>
      <c r="G878" s="61" t="s">
        <v>11585</v>
      </c>
      <c r="H878" t="str">
        <f t="shared" si="196"/>
        <v>坚定不移的</v>
      </c>
      <c r="I878" s="124" t="e">
        <f t="shared" si="197"/>
        <v>#N/A</v>
      </c>
      <c r="J878" s="39" t="e">
        <f>ABS('Data code'!D790)</f>
        <v>#N/A</v>
      </c>
    </row>
    <row r="879" spans="1:10">
      <c r="A879" s="56"/>
      <c r="B879" s="56" t="s">
        <v>23444</v>
      </c>
      <c r="C879" s="39" t="e">
        <f>Info_R!A63</f>
        <v>#N/A</v>
      </c>
      <c r="D879" s="93" t="e">
        <f t="shared" si="201"/>
        <v>#N/A</v>
      </c>
      <c r="E879" s="97" t="e">
        <f t="shared" si="200"/>
        <v>#N/A</v>
      </c>
      <c r="F879" s="117" t="e">
        <f t="shared" si="195"/>
        <v>#N/A</v>
      </c>
      <c r="G879" s="61" t="s">
        <v>11586</v>
      </c>
      <c r="H879" t="str">
        <f t="shared" si="196"/>
        <v>渴望</v>
      </c>
      <c r="I879" s="124" t="e">
        <f t="shared" si="197"/>
        <v>#N/A</v>
      </c>
      <c r="J879" s="39" t="e">
        <f>ABS('Data code'!D791)</f>
        <v>#N/A</v>
      </c>
    </row>
    <row r="880" spans="1:10">
      <c r="A880" s="56"/>
      <c r="B880" s="56" t="s">
        <v>23445</v>
      </c>
      <c r="C880" s="39" t="e">
        <f>Info_R!A64</f>
        <v>#N/A</v>
      </c>
      <c r="D880" s="93" t="e">
        <f t="shared" si="201"/>
        <v>#N/A</v>
      </c>
      <c r="E880" s="97" t="e">
        <f t="shared" si="200"/>
        <v>#N/A</v>
      </c>
      <c r="F880" s="117" t="e">
        <f t="shared" si="195"/>
        <v>#N/A</v>
      </c>
      <c r="G880" s="61" t="s">
        <v>11587</v>
      </c>
      <c r="H880" t="str">
        <f t="shared" si="196"/>
        <v>强迫性</v>
      </c>
      <c r="I880" s="124" t="e">
        <f t="shared" si="197"/>
        <v>#N/A</v>
      </c>
      <c r="J880" s="39">
        <f>ABS('Data code'!D792)</f>
        <v>5</v>
      </c>
    </row>
    <row r="881" spans="1:10">
      <c r="A881" s="56"/>
      <c r="B881" s="56" t="s">
        <v>23446</v>
      </c>
      <c r="C881" s="39" t="e">
        <f>Info_R!A65</f>
        <v>#N/A</v>
      </c>
      <c r="D881" s="93" t="e">
        <f t="shared" si="201"/>
        <v>#N/A</v>
      </c>
      <c r="E881" s="97" t="e">
        <f t="shared" si="200"/>
        <v>#N/A</v>
      </c>
      <c r="F881" s="117" t="e">
        <f t="shared" si="195"/>
        <v>#N/A</v>
      </c>
      <c r="G881" s="61" t="s">
        <v>11588</v>
      </c>
      <c r="H881" t="str">
        <f t="shared" si="196"/>
        <v>强烈欲望</v>
      </c>
      <c r="I881" s="124" t="e">
        <f t="shared" si="197"/>
        <v>#N/A</v>
      </c>
      <c r="J881" s="39">
        <f>ABS('Data code'!D793)</f>
        <v>5</v>
      </c>
    </row>
    <row r="882" spans="1:10">
      <c r="A882" s="56"/>
      <c r="B882" s="56" t="s">
        <v>23447</v>
      </c>
      <c r="C882" s="39" t="e">
        <f>Info_R!A66</f>
        <v>#N/A</v>
      </c>
      <c r="D882" s="93" t="e">
        <f t="shared" si="201"/>
        <v>#N/A</v>
      </c>
      <c r="E882" s="97" t="e">
        <f t="shared" si="200"/>
        <v>#N/A</v>
      </c>
      <c r="F882" s="117" t="e">
        <f t="shared" si="195"/>
        <v>#N/A</v>
      </c>
      <c r="G882" s="61" t="s">
        <v>11589</v>
      </c>
      <c r="H882" t="str">
        <f t="shared" si="196"/>
        <v>隔阂代沟</v>
      </c>
      <c r="I882" s="124" t="e">
        <f t="shared" si="197"/>
        <v>#N/A</v>
      </c>
      <c r="J882" s="39" t="e">
        <f>ABS('Data code'!D794)</f>
        <v>#N/A</v>
      </c>
    </row>
    <row r="883" spans="1:10">
      <c r="A883" s="56"/>
      <c r="B883" s="56" t="s">
        <v>23448</v>
      </c>
      <c r="C883" s="39" t="e">
        <f>Info_R!A67</f>
        <v>#N/A</v>
      </c>
      <c r="D883" s="93" t="e">
        <f t="shared" si="201"/>
        <v>#N/A</v>
      </c>
      <c r="E883" s="97" t="e">
        <f t="shared" ref="E883:E914" si="202">IF(D883&gt;Max_Value,Max_Value,IF(D883&lt;-5,-5,D883))</f>
        <v>#N/A</v>
      </c>
      <c r="F883" s="117" t="e">
        <f t="shared" si="195"/>
        <v>#N/A</v>
      </c>
      <c r="G883" s="62" t="s">
        <v>11590</v>
      </c>
      <c r="H883" t="str">
        <f t="shared" si="196"/>
        <v>犹豫</v>
      </c>
      <c r="I883" s="124" t="e">
        <f t="shared" si="197"/>
        <v>#N/A</v>
      </c>
      <c r="J883" s="39" t="e">
        <f>ABS('Data code'!D795)</f>
        <v>#N/A</v>
      </c>
    </row>
    <row r="884" spans="1:10">
      <c r="A884" s="56"/>
      <c r="B884" s="56" t="s">
        <v>23449</v>
      </c>
      <c r="C884" s="39" t="e">
        <f>Info_R!A68</f>
        <v>#N/A</v>
      </c>
      <c r="D884" s="93" t="e">
        <f t="shared" si="201"/>
        <v>#N/A</v>
      </c>
      <c r="E884" s="97" t="e">
        <f t="shared" si="202"/>
        <v>#N/A</v>
      </c>
      <c r="F884" s="117" t="e">
        <f t="shared" ref="F884:F936" si="203">E884</f>
        <v>#N/A</v>
      </c>
      <c r="G884" s="61" t="s">
        <v>11591</v>
      </c>
      <c r="H884" t="str">
        <f t="shared" ref="H884:H936" si="204">G884</f>
        <v>悲伤</v>
      </c>
      <c r="I884" s="124" t="e">
        <f t="shared" ref="I884:I936" si="205">F884</f>
        <v>#N/A</v>
      </c>
      <c r="J884" s="39" t="e">
        <f>ABS('Data code'!D796)</f>
        <v>#N/A</v>
      </c>
    </row>
    <row r="885" spans="1:10">
      <c r="A885" s="56"/>
      <c r="B885" s="56" t="s">
        <v>23450</v>
      </c>
      <c r="C885" s="39" t="e">
        <f>Info_R!A69</f>
        <v>#N/A</v>
      </c>
      <c r="D885" s="93" t="e">
        <f t="shared" si="201"/>
        <v>#N/A</v>
      </c>
      <c r="E885" s="97" t="e">
        <f t="shared" si="202"/>
        <v>#N/A</v>
      </c>
      <c r="F885" s="117" t="e">
        <f t="shared" si="203"/>
        <v>#N/A</v>
      </c>
      <c r="G885" s="61" t="s">
        <v>11592</v>
      </c>
      <c r="H885" t="str">
        <f t="shared" si="204"/>
        <v>精神痛苦</v>
      </c>
      <c r="I885" s="124" t="e">
        <f t="shared" si="205"/>
        <v>#N/A</v>
      </c>
      <c r="J885" s="39">
        <f>ABS('Data code'!D797)</f>
        <v>0</v>
      </c>
    </row>
    <row r="886" spans="1:10">
      <c r="A886" s="56"/>
      <c r="B886" s="56" t="s">
        <v>23451</v>
      </c>
      <c r="C886" s="39" t="e">
        <f>Info_R!A70</f>
        <v>#N/A</v>
      </c>
      <c r="D886" s="93" t="e">
        <f t="shared" si="201"/>
        <v>#N/A</v>
      </c>
      <c r="E886" s="97" t="e">
        <f t="shared" si="202"/>
        <v>#N/A</v>
      </c>
      <c r="F886" s="117" t="e">
        <f t="shared" si="203"/>
        <v>#N/A</v>
      </c>
      <c r="G886" s="61" t="s">
        <v>11593</v>
      </c>
      <c r="H886" t="str">
        <f t="shared" si="204"/>
        <v>协商</v>
      </c>
      <c r="I886" s="124" t="e">
        <f t="shared" si="205"/>
        <v>#N/A</v>
      </c>
      <c r="J886" s="39" t="e">
        <f>ABS('Data code'!D798)</f>
        <v>#N/A</v>
      </c>
    </row>
    <row r="887" spans="1:10">
      <c r="A887" s="56"/>
      <c r="B887" s="56" t="s">
        <v>23452</v>
      </c>
      <c r="C887" s="39" t="e">
        <f>Info_R!A71</f>
        <v>#N/A</v>
      </c>
      <c r="D887" s="93" t="e">
        <f t="shared" si="201"/>
        <v>#N/A</v>
      </c>
      <c r="E887" s="97" t="e">
        <f t="shared" si="202"/>
        <v>#N/A</v>
      </c>
      <c r="F887" s="117" t="e">
        <f t="shared" si="203"/>
        <v>#N/A</v>
      </c>
      <c r="G887" s="61" t="s">
        <v>11594</v>
      </c>
      <c r="H887" t="str">
        <f t="shared" si="204"/>
        <v>未觉察</v>
      </c>
      <c r="I887" s="124" t="e">
        <f t="shared" si="205"/>
        <v>#N/A</v>
      </c>
      <c r="J887" s="39" t="e">
        <f>ABS('Data code'!D799)</f>
        <v>#N/A</v>
      </c>
    </row>
    <row r="888" spans="1:10">
      <c r="A888" s="56"/>
      <c r="B888" s="56" t="s">
        <v>23453</v>
      </c>
      <c r="C888" s="39" t="e">
        <f>Info_R!A72</f>
        <v>#N/A</v>
      </c>
      <c r="D888" s="93" t="e">
        <f t="shared" si="201"/>
        <v>#N/A</v>
      </c>
      <c r="E888" s="97" t="e">
        <f t="shared" si="202"/>
        <v>#N/A</v>
      </c>
      <c r="F888" s="117" t="e">
        <f t="shared" si="203"/>
        <v>#N/A</v>
      </c>
      <c r="G888" s="61" t="s">
        <v>11595</v>
      </c>
      <c r="H888" t="str">
        <f t="shared" si="204"/>
        <v>集中注意</v>
      </c>
      <c r="I888" s="124" t="e">
        <f t="shared" si="205"/>
        <v>#N/A</v>
      </c>
      <c r="J888" s="39" t="e">
        <f>ABS('Data code'!D800)</f>
        <v>#N/A</v>
      </c>
    </row>
    <row r="889" spans="1:10">
      <c r="A889" s="56"/>
      <c r="B889" s="56" t="s">
        <v>23454</v>
      </c>
      <c r="C889" s="39" t="e">
        <f>Info_R!A73</f>
        <v>#N/A</v>
      </c>
      <c r="D889" s="93" t="e">
        <f t="shared" si="201"/>
        <v>#N/A</v>
      </c>
      <c r="E889" s="97" t="e">
        <f t="shared" si="202"/>
        <v>#N/A</v>
      </c>
      <c r="F889" s="117" t="e">
        <f t="shared" si="203"/>
        <v>#N/A</v>
      </c>
      <c r="G889" s="61" t="s">
        <v>11596</v>
      </c>
      <c r="H889" t="str">
        <f t="shared" si="204"/>
        <v>不切实际</v>
      </c>
      <c r="I889" s="124" t="e">
        <f t="shared" si="205"/>
        <v>#N/A</v>
      </c>
      <c r="J889" s="39" t="e">
        <f>ABS('Data code'!D801)</f>
        <v>#N/A</v>
      </c>
    </row>
    <row r="890" spans="1:10">
      <c r="A890" s="56"/>
      <c r="B890" s="56" t="s">
        <v>23455</v>
      </c>
      <c r="C890" s="39" t="e">
        <f>Info_R!A74</f>
        <v>#N/A</v>
      </c>
      <c r="D890" s="93" t="e">
        <f t="shared" si="201"/>
        <v>#N/A</v>
      </c>
      <c r="E890" s="97" t="e">
        <f t="shared" si="202"/>
        <v>#N/A</v>
      </c>
      <c r="F890" s="117" t="e">
        <f t="shared" si="203"/>
        <v>#N/A</v>
      </c>
      <c r="G890" s="61" t="s">
        <v>11597</v>
      </c>
      <c r="H890" t="str">
        <f t="shared" si="204"/>
        <v>拒绝相信</v>
      </c>
      <c r="I890" s="124" t="e">
        <f t="shared" si="205"/>
        <v>#N/A</v>
      </c>
      <c r="J890" s="39" t="e">
        <f>ABS('Data code'!D802)</f>
        <v>#N/A</v>
      </c>
    </row>
    <row r="891" spans="1:10">
      <c r="A891" s="56"/>
      <c r="B891" s="56" t="s">
        <v>23456</v>
      </c>
      <c r="C891" s="39" t="e">
        <f>Info_R!A75</f>
        <v>#N/A</v>
      </c>
      <c r="D891" s="93" t="e">
        <f t="shared" si="201"/>
        <v>#N/A</v>
      </c>
      <c r="E891" s="97" t="e">
        <f t="shared" si="202"/>
        <v>#N/A</v>
      </c>
      <c r="F891" s="117" t="e">
        <f t="shared" si="203"/>
        <v>#N/A</v>
      </c>
      <c r="G891" s="61" t="s">
        <v>11598</v>
      </c>
      <c r="H891" t="str">
        <f t="shared" si="204"/>
        <v>沉溺于</v>
      </c>
      <c r="I891" s="124" t="e">
        <f t="shared" si="205"/>
        <v>#N/A</v>
      </c>
      <c r="J891" s="39" t="e">
        <f>ABS('Data code'!D803)</f>
        <v>#N/A</v>
      </c>
    </row>
    <row r="892" spans="1:10">
      <c r="A892" s="56"/>
      <c r="B892" s="56" t="s">
        <v>23457</v>
      </c>
      <c r="C892" s="39" t="e">
        <f>Info_R!A76</f>
        <v>#N/A</v>
      </c>
      <c r="D892" s="93" t="e">
        <f t="shared" si="201"/>
        <v>#N/A</v>
      </c>
      <c r="E892" s="97" t="e">
        <f t="shared" si="202"/>
        <v>#N/A</v>
      </c>
      <c r="F892" s="117" t="e">
        <f t="shared" si="203"/>
        <v>#N/A</v>
      </c>
      <c r="G892" s="61" t="s">
        <v>11599</v>
      </c>
      <c r="H892" t="str">
        <f t="shared" si="204"/>
        <v>埋怨</v>
      </c>
      <c r="I892" s="124" t="e">
        <f t="shared" si="205"/>
        <v>#N/A</v>
      </c>
      <c r="J892" s="39" t="e">
        <f>ABS('Data code'!D804)</f>
        <v>#N/A</v>
      </c>
    </row>
    <row r="893" spans="1:10">
      <c r="A893" s="56"/>
      <c r="B893" s="56" t="s">
        <v>23458</v>
      </c>
      <c r="C893" s="39" t="e">
        <f>Info_R!A77</f>
        <v>#N/A</v>
      </c>
      <c r="D893" s="93" t="e">
        <f t="shared" si="201"/>
        <v>#N/A</v>
      </c>
      <c r="E893" s="97" t="e">
        <f t="shared" si="202"/>
        <v>#N/A</v>
      </c>
      <c r="F893" s="117" t="e">
        <f t="shared" si="203"/>
        <v>#N/A</v>
      </c>
      <c r="G893" s="61" t="s">
        <v>11600</v>
      </c>
      <c r="H893" t="str">
        <f t="shared" si="204"/>
        <v>感性</v>
      </c>
      <c r="I893" s="124" t="e">
        <f t="shared" si="205"/>
        <v>#N/A</v>
      </c>
      <c r="J893" s="39" t="e">
        <f>ABS('Data code'!D805)</f>
        <v>#N/A</v>
      </c>
    </row>
    <row r="894" spans="1:10">
      <c r="A894" s="56"/>
      <c r="B894" s="56" t="s">
        <v>23459</v>
      </c>
      <c r="C894" s="39" t="e">
        <f>Info_R!A79</f>
        <v>#N/A</v>
      </c>
      <c r="D894" s="93" t="e">
        <f t="shared" si="201"/>
        <v>#N/A</v>
      </c>
      <c r="E894" s="97" t="e">
        <f t="shared" si="202"/>
        <v>#N/A</v>
      </c>
      <c r="F894" s="117" t="e">
        <f t="shared" si="203"/>
        <v>#N/A</v>
      </c>
      <c r="G894" s="61" t="s">
        <v>11602</v>
      </c>
      <c r="H894" t="str">
        <f t="shared" si="204"/>
        <v>神经紧张</v>
      </c>
      <c r="I894" s="124" t="e">
        <f t="shared" si="205"/>
        <v>#N/A</v>
      </c>
    </row>
    <row r="895" spans="1:10">
      <c r="A895" s="56"/>
      <c r="B895" s="56" t="s">
        <v>23460</v>
      </c>
      <c r="C895" s="39" t="e">
        <f>Info_R!A80</f>
        <v>#N/A</v>
      </c>
      <c r="D895" s="93" t="e">
        <f t="shared" si="201"/>
        <v>#N/A</v>
      </c>
      <c r="E895" s="97" t="e">
        <f t="shared" si="202"/>
        <v>#N/A</v>
      </c>
      <c r="F895" s="117" t="e">
        <f t="shared" si="203"/>
        <v>#N/A</v>
      </c>
      <c r="G895" s="61" t="s">
        <v>11603</v>
      </c>
      <c r="H895" t="str">
        <f t="shared" si="204"/>
        <v>震惊</v>
      </c>
      <c r="I895" s="124" t="e">
        <f t="shared" si="205"/>
        <v>#N/A</v>
      </c>
    </row>
    <row r="896" spans="1:10">
      <c r="A896" s="56"/>
      <c r="B896" s="56" t="s">
        <v>23461</v>
      </c>
      <c r="C896" s="39" t="e">
        <f>Info_R!A81</f>
        <v>#N/A</v>
      </c>
      <c r="D896" s="93" t="e">
        <f t="shared" si="201"/>
        <v>#N/A</v>
      </c>
      <c r="E896" s="97" t="e">
        <f t="shared" si="202"/>
        <v>#N/A</v>
      </c>
      <c r="F896" s="117" t="e">
        <f t="shared" si="203"/>
        <v>#N/A</v>
      </c>
      <c r="G896" s="61" t="s">
        <v>11604</v>
      </c>
      <c r="H896" t="str">
        <f t="shared" si="204"/>
        <v>易怒不易控制</v>
      </c>
      <c r="I896" s="124" t="e">
        <f t="shared" si="205"/>
        <v>#N/A</v>
      </c>
    </row>
    <row r="897" spans="1:9">
      <c r="A897" s="56"/>
      <c r="B897" s="56" t="s">
        <v>23462</v>
      </c>
      <c r="C897" s="39" t="e">
        <f>Info_R!A83</f>
        <v>#N/A</v>
      </c>
      <c r="D897" s="93" t="e">
        <f t="shared" si="201"/>
        <v>#N/A</v>
      </c>
      <c r="E897" s="97" t="e">
        <f t="shared" si="202"/>
        <v>#N/A</v>
      </c>
      <c r="F897" s="117" t="e">
        <f t="shared" si="203"/>
        <v>#N/A</v>
      </c>
      <c r="G897" s="61" t="s">
        <v>11606</v>
      </c>
      <c r="H897" t="str">
        <f t="shared" si="204"/>
        <v>心烦意乱</v>
      </c>
      <c r="I897" s="124" t="e">
        <f t="shared" si="205"/>
        <v>#N/A</v>
      </c>
    </row>
    <row r="898" spans="1:9">
      <c r="A898" s="56"/>
      <c r="B898" s="56" t="s">
        <v>23463</v>
      </c>
      <c r="C898" s="39" t="e">
        <f>Info_R!A84</f>
        <v>#N/A</v>
      </c>
      <c r="D898" s="93" t="e">
        <f t="shared" si="201"/>
        <v>#N/A</v>
      </c>
      <c r="E898" s="97" t="e">
        <f t="shared" si="202"/>
        <v>#N/A</v>
      </c>
      <c r="F898" s="117" t="e">
        <f t="shared" si="203"/>
        <v>#N/A</v>
      </c>
      <c r="G898" s="61" t="s">
        <v>11607</v>
      </c>
      <c r="H898" t="str">
        <f t="shared" si="204"/>
        <v>自负</v>
      </c>
      <c r="I898" s="124" t="e">
        <f t="shared" si="205"/>
        <v>#N/A</v>
      </c>
    </row>
    <row r="899" spans="1:9">
      <c r="A899" s="56"/>
      <c r="B899" s="56" t="s">
        <v>23464</v>
      </c>
      <c r="C899" s="39" t="e">
        <f>Info_R!A85</f>
        <v>#N/A</v>
      </c>
      <c r="D899" s="93" t="e">
        <f t="shared" si="201"/>
        <v>#N/A</v>
      </c>
      <c r="E899" s="97" t="e">
        <f t="shared" si="202"/>
        <v>#N/A</v>
      </c>
      <c r="F899" s="117" t="e">
        <f t="shared" si="203"/>
        <v>#N/A</v>
      </c>
      <c r="G899" s="61" t="s">
        <v>11608</v>
      </c>
      <c r="H899" t="str">
        <f t="shared" si="204"/>
        <v>观察力敏锐</v>
      </c>
      <c r="I899" s="124" t="e">
        <f t="shared" si="205"/>
        <v>#N/A</v>
      </c>
    </row>
    <row r="900" spans="1:9">
      <c r="A900" s="56"/>
      <c r="B900" s="56" t="s">
        <v>23465</v>
      </c>
      <c r="C900" s="39" t="e">
        <f>Info_R!A86</f>
        <v>#N/A</v>
      </c>
      <c r="D900" s="93" t="e">
        <f t="shared" si="201"/>
        <v>#N/A</v>
      </c>
      <c r="E900" s="97" t="e">
        <f t="shared" si="202"/>
        <v>#N/A</v>
      </c>
      <c r="F900" s="117" t="e">
        <f t="shared" si="203"/>
        <v>#N/A</v>
      </c>
      <c r="G900" s="61" t="s">
        <v>23606</v>
      </c>
      <c r="H900" t="str">
        <f t="shared" si="204"/>
        <v>执着的</v>
      </c>
      <c r="I900" s="124" t="e">
        <f t="shared" si="205"/>
        <v>#N/A</v>
      </c>
    </row>
    <row r="901" spans="1:9">
      <c r="A901" s="56"/>
      <c r="B901" s="56" t="s">
        <v>23466</v>
      </c>
      <c r="C901" s="39" t="e">
        <f>Info_R!A88</f>
        <v>#N/A</v>
      </c>
      <c r="D901" s="93" t="e">
        <f t="shared" si="201"/>
        <v>#N/A</v>
      </c>
      <c r="E901" s="97" t="e">
        <f t="shared" si="202"/>
        <v>#N/A</v>
      </c>
      <c r="F901" s="117" t="e">
        <f t="shared" si="203"/>
        <v>#N/A</v>
      </c>
      <c r="G901" s="61" t="s">
        <v>11610</v>
      </c>
      <c r="H901" t="str">
        <f t="shared" si="204"/>
        <v>出神</v>
      </c>
      <c r="I901" s="124" t="e">
        <f t="shared" si="205"/>
        <v>#N/A</v>
      </c>
    </row>
    <row r="902" spans="1:9">
      <c r="A902" s="56"/>
      <c r="B902" s="56" t="s">
        <v>23467</v>
      </c>
      <c r="C902" s="39" t="e">
        <f>Info_R!A89</f>
        <v>#N/A</v>
      </c>
      <c r="D902" s="93" t="e">
        <f t="shared" ref="D902:D933" si="206">ROUNDUP((C902-75)/Base_Value*emotion_factor,1)</f>
        <v>#N/A</v>
      </c>
      <c r="E902" s="97" t="e">
        <f t="shared" si="202"/>
        <v>#N/A</v>
      </c>
      <c r="F902" s="117" t="e">
        <f t="shared" si="203"/>
        <v>#N/A</v>
      </c>
      <c r="G902" s="61" t="s">
        <v>11611</v>
      </c>
      <c r="H902" t="str">
        <f t="shared" si="204"/>
        <v>力不从心</v>
      </c>
      <c r="I902" s="124" t="e">
        <f t="shared" si="205"/>
        <v>#N/A</v>
      </c>
    </row>
    <row r="903" spans="1:9">
      <c r="A903" s="56"/>
      <c r="B903" s="56" t="s">
        <v>23468</v>
      </c>
      <c r="C903" s="39" t="e">
        <f>Info_R!A90</f>
        <v>#N/A</v>
      </c>
      <c r="D903" s="93" t="e">
        <f t="shared" si="206"/>
        <v>#N/A</v>
      </c>
      <c r="E903" s="97" t="e">
        <f t="shared" si="202"/>
        <v>#N/A</v>
      </c>
      <c r="F903" s="117" t="e">
        <f t="shared" si="203"/>
        <v>#N/A</v>
      </c>
      <c r="G903" s="61" t="s">
        <v>11612</v>
      </c>
      <c r="H903" t="str">
        <f t="shared" si="204"/>
        <v>羡慕</v>
      </c>
      <c r="I903" s="124" t="e">
        <f t="shared" si="205"/>
        <v>#N/A</v>
      </c>
    </row>
    <row r="904" spans="1:9">
      <c r="B904" s="56" t="s">
        <v>23469</v>
      </c>
      <c r="C904" s="39" t="e">
        <f>Info_R!A92</f>
        <v>#N/A</v>
      </c>
      <c r="D904" s="93" t="e">
        <f t="shared" si="206"/>
        <v>#N/A</v>
      </c>
      <c r="E904" s="97" t="e">
        <f t="shared" si="202"/>
        <v>#N/A</v>
      </c>
      <c r="F904" s="117" t="e">
        <f t="shared" si="203"/>
        <v>#N/A</v>
      </c>
      <c r="G904" s="61" t="s">
        <v>11614</v>
      </c>
      <c r="H904" t="str">
        <f t="shared" si="204"/>
        <v>被误解的</v>
      </c>
      <c r="I904" s="124" t="e">
        <f t="shared" si="205"/>
        <v>#N/A</v>
      </c>
    </row>
    <row r="905" spans="1:9">
      <c r="B905" s="56" t="s">
        <v>23470</v>
      </c>
      <c r="C905" s="39" t="e">
        <f>Info_R!A94</f>
        <v>#N/A</v>
      </c>
      <c r="D905" s="93" t="e">
        <f t="shared" si="206"/>
        <v>#N/A</v>
      </c>
      <c r="E905" s="97" t="e">
        <f t="shared" si="202"/>
        <v>#N/A</v>
      </c>
      <c r="F905" s="117" t="e">
        <f t="shared" si="203"/>
        <v>#N/A</v>
      </c>
      <c r="G905" s="61" t="s">
        <v>11616</v>
      </c>
      <c r="H905" t="str">
        <f t="shared" si="204"/>
        <v>敬畏</v>
      </c>
      <c r="I905" s="124" t="e">
        <f t="shared" si="205"/>
        <v>#N/A</v>
      </c>
    </row>
    <row r="906" spans="1:9">
      <c r="B906" s="56" t="s">
        <v>23471</v>
      </c>
      <c r="C906" s="39" t="e">
        <f>Info_R!A95</f>
        <v>#N/A</v>
      </c>
      <c r="D906" s="93" t="e">
        <f t="shared" si="206"/>
        <v>#N/A</v>
      </c>
      <c r="E906" s="97" t="e">
        <f t="shared" si="202"/>
        <v>#N/A</v>
      </c>
      <c r="F906" s="117" t="e">
        <f t="shared" si="203"/>
        <v>#N/A</v>
      </c>
      <c r="G906" s="61" t="s">
        <v>11617</v>
      </c>
      <c r="H906" t="str">
        <f t="shared" si="204"/>
        <v>不顾后果的</v>
      </c>
      <c r="I906" s="124" t="e">
        <f t="shared" si="205"/>
        <v>#N/A</v>
      </c>
    </row>
    <row r="907" spans="1:9">
      <c r="B907" s="56" t="s">
        <v>23472</v>
      </c>
      <c r="C907" s="39" t="e">
        <f>Info_R!A96</f>
        <v>#N/A</v>
      </c>
      <c r="D907" s="93" t="e">
        <f t="shared" si="206"/>
        <v>#N/A</v>
      </c>
      <c r="E907" s="97" t="e">
        <f t="shared" si="202"/>
        <v>#N/A</v>
      </c>
      <c r="F907" s="117" t="e">
        <f t="shared" si="203"/>
        <v>#N/A</v>
      </c>
      <c r="G907" s="61" t="s">
        <v>11618</v>
      </c>
      <c r="H907" t="str">
        <f t="shared" si="204"/>
        <v>预测</v>
      </c>
      <c r="I907" s="124" t="e">
        <f t="shared" si="205"/>
        <v>#N/A</v>
      </c>
    </row>
    <row r="908" spans="1:9">
      <c r="B908" s="56" t="s">
        <v>23473</v>
      </c>
      <c r="C908" s="39" t="e">
        <f>Info_R!A97</f>
        <v>#N/A</v>
      </c>
      <c r="D908" s="93" t="e">
        <f t="shared" si="206"/>
        <v>#N/A</v>
      </c>
      <c r="E908" s="97" t="e">
        <f t="shared" si="202"/>
        <v>#N/A</v>
      </c>
      <c r="F908" s="117" t="e">
        <f t="shared" si="203"/>
        <v>#N/A</v>
      </c>
      <c r="G908" s="61" t="s">
        <v>11619</v>
      </c>
      <c r="H908" t="str">
        <f t="shared" si="204"/>
        <v>羞愧</v>
      </c>
      <c r="I908" s="124" t="e">
        <f t="shared" si="205"/>
        <v>#N/A</v>
      </c>
    </row>
    <row r="909" spans="1:9">
      <c r="B909" s="56" t="s">
        <v>23474</v>
      </c>
      <c r="C909" s="39" t="e">
        <f>Info_R!A99</f>
        <v>#N/A</v>
      </c>
      <c r="D909" s="93" t="e">
        <f t="shared" si="206"/>
        <v>#N/A</v>
      </c>
      <c r="E909" s="97" t="e">
        <f t="shared" si="202"/>
        <v>#N/A</v>
      </c>
      <c r="F909" s="117" t="e">
        <f t="shared" si="203"/>
        <v>#N/A</v>
      </c>
      <c r="G909" s="61" t="s">
        <v>23795</v>
      </c>
      <c r="H909" t="str">
        <f t="shared" si="204"/>
        <v>追求精神上的事物</v>
      </c>
      <c r="I909" s="124" t="e">
        <f t="shared" si="205"/>
        <v>#N/A</v>
      </c>
    </row>
    <row r="910" spans="1:9">
      <c r="B910" s="56" t="s">
        <v>23475</v>
      </c>
      <c r="C910" s="39" t="e">
        <f>Info_R!A100</f>
        <v>#N/A</v>
      </c>
      <c r="D910" s="93" t="e">
        <f t="shared" si="206"/>
        <v>#N/A</v>
      </c>
      <c r="E910" s="97" t="e">
        <f t="shared" si="202"/>
        <v>#N/A</v>
      </c>
      <c r="F910" s="117" t="e">
        <f t="shared" si="203"/>
        <v>#N/A</v>
      </c>
      <c r="G910" s="61" t="s">
        <v>11621</v>
      </c>
      <c r="H910" t="str">
        <f t="shared" si="204"/>
        <v>易冲动的</v>
      </c>
      <c r="I910" s="124" t="e">
        <f t="shared" si="205"/>
        <v>#N/A</v>
      </c>
    </row>
    <row r="911" spans="1:9">
      <c r="B911" s="56" t="s">
        <v>23476</v>
      </c>
      <c r="C911" s="39" t="e">
        <f>Info_R!A102</f>
        <v>#N/A</v>
      </c>
      <c r="D911" s="93" t="e">
        <f t="shared" si="206"/>
        <v>#N/A</v>
      </c>
      <c r="E911" s="97" t="e">
        <f t="shared" si="202"/>
        <v>#N/A</v>
      </c>
      <c r="F911" s="117" t="e">
        <f t="shared" si="203"/>
        <v>#N/A</v>
      </c>
      <c r="G911" s="61" t="s">
        <v>11623</v>
      </c>
      <c r="H911" t="str">
        <f t="shared" si="204"/>
        <v>察觉</v>
      </c>
      <c r="I911" s="124" t="e">
        <f t="shared" si="205"/>
        <v>#N/A</v>
      </c>
    </row>
    <row r="912" spans="1:9">
      <c r="B912" s="56" t="s">
        <v>23477</v>
      </c>
      <c r="C912" s="39" t="e">
        <f>Info_R!A103</f>
        <v>#N/A</v>
      </c>
      <c r="D912" s="93" t="e">
        <f t="shared" si="206"/>
        <v>#N/A</v>
      </c>
      <c r="E912" s="97" t="e">
        <f t="shared" si="202"/>
        <v>#N/A</v>
      </c>
      <c r="F912" s="117" t="e">
        <f t="shared" si="203"/>
        <v>#N/A</v>
      </c>
      <c r="G912" s="61" t="s">
        <v>11624</v>
      </c>
      <c r="H912" t="str">
        <f t="shared" si="204"/>
        <v>高兴</v>
      </c>
      <c r="I912" s="124" t="e">
        <f t="shared" si="205"/>
        <v>#N/A</v>
      </c>
    </row>
    <row r="913" spans="2:10">
      <c r="B913" s="56" t="s">
        <v>23478</v>
      </c>
      <c r="C913" s="39" t="e">
        <f>Info_R!A104</f>
        <v>#N/A</v>
      </c>
      <c r="D913" s="93" t="e">
        <f t="shared" si="206"/>
        <v>#N/A</v>
      </c>
      <c r="E913" s="97" t="e">
        <f t="shared" si="202"/>
        <v>#N/A</v>
      </c>
      <c r="F913" s="117" t="e">
        <f t="shared" si="203"/>
        <v>#N/A</v>
      </c>
      <c r="G913" s="61" t="s">
        <v>11625</v>
      </c>
      <c r="H913" t="str">
        <f t="shared" si="204"/>
        <v>身分冲突</v>
      </c>
      <c r="I913" s="124" t="e">
        <f t="shared" si="205"/>
        <v>#N/A</v>
      </c>
    </row>
    <row r="914" spans="2:10">
      <c r="B914" s="56" t="s">
        <v>23479</v>
      </c>
      <c r="C914" s="39" t="e">
        <f>Info_R!A105</f>
        <v>#N/A</v>
      </c>
      <c r="D914" s="93" t="e">
        <f t="shared" si="206"/>
        <v>#N/A</v>
      </c>
      <c r="E914" s="97" t="e">
        <f t="shared" si="202"/>
        <v>#N/A</v>
      </c>
      <c r="F914" s="117" t="e">
        <f t="shared" si="203"/>
        <v>#N/A</v>
      </c>
      <c r="G914" s="61" t="s">
        <v>11626</v>
      </c>
      <c r="H914" t="str">
        <f t="shared" si="204"/>
        <v>柔顺的</v>
      </c>
      <c r="I914" s="124" t="e">
        <f t="shared" si="205"/>
        <v>#N/A</v>
      </c>
    </row>
    <row r="915" spans="2:10">
      <c r="B915" s="56" t="s">
        <v>23480</v>
      </c>
      <c r="C915" s="39" t="e">
        <f>Info_R!A106</f>
        <v>#N/A</v>
      </c>
      <c r="D915" s="93" t="e">
        <f t="shared" si="206"/>
        <v>#N/A</v>
      </c>
      <c r="E915" s="97" t="e">
        <f t="shared" ref="E915:E936" si="207">IF(D915&gt;Max_Value,Max_Value,IF(D915&lt;-5,-5,D915))</f>
        <v>#N/A</v>
      </c>
      <c r="F915" s="117" t="e">
        <f t="shared" si="203"/>
        <v>#N/A</v>
      </c>
      <c r="G915" s="61" t="s">
        <v>11627</v>
      </c>
      <c r="H915" t="str">
        <f t="shared" si="204"/>
        <v>草率的</v>
      </c>
      <c r="I915" s="124" t="e">
        <f t="shared" si="205"/>
        <v>#N/A</v>
      </c>
    </row>
    <row r="916" spans="2:10">
      <c r="B916" s="56" t="s">
        <v>23481</v>
      </c>
      <c r="C916" s="39" t="e">
        <f>Info_R!A107</f>
        <v>#N/A</v>
      </c>
      <c r="D916" s="93" t="e">
        <f t="shared" si="206"/>
        <v>#N/A</v>
      </c>
      <c r="E916" s="97" t="e">
        <f t="shared" si="207"/>
        <v>#N/A</v>
      </c>
      <c r="F916" s="117" t="e">
        <f t="shared" si="203"/>
        <v>#N/A</v>
      </c>
      <c r="G916" s="61" t="s">
        <v>11628</v>
      </c>
      <c r="H916" t="str">
        <f t="shared" si="204"/>
        <v>超感知觉</v>
      </c>
      <c r="I916" s="124" t="e">
        <f t="shared" si="205"/>
        <v>#N/A</v>
      </c>
    </row>
    <row r="917" spans="2:10">
      <c r="B917" s="56" t="s">
        <v>23482</v>
      </c>
      <c r="C917" s="39" t="e">
        <f>Info_R!A109</f>
        <v>#N/A</v>
      </c>
      <c r="D917" s="93" t="e">
        <f t="shared" si="206"/>
        <v>#N/A</v>
      </c>
      <c r="E917" s="97" t="e">
        <f t="shared" si="207"/>
        <v>#N/A</v>
      </c>
      <c r="F917" s="117" t="e">
        <f t="shared" si="203"/>
        <v>#N/A</v>
      </c>
      <c r="G917" s="61" t="s">
        <v>11630</v>
      </c>
      <c r="H917" t="str">
        <f t="shared" si="204"/>
        <v>绝望</v>
      </c>
      <c r="I917" s="124" t="e">
        <f t="shared" si="205"/>
        <v>#N/A</v>
      </c>
    </row>
    <row r="918" spans="2:10">
      <c r="B918" s="56" t="s">
        <v>23483</v>
      </c>
      <c r="C918" s="39" t="e">
        <f>Info_R!A110</f>
        <v>#N/A</v>
      </c>
      <c r="D918" s="93" t="e">
        <f t="shared" si="206"/>
        <v>#N/A</v>
      </c>
      <c r="E918" s="97" t="e">
        <f t="shared" si="207"/>
        <v>#N/A</v>
      </c>
      <c r="F918" s="117" t="e">
        <f t="shared" si="203"/>
        <v>#N/A</v>
      </c>
      <c r="G918" s="61" t="s">
        <v>11631</v>
      </c>
      <c r="H918" t="str">
        <f t="shared" si="204"/>
        <v>好奇心</v>
      </c>
      <c r="I918" s="124" t="e">
        <f t="shared" si="205"/>
        <v>#N/A</v>
      </c>
    </row>
    <row r="919" spans="2:10">
      <c r="B919" s="56" t="s">
        <v>23484</v>
      </c>
      <c r="C919" s="39" t="e">
        <f>Info_R!A111</f>
        <v>#N/A</v>
      </c>
      <c r="D919" s="93" t="e">
        <f t="shared" si="206"/>
        <v>#N/A</v>
      </c>
      <c r="E919" s="97" t="e">
        <f t="shared" si="207"/>
        <v>#N/A</v>
      </c>
      <c r="F919" s="117" t="e">
        <f t="shared" si="203"/>
        <v>#N/A</v>
      </c>
      <c r="G919" s="61" t="s">
        <v>11632</v>
      </c>
      <c r="H919" t="str">
        <f t="shared" si="204"/>
        <v>缺少自信</v>
      </c>
      <c r="I919" s="124" t="e">
        <f t="shared" si="205"/>
        <v>#N/A</v>
      </c>
    </row>
    <row r="920" spans="2:10">
      <c r="B920" s="56" t="s">
        <v>23485</v>
      </c>
      <c r="C920" s="39" t="e">
        <f>Info_R!A112</f>
        <v>#N/A</v>
      </c>
      <c r="D920" s="93" t="e">
        <f t="shared" si="206"/>
        <v>#N/A</v>
      </c>
      <c r="E920" s="97" t="e">
        <f t="shared" si="207"/>
        <v>#N/A</v>
      </c>
      <c r="F920" s="117" t="e">
        <f t="shared" si="203"/>
        <v>#N/A</v>
      </c>
      <c r="G920" s="61" t="s">
        <v>11633</v>
      </c>
      <c r="H920" t="str">
        <f t="shared" si="204"/>
        <v>追求完美</v>
      </c>
      <c r="I920" s="124" t="e">
        <f t="shared" si="205"/>
        <v>#N/A</v>
      </c>
    </row>
    <row r="921" spans="2:10">
      <c r="B921" s="56" t="s">
        <v>23486</v>
      </c>
      <c r="C921" s="39" t="e">
        <f>Info_R!A113</f>
        <v>#N/A</v>
      </c>
      <c r="D921" s="93" t="e">
        <f t="shared" si="206"/>
        <v>#N/A</v>
      </c>
      <c r="E921" s="97" t="e">
        <f t="shared" si="207"/>
        <v>#N/A</v>
      </c>
      <c r="F921" s="117" t="e">
        <f t="shared" si="203"/>
        <v>#N/A</v>
      </c>
      <c r="G921" s="61" t="s">
        <v>11634</v>
      </c>
      <c r="H921" t="str">
        <f t="shared" si="204"/>
        <v>希望事情有所改变</v>
      </c>
      <c r="I921" s="124" t="e">
        <f t="shared" si="205"/>
        <v>#N/A</v>
      </c>
    </row>
    <row r="922" spans="2:10">
      <c r="B922" s="56" t="s">
        <v>23487</v>
      </c>
      <c r="C922" s="39" t="e">
        <f>Info_R!A114</f>
        <v>#N/A</v>
      </c>
      <c r="D922" s="93" t="e">
        <f t="shared" si="206"/>
        <v>#N/A</v>
      </c>
      <c r="E922" s="97" t="e">
        <f t="shared" si="207"/>
        <v>#N/A</v>
      </c>
      <c r="F922" s="117" t="e">
        <f t="shared" si="203"/>
        <v>#N/A</v>
      </c>
      <c r="G922" s="61" t="s">
        <v>11635</v>
      </c>
      <c r="H922" t="str">
        <f t="shared" si="204"/>
        <v>专横的</v>
      </c>
      <c r="I922" s="124" t="e">
        <f t="shared" si="205"/>
        <v>#N/A</v>
      </c>
    </row>
    <row r="923" spans="2:10">
      <c r="B923" s="56" t="s">
        <v>23488</v>
      </c>
      <c r="C923" s="39" t="e">
        <f>Info_R!A115</f>
        <v>#N/A</v>
      </c>
      <c r="D923" s="93" t="e">
        <f t="shared" si="206"/>
        <v>#N/A</v>
      </c>
      <c r="E923" s="97" t="e">
        <f t="shared" si="207"/>
        <v>#N/A</v>
      </c>
      <c r="F923" s="117" t="e">
        <f t="shared" si="203"/>
        <v>#N/A</v>
      </c>
      <c r="G923" s="61" t="s">
        <v>11636</v>
      </c>
      <c r="H923" t="str">
        <f t="shared" si="204"/>
        <v>侵略</v>
      </c>
      <c r="I923" s="124" t="e">
        <f t="shared" si="205"/>
        <v>#N/A</v>
      </c>
    </row>
    <row r="924" spans="2:10">
      <c r="B924" s="56" t="s">
        <v>23489</v>
      </c>
      <c r="C924" s="39" t="e">
        <f>Info_R!A116</f>
        <v>#N/A</v>
      </c>
      <c r="D924" s="93" t="e">
        <f t="shared" si="206"/>
        <v>#N/A</v>
      </c>
      <c r="E924" s="97" t="e">
        <f t="shared" si="207"/>
        <v>#N/A</v>
      </c>
      <c r="F924" s="117" t="e">
        <f t="shared" si="203"/>
        <v>#N/A</v>
      </c>
      <c r="G924" s="61" t="s">
        <v>11637</v>
      </c>
      <c r="H924" t="str">
        <f t="shared" si="204"/>
        <v>内疚</v>
      </c>
      <c r="I924" s="124" t="e">
        <f t="shared" si="205"/>
        <v>#N/A</v>
      </c>
    </row>
    <row r="925" spans="2:10">
      <c r="B925" s="56" t="s">
        <v>23490</v>
      </c>
      <c r="C925" s="39" t="e">
        <f>Info_R!A117</f>
        <v>#N/A</v>
      </c>
      <c r="D925" s="93" t="e">
        <f t="shared" si="206"/>
        <v>#N/A</v>
      </c>
      <c r="E925" s="97" t="e">
        <f t="shared" si="207"/>
        <v>#N/A</v>
      </c>
      <c r="F925" s="117" t="e">
        <f t="shared" si="203"/>
        <v>#N/A</v>
      </c>
      <c r="G925" s="61" t="s">
        <v>11638</v>
      </c>
      <c r="H925" t="str">
        <f t="shared" si="204"/>
        <v>对立</v>
      </c>
      <c r="I925" s="124" t="e">
        <f t="shared" si="205"/>
        <v>#N/A</v>
      </c>
    </row>
    <row r="926" spans="2:10">
      <c r="B926" s="56" t="s">
        <v>23491</v>
      </c>
      <c r="C926" s="39" t="e">
        <f>Info_R!A118</f>
        <v>#N/A</v>
      </c>
      <c r="D926" s="93" t="e">
        <f t="shared" si="206"/>
        <v>#N/A</v>
      </c>
      <c r="E926" s="97" t="e">
        <f t="shared" si="207"/>
        <v>#N/A</v>
      </c>
      <c r="F926" s="117" t="e">
        <f t="shared" si="203"/>
        <v>#N/A</v>
      </c>
      <c r="G926" s="61" t="s">
        <v>11639</v>
      </c>
      <c r="H926" t="str">
        <f t="shared" si="204"/>
        <v>发愁</v>
      </c>
      <c r="I926" s="124" t="e">
        <f t="shared" si="205"/>
        <v>#N/A</v>
      </c>
      <c r="J926" s="56"/>
    </row>
    <row r="927" spans="2:10">
      <c r="B927" s="56" t="s">
        <v>23492</v>
      </c>
      <c r="C927" s="39" t="e">
        <f>Info_R!A119</f>
        <v>#N/A</v>
      </c>
      <c r="D927" s="93" t="e">
        <f t="shared" si="206"/>
        <v>#N/A</v>
      </c>
      <c r="E927" s="97" t="e">
        <f t="shared" si="207"/>
        <v>#N/A</v>
      </c>
      <c r="F927" s="117" t="e">
        <f t="shared" si="203"/>
        <v>#N/A</v>
      </c>
      <c r="G927" s="61" t="s">
        <v>11640</v>
      </c>
      <c r="H927" t="str">
        <f t="shared" si="204"/>
        <v>需要改变</v>
      </c>
      <c r="I927" s="124" t="e">
        <f t="shared" si="205"/>
        <v>#N/A</v>
      </c>
    </row>
    <row r="928" spans="2:10">
      <c r="B928" s="56" t="s">
        <v>23493</v>
      </c>
      <c r="C928" s="39" t="e">
        <f>Info_R!A120</f>
        <v>#N/A</v>
      </c>
      <c r="D928" s="93" t="e">
        <f t="shared" si="206"/>
        <v>#N/A</v>
      </c>
      <c r="E928" s="97" t="e">
        <f t="shared" si="207"/>
        <v>#N/A</v>
      </c>
      <c r="F928" s="117" t="e">
        <f t="shared" si="203"/>
        <v>#N/A</v>
      </c>
      <c r="G928" s="61" t="s">
        <v>11641</v>
      </c>
      <c r="H928" t="str">
        <f t="shared" si="204"/>
        <v>判断</v>
      </c>
      <c r="I928" s="124" t="e">
        <f t="shared" si="205"/>
        <v>#N/A</v>
      </c>
    </row>
    <row r="929" spans="1:10">
      <c r="B929" s="56" t="s">
        <v>23494</v>
      </c>
      <c r="C929" s="39" t="e">
        <f>Info_R!A121</f>
        <v>#N/A</v>
      </c>
      <c r="D929" s="93" t="e">
        <f t="shared" si="206"/>
        <v>#N/A</v>
      </c>
      <c r="E929" s="97" t="e">
        <f t="shared" si="207"/>
        <v>#N/A</v>
      </c>
      <c r="F929" s="117" t="e">
        <f t="shared" si="203"/>
        <v>#N/A</v>
      </c>
      <c r="G929" s="61" t="s">
        <v>11642</v>
      </c>
      <c r="H929" t="str">
        <f t="shared" si="204"/>
        <v>拒绝改变</v>
      </c>
      <c r="I929" s="124" t="e">
        <f t="shared" si="205"/>
        <v>#N/A</v>
      </c>
    </row>
    <row r="930" spans="1:10">
      <c r="A930" s="56"/>
      <c r="B930" s="56" t="s">
        <v>23495</v>
      </c>
      <c r="C930" s="39" t="e">
        <f>Info_R!A122</f>
        <v>#N/A</v>
      </c>
      <c r="D930" s="93" t="e">
        <f t="shared" si="206"/>
        <v>#N/A</v>
      </c>
      <c r="E930" s="97" t="e">
        <f t="shared" si="207"/>
        <v>#N/A</v>
      </c>
      <c r="F930" s="117" t="e">
        <f t="shared" si="203"/>
        <v>#N/A</v>
      </c>
      <c r="G930" s="61" t="s">
        <v>11643</v>
      </c>
      <c r="H930" t="str">
        <f t="shared" si="204"/>
        <v>自豪</v>
      </c>
      <c r="I930" s="124" t="e">
        <f t="shared" si="205"/>
        <v>#N/A</v>
      </c>
    </row>
    <row r="931" spans="1:10">
      <c r="A931" s="56"/>
      <c r="B931" s="56" t="s">
        <v>23496</v>
      </c>
      <c r="C931" s="39" t="e">
        <f>Info_R!A123</f>
        <v>#N/A</v>
      </c>
      <c r="D931" s="93" t="e">
        <f t="shared" si="206"/>
        <v>#N/A</v>
      </c>
      <c r="E931" s="97" t="e">
        <f t="shared" si="207"/>
        <v>#N/A</v>
      </c>
      <c r="F931" s="117" t="e">
        <f t="shared" si="203"/>
        <v>#N/A</v>
      </c>
      <c r="G931" s="61" t="s">
        <v>11644</v>
      </c>
      <c r="H931" t="str">
        <f t="shared" si="204"/>
        <v>拒绝</v>
      </c>
      <c r="I931" s="124" t="e">
        <f t="shared" si="205"/>
        <v>#N/A</v>
      </c>
    </row>
    <row r="932" spans="1:10">
      <c r="A932" s="56"/>
      <c r="B932" s="56" t="s">
        <v>23497</v>
      </c>
      <c r="C932" s="39" t="e">
        <f>Info_R!A124</f>
        <v>#N/A</v>
      </c>
      <c r="D932" s="93" t="e">
        <f t="shared" si="206"/>
        <v>#N/A</v>
      </c>
      <c r="E932" s="97" t="e">
        <f t="shared" si="207"/>
        <v>#N/A</v>
      </c>
      <c r="F932" s="117" t="e">
        <f t="shared" si="203"/>
        <v>#N/A</v>
      </c>
      <c r="G932" s="62" t="s">
        <v>11645</v>
      </c>
      <c r="H932" t="str">
        <f t="shared" si="204"/>
        <v>焦虑</v>
      </c>
      <c r="I932" s="124" t="e">
        <f t="shared" si="205"/>
        <v>#N/A</v>
      </c>
    </row>
    <row r="933" spans="1:10">
      <c r="A933" s="56"/>
      <c r="B933" s="56" t="s">
        <v>23498</v>
      </c>
      <c r="C933" s="39" t="e">
        <f>Info_R!A125</f>
        <v>#N/A</v>
      </c>
      <c r="D933" s="93" t="e">
        <f t="shared" si="206"/>
        <v>#N/A</v>
      </c>
      <c r="E933" s="97" t="e">
        <f t="shared" si="207"/>
        <v>#N/A</v>
      </c>
      <c r="F933" s="117" t="e">
        <f t="shared" si="203"/>
        <v>#N/A</v>
      </c>
      <c r="G933" s="61" t="s">
        <v>11646</v>
      </c>
      <c r="H933" t="str">
        <f t="shared" si="204"/>
        <v>权力</v>
      </c>
      <c r="I933" s="124" t="e">
        <f t="shared" si="205"/>
        <v>#N/A</v>
      </c>
    </row>
    <row r="934" spans="1:10">
      <c r="A934" s="56"/>
      <c r="B934" s="56" t="s">
        <v>23499</v>
      </c>
      <c r="C934" s="39" t="e">
        <f>Info_R!A127</f>
        <v>#N/A</v>
      </c>
      <c r="D934" s="93" t="e">
        <f t="shared" ref="D934:D936" si="208">ROUNDUP((C934-75)/Base_Value*emotion_factor,1)</f>
        <v>#N/A</v>
      </c>
      <c r="E934" s="97" t="e">
        <f t="shared" si="207"/>
        <v>#N/A</v>
      </c>
      <c r="F934" s="117" t="e">
        <f t="shared" si="203"/>
        <v>#N/A</v>
      </c>
      <c r="G934" s="61" t="s">
        <v>11648</v>
      </c>
      <c r="H934" t="str">
        <f t="shared" si="204"/>
        <v>渴望异性</v>
      </c>
      <c r="I934" s="124" t="e">
        <f t="shared" si="205"/>
        <v>#N/A</v>
      </c>
      <c r="J934" s="56"/>
    </row>
    <row r="935" spans="1:10">
      <c r="B935" s="56" t="s">
        <v>23500</v>
      </c>
      <c r="C935" s="39" t="e">
        <f>Info_R!A128</f>
        <v>#N/A</v>
      </c>
      <c r="D935" s="93" t="e">
        <f t="shared" si="208"/>
        <v>#N/A</v>
      </c>
      <c r="E935" s="97" t="e">
        <f t="shared" si="207"/>
        <v>#N/A</v>
      </c>
      <c r="F935" s="117" t="e">
        <f t="shared" si="203"/>
        <v>#N/A</v>
      </c>
      <c r="G935" s="61" t="s">
        <v>11649</v>
      </c>
      <c r="H935" t="str">
        <f t="shared" si="204"/>
        <v>尴尬的</v>
      </c>
      <c r="I935" s="124" t="e">
        <f t="shared" si="205"/>
        <v>#N/A</v>
      </c>
    </row>
    <row r="936" spans="1:10">
      <c r="B936" s="56" t="s">
        <v>23501</v>
      </c>
      <c r="C936" s="39" t="e">
        <f>Info_R!A129</f>
        <v>#N/A</v>
      </c>
      <c r="D936" s="93" t="e">
        <f t="shared" si="208"/>
        <v>#N/A</v>
      </c>
      <c r="E936" s="97" t="e">
        <f t="shared" si="207"/>
        <v>#N/A</v>
      </c>
      <c r="F936" s="117" t="e">
        <f t="shared" si="203"/>
        <v>#N/A</v>
      </c>
      <c r="G936" s="61" t="s">
        <v>11650</v>
      </c>
      <c r="H936" t="str">
        <f t="shared" si="204"/>
        <v>胆量</v>
      </c>
      <c r="I936" s="124" t="e">
        <f t="shared" si="205"/>
        <v>#N/A</v>
      </c>
    </row>
    <row r="937" spans="1:10" ht="18" thickBot="1">
      <c r="A937" s="54">
        <v>14</v>
      </c>
      <c r="B937" s="54" t="s">
        <v>21717</v>
      </c>
      <c r="C937" s="99"/>
      <c r="D937" s="99"/>
      <c r="E937" s="99"/>
      <c r="F937" s="99"/>
      <c r="G937" s="55"/>
    </row>
    <row r="938" spans="1:10" ht="18" thickTop="1">
      <c r="A938" s="57">
        <v>14.1</v>
      </c>
      <c r="B938" s="57" t="s">
        <v>22906</v>
      </c>
      <c r="C938" s="100"/>
      <c r="D938" s="100"/>
      <c r="E938" s="100"/>
      <c r="F938" s="100"/>
      <c r="G938" s="57"/>
    </row>
    <row r="939" spans="1:10">
      <c r="B939" s="56" t="s">
        <v>23502</v>
      </c>
      <c r="C939" s="39" t="e">
        <f>Info_R!A35</f>
        <v>#N/A</v>
      </c>
      <c r="D939" s="93" t="e">
        <f>ROUNDUP(ABS(40-C939)/Base_Value*toxin_factor,1)</f>
        <v>#N/A</v>
      </c>
      <c r="E939" s="97" t="e">
        <f t="shared" ref="E939:E953" si="209">IF(D939&gt;Max_Value,Max_Value,IF(D939&lt;0,0,D939))</f>
        <v>#N/A</v>
      </c>
      <c r="F939" s="117" t="e">
        <f t="shared" ref="F939" si="210">E939</f>
        <v>#N/A</v>
      </c>
      <c r="G939" s="61" t="s">
        <v>11455</v>
      </c>
    </row>
    <row r="940" spans="1:10">
      <c r="A940" s="56"/>
      <c r="B940" s="56" t="s">
        <v>23503</v>
      </c>
      <c r="C940" s="39" t="e">
        <f>Info_R!A40</f>
        <v>#N/A</v>
      </c>
      <c r="D940" s="93" t="e">
        <f>ROUNDUP(ABS(40-C940)/Base_Value*toxin_factor,1)</f>
        <v>#N/A</v>
      </c>
      <c r="E940" s="97" t="e">
        <f t="shared" si="209"/>
        <v>#N/A</v>
      </c>
      <c r="F940" s="97" t="e">
        <f>MAX(E940:E941)</f>
        <v>#N/A</v>
      </c>
      <c r="G940" s="61" t="s">
        <v>11458</v>
      </c>
    </row>
    <row r="941" spans="1:10" hidden="1">
      <c r="A941" s="56"/>
      <c r="B941" s="69" t="s">
        <v>22907</v>
      </c>
      <c r="C941" s="39">
        <f>Matrix!B5904</f>
        <v>0</v>
      </c>
      <c r="D941" s="93">
        <f>ROUNDUP(ABS(75-C941)/Base_Value*toxin_factor,1)</f>
        <v>5</v>
      </c>
      <c r="E941" s="97">
        <f t="shared" si="209"/>
        <v>5</v>
      </c>
      <c r="F941" s="66"/>
      <c r="G941" s="61"/>
    </row>
    <row r="942" spans="1:10">
      <c r="A942" s="56"/>
      <c r="B942" s="56" t="s">
        <v>23504</v>
      </c>
      <c r="C942" s="39" t="e">
        <f>Info_R!A46</f>
        <v>#N/A</v>
      </c>
      <c r="D942" s="93" t="e">
        <f>ROUNDUP(ABS(40-C942)/Base_Value*toxin_factor,1)</f>
        <v>#N/A</v>
      </c>
      <c r="E942" s="97" t="e">
        <f t="shared" si="209"/>
        <v>#N/A</v>
      </c>
      <c r="F942" s="117" t="e">
        <f>MAX(E942,F2149)</f>
        <v>#N/A</v>
      </c>
      <c r="G942" s="61" t="s">
        <v>11461</v>
      </c>
    </row>
    <row r="943" spans="1:10">
      <c r="A943" s="56"/>
      <c r="B943" s="56" t="s">
        <v>22908</v>
      </c>
      <c r="C943" s="39">
        <f>Matrix!B5816</f>
        <v>0</v>
      </c>
      <c r="D943" s="93">
        <f>ROUNDUP(ABS(75-C943)/Base_Value*toxin_factor,1)</f>
        <v>5</v>
      </c>
      <c r="E943" s="97">
        <f t="shared" si="209"/>
        <v>5</v>
      </c>
      <c r="F943" s="117">
        <f>MAX(E943)</f>
        <v>5</v>
      </c>
      <c r="G943" s="61" t="s">
        <v>21782</v>
      </c>
    </row>
    <row r="944" spans="1:10">
      <c r="A944" s="56"/>
      <c r="B944" s="69" t="s">
        <v>22909</v>
      </c>
      <c r="C944" s="39">
        <f>Matrix!B5783</f>
        <v>0</v>
      </c>
      <c r="D944" s="93">
        <f>ROUNDUP(ABS(75-C944)/Base_Value*toxin_factor,1)</f>
        <v>5</v>
      </c>
      <c r="E944" s="97">
        <f t="shared" si="209"/>
        <v>5</v>
      </c>
      <c r="F944" s="117">
        <f>MAX(E944,G1579)</f>
        <v>5</v>
      </c>
      <c r="G944" s="69" t="s">
        <v>21798</v>
      </c>
    </row>
    <row r="945" spans="1:7">
      <c r="A945" s="56"/>
      <c r="B945" s="56" t="s">
        <v>23505</v>
      </c>
      <c r="C945" s="39" t="e">
        <f>Info_R!A52</f>
        <v>#N/A</v>
      </c>
      <c r="D945" s="93" t="e">
        <f>ROUNDUP(ABS(40-C945)/Base_Value*toxin_factor,1)</f>
        <v>#N/A</v>
      </c>
      <c r="E945" s="97" t="e">
        <f t="shared" si="209"/>
        <v>#N/A</v>
      </c>
      <c r="F945" s="117" t="e">
        <f t="shared" ref="F945" si="211">E945</f>
        <v>#N/A</v>
      </c>
      <c r="G945" s="61" t="s">
        <v>11466</v>
      </c>
    </row>
    <row r="946" spans="1:7">
      <c r="A946" s="56"/>
      <c r="B946" s="56" t="s">
        <v>22910</v>
      </c>
      <c r="C946" s="39">
        <f>Matrix!B6103</f>
        <v>0</v>
      </c>
      <c r="D946" s="93">
        <f>ROUNDUP(ABS(75-C946)/Base_Value*toxin_factor,1)</f>
        <v>5</v>
      </c>
      <c r="E946" s="97">
        <f t="shared" si="209"/>
        <v>5</v>
      </c>
      <c r="F946" s="97" t="e">
        <f>MAX(E946:E947)</f>
        <v>#N/A</v>
      </c>
      <c r="G946" s="61" t="s">
        <v>21828</v>
      </c>
    </row>
    <row r="947" spans="1:7" hidden="1">
      <c r="A947" s="56"/>
      <c r="B947" s="56" t="s">
        <v>23506</v>
      </c>
      <c r="C947" s="39" t="e">
        <f>Info_R!A21</f>
        <v>#N/A</v>
      </c>
      <c r="D947" s="93" t="e">
        <f>ROUNDUP(ABS(40-C947)/Base_Value*toxin_factor,1)</f>
        <v>#N/A</v>
      </c>
      <c r="E947" s="97" t="e">
        <f t="shared" si="209"/>
        <v>#N/A</v>
      </c>
      <c r="F947" s="66"/>
      <c r="G947" s="61"/>
    </row>
    <row r="948" spans="1:7">
      <c r="A948" s="56"/>
      <c r="B948" s="56" t="s">
        <v>22911</v>
      </c>
      <c r="C948" s="39">
        <f>Matrix!B5575</f>
        <v>0</v>
      </c>
      <c r="D948" s="93">
        <f>ROUNDUP(ABS(75-C948)/Base_Value*toxin_factor,1)</f>
        <v>5</v>
      </c>
      <c r="E948" s="97">
        <f t="shared" si="209"/>
        <v>5</v>
      </c>
      <c r="F948" s="97" t="e">
        <f>MAX(E948:E949)</f>
        <v>#N/A</v>
      </c>
      <c r="G948" s="61" t="s">
        <v>21843</v>
      </c>
    </row>
    <row r="949" spans="1:7" hidden="1">
      <c r="A949" s="56"/>
      <c r="B949" s="40" t="s">
        <v>23507</v>
      </c>
      <c r="C949" s="39" t="e">
        <f>Info_R!A42</f>
        <v>#N/A</v>
      </c>
      <c r="D949" s="93" t="e">
        <f>ROUNDUP(ABS(41-C949)/Base_Value*toxin_factor,1)</f>
        <v>#N/A</v>
      </c>
      <c r="E949" s="97" t="e">
        <f t="shared" si="209"/>
        <v>#N/A</v>
      </c>
      <c r="F949" s="66"/>
      <c r="G949" s="61"/>
    </row>
    <row r="950" spans="1:7">
      <c r="A950" s="56"/>
      <c r="B950" s="44" t="s">
        <v>23508</v>
      </c>
      <c r="C950" s="39" t="e">
        <f>Info_R!A41</f>
        <v>#N/A</v>
      </c>
      <c r="D950" s="93" t="e">
        <f>ROUNDUP(ABS(40-C950)/Base_Value*toxin_factor,1)</f>
        <v>#N/A</v>
      </c>
      <c r="E950" s="97" t="e">
        <f t="shared" si="209"/>
        <v>#N/A</v>
      </c>
      <c r="F950" s="117" t="e">
        <f t="shared" ref="F950:F953" si="212">E950</f>
        <v>#N/A</v>
      </c>
      <c r="G950" s="44" t="s">
        <v>10655</v>
      </c>
    </row>
    <row r="951" spans="1:7">
      <c r="A951" s="56"/>
      <c r="B951" s="40" t="s">
        <v>23509</v>
      </c>
      <c r="C951" s="39" t="e">
        <f>Info_R!A43</f>
        <v>#N/A</v>
      </c>
      <c r="D951" s="93" t="e">
        <f>ROUNDUP(ABS(40-C951)/Base_Value*toxin_factor,1)</f>
        <v>#N/A</v>
      </c>
      <c r="E951" s="97" t="e">
        <f t="shared" si="209"/>
        <v>#N/A</v>
      </c>
      <c r="F951" s="117" t="e">
        <f t="shared" si="212"/>
        <v>#N/A</v>
      </c>
      <c r="G951" s="40" t="s">
        <v>10660</v>
      </c>
    </row>
    <row r="952" spans="1:7">
      <c r="A952" s="56"/>
      <c r="B952" s="40" t="s">
        <v>23510</v>
      </c>
      <c r="C952" s="39" t="e">
        <f>Info_R!A44</f>
        <v>#N/A</v>
      </c>
      <c r="D952" s="93" t="e">
        <f>ROUNDUP(ABS(46-C952)/Base_Value*toxin_factor,1)</f>
        <v>#N/A</v>
      </c>
      <c r="E952" s="97" t="e">
        <f t="shared" si="209"/>
        <v>#N/A</v>
      </c>
      <c r="F952" s="117" t="e">
        <f t="shared" si="212"/>
        <v>#N/A</v>
      </c>
      <c r="G952" s="40" t="s">
        <v>11459</v>
      </c>
    </row>
    <row r="953" spans="1:7">
      <c r="A953" s="56"/>
      <c r="B953" s="40" t="s">
        <v>23511</v>
      </c>
      <c r="C953" s="39" t="e">
        <f>Info_R!A45</f>
        <v>#N/A</v>
      </c>
      <c r="D953" s="93" t="e">
        <f>ROUNDUP(ABS(40-C953)/Base_Value*toxin_factor,1)</f>
        <v>#N/A</v>
      </c>
      <c r="E953" s="97" t="e">
        <f t="shared" si="209"/>
        <v>#N/A</v>
      </c>
      <c r="F953" s="117" t="e">
        <f t="shared" si="212"/>
        <v>#N/A</v>
      </c>
      <c r="G953" s="40" t="s">
        <v>11460</v>
      </c>
    </row>
    <row r="954" spans="1:7">
      <c r="A954" s="57">
        <v>14.2</v>
      </c>
      <c r="B954" s="57" t="s">
        <v>22009</v>
      </c>
      <c r="C954" s="100"/>
      <c r="D954" s="100"/>
      <c r="E954" s="100"/>
      <c r="F954" s="100"/>
      <c r="G954" s="57"/>
    </row>
    <row r="955" spans="1:7">
      <c r="A955" s="56"/>
      <c r="B955" s="56" t="s">
        <v>22912</v>
      </c>
      <c r="C955" s="39">
        <f>Matrix!B1768</f>
        <v>0</v>
      </c>
      <c r="D955" s="93">
        <f>ROUNDUP(ABS(75-C955)/Base_Value*toxin_factor,1)</f>
        <v>5</v>
      </c>
      <c r="E955" s="97">
        <f>IF(D955&gt;Max_Value,Max_Value,IF(D955&lt;0,0,D955))</f>
        <v>5</v>
      </c>
      <c r="F955" s="117">
        <f t="shared" ref="F955:F956" si="213">E955</f>
        <v>5</v>
      </c>
      <c r="G955" s="61" t="s">
        <v>22042</v>
      </c>
    </row>
    <row r="956" spans="1:7">
      <c r="A956" s="56"/>
      <c r="B956" s="56" t="s">
        <v>22913</v>
      </c>
      <c r="C956" s="39">
        <f>Matrix!B5486</f>
        <v>0</v>
      </c>
      <c r="D956" s="93">
        <f>ROUNDUP(ABS(75-C956)/Base_Value*toxin_factor,1)</f>
        <v>5</v>
      </c>
      <c r="E956" s="97">
        <f>IF(D956&gt;Max_Value,Max_Value,IF(D956&lt;0,0,D956))</f>
        <v>5</v>
      </c>
      <c r="F956" s="117">
        <f t="shared" si="213"/>
        <v>5</v>
      </c>
      <c r="G956" s="61" t="s">
        <v>22056</v>
      </c>
    </row>
    <row r="957" spans="1:7" ht="18" thickBot="1">
      <c r="A957" s="54">
        <v>15</v>
      </c>
      <c r="B957" s="54" t="s">
        <v>22914</v>
      </c>
      <c r="C957" s="99"/>
      <c r="D957" s="99"/>
      <c r="E957" s="99"/>
      <c r="F957" s="99"/>
      <c r="G957" s="55"/>
    </row>
    <row r="958" spans="1:7" ht="18" thickTop="1">
      <c r="A958" s="57">
        <v>15.1</v>
      </c>
      <c r="B958" s="57" t="s">
        <v>21718</v>
      </c>
      <c r="C958" s="100"/>
      <c r="D958" s="100"/>
      <c r="E958" s="100"/>
      <c r="F958" s="100"/>
      <c r="G958" s="57"/>
    </row>
    <row r="959" spans="1:7">
      <c r="B959" s="56" t="s">
        <v>22915</v>
      </c>
      <c r="C959" s="39">
        <f>Matrix!B3912</f>
        <v>0</v>
      </c>
      <c r="D959" s="93">
        <f t="shared" ref="D959:D985" si="214">ROUNDUP(ABS(75-C959)/Base_Value*index_factor,1)</f>
        <v>5</v>
      </c>
      <c r="E959" s="97">
        <f t="shared" ref="E959:E985" si="215">IF(D959&gt;Max_Value,Max_Value,IF(D959&lt;0,0,D959))</f>
        <v>5</v>
      </c>
      <c r="F959" s="117">
        <f t="shared" ref="F959:F985" si="216">E959</f>
        <v>5</v>
      </c>
      <c r="G959" s="63" t="s">
        <v>11481</v>
      </c>
    </row>
    <row r="960" spans="1:7">
      <c r="A960" s="56"/>
      <c r="B960" s="56" t="s">
        <v>22916</v>
      </c>
      <c r="C960" s="39">
        <f>Matrix!B3913</f>
        <v>0</v>
      </c>
      <c r="D960" s="93">
        <f t="shared" si="214"/>
        <v>5</v>
      </c>
      <c r="E960" s="97">
        <f t="shared" si="215"/>
        <v>5</v>
      </c>
      <c r="F960" s="117">
        <f t="shared" si="216"/>
        <v>5</v>
      </c>
      <c r="G960" s="61" t="s">
        <v>11482</v>
      </c>
    </row>
    <row r="961" spans="1:7">
      <c r="A961" s="56"/>
      <c r="B961" s="56" t="s">
        <v>22917</v>
      </c>
      <c r="C961" s="39">
        <f>Matrix!B3927</f>
        <v>0</v>
      </c>
      <c r="D961" s="93">
        <f t="shared" si="214"/>
        <v>5</v>
      </c>
      <c r="E961" s="97">
        <f t="shared" si="215"/>
        <v>5</v>
      </c>
      <c r="F961" s="117">
        <f t="shared" si="216"/>
        <v>5</v>
      </c>
      <c r="G961" s="61" t="s">
        <v>11486</v>
      </c>
    </row>
    <row r="962" spans="1:7">
      <c r="A962" s="56"/>
      <c r="B962" s="56" t="s">
        <v>22918</v>
      </c>
      <c r="C962" s="39">
        <f>Matrix!B3936</f>
        <v>0</v>
      </c>
      <c r="D962" s="93">
        <f t="shared" si="214"/>
        <v>5</v>
      </c>
      <c r="E962" s="97">
        <f t="shared" si="215"/>
        <v>5</v>
      </c>
      <c r="F962" s="117">
        <f t="shared" si="216"/>
        <v>5</v>
      </c>
      <c r="G962" s="61" t="s">
        <v>11489</v>
      </c>
    </row>
    <row r="963" spans="1:7">
      <c r="A963" s="56"/>
      <c r="B963" s="56" t="s">
        <v>22919</v>
      </c>
      <c r="C963" s="39">
        <f>Matrix!B3941</f>
        <v>0</v>
      </c>
      <c r="D963" s="93">
        <f t="shared" si="214"/>
        <v>5</v>
      </c>
      <c r="E963" s="97">
        <f t="shared" si="215"/>
        <v>5</v>
      </c>
      <c r="F963" s="117">
        <f t="shared" si="216"/>
        <v>5</v>
      </c>
      <c r="G963" s="61" t="s">
        <v>21799</v>
      </c>
    </row>
    <row r="964" spans="1:7">
      <c r="A964" s="56"/>
      <c r="B964" s="56" t="s">
        <v>22920</v>
      </c>
      <c r="C964" s="39">
        <f>Matrix!B3949</f>
        <v>0</v>
      </c>
      <c r="D964" s="93">
        <f t="shared" si="214"/>
        <v>5</v>
      </c>
      <c r="E964" s="97">
        <f t="shared" si="215"/>
        <v>5</v>
      </c>
      <c r="F964" s="117">
        <f t="shared" si="216"/>
        <v>5</v>
      </c>
      <c r="G964" s="61" t="s">
        <v>11492</v>
      </c>
    </row>
    <row r="965" spans="1:7">
      <c r="A965" s="56"/>
      <c r="B965" s="56" t="s">
        <v>22921</v>
      </c>
      <c r="C965" s="39">
        <f>Matrix!B3968</f>
        <v>0</v>
      </c>
      <c r="D965" s="93">
        <f t="shared" si="214"/>
        <v>5</v>
      </c>
      <c r="E965" s="97">
        <f t="shared" si="215"/>
        <v>5</v>
      </c>
      <c r="F965" s="117">
        <f t="shared" si="216"/>
        <v>5</v>
      </c>
      <c r="G965" s="61" t="s">
        <v>21844</v>
      </c>
    </row>
    <row r="966" spans="1:7">
      <c r="A966" s="56"/>
      <c r="B966" s="56" t="s">
        <v>22922</v>
      </c>
      <c r="C966" s="39">
        <f>Matrix!B3954</f>
        <v>0</v>
      </c>
      <c r="D966" s="93">
        <f t="shared" si="214"/>
        <v>5</v>
      </c>
      <c r="E966" s="97">
        <f t="shared" si="215"/>
        <v>5</v>
      </c>
      <c r="F966" s="117">
        <f t="shared" si="216"/>
        <v>5</v>
      </c>
      <c r="G966" s="61" t="s">
        <v>11934</v>
      </c>
    </row>
    <row r="967" spans="1:7">
      <c r="A967" s="56"/>
      <c r="B967" s="56" t="s">
        <v>22923</v>
      </c>
      <c r="C967" s="39">
        <f>Matrix!B3955</f>
        <v>0</v>
      </c>
      <c r="D967" s="93">
        <f t="shared" si="214"/>
        <v>5</v>
      </c>
      <c r="E967" s="97">
        <f t="shared" si="215"/>
        <v>5</v>
      </c>
      <c r="F967" s="117">
        <f t="shared" si="216"/>
        <v>5</v>
      </c>
      <c r="G967" s="61" t="s">
        <v>11493</v>
      </c>
    </row>
    <row r="968" spans="1:7">
      <c r="B968" s="56" t="s">
        <v>22924</v>
      </c>
      <c r="C968" s="39">
        <f>Matrix!B3956</f>
        <v>0</v>
      </c>
      <c r="D968" s="93">
        <f t="shared" si="214"/>
        <v>5</v>
      </c>
      <c r="E968" s="97">
        <f t="shared" si="215"/>
        <v>5</v>
      </c>
      <c r="F968" s="117">
        <f t="shared" si="216"/>
        <v>5</v>
      </c>
      <c r="G968" s="61" t="s">
        <v>11494</v>
      </c>
    </row>
    <row r="969" spans="1:7">
      <c r="B969" s="56" t="s">
        <v>22925</v>
      </c>
      <c r="C969" s="39">
        <f>Matrix!B3924</f>
        <v>0</v>
      </c>
      <c r="D969" s="93">
        <f t="shared" si="214"/>
        <v>5</v>
      </c>
      <c r="E969" s="97">
        <f t="shared" si="215"/>
        <v>5</v>
      </c>
      <c r="F969" s="117">
        <f t="shared" si="216"/>
        <v>5</v>
      </c>
      <c r="G969" s="61" t="s">
        <v>11485</v>
      </c>
    </row>
    <row r="970" spans="1:7">
      <c r="A970" s="56"/>
      <c r="B970" s="56" t="s">
        <v>22926</v>
      </c>
      <c r="C970" s="39">
        <f>Matrix!B1813</f>
        <v>0</v>
      </c>
      <c r="D970" s="93">
        <f t="shared" si="214"/>
        <v>5</v>
      </c>
      <c r="E970" s="97">
        <f t="shared" si="215"/>
        <v>5</v>
      </c>
      <c r="F970" s="117">
        <f t="shared" si="216"/>
        <v>5</v>
      </c>
      <c r="G970" s="61" t="s">
        <v>21919</v>
      </c>
    </row>
    <row r="971" spans="1:7">
      <c r="A971" s="56"/>
      <c r="B971" s="56" t="s">
        <v>22927</v>
      </c>
      <c r="C971" s="39">
        <f>Matrix!B2845</f>
        <v>0</v>
      </c>
      <c r="D971" s="93">
        <f t="shared" si="214"/>
        <v>5</v>
      </c>
      <c r="E971" s="97">
        <f t="shared" si="215"/>
        <v>5</v>
      </c>
      <c r="F971" s="117">
        <f t="shared" si="216"/>
        <v>5</v>
      </c>
      <c r="G971" s="61" t="s">
        <v>21935</v>
      </c>
    </row>
    <row r="972" spans="1:7">
      <c r="A972" s="56"/>
      <c r="B972" s="56" t="s">
        <v>22928</v>
      </c>
      <c r="C972" s="39">
        <f>Matrix!B3942</f>
        <v>0</v>
      </c>
      <c r="D972" s="93">
        <f t="shared" si="214"/>
        <v>5</v>
      </c>
      <c r="E972" s="97">
        <f t="shared" si="215"/>
        <v>5</v>
      </c>
      <c r="F972" s="117">
        <f t="shared" si="216"/>
        <v>5</v>
      </c>
      <c r="G972" s="61" t="s">
        <v>11490</v>
      </c>
    </row>
    <row r="973" spans="1:7">
      <c r="A973" s="56"/>
      <c r="B973" s="56" t="s">
        <v>22929</v>
      </c>
      <c r="C973" s="39">
        <f>Matrix!B3943</f>
        <v>0</v>
      </c>
      <c r="D973" s="93">
        <f t="shared" si="214"/>
        <v>5</v>
      </c>
      <c r="E973" s="97">
        <f t="shared" si="215"/>
        <v>5</v>
      </c>
      <c r="F973" s="117">
        <f t="shared" si="216"/>
        <v>5</v>
      </c>
      <c r="G973" s="61" t="s">
        <v>11491</v>
      </c>
    </row>
    <row r="974" spans="1:7">
      <c r="A974" s="56"/>
      <c r="B974" s="56" t="s">
        <v>22930</v>
      </c>
      <c r="C974" s="39">
        <f>Matrix!B3946</f>
        <v>0</v>
      </c>
      <c r="D974" s="93">
        <f t="shared" si="214"/>
        <v>5</v>
      </c>
      <c r="E974" s="97">
        <f t="shared" si="215"/>
        <v>5</v>
      </c>
      <c r="F974" s="117">
        <f t="shared" si="216"/>
        <v>5</v>
      </c>
      <c r="G974" s="61" t="s">
        <v>21977</v>
      </c>
    </row>
    <row r="975" spans="1:7">
      <c r="A975" s="56"/>
      <c r="B975" s="56" t="s">
        <v>22931</v>
      </c>
      <c r="C975" s="39">
        <f>Matrix!B3922</f>
        <v>0</v>
      </c>
      <c r="D975" s="93">
        <f t="shared" si="214"/>
        <v>5</v>
      </c>
      <c r="E975" s="97">
        <f t="shared" si="215"/>
        <v>5</v>
      </c>
      <c r="F975" s="117">
        <f t="shared" si="216"/>
        <v>5</v>
      </c>
      <c r="G975" s="61" t="s">
        <v>21993</v>
      </c>
    </row>
    <row r="976" spans="1:7">
      <c r="B976" s="56" t="s">
        <v>22932</v>
      </c>
      <c r="C976" s="39">
        <f>Matrix!B3921</f>
        <v>0</v>
      </c>
      <c r="D976" s="93">
        <f t="shared" si="214"/>
        <v>5</v>
      </c>
      <c r="E976" s="97">
        <f t="shared" si="215"/>
        <v>5</v>
      </c>
      <c r="F976" s="117">
        <f t="shared" si="216"/>
        <v>5</v>
      </c>
      <c r="G976" s="61" t="s">
        <v>22006</v>
      </c>
    </row>
    <row r="977" spans="1:7">
      <c r="A977" s="63"/>
      <c r="B977" s="56" t="s">
        <v>22933</v>
      </c>
      <c r="C977" s="39">
        <f>Matrix!B3951</f>
        <v>0</v>
      </c>
      <c r="D977" s="93">
        <f t="shared" si="214"/>
        <v>5</v>
      </c>
      <c r="E977" s="97">
        <f t="shared" si="215"/>
        <v>5</v>
      </c>
      <c r="F977" s="117">
        <f t="shared" si="216"/>
        <v>5</v>
      </c>
      <c r="G977" s="61" t="s">
        <v>22019</v>
      </c>
    </row>
    <row r="978" spans="1:7">
      <c r="A978" s="56"/>
      <c r="B978" s="56" t="s">
        <v>22934</v>
      </c>
      <c r="C978" s="39">
        <f>Matrix!B3919</f>
        <v>0</v>
      </c>
      <c r="D978" s="93">
        <f t="shared" si="214"/>
        <v>5</v>
      </c>
      <c r="E978" s="97">
        <f t="shared" si="215"/>
        <v>5</v>
      </c>
      <c r="F978" s="117">
        <f t="shared" si="216"/>
        <v>5</v>
      </c>
      <c r="G978" s="61" t="s">
        <v>22031</v>
      </c>
    </row>
    <row r="979" spans="1:7">
      <c r="A979" s="56"/>
      <c r="B979" s="56" t="s">
        <v>22935</v>
      </c>
      <c r="C979" s="39">
        <f>Matrix!B3929</f>
        <v>0</v>
      </c>
      <c r="D979" s="93">
        <f t="shared" si="214"/>
        <v>5</v>
      </c>
      <c r="E979" s="97">
        <f t="shared" si="215"/>
        <v>5</v>
      </c>
      <c r="F979" s="117">
        <f t="shared" si="216"/>
        <v>5</v>
      </c>
      <c r="G979" s="61" t="s">
        <v>22043</v>
      </c>
    </row>
    <row r="980" spans="1:7">
      <c r="A980" s="56"/>
      <c r="B980" s="56" t="s">
        <v>22936</v>
      </c>
      <c r="C980" s="39">
        <f>Matrix!B3934</f>
        <v>0</v>
      </c>
      <c r="D980" s="93">
        <f t="shared" si="214"/>
        <v>5</v>
      </c>
      <c r="E980" s="97">
        <f t="shared" si="215"/>
        <v>5</v>
      </c>
      <c r="F980" s="117">
        <f t="shared" si="216"/>
        <v>5</v>
      </c>
      <c r="G980" s="61" t="s">
        <v>22057</v>
      </c>
    </row>
    <row r="981" spans="1:7">
      <c r="B981" s="56" t="s">
        <v>22937</v>
      </c>
      <c r="C981" s="39">
        <f>Matrix!B3957</f>
        <v>0</v>
      </c>
      <c r="D981" s="93">
        <f t="shared" si="214"/>
        <v>5</v>
      </c>
      <c r="E981" s="97">
        <f t="shared" si="215"/>
        <v>5</v>
      </c>
      <c r="F981" s="117">
        <f t="shared" si="216"/>
        <v>5</v>
      </c>
      <c r="G981" s="61" t="s">
        <v>11495</v>
      </c>
    </row>
    <row r="982" spans="1:7">
      <c r="B982" s="56" t="s">
        <v>22938</v>
      </c>
      <c r="C982" s="39">
        <f>Matrix!B3935</f>
        <v>0</v>
      </c>
      <c r="D982" s="93">
        <f t="shared" si="214"/>
        <v>5</v>
      </c>
      <c r="E982" s="97">
        <f t="shared" si="215"/>
        <v>5</v>
      </c>
      <c r="F982" s="117">
        <f t="shared" si="216"/>
        <v>5</v>
      </c>
      <c r="G982" s="61" t="s">
        <v>11488</v>
      </c>
    </row>
    <row r="983" spans="1:7">
      <c r="B983" s="56" t="s">
        <v>22939</v>
      </c>
      <c r="C983" s="39">
        <f>Matrix!B3963</f>
        <v>0</v>
      </c>
      <c r="D983" s="93">
        <f t="shared" si="214"/>
        <v>5</v>
      </c>
      <c r="E983" s="97">
        <f t="shared" si="215"/>
        <v>5</v>
      </c>
      <c r="F983" s="117">
        <f t="shared" si="216"/>
        <v>5</v>
      </c>
      <c r="G983" s="61" t="s">
        <v>11496</v>
      </c>
    </row>
    <row r="984" spans="1:7">
      <c r="A984" s="56"/>
      <c r="B984" s="56" t="s">
        <v>22940</v>
      </c>
      <c r="C984" s="39">
        <f>Matrix!B3930</f>
        <v>0</v>
      </c>
      <c r="D984" s="93">
        <f t="shared" si="214"/>
        <v>5</v>
      </c>
      <c r="E984" s="97">
        <f t="shared" si="215"/>
        <v>5</v>
      </c>
      <c r="F984" s="117">
        <f t="shared" si="216"/>
        <v>5</v>
      </c>
      <c r="G984" s="61" t="s">
        <v>11487</v>
      </c>
    </row>
    <row r="985" spans="1:7">
      <c r="A985" s="56"/>
      <c r="B985" s="56" t="s">
        <v>22941</v>
      </c>
      <c r="C985" s="39">
        <f>Matrix!B3917</f>
        <v>0</v>
      </c>
      <c r="D985" s="93">
        <f t="shared" si="214"/>
        <v>5</v>
      </c>
      <c r="E985" s="97">
        <f t="shared" si="215"/>
        <v>5</v>
      </c>
      <c r="F985" s="117">
        <f t="shared" si="216"/>
        <v>5</v>
      </c>
      <c r="G985" s="61" t="s">
        <v>11483</v>
      </c>
    </row>
    <row r="986" spans="1:7">
      <c r="A986" s="57">
        <v>15.2</v>
      </c>
      <c r="B986" s="57" t="s">
        <v>21918</v>
      </c>
      <c r="C986" s="100"/>
      <c r="D986" s="100"/>
      <c r="E986" s="100"/>
      <c r="F986" s="100"/>
      <c r="G986" s="57"/>
    </row>
    <row r="987" spans="1:7">
      <c r="A987" s="56"/>
      <c r="B987" s="56" t="s">
        <v>22942</v>
      </c>
      <c r="C987" s="39">
        <f>Matrix!B3969</f>
        <v>0</v>
      </c>
      <c r="D987" s="93">
        <f t="shared" ref="D987:D993" si="217">ROUNDUP(ABS(75-C987)/Base_Value*index_factor,1)</f>
        <v>5</v>
      </c>
      <c r="E987" s="97">
        <f t="shared" ref="E987:E993" si="218">IF(D987&gt;Max_Value,Max_Value,IF(D987&lt;0,0,D987))</f>
        <v>5</v>
      </c>
      <c r="F987" s="117">
        <f t="shared" ref="F987:F989" si="219">E987</f>
        <v>5</v>
      </c>
      <c r="G987" s="61" t="s">
        <v>21934</v>
      </c>
    </row>
    <row r="988" spans="1:7">
      <c r="A988" s="56"/>
      <c r="B988" s="56" t="s">
        <v>22943</v>
      </c>
      <c r="C988" s="39">
        <f>Matrix!B3970</f>
        <v>0</v>
      </c>
      <c r="D988" s="93">
        <f t="shared" si="217"/>
        <v>5</v>
      </c>
      <c r="E988" s="97">
        <f t="shared" si="218"/>
        <v>5</v>
      </c>
      <c r="F988" s="117">
        <f t="shared" si="219"/>
        <v>5</v>
      </c>
      <c r="G988" s="61" t="s">
        <v>21949</v>
      </c>
    </row>
    <row r="989" spans="1:7">
      <c r="B989" s="56" t="s">
        <v>22944</v>
      </c>
      <c r="C989" s="39">
        <f>Matrix!B3971</f>
        <v>0</v>
      </c>
      <c r="D989" s="93">
        <f t="shared" si="217"/>
        <v>5</v>
      </c>
      <c r="E989" s="97">
        <f t="shared" si="218"/>
        <v>5</v>
      </c>
      <c r="F989" s="117">
        <f t="shared" si="219"/>
        <v>5</v>
      </c>
      <c r="G989" s="61" t="s">
        <v>21962</v>
      </c>
    </row>
    <row r="990" spans="1:7">
      <c r="A990" s="56"/>
      <c r="B990" s="56" t="s">
        <v>22108</v>
      </c>
      <c r="C990" s="39">
        <f>Matrix!B3984</f>
        <v>0</v>
      </c>
      <c r="D990" s="93">
        <f t="shared" si="217"/>
        <v>5</v>
      </c>
      <c r="E990" s="97">
        <f t="shared" si="218"/>
        <v>5</v>
      </c>
      <c r="F990" s="97">
        <f>MAX(E990:E991)</f>
        <v>5</v>
      </c>
      <c r="G990" s="62" t="s">
        <v>21976</v>
      </c>
    </row>
    <row r="991" spans="1:7" hidden="1">
      <c r="A991" s="56"/>
      <c r="B991" s="56" t="s">
        <v>22109</v>
      </c>
      <c r="C991" s="39">
        <f>Matrix!B5485</f>
        <v>0</v>
      </c>
      <c r="D991" s="93">
        <f t="shared" si="217"/>
        <v>5</v>
      </c>
      <c r="E991" s="97">
        <f t="shared" si="218"/>
        <v>5</v>
      </c>
      <c r="F991" s="66"/>
      <c r="G991" s="62"/>
    </row>
    <row r="992" spans="1:7">
      <c r="A992" s="56"/>
      <c r="B992" s="56" t="s">
        <v>22945</v>
      </c>
      <c r="C992" s="39">
        <f>Matrix!B3985</f>
        <v>0</v>
      </c>
      <c r="D992" s="93">
        <f t="shared" si="217"/>
        <v>5</v>
      </c>
      <c r="E992" s="97">
        <f t="shared" si="218"/>
        <v>5</v>
      </c>
      <c r="F992" s="117">
        <f t="shared" ref="F992:F993" si="220">E992</f>
        <v>5</v>
      </c>
      <c r="G992" s="61" t="s">
        <v>21992</v>
      </c>
    </row>
    <row r="993" spans="1:7">
      <c r="A993" s="56"/>
      <c r="B993" s="56" t="s">
        <v>22946</v>
      </c>
      <c r="C993" s="39">
        <f>Matrix!B3986</f>
        <v>0</v>
      </c>
      <c r="D993" s="93">
        <f t="shared" si="217"/>
        <v>5</v>
      </c>
      <c r="E993" s="97">
        <f t="shared" si="218"/>
        <v>5</v>
      </c>
      <c r="F993" s="117">
        <f t="shared" si="220"/>
        <v>5</v>
      </c>
      <c r="G993" s="61" t="s">
        <v>22005</v>
      </c>
    </row>
    <row r="994" spans="1:7" ht="18" thickBot="1">
      <c r="A994" s="54">
        <v>16</v>
      </c>
      <c r="B994" s="54" t="s">
        <v>11454</v>
      </c>
      <c r="C994" s="99"/>
      <c r="D994" s="99"/>
      <c r="E994" s="99"/>
      <c r="F994" s="99"/>
      <c r="G994" s="54"/>
    </row>
    <row r="995" spans="1:7" ht="18" thickTop="1">
      <c r="A995" s="57">
        <v>16.100000000000001</v>
      </c>
      <c r="B995" s="57" t="s">
        <v>21722</v>
      </c>
      <c r="C995" s="100"/>
      <c r="D995" s="100"/>
      <c r="E995" s="100"/>
      <c r="F995" s="100"/>
      <c r="G995" s="57"/>
    </row>
    <row r="996" spans="1:7">
      <c r="A996" s="56"/>
      <c r="B996" s="56" t="s">
        <v>22947</v>
      </c>
      <c r="C996" s="39">
        <f>Matrix!B2160</f>
        <v>0</v>
      </c>
      <c r="D996" s="93">
        <f t="shared" ref="D996:D1018" si="221">ROUNDUP(ABS(75-C996)/Base_Value*inher_factor,1)</f>
        <v>5</v>
      </c>
      <c r="E996" s="97">
        <f t="shared" ref="E996:E1018" si="222">IF(D996&gt;Max_Value,Max_Value,IF(D996&lt;0,0,D996))</f>
        <v>5</v>
      </c>
      <c r="F996" s="117">
        <f t="shared" ref="F996:F1018" si="223">E996</f>
        <v>5</v>
      </c>
      <c r="G996" s="61" t="s">
        <v>21740</v>
      </c>
    </row>
    <row r="997" spans="1:7">
      <c r="A997" s="56"/>
      <c r="B997" s="56" t="s">
        <v>22948</v>
      </c>
      <c r="C997" s="39">
        <f>Matrix!B2161</f>
        <v>0</v>
      </c>
      <c r="D997" s="93">
        <f t="shared" si="221"/>
        <v>5</v>
      </c>
      <c r="E997" s="97">
        <f t="shared" si="222"/>
        <v>5</v>
      </c>
      <c r="F997" s="117">
        <f t="shared" si="223"/>
        <v>5</v>
      </c>
      <c r="G997" s="61" t="s">
        <v>21755</v>
      </c>
    </row>
    <row r="998" spans="1:7">
      <c r="A998" s="56"/>
      <c r="B998" s="56" t="s">
        <v>22949</v>
      </c>
      <c r="C998" s="39">
        <f>Matrix!B2162</f>
        <v>0</v>
      </c>
      <c r="D998" s="93">
        <f t="shared" si="221"/>
        <v>5</v>
      </c>
      <c r="E998" s="97">
        <f t="shared" si="222"/>
        <v>5</v>
      </c>
      <c r="F998" s="117">
        <f t="shared" si="223"/>
        <v>5</v>
      </c>
      <c r="G998" s="61" t="s">
        <v>21770</v>
      </c>
    </row>
    <row r="999" spans="1:7">
      <c r="A999" s="56"/>
      <c r="B999" s="56" t="s">
        <v>22950</v>
      </c>
      <c r="C999" s="39">
        <f>Matrix!B2163</f>
        <v>0</v>
      </c>
      <c r="D999" s="93">
        <f t="shared" si="221"/>
        <v>5</v>
      </c>
      <c r="E999" s="97">
        <f t="shared" si="222"/>
        <v>5</v>
      </c>
      <c r="F999" s="117">
        <f t="shared" si="223"/>
        <v>5</v>
      </c>
      <c r="G999" s="61" t="s">
        <v>21784</v>
      </c>
    </row>
    <row r="1000" spans="1:7">
      <c r="A1000" s="56"/>
      <c r="B1000" s="56" t="s">
        <v>22951</v>
      </c>
      <c r="C1000" s="39">
        <f>Matrix!B2164</f>
        <v>0</v>
      </c>
      <c r="D1000" s="93">
        <f t="shared" si="221"/>
        <v>5</v>
      </c>
      <c r="E1000" s="97">
        <f t="shared" si="222"/>
        <v>5</v>
      </c>
      <c r="F1000" s="117">
        <f t="shared" si="223"/>
        <v>5</v>
      </c>
      <c r="G1000" s="61" t="s">
        <v>21801</v>
      </c>
    </row>
    <row r="1001" spans="1:7">
      <c r="A1001" s="56"/>
      <c r="B1001" s="56" t="s">
        <v>22952</v>
      </c>
      <c r="C1001" s="39">
        <f>Matrix!B2165</f>
        <v>0</v>
      </c>
      <c r="D1001" s="93">
        <f t="shared" si="221"/>
        <v>5</v>
      </c>
      <c r="E1001" s="97">
        <f t="shared" si="222"/>
        <v>5</v>
      </c>
      <c r="F1001" s="117">
        <f t="shared" si="223"/>
        <v>5</v>
      </c>
      <c r="G1001" s="61" t="s">
        <v>21814</v>
      </c>
    </row>
    <row r="1002" spans="1:7">
      <c r="A1002" s="56"/>
      <c r="B1002" s="56" t="s">
        <v>22953</v>
      </c>
      <c r="C1002" s="39">
        <f>Matrix!B2166</f>
        <v>0</v>
      </c>
      <c r="D1002" s="93">
        <f t="shared" si="221"/>
        <v>5</v>
      </c>
      <c r="E1002" s="97">
        <f t="shared" si="222"/>
        <v>5</v>
      </c>
      <c r="F1002" s="117">
        <f t="shared" si="223"/>
        <v>5</v>
      </c>
      <c r="G1002" s="61" t="s">
        <v>21831</v>
      </c>
    </row>
    <row r="1003" spans="1:7">
      <c r="A1003" s="56"/>
      <c r="B1003" s="56" t="s">
        <v>22954</v>
      </c>
      <c r="C1003" s="39">
        <f>Matrix!B2167</f>
        <v>0</v>
      </c>
      <c r="D1003" s="93">
        <f t="shared" si="221"/>
        <v>5</v>
      </c>
      <c r="E1003" s="97">
        <f t="shared" si="222"/>
        <v>5</v>
      </c>
      <c r="F1003" s="117">
        <f t="shared" si="223"/>
        <v>5</v>
      </c>
      <c r="G1003" s="61" t="s">
        <v>21847</v>
      </c>
    </row>
    <row r="1004" spans="1:7">
      <c r="A1004" s="56"/>
      <c r="B1004" s="56" t="s">
        <v>22955</v>
      </c>
      <c r="C1004" s="39">
        <f>Matrix!B2168</f>
        <v>0</v>
      </c>
      <c r="D1004" s="93">
        <f t="shared" si="221"/>
        <v>5</v>
      </c>
      <c r="E1004" s="97">
        <f t="shared" si="222"/>
        <v>5</v>
      </c>
      <c r="F1004" s="117">
        <f t="shared" si="223"/>
        <v>5</v>
      </c>
      <c r="G1004" s="61" t="s">
        <v>21860</v>
      </c>
    </row>
    <row r="1005" spans="1:7">
      <c r="A1005" s="56"/>
      <c r="B1005" s="56" t="s">
        <v>22956</v>
      </c>
      <c r="C1005" s="39">
        <f>Matrix!B2169</f>
        <v>0</v>
      </c>
      <c r="D1005" s="93">
        <f t="shared" si="221"/>
        <v>5</v>
      </c>
      <c r="E1005" s="97">
        <f t="shared" si="222"/>
        <v>5</v>
      </c>
      <c r="F1005" s="117">
        <f t="shared" si="223"/>
        <v>5</v>
      </c>
      <c r="G1005" s="61" t="s">
        <v>21876</v>
      </c>
    </row>
    <row r="1006" spans="1:7">
      <c r="A1006" s="56"/>
      <c r="B1006" s="56" t="s">
        <v>22957</v>
      </c>
      <c r="C1006" s="39">
        <f>Matrix!B2170</f>
        <v>0</v>
      </c>
      <c r="D1006" s="93">
        <f t="shared" si="221"/>
        <v>5</v>
      </c>
      <c r="E1006" s="97">
        <f t="shared" si="222"/>
        <v>5</v>
      </c>
      <c r="F1006" s="117">
        <f t="shared" si="223"/>
        <v>5</v>
      </c>
      <c r="G1006" s="61" t="s">
        <v>21892</v>
      </c>
    </row>
    <row r="1007" spans="1:7">
      <c r="A1007" s="56"/>
      <c r="B1007" s="56" t="s">
        <v>22958</v>
      </c>
      <c r="C1007" s="39">
        <f>Matrix!B2171</f>
        <v>0</v>
      </c>
      <c r="D1007" s="93">
        <f t="shared" si="221"/>
        <v>5</v>
      </c>
      <c r="E1007" s="97">
        <f t="shared" si="222"/>
        <v>5</v>
      </c>
      <c r="F1007" s="117">
        <f t="shared" si="223"/>
        <v>5</v>
      </c>
      <c r="G1007" s="61" t="s">
        <v>21904</v>
      </c>
    </row>
    <row r="1008" spans="1:7">
      <c r="A1008" s="56"/>
      <c r="B1008" s="56" t="s">
        <v>22959</v>
      </c>
      <c r="C1008" s="39">
        <f>Matrix!B2172</f>
        <v>0</v>
      </c>
      <c r="D1008" s="93">
        <f t="shared" si="221"/>
        <v>5</v>
      </c>
      <c r="E1008" s="97">
        <f t="shared" si="222"/>
        <v>5</v>
      </c>
      <c r="F1008" s="117">
        <f t="shared" si="223"/>
        <v>5</v>
      </c>
      <c r="G1008" s="61" t="s">
        <v>21921</v>
      </c>
    </row>
    <row r="1009" spans="1:7">
      <c r="A1009" s="40"/>
      <c r="B1009" s="56" t="s">
        <v>22960</v>
      </c>
      <c r="C1009" s="39">
        <f>Matrix!B2173</f>
        <v>0</v>
      </c>
      <c r="D1009" s="93">
        <f t="shared" si="221"/>
        <v>5</v>
      </c>
      <c r="E1009" s="97">
        <f t="shared" si="222"/>
        <v>5</v>
      </c>
      <c r="F1009" s="117">
        <f t="shared" si="223"/>
        <v>5</v>
      </c>
      <c r="G1009" s="61" t="s">
        <v>21937</v>
      </c>
    </row>
    <row r="1010" spans="1:7">
      <c r="A1010" s="40"/>
      <c r="B1010" s="56" t="s">
        <v>22961</v>
      </c>
      <c r="C1010" s="39">
        <f>Matrix!B2174</f>
        <v>0</v>
      </c>
      <c r="D1010" s="93">
        <f t="shared" si="221"/>
        <v>5</v>
      </c>
      <c r="E1010" s="97">
        <f t="shared" si="222"/>
        <v>5</v>
      </c>
      <c r="F1010" s="117">
        <f t="shared" si="223"/>
        <v>5</v>
      </c>
      <c r="G1010" s="61" t="s">
        <v>21951</v>
      </c>
    </row>
    <row r="1011" spans="1:7">
      <c r="B1011" s="56" t="s">
        <v>22962</v>
      </c>
      <c r="C1011" s="39">
        <f>Matrix!B2175</f>
        <v>0</v>
      </c>
      <c r="D1011" s="93">
        <f t="shared" si="221"/>
        <v>5</v>
      </c>
      <c r="E1011" s="97">
        <f t="shared" si="222"/>
        <v>5</v>
      </c>
      <c r="F1011" s="117">
        <f t="shared" si="223"/>
        <v>5</v>
      </c>
      <c r="G1011" s="61" t="s">
        <v>21963</v>
      </c>
    </row>
    <row r="1012" spans="1:7">
      <c r="A1012" s="56"/>
      <c r="B1012" s="56" t="s">
        <v>22963</v>
      </c>
      <c r="C1012" s="39">
        <f>Matrix!B2176</f>
        <v>0</v>
      </c>
      <c r="D1012" s="93">
        <f t="shared" si="221"/>
        <v>5</v>
      </c>
      <c r="E1012" s="97">
        <f t="shared" si="222"/>
        <v>5</v>
      </c>
      <c r="F1012" s="117">
        <f t="shared" si="223"/>
        <v>5</v>
      </c>
      <c r="G1012" s="61" t="s">
        <v>21978</v>
      </c>
    </row>
    <row r="1013" spans="1:7">
      <c r="A1013" s="56"/>
      <c r="B1013" s="56" t="s">
        <v>22964</v>
      </c>
      <c r="C1013" s="39">
        <f>Matrix!B2177</f>
        <v>0</v>
      </c>
      <c r="D1013" s="93">
        <f t="shared" si="221"/>
        <v>5</v>
      </c>
      <c r="E1013" s="97">
        <f t="shared" si="222"/>
        <v>5</v>
      </c>
      <c r="F1013" s="117">
        <f t="shared" si="223"/>
        <v>5</v>
      </c>
      <c r="G1013" s="61" t="s">
        <v>21994</v>
      </c>
    </row>
    <row r="1014" spans="1:7">
      <c r="A1014" s="56"/>
      <c r="B1014" s="56" t="s">
        <v>22965</v>
      </c>
      <c r="C1014" s="39">
        <f>Matrix!B2178</f>
        <v>0</v>
      </c>
      <c r="D1014" s="93">
        <f t="shared" si="221"/>
        <v>5</v>
      </c>
      <c r="E1014" s="97">
        <f t="shared" si="222"/>
        <v>5</v>
      </c>
      <c r="F1014" s="117">
        <f t="shared" si="223"/>
        <v>5</v>
      </c>
      <c r="G1014" s="61" t="s">
        <v>22008</v>
      </c>
    </row>
    <row r="1015" spans="1:7">
      <c r="A1015" s="56"/>
      <c r="B1015" s="56" t="s">
        <v>22966</v>
      </c>
      <c r="C1015" s="39">
        <f>Matrix!B2179</f>
        <v>0</v>
      </c>
      <c r="D1015" s="93">
        <f t="shared" si="221"/>
        <v>5</v>
      </c>
      <c r="E1015" s="97">
        <f t="shared" si="222"/>
        <v>5</v>
      </c>
      <c r="F1015" s="117">
        <f t="shared" si="223"/>
        <v>5</v>
      </c>
      <c r="G1015" s="61" t="s">
        <v>22021</v>
      </c>
    </row>
    <row r="1016" spans="1:7">
      <c r="A1016" s="56"/>
      <c r="B1016" s="56" t="s">
        <v>22967</v>
      </c>
      <c r="C1016" s="39">
        <f>Matrix!B2180</f>
        <v>0</v>
      </c>
      <c r="D1016" s="93">
        <f t="shared" si="221"/>
        <v>5</v>
      </c>
      <c r="E1016" s="97">
        <f t="shared" si="222"/>
        <v>5</v>
      </c>
      <c r="F1016" s="117">
        <f t="shared" si="223"/>
        <v>5</v>
      </c>
      <c r="G1016" s="61" t="s">
        <v>22032</v>
      </c>
    </row>
    <row r="1017" spans="1:7">
      <c r="A1017" s="56"/>
      <c r="B1017" s="56" t="s">
        <v>22968</v>
      </c>
      <c r="C1017" s="39">
        <f>Matrix!B2181</f>
        <v>0</v>
      </c>
      <c r="D1017" s="93">
        <f t="shared" si="221"/>
        <v>5</v>
      </c>
      <c r="E1017" s="97">
        <f t="shared" si="222"/>
        <v>5</v>
      </c>
      <c r="F1017" s="117">
        <f t="shared" si="223"/>
        <v>5</v>
      </c>
      <c r="G1017" s="61" t="s">
        <v>22044</v>
      </c>
    </row>
    <row r="1018" spans="1:7">
      <c r="A1018" s="56"/>
      <c r="B1018" s="56" t="s">
        <v>22969</v>
      </c>
      <c r="C1018" s="39">
        <f>Matrix!B2182</f>
        <v>0</v>
      </c>
      <c r="D1018" s="93">
        <f t="shared" si="221"/>
        <v>5</v>
      </c>
      <c r="E1018" s="97">
        <f t="shared" si="222"/>
        <v>5</v>
      </c>
      <c r="F1018" s="117">
        <f t="shared" si="223"/>
        <v>5</v>
      </c>
      <c r="G1018" s="61" t="s">
        <v>22970</v>
      </c>
    </row>
    <row r="1019" spans="1:7">
      <c r="A1019" s="57">
        <v>16.2</v>
      </c>
      <c r="B1019" s="57" t="s">
        <v>21723</v>
      </c>
      <c r="C1019" s="100"/>
      <c r="D1019" s="100"/>
      <c r="E1019" s="100"/>
      <c r="F1019" s="100"/>
      <c r="G1019" s="57"/>
    </row>
    <row r="1020" spans="1:7">
      <c r="A1020" s="56"/>
      <c r="B1020" s="56" t="s">
        <v>22971</v>
      </c>
      <c r="C1020" s="39">
        <f>Matrix!B2183</f>
        <v>0</v>
      </c>
      <c r="D1020" s="93">
        <f t="shared" ref="D1020:D1042" si="224">ROUNDUP(ABS(75-C1020)/Base_Value*inher_factor,1)</f>
        <v>5</v>
      </c>
      <c r="E1020" s="97">
        <f t="shared" ref="E1020:E1042" si="225">IF(D1020&gt;Max_Value,Max_Value,IF(D1020&lt;0,0,D1020))</f>
        <v>5</v>
      </c>
      <c r="F1020" s="117">
        <f t="shared" ref="F1020:F1042" si="226">E1020</f>
        <v>5</v>
      </c>
      <c r="G1020" s="61" t="s">
        <v>22972</v>
      </c>
    </row>
    <row r="1021" spans="1:7">
      <c r="A1021" s="56"/>
      <c r="B1021" s="56" t="s">
        <v>22973</v>
      </c>
      <c r="C1021" s="39">
        <f>Matrix!B2184</f>
        <v>0</v>
      </c>
      <c r="D1021" s="93">
        <f t="shared" si="224"/>
        <v>5</v>
      </c>
      <c r="E1021" s="97">
        <f t="shared" si="225"/>
        <v>5</v>
      </c>
      <c r="F1021" s="117">
        <f t="shared" si="226"/>
        <v>5</v>
      </c>
      <c r="G1021" s="61" t="s">
        <v>22974</v>
      </c>
    </row>
    <row r="1022" spans="1:7">
      <c r="A1022" s="56"/>
      <c r="B1022" s="56" t="s">
        <v>22975</v>
      </c>
      <c r="C1022" s="39">
        <f>Matrix!B2185</f>
        <v>0</v>
      </c>
      <c r="D1022" s="93">
        <f t="shared" si="224"/>
        <v>5</v>
      </c>
      <c r="E1022" s="97">
        <f t="shared" si="225"/>
        <v>5</v>
      </c>
      <c r="F1022" s="117">
        <f t="shared" si="226"/>
        <v>5</v>
      </c>
      <c r="G1022" s="61" t="s">
        <v>22976</v>
      </c>
    </row>
    <row r="1023" spans="1:7">
      <c r="A1023" s="56"/>
      <c r="B1023" s="56" t="s">
        <v>22977</v>
      </c>
      <c r="C1023" s="39">
        <f>Matrix!B2186</f>
        <v>0</v>
      </c>
      <c r="D1023" s="93">
        <f t="shared" si="224"/>
        <v>5</v>
      </c>
      <c r="E1023" s="97">
        <f t="shared" si="225"/>
        <v>5</v>
      </c>
      <c r="F1023" s="117">
        <f t="shared" si="226"/>
        <v>5</v>
      </c>
      <c r="G1023" s="61" t="s">
        <v>22978</v>
      </c>
    </row>
    <row r="1024" spans="1:7">
      <c r="A1024" s="56"/>
      <c r="B1024" s="56" t="s">
        <v>22979</v>
      </c>
      <c r="C1024" s="39">
        <f>Matrix!B2187</f>
        <v>0</v>
      </c>
      <c r="D1024" s="93">
        <f t="shared" si="224"/>
        <v>5</v>
      </c>
      <c r="E1024" s="97">
        <f t="shared" si="225"/>
        <v>5</v>
      </c>
      <c r="F1024" s="117">
        <f t="shared" si="226"/>
        <v>5</v>
      </c>
      <c r="G1024" s="61" t="s">
        <v>22980</v>
      </c>
    </row>
    <row r="1025" spans="1:7">
      <c r="A1025" s="56"/>
      <c r="B1025" s="56" t="s">
        <v>22981</v>
      </c>
      <c r="C1025" s="39">
        <f>Matrix!B2188</f>
        <v>0</v>
      </c>
      <c r="D1025" s="93">
        <f t="shared" si="224"/>
        <v>5</v>
      </c>
      <c r="E1025" s="97">
        <f t="shared" si="225"/>
        <v>5</v>
      </c>
      <c r="F1025" s="117">
        <f t="shared" si="226"/>
        <v>5</v>
      </c>
      <c r="G1025" s="61" t="s">
        <v>22982</v>
      </c>
    </row>
    <row r="1026" spans="1:7">
      <c r="A1026" s="56"/>
      <c r="B1026" s="56" t="s">
        <v>22983</v>
      </c>
      <c r="C1026" s="39">
        <f>Matrix!B2189</f>
        <v>0</v>
      </c>
      <c r="D1026" s="93">
        <f t="shared" si="224"/>
        <v>5</v>
      </c>
      <c r="E1026" s="97">
        <f t="shared" si="225"/>
        <v>5</v>
      </c>
      <c r="F1026" s="117">
        <f t="shared" si="226"/>
        <v>5</v>
      </c>
      <c r="G1026" s="61" t="s">
        <v>22984</v>
      </c>
    </row>
    <row r="1027" spans="1:7">
      <c r="A1027" s="56"/>
      <c r="B1027" s="56" t="s">
        <v>22985</v>
      </c>
      <c r="C1027" s="39">
        <f>Matrix!B2190</f>
        <v>0</v>
      </c>
      <c r="D1027" s="93">
        <f t="shared" si="224"/>
        <v>5</v>
      </c>
      <c r="E1027" s="97">
        <f t="shared" si="225"/>
        <v>5</v>
      </c>
      <c r="F1027" s="117">
        <f t="shared" si="226"/>
        <v>5</v>
      </c>
      <c r="G1027" s="61" t="s">
        <v>22986</v>
      </c>
    </row>
    <row r="1028" spans="1:7">
      <c r="A1028" s="56"/>
      <c r="B1028" s="56" t="s">
        <v>22987</v>
      </c>
      <c r="C1028" s="39">
        <f>Matrix!B2191</f>
        <v>0</v>
      </c>
      <c r="D1028" s="93">
        <f t="shared" si="224"/>
        <v>5</v>
      </c>
      <c r="E1028" s="97">
        <f t="shared" si="225"/>
        <v>5</v>
      </c>
      <c r="F1028" s="117">
        <f t="shared" si="226"/>
        <v>5</v>
      </c>
      <c r="G1028" s="61" t="s">
        <v>22988</v>
      </c>
    </row>
    <row r="1029" spans="1:7">
      <c r="A1029" s="56"/>
      <c r="B1029" s="56" t="s">
        <v>22989</v>
      </c>
      <c r="C1029" s="39">
        <f>Matrix!B2192</f>
        <v>0</v>
      </c>
      <c r="D1029" s="93">
        <f t="shared" si="224"/>
        <v>5</v>
      </c>
      <c r="E1029" s="97">
        <f t="shared" si="225"/>
        <v>5</v>
      </c>
      <c r="F1029" s="117">
        <f t="shared" si="226"/>
        <v>5</v>
      </c>
      <c r="G1029" s="61" t="s">
        <v>22990</v>
      </c>
    </row>
    <row r="1030" spans="1:7">
      <c r="A1030" s="56"/>
      <c r="B1030" s="56" t="s">
        <v>22991</v>
      </c>
      <c r="C1030" s="39">
        <f>Matrix!B2193</f>
        <v>0</v>
      </c>
      <c r="D1030" s="93">
        <f t="shared" si="224"/>
        <v>5</v>
      </c>
      <c r="E1030" s="97">
        <f t="shared" si="225"/>
        <v>5</v>
      </c>
      <c r="F1030" s="117">
        <f t="shared" si="226"/>
        <v>5</v>
      </c>
      <c r="G1030" s="61" t="s">
        <v>22992</v>
      </c>
    </row>
    <row r="1031" spans="1:7">
      <c r="A1031" s="56"/>
      <c r="B1031" s="56" t="s">
        <v>22993</v>
      </c>
      <c r="C1031" s="39">
        <f>Matrix!B2194</f>
        <v>0</v>
      </c>
      <c r="D1031" s="93">
        <f t="shared" si="224"/>
        <v>5</v>
      </c>
      <c r="E1031" s="97">
        <f t="shared" si="225"/>
        <v>5</v>
      </c>
      <c r="F1031" s="117">
        <f t="shared" si="226"/>
        <v>5</v>
      </c>
      <c r="G1031" s="61" t="s">
        <v>22994</v>
      </c>
    </row>
    <row r="1032" spans="1:7">
      <c r="A1032" s="56"/>
      <c r="B1032" s="56" t="s">
        <v>22995</v>
      </c>
      <c r="C1032" s="39">
        <f>Matrix!B2195</f>
        <v>0</v>
      </c>
      <c r="D1032" s="93">
        <f t="shared" si="224"/>
        <v>5</v>
      </c>
      <c r="E1032" s="97">
        <f t="shared" si="225"/>
        <v>5</v>
      </c>
      <c r="F1032" s="117">
        <f t="shared" si="226"/>
        <v>5</v>
      </c>
      <c r="G1032" s="61" t="s">
        <v>22996</v>
      </c>
    </row>
    <row r="1033" spans="1:7">
      <c r="A1033" s="56"/>
      <c r="B1033" s="56" t="s">
        <v>22997</v>
      </c>
      <c r="C1033" s="39">
        <f>Matrix!B2196</f>
        <v>0</v>
      </c>
      <c r="D1033" s="93">
        <f t="shared" si="224"/>
        <v>5</v>
      </c>
      <c r="E1033" s="97">
        <f t="shared" si="225"/>
        <v>5</v>
      </c>
      <c r="F1033" s="117">
        <f t="shared" si="226"/>
        <v>5</v>
      </c>
      <c r="G1033" s="61" t="s">
        <v>22998</v>
      </c>
    </row>
    <row r="1034" spans="1:7">
      <c r="A1034" s="56"/>
      <c r="B1034" s="56" t="s">
        <v>22999</v>
      </c>
      <c r="C1034" s="39">
        <f>Matrix!B2197</f>
        <v>0</v>
      </c>
      <c r="D1034" s="93">
        <f t="shared" si="224"/>
        <v>5</v>
      </c>
      <c r="E1034" s="97">
        <f t="shared" si="225"/>
        <v>5</v>
      </c>
      <c r="F1034" s="117">
        <f t="shared" si="226"/>
        <v>5</v>
      </c>
      <c r="G1034" s="61" t="s">
        <v>23000</v>
      </c>
    </row>
    <row r="1035" spans="1:7">
      <c r="A1035" s="56"/>
      <c r="B1035" s="56" t="s">
        <v>23001</v>
      </c>
      <c r="C1035" s="39">
        <f>Matrix!B2198</f>
        <v>0</v>
      </c>
      <c r="D1035" s="93">
        <f t="shared" si="224"/>
        <v>5</v>
      </c>
      <c r="E1035" s="97">
        <f t="shared" si="225"/>
        <v>5</v>
      </c>
      <c r="F1035" s="117">
        <f t="shared" si="226"/>
        <v>5</v>
      </c>
      <c r="G1035" s="61" t="s">
        <v>23002</v>
      </c>
    </row>
    <row r="1036" spans="1:7">
      <c r="A1036" s="56"/>
      <c r="B1036" s="56" t="s">
        <v>23003</v>
      </c>
      <c r="C1036" s="39">
        <f>Matrix!B2199</f>
        <v>0</v>
      </c>
      <c r="D1036" s="93">
        <f t="shared" si="224"/>
        <v>5</v>
      </c>
      <c r="E1036" s="97">
        <f t="shared" si="225"/>
        <v>5</v>
      </c>
      <c r="F1036" s="117">
        <f t="shared" si="226"/>
        <v>5</v>
      </c>
      <c r="G1036" s="61" t="s">
        <v>23004</v>
      </c>
    </row>
    <row r="1037" spans="1:7">
      <c r="A1037" s="56"/>
      <c r="B1037" s="56" t="s">
        <v>23005</v>
      </c>
      <c r="C1037" s="39">
        <f>Matrix!B2200</f>
        <v>0</v>
      </c>
      <c r="D1037" s="93">
        <f t="shared" si="224"/>
        <v>5</v>
      </c>
      <c r="E1037" s="97">
        <f t="shared" si="225"/>
        <v>5</v>
      </c>
      <c r="F1037" s="117">
        <f t="shared" si="226"/>
        <v>5</v>
      </c>
      <c r="G1037" s="61" t="s">
        <v>23006</v>
      </c>
    </row>
    <row r="1038" spans="1:7">
      <c r="A1038" s="56"/>
      <c r="B1038" s="56" t="s">
        <v>23007</v>
      </c>
      <c r="C1038" s="39">
        <f>Matrix!B2201</f>
        <v>0</v>
      </c>
      <c r="D1038" s="93">
        <f t="shared" si="224"/>
        <v>5</v>
      </c>
      <c r="E1038" s="97">
        <f t="shared" si="225"/>
        <v>5</v>
      </c>
      <c r="F1038" s="117">
        <f t="shared" si="226"/>
        <v>5</v>
      </c>
      <c r="G1038" s="61" t="s">
        <v>23008</v>
      </c>
    </row>
    <row r="1039" spans="1:7">
      <c r="A1039" s="56"/>
      <c r="B1039" s="56" t="s">
        <v>23009</v>
      </c>
      <c r="C1039" s="39">
        <f>Matrix!B2202</f>
        <v>0</v>
      </c>
      <c r="D1039" s="93">
        <f t="shared" si="224"/>
        <v>5</v>
      </c>
      <c r="E1039" s="97">
        <f t="shared" si="225"/>
        <v>5</v>
      </c>
      <c r="F1039" s="117">
        <f t="shared" si="226"/>
        <v>5</v>
      </c>
      <c r="G1039" s="61" t="s">
        <v>23010</v>
      </c>
    </row>
    <row r="1040" spans="1:7">
      <c r="A1040" s="56"/>
      <c r="B1040" s="56" t="s">
        <v>23011</v>
      </c>
      <c r="C1040" s="39">
        <f>Matrix!B2203</f>
        <v>0</v>
      </c>
      <c r="D1040" s="93">
        <f t="shared" si="224"/>
        <v>5</v>
      </c>
      <c r="E1040" s="97">
        <f t="shared" si="225"/>
        <v>5</v>
      </c>
      <c r="F1040" s="117">
        <f t="shared" si="226"/>
        <v>5</v>
      </c>
      <c r="G1040" s="61" t="s">
        <v>23012</v>
      </c>
    </row>
    <row r="1041" spans="1:7">
      <c r="A1041" s="56"/>
      <c r="B1041" s="56" t="s">
        <v>23013</v>
      </c>
      <c r="C1041" s="39">
        <f>Matrix!B2204</f>
        <v>0</v>
      </c>
      <c r="D1041" s="93">
        <f t="shared" si="224"/>
        <v>5</v>
      </c>
      <c r="E1041" s="97">
        <f t="shared" si="225"/>
        <v>5</v>
      </c>
      <c r="F1041" s="117">
        <f t="shared" si="226"/>
        <v>5</v>
      </c>
      <c r="G1041" s="61" t="s">
        <v>23014</v>
      </c>
    </row>
    <row r="1042" spans="1:7">
      <c r="A1042" s="56"/>
      <c r="B1042" s="56" t="s">
        <v>23015</v>
      </c>
      <c r="C1042" s="39">
        <f>Matrix!B2205</f>
        <v>0</v>
      </c>
      <c r="D1042" s="93">
        <f t="shared" si="224"/>
        <v>5</v>
      </c>
      <c r="E1042" s="97">
        <f t="shared" si="225"/>
        <v>5</v>
      </c>
      <c r="F1042" s="117">
        <f t="shared" si="226"/>
        <v>5</v>
      </c>
      <c r="G1042" s="61" t="s">
        <v>11497</v>
      </c>
    </row>
    <row r="1043" spans="1:7">
      <c r="A1043" s="57">
        <v>16.3</v>
      </c>
      <c r="B1043" s="57" t="s">
        <v>22009</v>
      </c>
      <c r="C1043" s="100"/>
      <c r="D1043" s="100"/>
      <c r="E1043" s="100"/>
      <c r="F1043" s="100"/>
      <c r="G1043" s="57"/>
    </row>
    <row r="1044" spans="1:7">
      <c r="A1044" s="56"/>
      <c r="B1044" s="56" t="s">
        <v>23016</v>
      </c>
      <c r="C1044" s="39">
        <f>Matrix!B5558</f>
        <v>0</v>
      </c>
      <c r="D1044" s="93">
        <f>ROUNDUP(ABS(75-C1044)/Base_Value*inher_factor,1)</f>
        <v>5</v>
      </c>
      <c r="E1044" s="97">
        <f>IF(D1044&gt;Max_Value,Max_Value,IF(D1044&lt;0,0,D1044))</f>
        <v>5</v>
      </c>
      <c r="F1044" s="117">
        <f>MAX(F996:F1042)</f>
        <v>5</v>
      </c>
      <c r="G1044" s="61" t="s">
        <v>22078</v>
      </c>
    </row>
    <row r="1045" spans="1:7" ht="18" thickBot="1">
      <c r="A1045" s="54">
        <v>21</v>
      </c>
      <c r="B1045" s="54" t="s">
        <v>23017</v>
      </c>
      <c r="C1045" s="99"/>
      <c r="D1045" s="99"/>
      <c r="E1045" s="99"/>
      <c r="F1045" s="99"/>
      <c r="G1045" s="55"/>
    </row>
    <row r="1046" spans="1:7" ht="18" thickTop="1">
      <c r="A1046" s="56"/>
      <c r="B1046" s="56" t="s">
        <v>23018</v>
      </c>
      <c r="C1046" s="39">
        <f>Matrix!B1727</f>
        <v>0</v>
      </c>
      <c r="D1046" s="93">
        <f t="shared" ref="D1046:D1057" si="227">ROUNDUP(ABS(75-C1046)/(Base_Value*meridian_factor-3),1)</f>
        <v>6.3</v>
      </c>
      <c r="E1046" s="97">
        <f t="shared" ref="E1046:E1057" si="228">IF(D1046&gt;Max_Value,Max_Value,IF(D1046&lt;0,0,D1046))</f>
        <v>5</v>
      </c>
      <c r="F1046" s="117">
        <f t="shared" ref="F1046:F1057" si="229">E1046</f>
        <v>5</v>
      </c>
      <c r="G1046" s="40" t="s">
        <v>11531</v>
      </c>
    </row>
    <row r="1047" spans="1:7">
      <c r="A1047" s="56"/>
      <c r="B1047" s="56" t="s">
        <v>23019</v>
      </c>
      <c r="C1047" s="39">
        <f>Matrix!B1723</f>
        <v>0</v>
      </c>
      <c r="D1047" s="93">
        <f t="shared" si="227"/>
        <v>6.3</v>
      </c>
      <c r="E1047" s="97">
        <f t="shared" si="228"/>
        <v>5</v>
      </c>
      <c r="F1047" s="117">
        <f t="shared" si="229"/>
        <v>5</v>
      </c>
      <c r="G1047" s="40" t="s">
        <v>11532</v>
      </c>
    </row>
    <row r="1048" spans="1:7">
      <c r="A1048" s="56"/>
      <c r="B1048" s="56" t="s">
        <v>23020</v>
      </c>
      <c r="C1048" s="39">
        <f>Matrix!B1721</f>
        <v>0</v>
      </c>
      <c r="D1048" s="93">
        <f t="shared" si="227"/>
        <v>6.3</v>
      </c>
      <c r="E1048" s="97">
        <f t="shared" si="228"/>
        <v>5</v>
      </c>
      <c r="F1048" s="117">
        <f t="shared" si="229"/>
        <v>5</v>
      </c>
      <c r="G1048" s="40" t="s">
        <v>11533</v>
      </c>
    </row>
    <row r="1049" spans="1:7">
      <c r="A1049" s="56"/>
      <c r="B1049" s="56" t="s">
        <v>23021</v>
      </c>
      <c r="C1049" s="39">
        <f>Matrix!B1722</f>
        <v>0</v>
      </c>
      <c r="D1049" s="93">
        <f t="shared" si="227"/>
        <v>6.3</v>
      </c>
      <c r="E1049" s="97">
        <f t="shared" si="228"/>
        <v>5</v>
      </c>
      <c r="F1049" s="117">
        <f t="shared" si="229"/>
        <v>5</v>
      </c>
      <c r="G1049" s="40" t="s">
        <v>11534</v>
      </c>
    </row>
    <row r="1050" spans="1:7">
      <c r="A1050" s="56"/>
      <c r="B1050" s="56" t="s">
        <v>23022</v>
      </c>
      <c r="C1050" s="39">
        <f>Matrix!B1713</f>
        <v>0</v>
      </c>
      <c r="D1050" s="93">
        <f t="shared" si="227"/>
        <v>6.3</v>
      </c>
      <c r="E1050" s="97">
        <f t="shared" si="228"/>
        <v>5</v>
      </c>
      <c r="F1050" s="117">
        <f t="shared" si="229"/>
        <v>5</v>
      </c>
      <c r="G1050" s="40" t="s">
        <v>11535</v>
      </c>
    </row>
    <row r="1051" spans="1:7">
      <c r="A1051" s="56"/>
      <c r="B1051" s="56" t="s">
        <v>23023</v>
      </c>
      <c r="C1051" s="39">
        <f>Matrix!B1716</f>
        <v>0</v>
      </c>
      <c r="D1051" s="93">
        <f t="shared" si="227"/>
        <v>6.3</v>
      </c>
      <c r="E1051" s="97">
        <f t="shared" si="228"/>
        <v>5</v>
      </c>
      <c r="F1051" s="117">
        <f t="shared" si="229"/>
        <v>5</v>
      </c>
      <c r="G1051" s="40" t="s">
        <v>11536</v>
      </c>
    </row>
    <row r="1052" spans="1:7">
      <c r="A1052" s="56"/>
      <c r="B1052" s="56" t="s">
        <v>23024</v>
      </c>
      <c r="C1052" s="39">
        <f>Matrix!B1726</f>
        <v>0</v>
      </c>
      <c r="D1052" s="93">
        <f t="shared" si="227"/>
        <v>6.3</v>
      </c>
      <c r="E1052" s="97">
        <f t="shared" si="228"/>
        <v>5</v>
      </c>
      <c r="F1052" s="117">
        <f t="shared" si="229"/>
        <v>5</v>
      </c>
      <c r="G1052" s="40" t="s">
        <v>11537</v>
      </c>
    </row>
    <row r="1053" spans="1:7">
      <c r="B1053" s="56" t="s">
        <v>23025</v>
      </c>
      <c r="C1053" s="39">
        <f>Matrix!B1714</f>
        <v>0</v>
      </c>
      <c r="D1053" s="93">
        <f t="shared" si="227"/>
        <v>6.3</v>
      </c>
      <c r="E1053" s="97">
        <f t="shared" si="228"/>
        <v>5</v>
      </c>
      <c r="F1053" s="117">
        <f t="shared" si="229"/>
        <v>5</v>
      </c>
      <c r="G1053" s="40" t="s">
        <v>11538</v>
      </c>
    </row>
    <row r="1054" spans="1:7">
      <c r="A1054" s="85"/>
      <c r="B1054" s="56" t="s">
        <v>23026</v>
      </c>
      <c r="C1054" s="39">
        <f>Matrix!B1732</f>
        <v>0</v>
      </c>
      <c r="D1054" s="93">
        <f t="shared" si="227"/>
        <v>6.3</v>
      </c>
      <c r="E1054" s="97">
        <f t="shared" si="228"/>
        <v>5</v>
      </c>
      <c r="F1054" s="117">
        <f t="shared" si="229"/>
        <v>5</v>
      </c>
      <c r="G1054" s="40" t="s">
        <v>11539</v>
      </c>
    </row>
    <row r="1055" spans="1:7">
      <c r="A1055" s="40"/>
      <c r="B1055" s="56" t="s">
        <v>23027</v>
      </c>
      <c r="C1055" s="39">
        <f>Matrix!B1724</f>
        <v>0</v>
      </c>
      <c r="D1055" s="93">
        <f t="shared" si="227"/>
        <v>6.3</v>
      </c>
      <c r="E1055" s="97">
        <f t="shared" si="228"/>
        <v>5</v>
      </c>
      <c r="F1055" s="117">
        <f t="shared" si="229"/>
        <v>5</v>
      </c>
      <c r="G1055" s="40" t="s">
        <v>11540</v>
      </c>
    </row>
    <row r="1056" spans="1:7">
      <c r="A1056" s="40"/>
      <c r="B1056" s="56" t="s">
        <v>23028</v>
      </c>
      <c r="C1056" s="39">
        <f>Matrix!B1730</f>
        <v>0</v>
      </c>
      <c r="D1056" s="93">
        <f t="shared" si="227"/>
        <v>6.3</v>
      </c>
      <c r="E1056" s="97">
        <f t="shared" si="228"/>
        <v>5</v>
      </c>
      <c r="F1056" s="117">
        <f t="shared" si="229"/>
        <v>5</v>
      </c>
      <c r="G1056" s="40" t="s">
        <v>11541</v>
      </c>
    </row>
    <row r="1057" spans="1:10">
      <c r="A1057" s="40"/>
      <c r="B1057" s="63" t="s">
        <v>23029</v>
      </c>
      <c r="C1057" s="39">
        <f>Matrix!B1725</f>
        <v>0</v>
      </c>
      <c r="D1057" s="93">
        <f t="shared" si="227"/>
        <v>6.3</v>
      </c>
      <c r="E1057" s="97">
        <f t="shared" si="228"/>
        <v>5</v>
      </c>
      <c r="F1057" s="117">
        <f t="shared" si="229"/>
        <v>5</v>
      </c>
      <c r="G1057" s="44" t="s">
        <v>11542</v>
      </c>
    </row>
    <row r="1058" spans="1:10" ht="18" thickBot="1">
      <c r="A1058" s="54">
        <v>22</v>
      </c>
      <c r="B1058" s="54" t="s">
        <v>23030</v>
      </c>
      <c r="C1058" s="99"/>
      <c r="D1058" s="99"/>
      <c r="E1058" s="99"/>
      <c r="F1058" s="99"/>
      <c r="G1058" s="54"/>
    </row>
    <row r="1059" spans="1:10" ht="18" thickTop="1">
      <c r="A1059" s="40"/>
      <c r="B1059" s="56"/>
      <c r="D1059" s="93"/>
      <c r="E1059" s="97"/>
      <c r="F1059" s="66"/>
      <c r="G1059" s="40"/>
    </row>
    <row r="1060" spans="1:10">
      <c r="A1060" s="40"/>
      <c r="B1060" s="56"/>
      <c r="D1060" s="93"/>
      <c r="E1060" s="97"/>
      <c r="F1060" s="66"/>
      <c r="G1060" s="56"/>
    </row>
    <row r="1061" spans="1:10" ht="18" thickBot="1">
      <c r="A1061" s="54">
        <v>23</v>
      </c>
      <c r="B1061" s="54" t="s">
        <v>23031</v>
      </c>
      <c r="C1061" s="99"/>
      <c r="D1061" s="99"/>
      <c r="E1061" s="99"/>
      <c r="F1061" s="99"/>
      <c r="G1061" s="54"/>
    </row>
    <row r="1062" spans="1:10" ht="18" thickTop="1">
      <c r="A1062" s="56"/>
      <c r="B1062" s="56"/>
      <c r="D1062" s="93"/>
      <c r="E1062" s="97"/>
      <c r="F1062" s="66"/>
      <c r="G1062" s="56"/>
    </row>
    <row r="1063" spans="1:10">
      <c r="A1063" s="56"/>
      <c r="B1063" s="56"/>
      <c r="D1063" s="93"/>
      <c r="E1063" s="97"/>
      <c r="F1063" s="66"/>
      <c r="G1063" s="56"/>
    </row>
    <row r="1064" spans="1:10">
      <c r="A1064" s="56"/>
      <c r="B1064" s="56"/>
      <c r="D1064" s="93"/>
      <c r="E1064" s="97"/>
      <c r="F1064" s="66"/>
      <c r="G1064" s="56"/>
    </row>
    <row r="1065" spans="1:10" ht="18" thickBot="1">
      <c r="A1065" s="54">
        <v>24</v>
      </c>
      <c r="B1065" s="54" t="s">
        <v>23032</v>
      </c>
      <c r="C1065" s="99"/>
      <c r="D1065" s="99"/>
      <c r="E1065" s="99"/>
      <c r="F1065" s="99"/>
      <c r="G1065" s="54"/>
    </row>
    <row r="1066" spans="1:10" ht="18" thickTop="1">
      <c r="A1066" s="56"/>
      <c r="B1066" s="56"/>
      <c r="D1066" s="93"/>
      <c r="E1066" s="97"/>
      <c r="F1066" s="66"/>
      <c r="G1066" s="56"/>
    </row>
    <row r="1067" spans="1:10">
      <c r="A1067" s="56"/>
      <c r="B1067" s="56"/>
      <c r="D1067" s="93"/>
      <c r="E1067" s="97"/>
      <c r="F1067" s="66"/>
      <c r="G1067" s="56"/>
    </row>
    <row r="1068" spans="1:10">
      <c r="A1068" s="56"/>
      <c r="B1068" s="56"/>
      <c r="D1068" s="93"/>
      <c r="E1068" s="97"/>
      <c r="F1068" s="66"/>
      <c r="G1068" s="56"/>
    </row>
    <row r="1069" spans="1:10">
      <c r="A1069" s="56"/>
      <c r="B1069" s="56"/>
      <c r="D1069" s="93"/>
      <c r="E1069" s="97"/>
      <c r="F1069" s="66"/>
      <c r="G1069" s="56"/>
    </row>
    <row r="1070" spans="1:10" ht="18" thickBot="1">
      <c r="A1070" s="54">
        <v>25</v>
      </c>
      <c r="B1070" s="54" t="s">
        <v>23859</v>
      </c>
      <c r="C1070" s="99"/>
      <c r="D1070" s="99"/>
      <c r="E1070" s="99"/>
      <c r="F1070" s="99"/>
      <c r="G1070" s="55"/>
    </row>
    <row r="1071" spans="1:10" ht="18" thickTop="1">
      <c r="A1071" s="57">
        <v>25.1</v>
      </c>
      <c r="B1071" s="57" t="s">
        <v>23860</v>
      </c>
      <c r="C1071" s="100"/>
      <c r="D1071" s="100"/>
      <c r="E1071" s="100"/>
      <c r="F1071" s="100"/>
      <c r="G1071" s="57"/>
    </row>
    <row r="1072" spans="1:10">
      <c r="A1072" s="56"/>
      <c r="B1072" s="56" t="s">
        <v>23033</v>
      </c>
      <c r="C1072" s="39">
        <f>Matrix!B3770</f>
        <v>0</v>
      </c>
      <c r="D1072" s="93">
        <f t="shared" ref="D1072:D1103" si="230">ROUNDUP(ABS(75-C1072)/Base_Value*herb_factor,1)</f>
        <v>5</v>
      </c>
      <c r="E1072" s="97">
        <f t="shared" ref="E1072:E1103" si="231">IF(D1072&gt;Max_Value,Max_Value,IF(D1072&lt;0,0,D1072))</f>
        <v>5</v>
      </c>
      <c r="F1072" s="40" t="s">
        <v>11651</v>
      </c>
      <c r="G1072" s="39" t="str">
        <f>Matrix!C3770</f>
        <v>小木通 威灵仙 -- 中草药。祛风湿，通经络：主治风寒湿痹，肢节疼痛，屈伸不利者，可治诸骨鲠咽。</v>
      </c>
      <c r="H1072" t="str">
        <f t="shared" ref="H1072:H1104" si="232">F1072</f>
        <v>小木通</v>
      </c>
      <c r="I1072" s="124">
        <f t="shared" ref="I1072:I1104" si="233">E1072</f>
        <v>5</v>
      </c>
      <c r="J1072" s="124" t="str">
        <f t="shared" ref="J1072:J1103" si="234">G1072</f>
        <v>小木通 威灵仙 -- 中草药。祛风湿，通经络：主治风寒湿痹，肢节疼痛，屈伸不利者，可治诸骨鲠咽。</v>
      </c>
    </row>
    <row r="1073" spans="1:10">
      <c r="A1073" s="56"/>
      <c r="B1073" s="56" t="s">
        <v>23034</v>
      </c>
      <c r="C1073" s="39">
        <f>Matrix!B3771</f>
        <v>0</v>
      </c>
      <c r="D1073" s="93">
        <f t="shared" si="230"/>
        <v>5</v>
      </c>
      <c r="E1073" s="97">
        <f t="shared" si="231"/>
        <v>5</v>
      </c>
      <c r="F1073" s="40" t="s">
        <v>11526</v>
      </c>
      <c r="G1073" s="39" t="str">
        <f>Matrix!C3771</f>
        <v>女贞子 -- 中草药。 \补肾滋阴，养肝明目。又可强心、健腰膝、滋养通便、乌须明目、镇静镇痛、消炎解热、益阴安神、清虚弱。女贞子叶可治疮、除风、散血、消肿定痛</v>
      </c>
      <c r="H1073" t="str">
        <f t="shared" si="232"/>
        <v>女贞子</v>
      </c>
      <c r="I1073" s="124">
        <f t="shared" si="233"/>
        <v>5</v>
      </c>
      <c r="J1073" s="124" t="str">
        <f t="shared" si="234"/>
        <v>女贞子 -- 中草药。 \补肾滋阴，养肝明目。又可强心、健腰膝、滋养通便、乌须明目、镇静镇痛、消炎解热、益阴安神、清虚弱。女贞子叶可治疮、除风、散血、消肿定痛</v>
      </c>
    </row>
    <row r="1074" spans="1:10">
      <c r="A1074" s="63"/>
      <c r="B1074" s="56" t="s">
        <v>23035</v>
      </c>
      <c r="C1074" s="39">
        <f>Matrix!B3772</f>
        <v>0</v>
      </c>
      <c r="D1074" s="93">
        <f t="shared" si="230"/>
        <v>5</v>
      </c>
      <c r="E1074" s="97">
        <f t="shared" si="231"/>
        <v>5</v>
      </c>
      <c r="F1074" s="40" t="s">
        <v>23607</v>
      </c>
      <c r="G1074" s="39" t="str">
        <f>Matrix!C3772</f>
        <v>锯棕榈 -- 中草药。 \ 保持前列腺正常体积及其功能</v>
      </c>
      <c r="H1074" t="str">
        <f t="shared" si="232"/>
        <v>锯棕榈</v>
      </c>
      <c r="I1074" s="124">
        <f t="shared" si="233"/>
        <v>5</v>
      </c>
      <c r="J1074" s="124" t="str">
        <f t="shared" si="234"/>
        <v>锯棕榈 -- 中草药。 \ 保持前列腺正常体积及其功能</v>
      </c>
    </row>
    <row r="1075" spans="1:10">
      <c r="A1075" s="56"/>
      <c r="B1075" s="56" t="s">
        <v>23036</v>
      </c>
      <c r="C1075" s="39">
        <f>Matrix!B3773</f>
        <v>0</v>
      </c>
      <c r="D1075" s="93">
        <f t="shared" si="230"/>
        <v>5</v>
      </c>
      <c r="E1075" s="97">
        <f t="shared" si="231"/>
        <v>5</v>
      </c>
      <c r="F1075" s="40" t="s">
        <v>23608</v>
      </c>
      <c r="G1075" s="39" t="str">
        <f>Matrix!C3773</f>
        <v>大黑根 -- 中草药。 \治疗伤口愈合</v>
      </c>
      <c r="H1075" t="str">
        <f t="shared" si="232"/>
        <v>大黑根</v>
      </c>
      <c r="I1075" s="124">
        <f t="shared" si="233"/>
        <v>5</v>
      </c>
      <c r="J1075" s="124" t="str">
        <f t="shared" si="234"/>
        <v>大黑根 -- 中草药。 \治疗伤口愈合</v>
      </c>
    </row>
    <row r="1076" spans="1:10">
      <c r="B1076" s="56" t="s">
        <v>23037</v>
      </c>
      <c r="C1076" s="39">
        <f>Matrix!B3774</f>
        <v>0</v>
      </c>
      <c r="D1076" s="93">
        <f t="shared" si="230"/>
        <v>5</v>
      </c>
      <c r="E1076" s="97">
        <f t="shared" si="231"/>
        <v>5</v>
      </c>
      <c r="F1076" s="40" t="s">
        <v>11652</v>
      </c>
      <c r="G1076" s="39" t="str">
        <f>Matrix!C3774</f>
        <v>川芎 -- 中草药。 \性味辛，性温。归肝、胆、心包经。功能活血行气、袪风止痛。</v>
      </c>
      <c r="H1076" t="str">
        <f t="shared" si="232"/>
        <v>川芎</v>
      </c>
      <c r="I1076" s="124">
        <f t="shared" si="233"/>
        <v>5</v>
      </c>
      <c r="J1076" s="124" t="str">
        <f t="shared" si="234"/>
        <v>川芎 -- 中草药。 \性味辛，性温。归肝、胆、心包经。功能活血行气、袪风止痛。</v>
      </c>
    </row>
    <row r="1077" spans="1:10">
      <c r="A1077" s="56"/>
      <c r="B1077" s="56" t="s">
        <v>23038</v>
      </c>
      <c r="C1077" s="39">
        <f>Matrix!B3775</f>
        <v>0</v>
      </c>
      <c r="D1077" s="93">
        <f t="shared" si="230"/>
        <v>5</v>
      </c>
      <c r="E1077" s="97">
        <f t="shared" si="231"/>
        <v>5</v>
      </c>
      <c r="F1077" s="40" t="s">
        <v>11653</v>
      </c>
      <c r="G1077" s="39" t="str">
        <f>Matrix!C3775</f>
        <v>山楂 -- 有降血脂、血压、强心、抗心律不齐等作用，同时，山楂也是健脾开胃、消食化滞、活血化痰的良药。对胸膈脾满、疝气、血淤、闭经等症有很好的疗效。</v>
      </c>
      <c r="H1077" t="str">
        <f t="shared" si="232"/>
        <v>山楂</v>
      </c>
      <c r="I1077" s="124">
        <f t="shared" si="233"/>
        <v>5</v>
      </c>
      <c r="J1077" s="124" t="str">
        <f t="shared" si="234"/>
        <v>山楂 -- 有降血脂、血压、强心、抗心律不齐等作用，同时，山楂也是健脾开胃、消食化滞、活血化痰的良药。对胸膈脾满、疝气、血淤、闭经等症有很好的疗效。</v>
      </c>
    </row>
    <row r="1078" spans="1:10">
      <c r="A1078" s="56"/>
      <c r="B1078" s="56" t="s">
        <v>23039</v>
      </c>
      <c r="C1078" s="39">
        <f>Matrix!B3776</f>
        <v>0</v>
      </c>
      <c r="D1078" s="93">
        <f t="shared" si="230"/>
        <v>5</v>
      </c>
      <c r="E1078" s="97">
        <f t="shared" si="231"/>
        <v>5</v>
      </c>
      <c r="F1078" s="40" t="s">
        <v>23609</v>
      </c>
      <c r="G1078" s="39" t="str">
        <f>Matrix!C3776</f>
        <v>虎杖 -- 中草药。 \祛风利湿，散瘀定痛，止咳化痰。用于关节痹痛、湿热黄疸、经闭、症瘕、咳嗽痰多、水火烫伤；跌扑损伤、痈肿疮毒。</v>
      </c>
      <c r="H1078" t="str">
        <f t="shared" si="232"/>
        <v>虎杖</v>
      </c>
      <c r="I1078" s="124">
        <f t="shared" si="233"/>
        <v>5</v>
      </c>
      <c r="J1078" s="124" t="str">
        <f t="shared" si="234"/>
        <v>虎杖 -- 中草药。 \祛风利湿，散瘀定痛，止咳化痰。用于关节痹痛、湿热黄疸、经闭、症瘕、咳嗽痰多、水火烫伤；跌扑损伤、痈肿疮毒。</v>
      </c>
    </row>
    <row r="1079" spans="1:10">
      <c r="B1079" s="56" t="s">
        <v>23040</v>
      </c>
      <c r="C1079" s="39">
        <f>Matrix!B3777</f>
        <v>0</v>
      </c>
      <c r="D1079" s="93">
        <f t="shared" si="230"/>
        <v>5</v>
      </c>
      <c r="E1079" s="97">
        <f t="shared" si="231"/>
        <v>5</v>
      </c>
      <c r="F1079" s="40" t="s">
        <v>11654</v>
      </c>
      <c r="G1079" s="39" t="str">
        <f>Matrix!C3777</f>
        <v>北美升麻 -- 用于女性问题和沮丧的中草药。 舒缓风湿症引起的肿痛,帮助身心松弛,解除肌肉痉挛,减轻神经痛,镇咳,并帮助支气管放松,帮助生产过程顺利</v>
      </c>
      <c r="H1079" t="str">
        <f t="shared" si="232"/>
        <v>北美升麻</v>
      </c>
      <c r="I1079" s="124">
        <f t="shared" si="233"/>
        <v>5</v>
      </c>
      <c r="J1079" s="124" t="str">
        <f t="shared" si="234"/>
        <v>北美升麻 -- 用于女性问题和沮丧的中草药。 舒缓风湿症引起的肿痛,帮助身心松弛,解除肌肉痉挛,减轻神经痛,镇咳,并帮助支气管放松,帮助生产过程顺利</v>
      </c>
    </row>
    <row r="1080" spans="1:10">
      <c r="A1080" s="56"/>
      <c r="B1080" s="56" t="s">
        <v>23041</v>
      </c>
      <c r="C1080" s="39">
        <f>Matrix!B3778</f>
        <v>0</v>
      </c>
      <c r="D1080" s="93">
        <f t="shared" si="230"/>
        <v>5</v>
      </c>
      <c r="E1080" s="97">
        <f t="shared" si="231"/>
        <v>5</v>
      </c>
      <c r="F1080" s="40" t="s">
        <v>11655</v>
      </c>
      <c r="G1080" s="39" t="str">
        <f>Matrix!C3778</f>
        <v>知 母 -- 中草药。 \清 热 泻 火 、 清 泄 肺 胃 、 退 蒸 除 热 的 功 能 。</v>
      </c>
      <c r="H1080" t="str">
        <f t="shared" si="232"/>
        <v>知 母</v>
      </c>
      <c r="I1080" s="124">
        <f t="shared" si="233"/>
        <v>5</v>
      </c>
      <c r="J1080" s="124" t="str">
        <f t="shared" si="234"/>
        <v>知 母 -- 中草药。 \清 热 泻 火 、 清 泄 肺 胃 、 退 蒸 除 热 的 功 能 。</v>
      </c>
    </row>
    <row r="1081" spans="1:10">
      <c r="A1081" s="56"/>
      <c r="B1081" s="56" t="s">
        <v>23042</v>
      </c>
      <c r="C1081" s="39">
        <f>Matrix!B3779</f>
        <v>0</v>
      </c>
      <c r="D1081" s="93">
        <f t="shared" si="230"/>
        <v>5</v>
      </c>
      <c r="E1081" s="97">
        <f t="shared" si="231"/>
        <v>5</v>
      </c>
      <c r="F1081" s="40" t="s">
        <v>11656</v>
      </c>
      <c r="G1081" s="39" t="str">
        <f>Matrix!C3779</f>
        <v>野山药 -- 用于女性的更年期的中草药。 \降血脂，预防心血管疾病, 缓解更年期障碍及经期不适症候群</v>
      </c>
      <c r="H1081" t="str">
        <f t="shared" si="232"/>
        <v>野山药</v>
      </c>
      <c r="I1081" s="124">
        <f t="shared" si="233"/>
        <v>5</v>
      </c>
      <c r="J1081" s="124" t="str">
        <f t="shared" si="234"/>
        <v>野山药 -- 用于女性的更年期的中草药。 \降血脂，预防心血管疾病, 缓解更年期障碍及经期不适症候群</v>
      </c>
    </row>
    <row r="1082" spans="1:10">
      <c r="A1082" s="56"/>
      <c r="B1082" s="56" t="s">
        <v>23043</v>
      </c>
      <c r="C1082" s="39">
        <f>Matrix!B3780</f>
        <v>0</v>
      </c>
      <c r="D1082" s="93">
        <f t="shared" si="230"/>
        <v>5</v>
      </c>
      <c r="E1082" s="97">
        <f t="shared" si="231"/>
        <v>5</v>
      </c>
      <c r="F1082" s="40" t="s">
        <v>11529</v>
      </c>
      <c r="G1082" s="39" t="str">
        <f>Matrix!C3780</f>
        <v>玄参 -- 中草药。 \清热凉血药的一种，也是滋阴降火的常用药，不仅可以解热，还有除烦止渴、润燥滑肠、利尿、消炎、利咽解毒、强心降压的作用。</v>
      </c>
      <c r="H1082" t="str">
        <f t="shared" si="232"/>
        <v>玄参</v>
      </c>
      <c r="I1082" s="124">
        <f t="shared" si="233"/>
        <v>5</v>
      </c>
      <c r="J1082" s="124" t="str">
        <f t="shared" si="234"/>
        <v>玄参 -- 中草药。 \清热凉血药的一种，也是滋阴降火的常用药，不仅可以解热，还有除烦止渴、润燥滑肠、利尿、消炎、利咽解毒、强心降压的作用。</v>
      </c>
    </row>
    <row r="1083" spans="1:10">
      <c r="B1083" s="56" t="s">
        <v>23044</v>
      </c>
      <c r="C1083" s="39">
        <f>Matrix!B3781</f>
        <v>0</v>
      </c>
      <c r="D1083" s="93">
        <f t="shared" si="230"/>
        <v>5</v>
      </c>
      <c r="E1083" s="97">
        <f t="shared" si="231"/>
        <v>5</v>
      </c>
      <c r="F1083" s="40" t="s">
        <v>11530</v>
      </c>
      <c r="G1083" s="39" t="str">
        <f>Matrix!C3781</f>
        <v>麦门冬 -- 中草药。 \养阴生津，润肺清火。用于肺燥干咳、津伤口渴、心烦失眠、内热消渴。</v>
      </c>
      <c r="H1083" t="str">
        <f t="shared" si="232"/>
        <v>麦门冬</v>
      </c>
      <c r="I1083" s="124">
        <f t="shared" si="233"/>
        <v>5</v>
      </c>
      <c r="J1083" s="124" t="str">
        <f t="shared" si="234"/>
        <v>麦门冬 -- 中草药。 \养阴生津，润肺清火。用于肺燥干咳、津伤口渴、心烦失眠、内热消渴。</v>
      </c>
    </row>
    <row r="1084" spans="1:10">
      <c r="A1084" s="56"/>
      <c r="B1084" s="56" t="s">
        <v>23045</v>
      </c>
      <c r="C1084" s="39">
        <f>Matrix!B3782</f>
        <v>0</v>
      </c>
      <c r="D1084" s="93">
        <f t="shared" si="230"/>
        <v>5</v>
      </c>
      <c r="E1084" s="97">
        <f t="shared" si="231"/>
        <v>5</v>
      </c>
      <c r="F1084" s="40" t="s">
        <v>11657</v>
      </c>
      <c r="G1084" s="39" t="str">
        <f>Matrix!C3782</f>
        <v xml:space="preserve">白芍药 -- 补血养血、平抑肝阳、柔肝止痛。敛阴止汗等功效，适用于阴虚发热、月经不调、胸腹胁肋疼痛、四肢挛急，泻痢腹痛、自汗盗汗、崩漏、带下等症 </v>
      </c>
      <c r="H1084" t="str">
        <f t="shared" si="232"/>
        <v>白芍药</v>
      </c>
      <c r="I1084" s="124">
        <f t="shared" si="233"/>
        <v>5</v>
      </c>
      <c r="J1084" s="124" t="str">
        <f t="shared" si="234"/>
        <v xml:space="preserve">白芍药 -- 补血养血、平抑肝阳、柔肝止痛。敛阴止汗等功效，适用于阴虚发热、月经不调、胸腹胁肋疼痛、四肢挛急，泻痢腹痛、自汗盗汗、崩漏、带下等症 </v>
      </c>
    </row>
    <row r="1085" spans="1:10">
      <c r="A1085" s="56"/>
      <c r="B1085" s="56" t="s">
        <v>23046</v>
      </c>
      <c r="C1085" s="39">
        <f>Matrix!B3784</f>
        <v>0</v>
      </c>
      <c r="D1085" s="93">
        <f t="shared" si="230"/>
        <v>5</v>
      </c>
      <c r="E1085" s="97">
        <f t="shared" si="231"/>
        <v>5</v>
      </c>
      <c r="F1085" s="40" t="s">
        <v>11658</v>
      </c>
      <c r="G1085" s="39" t="str">
        <f>Matrix!C3784</f>
        <v>木通 -- 泻火行水，通利血脉。治小便赤涩，淋浊，水肿，胸中烦热，喉痹咽痛，遍身拘痛，妇女经闭，乳汁不通。</v>
      </c>
      <c r="H1085" t="str">
        <f t="shared" si="232"/>
        <v>木通</v>
      </c>
      <c r="I1085" s="124">
        <f t="shared" si="233"/>
        <v>5</v>
      </c>
      <c r="J1085" s="124" t="str">
        <f t="shared" si="234"/>
        <v>木通 -- 泻火行水，通利血脉。治小便赤涩，淋浊，水肿，胸中烦热，喉痹咽痛，遍身拘痛，妇女经闭，乳汁不通。</v>
      </c>
    </row>
    <row r="1086" spans="1:10">
      <c r="A1086" s="56"/>
      <c r="B1086" s="56" t="s">
        <v>23047</v>
      </c>
      <c r="C1086" s="39">
        <f>Matrix!B3785</f>
        <v>0</v>
      </c>
      <c r="D1086" s="93">
        <f t="shared" si="230"/>
        <v>5</v>
      </c>
      <c r="E1086" s="97">
        <f t="shared" si="231"/>
        <v>5</v>
      </c>
      <c r="F1086" s="40" t="s">
        <v>11659</v>
      </c>
      <c r="G1086" s="39" t="str">
        <f>Matrix!C3785</f>
        <v>泽泻 --利水，渗湿，泄热。治小便不利，水肿胀满，呕吐，泻痢，痰饮，脚气，淋病，尿血。(1)利水渗湿：用于水湿内停之尿少、水肿、泻痢及湿热淋浊等证。</v>
      </c>
      <c r="H1086" t="str">
        <f t="shared" si="232"/>
        <v>泽泻</v>
      </c>
      <c r="I1086" s="124">
        <f t="shared" si="233"/>
        <v>5</v>
      </c>
      <c r="J1086" s="124" t="str">
        <f t="shared" si="234"/>
        <v>泽泻 --利水，渗湿，泄热。治小便不利，水肿胀满，呕吐，泻痢，痰饮，脚气，淋病，尿血。(1)利水渗湿：用于水湿内停之尿少、水肿、泻痢及湿热淋浊等证。</v>
      </c>
    </row>
    <row r="1087" spans="1:10">
      <c r="A1087" s="56"/>
      <c r="B1087" s="56" t="s">
        <v>23048</v>
      </c>
      <c r="C1087" s="39">
        <f>Matrix!B3786</f>
        <v>0</v>
      </c>
      <c r="D1087" s="93">
        <f t="shared" si="230"/>
        <v>5</v>
      </c>
      <c r="E1087" s="97">
        <f t="shared" si="231"/>
        <v>5</v>
      </c>
      <c r="F1087" s="40" t="s">
        <v>11660</v>
      </c>
      <c r="G1087" s="39" t="str">
        <f>Matrix!C3786</f>
        <v>远志 -- 爱情和性爱协调，联机心经和肾经。 \安神益智，祛痰，消肿。用于心肾不交，失眠多梦，健忘惊悸，神志恍惚，咳痰不爽，疮疡肿毒，乳房肿痛。</v>
      </c>
      <c r="H1087" t="str">
        <f t="shared" si="232"/>
        <v>远志</v>
      </c>
      <c r="I1087" s="124">
        <f t="shared" si="233"/>
        <v>5</v>
      </c>
      <c r="J1087" s="124" t="str">
        <f t="shared" si="234"/>
        <v>远志 -- 爱情和性爱协调，联机心经和肾经。 \安神益智，祛痰，消肿。用于心肾不交，失眠多梦，健忘惊悸，神志恍惚，咳痰不爽，疮疡肿毒，乳房肿痛。</v>
      </c>
    </row>
    <row r="1088" spans="1:10">
      <c r="B1088" s="56" t="s">
        <v>23049</v>
      </c>
      <c r="C1088" s="39">
        <f>Matrix!B3787</f>
        <v>0</v>
      </c>
      <c r="D1088" s="93">
        <f t="shared" si="230"/>
        <v>5</v>
      </c>
      <c r="E1088" s="97">
        <f t="shared" si="231"/>
        <v>5</v>
      </c>
      <c r="F1088" s="40" t="s">
        <v>11661</v>
      </c>
      <c r="G1088" s="39" t="str">
        <f>Matrix!C3787</f>
        <v>翻白草 -- 中草药，补气。 \ 清热，解毒，止血，消肿。</v>
      </c>
      <c r="H1088" t="str">
        <f t="shared" si="232"/>
        <v>翻白草</v>
      </c>
      <c r="I1088" s="124">
        <f t="shared" si="233"/>
        <v>5</v>
      </c>
      <c r="J1088" s="124" t="str">
        <f t="shared" si="234"/>
        <v>翻白草 -- 中草药，补气。 \ 清热，解毒，止血，消肿。</v>
      </c>
    </row>
    <row r="1089" spans="1:10">
      <c r="A1089" s="56"/>
      <c r="B1089" s="56" t="s">
        <v>23050</v>
      </c>
      <c r="C1089" s="39">
        <f>Matrix!B3788</f>
        <v>0</v>
      </c>
      <c r="D1089" s="93">
        <f t="shared" si="230"/>
        <v>5</v>
      </c>
      <c r="E1089" s="97">
        <f t="shared" si="231"/>
        <v>5</v>
      </c>
      <c r="F1089" s="40" t="s">
        <v>23610</v>
      </c>
      <c r="G1089" s="39" t="str">
        <f>Matrix!C3788</f>
        <v>地黄 -- 中草药，强肾阴，防止肾衰竭。 \清热生津，凉血止血。用于热病伤阴，舌绛烦渴，发斑发疹，吐血衄血，咽喉肿痛。</v>
      </c>
      <c r="H1089" t="str">
        <f t="shared" si="232"/>
        <v>地黄</v>
      </c>
      <c r="I1089" s="124">
        <f t="shared" si="233"/>
        <v>5</v>
      </c>
      <c r="J1089" s="124" t="str">
        <f t="shared" si="234"/>
        <v>地黄 -- 中草药，强肾阴，防止肾衰竭。 \清热生津，凉血止血。用于热病伤阴，舌绛烦渴，发斑发疹，吐血衄血，咽喉肿痛。</v>
      </c>
    </row>
    <row r="1090" spans="1:10">
      <c r="A1090" s="56"/>
      <c r="B1090" s="56" t="s">
        <v>23051</v>
      </c>
      <c r="C1090" s="39">
        <f>Matrix!B3789</f>
        <v>0</v>
      </c>
      <c r="D1090" s="93">
        <f t="shared" si="230"/>
        <v>5</v>
      </c>
      <c r="E1090" s="97">
        <f t="shared" si="231"/>
        <v>5</v>
      </c>
      <c r="F1090" s="40" t="s">
        <v>11662</v>
      </c>
      <c r="G1090" s="39" t="str">
        <f>Matrix!C3789</f>
        <v>枸杞子-- 治疗肝肾阴亏、腰膝酸软、头晕、健忘、目眩、目昏多泪、消渴、遗精等病症。调节机体免疫功能、延缓衰老、抗脂肪肝、调节血脂和血糖、促进造血功能</v>
      </c>
      <c r="H1090" t="str">
        <f t="shared" si="232"/>
        <v>枸杞子</v>
      </c>
      <c r="I1090" s="124">
        <f t="shared" si="233"/>
        <v>5</v>
      </c>
      <c r="J1090" s="124" t="str">
        <f t="shared" si="234"/>
        <v>枸杞子-- 治疗肝肾阴亏、腰膝酸软、头晕、健忘、目眩、目昏多泪、消渴、遗精等病症。调节机体免疫功能、延缓衰老、抗脂肪肝、调节血脂和血糖、促进造血功能</v>
      </c>
    </row>
    <row r="1091" spans="1:10">
      <c r="A1091" s="56"/>
      <c r="B1091" s="56" t="s">
        <v>23052</v>
      </c>
      <c r="C1091" s="39">
        <f>Matrix!B3790</f>
        <v>0</v>
      </c>
      <c r="D1091" s="93">
        <f t="shared" si="230"/>
        <v>5</v>
      </c>
      <c r="E1091" s="97">
        <f t="shared" si="231"/>
        <v>5</v>
      </c>
      <c r="F1091" s="40" t="s">
        <v>11663</v>
      </c>
      <c r="G1091" s="39" t="str">
        <f>Matrix!C3790</f>
        <v>黄蘖 -- 中草药。 \清热解毒。用治心火亢盛之疮疡肿毒、口舌生疮。</v>
      </c>
      <c r="H1091" t="str">
        <f t="shared" si="232"/>
        <v>黄蘖</v>
      </c>
      <c r="I1091" s="124">
        <f t="shared" si="233"/>
        <v>5</v>
      </c>
      <c r="J1091" s="124" t="str">
        <f t="shared" si="234"/>
        <v>黄蘖 -- 中草药。 \清热解毒。用治心火亢盛之疮疡肿毒、口舌生疮。</v>
      </c>
    </row>
    <row r="1092" spans="1:10">
      <c r="A1092" s="56"/>
      <c r="B1092" s="56" t="s">
        <v>23053</v>
      </c>
      <c r="C1092" s="39">
        <f>Matrix!B3791</f>
        <v>0</v>
      </c>
      <c r="D1092" s="93">
        <f t="shared" si="230"/>
        <v>5</v>
      </c>
      <c r="E1092" s="97">
        <f t="shared" si="231"/>
        <v>5</v>
      </c>
      <c r="F1092" s="40" t="s">
        <v>11664</v>
      </c>
      <c r="G1092" s="39" t="str">
        <f>Matrix!C3791</f>
        <v>白芷 -- 中草药，整体营养的刺激物。 \祛风解表、止痛、消肿、排脓、燥湿止带、解蛇毒的功用。</v>
      </c>
      <c r="H1092" t="str">
        <f t="shared" si="232"/>
        <v>白芷</v>
      </c>
      <c r="I1092" s="124">
        <f t="shared" si="233"/>
        <v>5</v>
      </c>
      <c r="J1092" s="124" t="str">
        <f t="shared" si="234"/>
        <v>白芷 -- 中草药，整体营养的刺激物。 \祛风解表、止痛、消肿、排脓、燥湿止带、解蛇毒的功用。</v>
      </c>
    </row>
    <row r="1093" spans="1:10">
      <c r="A1093" s="56"/>
      <c r="B1093" s="56" t="s">
        <v>23054</v>
      </c>
      <c r="C1093" s="39">
        <f>Matrix!B3792</f>
        <v>0</v>
      </c>
      <c r="D1093" s="93">
        <f t="shared" si="230"/>
        <v>5</v>
      </c>
      <c r="E1093" s="97">
        <f t="shared" si="231"/>
        <v>5</v>
      </c>
      <c r="F1093" s="40" t="s">
        <v>11665</v>
      </c>
      <c r="G1093" s="39" t="str">
        <f>Matrix!C3792</f>
        <v>苍术 -- 中草药。 \治湿盛困脾，倦怠嗜卧，脘痞腹胀，食欲不振，呕吐，泄泻，痢疾，疟疾，痰饮，水肿，时气感冒，风寒湿痹，足痿，夜盲。</v>
      </c>
      <c r="H1093" t="str">
        <f t="shared" si="232"/>
        <v>苍术</v>
      </c>
      <c r="I1093" s="124">
        <f t="shared" si="233"/>
        <v>5</v>
      </c>
      <c r="J1093" s="124" t="str">
        <f t="shared" si="234"/>
        <v>苍术 -- 中草药。 \治湿盛困脾，倦怠嗜卧，脘痞腹胀，食欲不振，呕吐，泄泻，痢疾，疟疾，痰饮，水肿，时气感冒，风寒湿痹，足痿，夜盲。</v>
      </c>
    </row>
    <row r="1094" spans="1:10">
      <c r="A1094" s="56"/>
      <c r="B1094" s="56" t="s">
        <v>23055</v>
      </c>
      <c r="C1094" s="39">
        <f>Matrix!B3793</f>
        <v>0</v>
      </c>
      <c r="D1094" s="93">
        <f t="shared" si="230"/>
        <v>5</v>
      </c>
      <c r="E1094" s="97">
        <f t="shared" si="231"/>
        <v>5</v>
      </c>
      <c r="F1094" s="40" t="s">
        <v>11666</v>
      </c>
      <c r="G1094" s="39" t="str">
        <f>Matrix!C3793</f>
        <v>山药 -- 中草药，用于女性问题，浓缩精液。 \健脾胃, 补虚赢, 益肾气, 止泻痢, 强筋骨, 化痰涎, 润皮毛, 除寒热邪气久服耳聪目明, 轻身不饥延年.</v>
      </c>
      <c r="H1094" t="str">
        <f t="shared" si="232"/>
        <v>山药</v>
      </c>
      <c r="I1094" s="124">
        <f t="shared" si="233"/>
        <v>5</v>
      </c>
      <c r="J1094" s="124" t="str">
        <f t="shared" si="234"/>
        <v>山药 -- 中草药，用于女性问题，浓缩精液。 \健脾胃, 补虚赢, 益肾气, 止泻痢, 强筋骨, 化痰涎, 润皮毛, 除寒热邪气久服耳聪目明, 轻身不饥延年.</v>
      </c>
    </row>
    <row r="1095" spans="1:10">
      <c r="A1095" s="56"/>
      <c r="B1095" s="56" t="s">
        <v>23056</v>
      </c>
      <c r="C1095" s="39">
        <f>Matrix!B3794</f>
        <v>0</v>
      </c>
      <c r="D1095" s="93">
        <f t="shared" si="230"/>
        <v>5</v>
      </c>
      <c r="E1095" s="97">
        <f t="shared" si="231"/>
        <v>5</v>
      </c>
      <c r="F1095" s="40" t="s">
        <v>11667</v>
      </c>
      <c r="G1095" s="39" t="str">
        <f>Matrix!C3794</f>
        <v>柴胡 -- 中草药，强肝经。 \疏散风热，舒肝升阳。用于感冒发热，寒热往来，胸胁胀痛，月经不调，子宫脱垂，脱肛，疟疾。</v>
      </c>
      <c r="H1095" t="str">
        <f t="shared" si="232"/>
        <v>柴胡</v>
      </c>
      <c r="I1095" s="124">
        <f t="shared" si="233"/>
        <v>5</v>
      </c>
      <c r="J1095" s="124" t="str">
        <f t="shared" si="234"/>
        <v>柴胡 -- 中草药，强肝经。 \疏散风热，舒肝升阳。用于感冒发热，寒热往来，胸胁胀痛，月经不调，子宫脱垂，脱肛，疟疾。</v>
      </c>
    </row>
    <row r="1096" spans="1:10">
      <c r="A1096" s="56"/>
      <c r="B1096" s="56" t="s">
        <v>22114</v>
      </c>
      <c r="C1096" s="39">
        <f>Matrix!B3795</f>
        <v>0</v>
      </c>
      <c r="D1096" s="93">
        <f t="shared" si="230"/>
        <v>5</v>
      </c>
      <c r="E1096" s="97">
        <f t="shared" si="231"/>
        <v>5</v>
      </c>
      <c r="F1096" s="60" t="s">
        <v>11668</v>
      </c>
      <c r="G1096" s="39" t="str">
        <f>Matrix!C3795</f>
        <v>山茱萸 -- 中草药，强肾经和肝经，纠正早泄。 \扶助正气的要药，有补益肝肾，固涩精气的功效。用于眩晕耳鸣、腰膝酸痛、阳痿遗精、遗尿尿频、崩漏带下、大汗虚脱、内热消渴等症。</v>
      </c>
      <c r="H1096" t="str">
        <f t="shared" si="232"/>
        <v>山茱萸</v>
      </c>
      <c r="I1096" s="124">
        <f t="shared" si="233"/>
        <v>5</v>
      </c>
      <c r="J1096" s="124" t="str">
        <f t="shared" si="234"/>
        <v>山茱萸 -- 中草药，强肾经和肝经，纠正早泄。 \扶助正气的要药，有补益肝肾，固涩精气的功效。用于眩晕耳鸣、腰膝酸痛、阳痿遗精、遗尿尿频、崩漏带下、大汗虚脱、内热消渴等症。</v>
      </c>
    </row>
    <row r="1097" spans="1:10">
      <c r="A1097" s="56"/>
      <c r="B1097" s="56" t="s">
        <v>23057</v>
      </c>
      <c r="C1097" s="39">
        <f>Matrix!B3796</f>
        <v>0</v>
      </c>
      <c r="D1097" s="93">
        <f t="shared" si="230"/>
        <v>5</v>
      </c>
      <c r="E1097" s="97">
        <f t="shared" si="231"/>
        <v>5</v>
      </c>
      <c r="F1097" s="40" t="s">
        <v>11669</v>
      </c>
      <c r="G1097" s="39" t="str">
        <f>Matrix!C3796</f>
        <v>甘草 -- 中草药，强壮经络，抵抗草药的副作用。\补脾益气，清热解毒，祛痰止咳，缓急止痛，调和药性。</v>
      </c>
      <c r="H1097" t="str">
        <f t="shared" si="232"/>
        <v>甘草</v>
      </c>
      <c r="I1097" s="124">
        <f t="shared" si="233"/>
        <v>5</v>
      </c>
      <c r="J1097" s="124" t="str">
        <f t="shared" si="234"/>
        <v>甘草 -- 中草药，强壮经络，抵抗草药的副作用。\补脾益气，清热解毒，祛痰止咳，缓急止痛，调和药性。</v>
      </c>
    </row>
    <row r="1098" spans="1:10">
      <c r="A1098" s="56"/>
      <c r="B1098" s="56" t="s">
        <v>23058</v>
      </c>
      <c r="C1098" s="39">
        <f>Matrix!B3797</f>
        <v>0</v>
      </c>
      <c r="D1098" s="93">
        <f t="shared" si="230"/>
        <v>5</v>
      </c>
      <c r="E1098" s="97">
        <f t="shared" si="231"/>
        <v>5</v>
      </c>
      <c r="F1098" s="40" t="s">
        <v>23611</v>
      </c>
      <c r="G1098" s="39" t="str">
        <f>Matrix!C3797</f>
        <v>天门冬 -- 中草药养阴生津、清火润燥、袪痰止咳、利尿解热之功效、为治疗肺肾虚热之要药。</v>
      </c>
      <c r="H1098" t="str">
        <f t="shared" si="232"/>
        <v>天门冬</v>
      </c>
      <c r="I1098" s="124">
        <f t="shared" si="233"/>
        <v>5</v>
      </c>
      <c r="J1098" s="124" t="str">
        <f t="shared" si="234"/>
        <v>天门冬 -- 中草药养阴生津、清火润燥、袪痰止咳、利尿解热之功效、为治疗肺肾虚热之要药。</v>
      </c>
    </row>
    <row r="1099" spans="1:10">
      <c r="A1099" s="56"/>
      <c r="B1099" s="56" t="s">
        <v>23059</v>
      </c>
      <c r="C1099" s="39">
        <f>Matrix!B3798</f>
        <v>0</v>
      </c>
      <c r="D1099" s="93">
        <f t="shared" si="230"/>
        <v>5</v>
      </c>
      <c r="E1099" s="97">
        <f t="shared" si="231"/>
        <v>5</v>
      </c>
      <c r="F1099" s="40" t="s">
        <v>11670</v>
      </c>
      <c r="G1099" s="39" t="str">
        <f>Matrix!C3798</f>
        <v>石斛 -- 中草药，补体液和肾阴，因性生活过度所致。 \益胃生津，滋阴清热。用于阴伤津亏，口干烦渴，食少干呕，病后虚热，目暗不明</v>
      </c>
      <c r="H1099" t="str">
        <f t="shared" si="232"/>
        <v>石斛</v>
      </c>
      <c r="I1099" s="124">
        <f t="shared" si="233"/>
        <v>5</v>
      </c>
      <c r="J1099" s="124" t="str">
        <f t="shared" si="234"/>
        <v>石斛 -- 中草药，补体液和肾阴，因性生活过度所致。 \益胃生津，滋阴清热。用于阴伤津亏，口干烦渴，食少干呕，病后虚热，目暗不明</v>
      </c>
    </row>
    <row r="1100" spans="1:10">
      <c r="A1100" s="56"/>
      <c r="B1100" s="56" t="s">
        <v>23060</v>
      </c>
      <c r="C1100" s="39">
        <f>Matrix!B3799</f>
        <v>0</v>
      </c>
      <c r="D1100" s="93">
        <f t="shared" si="230"/>
        <v>5</v>
      </c>
      <c r="E1100" s="97">
        <f t="shared" si="231"/>
        <v>5</v>
      </c>
      <c r="F1100" s="40" t="s">
        <v>23612</v>
      </c>
      <c r="G1100" s="39" t="str">
        <f>Matrix!C3799</f>
        <v>白朮 -- 中草药，平衡食欲过大或缺乏。健脾燥湿、利水、止汗、安胎、脾虚 食少、便溏泄泻、消化不良、食少胀满、胸腹胀满</v>
      </c>
      <c r="H1100" t="str">
        <f t="shared" si="232"/>
        <v>白朮</v>
      </c>
      <c r="I1100" s="124">
        <f t="shared" si="233"/>
        <v>5</v>
      </c>
      <c r="J1100" s="124" t="str">
        <f t="shared" si="234"/>
        <v>白朮 -- 中草药，平衡食欲过大或缺乏。健脾燥湿、利水、止汗、安胎、脾虚 食少、便溏泄泻、消化不良、食少胀满、胸腹胀满</v>
      </c>
    </row>
    <row r="1101" spans="1:10">
      <c r="A1101" s="56"/>
      <c r="B1101" s="56" t="s">
        <v>23061</v>
      </c>
      <c r="C1101" s="39">
        <f>Matrix!B3800</f>
        <v>0</v>
      </c>
      <c r="D1101" s="93">
        <f t="shared" si="230"/>
        <v>5</v>
      </c>
      <c r="E1101" s="97">
        <f t="shared" si="231"/>
        <v>5</v>
      </c>
      <c r="F1101" s="40" t="s">
        <v>11671</v>
      </c>
      <c r="G1101" s="39" t="str">
        <f>Matrix!C3800</f>
        <v>龙胆草 -- 中草药，刺激肝脏和胆囊，促进排毒。 \清热燥湿，泻肝胆火。用于湿热黄疸，阴肿阴痒，带下，强中，湿疹瘙痒，目赤，耳聋，胁痛，口苦，惊风抽搐。</v>
      </c>
      <c r="H1101" t="str">
        <f t="shared" si="232"/>
        <v>龙胆草</v>
      </c>
      <c r="I1101" s="124">
        <f t="shared" si="233"/>
        <v>5</v>
      </c>
      <c r="J1101" s="124" t="str">
        <f t="shared" si="234"/>
        <v>龙胆草 -- 中草药，刺激肝脏和胆囊，促进排毒。 \清热燥湿，泻肝胆火。用于湿热黄疸，阴肿阴痒，带下，强中，湿疹瘙痒，目赤，耳聋，胁痛，口苦，惊风抽搐。</v>
      </c>
    </row>
    <row r="1102" spans="1:10">
      <c r="A1102" s="56"/>
      <c r="B1102" s="56" t="s">
        <v>23062</v>
      </c>
      <c r="C1102" s="39">
        <f>Matrix!B3801</f>
        <v>0</v>
      </c>
      <c r="D1102" s="93">
        <f t="shared" si="230"/>
        <v>5</v>
      </c>
      <c r="E1102" s="97">
        <f t="shared" si="231"/>
        <v>5</v>
      </c>
      <c r="F1102" s="40" t="s">
        <v>11672</v>
      </c>
      <c r="G1102" s="39" t="str">
        <f>Matrix!C3801</f>
        <v>郁金 -- 中草药，预防肝癌。 \功能行气化瘀，清心解郁，利胆退黄</v>
      </c>
      <c r="H1102" t="str">
        <f t="shared" si="232"/>
        <v>郁金</v>
      </c>
      <c r="I1102" s="124">
        <f t="shared" si="233"/>
        <v>5</v>
      </c>
      <c r="J1102" s="124" t="str">
        <f t="shared" si="234"/>
        <v>郁金 -- 中草药，预防肝癌。 \功能行气化瘀，清心解郁，利胆退黄</v>
      </c>
    </row>
    <row r="1103" spans="1:10">
      <c r="A1103" s="56"/>
      <c r="B1103" s="56" t="s">
        <v>23063</v>
      </c>
      <c r="C1103" s="39">
        <f>Matrix!B3802</f>
        <v>0</v>
      </c>
      <c r="D1103" s="93">
        <f t="shared" si="230"/>
        <v>5</v>
      </c>
      <c r="E1103" s="97">
        <f t="shared" si="231"/>
        <v>5</v>
      </c>
      <c r="F1103" s="40" t="s">
        <v>11673</v>
      </c>
      <c r="G1103" s="39" t="str">
        <f>Matrix!C3802</f>
        <v>党参 -- 中草药，强脾、肺和气。 \补中，益气、生津、养血、健脾、镇静的功效</v>
      </c>
      <c r="H1103" t="str">
        <f t="shared" si="232"/>
        <v>党参</v>
      </c>
      <c r="I1103" s="124">
        <f t="shared" si="233"/>
        <v>5</v>
      </c>
      <c r="J1103" s="124" t="str">
        <f t="shared" si="234"/>
        <v>党参 -- 中草药，强脾、肺和气。 \补中，益气、生津、养血、健脾、镇静的功效</v>
      </c>
    </row>
    <row r="1104" spans="1:10">
      <c r="A1104" s="56"/>
      <c r="B1104" s="56" t="s">
        <v>22175</v>
      </c>
      <c r="C1104" s="39">
        <f>Matrix!B3803</f>
        <v>0</v>
      </c>
      <c r="D1104" s="93">
        <f t="shared" ref="D1104:D1135" si="235">ROUNDUP(ABS(75-C1104)/Base_Value*herb_factor,1)</f>
        <v>5</v>
      </c>
      <c r="E1104" s="97">
        <f t="shared" ref="E1104:E1135" si="236">IF(D1104&gt;Max_Value,Max_Value,IF(D1104&lt;0,0,D1104))</f>
        <v>5</v>
      </c>
      <c r="F1104" s="60" t="s">
        <v>11674</v>
      </c>
      <c r="G1104" s="39" t="str">
        <f>Matrix!C3803</f>
        <v>茯苓 -- 中草药，用于胃和心脏，养阴。 \利尿、镇静、消烦燥、泻热、安胎、降血糖等作用</v>
      </c>
      <c r="H1104" t="str">
        <f t="shared" si="232"/>
        <v>茯苓</v>
      </c>
      <c r="I1104" s="124">
        <f t="shared" si="233"/>
        <v>5</v>
      </c>
      <c r="J1104" s="124" t="str">
        <f t="shared" ref="J1104:J1135" si="237">G1104</f>
        <v>茯苓 -- 中草药，用于胃和心脏，养阴。 \利尿、镇静、消烦燥、泻热、安胎、降血糖等作用</v>
      </c>
    </row>
    <row r="1105" spans="1:10" hidden="1">
      <c r="A1105" s="56"/>
      <c r="B1105" s="56" t="s">
        <v>22176</v>
      </c>
      <c r="C1105" s="39">
        <f>Matrix!B4410</f>
        <v>0</v>
      </c>
      <c r="D1105" s="93">
        <f t="shared" si="235"/>
        <v>5</v>
      </c>
      <c r="E1105" s="97">
        <f t="shared" si="236"/>
        <v>5</v>
      </c>
      <c r="F1105" s="60"/>
      <c r="G1105" s="39" t="str">
        <f>Matrix!C4410</f>
        <v>茯苓 -- 利水渗湿，健脾宁心。用于水肿尿少，痰饮眩悸，脾虚食少，便溏泄泻，心神不宁，惊悸失眠。\</v>
      </c>
      <c r="I1105" s="124"/>
      <c r="J1105" s="124" t="str">
        <f t="shared" si="237"/>
        <v>茯苓 -- 利水渗湿，健脾宁心。用于水肿尿少，痰饮眩悸，脾虚食少，便溏泄泻，心神不宁，惊悸失眠。\</v>
      </c>
    </row>
    <row r="1106" spans="1:10">
      <c r="A1106" s="56"/>
      <c r="B1106" s="40" t="s">
        <v>23064</v>
      </c>
      <c r="C1106" s="39">
        <f>Matrix!B4303</f>
        <v>0</v>
      </c>
      <c r="D1106" s="93">
        <f t="shared" si="235"/>
        <v>5</v>
      </c>
      <c r="E1106" s="97">
        <f t="shared" si="236"/>
        <v>5</v>
      </c>
      <c r="F1106" s="40" t="s">
        <v>11675</v>
      </c>
      <c r="G1106" s="39" t="str">
        <f>Matrix!C4303</f>
        <v>七叶胆 -- 中草药配方，增强免疫反应并疏通情绪释放。 \功能清热解毒，补元气，生津，健脾固精安神。</v>
      </c>
      <c r="H1106" t="str">
        <f t="shared" ref="H1106:H1137" si="238">F1106</f>
        <v>七叶胆</v>
      </c>
      <c r="I1106" s="124">
        <f t="shared" ref="I1106:I1137" si="239">E1106</f>
        <v>5</v>
      </c>
      <c r="J1106" s="124" t="str">
        <f t="shared" si="237"/>
        <v>七叶胆 -- 中草药配方，增强免疫反应并疏通情绪释放。 \功能清热解毒，补元气，生津，健脾固精安神。</v>
      </c>
    </row>
    <row r="1107" spans="1:10">
      <c r="A1107" s="56"/>
      <c r="B1107" s="56" t="s">
        <v>23065</v>
      </c>
      <c r="C1107" s="39">
        <f>Matrix!B4360</f>
        <v>0</v>
      </c>
      <c r="D1107" s="93">
        <f t="shared" si="235"/>
        <v>5</v>
      </c>
      <c r="E1107" s="97">
        <f t="shared" si="236"/>
        <v>5</v>
      </c>
      <c r="F1107" s="40" t="s">
        <v>11676</v>
      </c>
      <c r="G1107" s="39" t="str">
        <f>Matrix!C4360</f>
        <v>五加皮 -- 祛风胜湿，强筋骨。向下驱风，肝经和肾经。 \</v>
      </c>
      <c r="H1107" t="str">
        <f t="shared" si="238"/>
        <v>五加皮</v>
      </c>
      <c r="I1107" s="124">
        <f t="shared" si="239"/>
        <v>5</v>
      </c>
      <c r="J1107" s="124" t="str">
        <f t="shared" si="237"/>
        <v>五加皮 -- 祛风胜湿，强筋骨。向下驱风，肝经和肾经。 \</v>
      </c>
    </row>
    <row r="1108" spans="1:10">
      <c r="A1108" s="56"/>
      <c r="B1108" s="56" t="s">
        <v>23066</v>
      </c>
      <c r="C1108" s="39">
        <f>Matrix!B4361</f>
        <v>0</v>
      </c>
      <c r="D1108" s="93">
        <f t="shared" si="235"/>
        <v>5</v>
      </c>
      <c r="E1108" s="97">
        <f t="shared" si="236"/>
        <v>5</v>
      </c>
      <c r="F1108" s="40" t="s">
        <v>11677</v>
      </c>
      <c r="G1108" s="39" t="str">
        <f>Matrix!C4361</f>
        <v>藿香 -- 纠正肠风（结肠，肠），用于肛门滞留 \</v>
      </c>
      <c r="H1108" t="str">
        <f t="shared" si="238"/>
        <v>藿香</v>
      </c>
      <c r="I1108" s="124">
        <f t="shared" si="239"/>
        <v>5</v>
      </c>
      <c r="J1108" s="124" t="str">
        <f t="shared" si="237"/>
        <v>藿香 -- 纠正肠风（结肠，肠），用于肛门滞留 \</v>
      </c>
    </row>
    <row r="1109" spans="1:10">
      <c r="A1109" s="56"/>
      <c r="B1109" s="56" t="s">
        <v>23067</v>
      </c>
      <c r="C1109" s="39">
        <f>Matrix!B4362</f>
        <v>0</v>
      </c>
      <c r="D1109" s="93">
        <f t="shared" si="235"/>
        <v>5</v>
      </c>
      <c r="E1109" s="97">
        <f t="shared" si="236"/>
        <v>5</v>
      </c>
      <c r="F1109" s="40" t="s">
        <v>11678</v>
      </c>
      <c r="G1109" s="39" t="str">
        <f>Matrix!C4362</f>
        <v>砂仁 -- 健胃，理气，自我情感斗争。 \</v>
      </c>
      <c r="H1109" t="str">
        <f t="shared" si="238"/>
        <v>砂仁</v>
      </c>
      <c r="I1109" s="124">
        <f t="shared" si="239"/>
        <v>5</v>
      </c>
      <c r="J1109" s="124" t="str">
        <f t="shared" si="237"/>
        <v>砂仁 -- 健胃，理气，自我情感斗争。 \</v>
      </c>
    </row>
    <row r="1110" spans="1:10">
      <c r="A1110" s="56"/>
      <c r="B1110" s="56" t="s">
        <v>23068</v>
      </c>
      <c r="C1110" s="39">
        <f>Matrix!B4363</f>
        <v>0</v>
      </c>
      <c r="D1110" s="93">
        <f t="shared" si="235"/>
        <v>5</v>
      </c>
      <c r="E1110" s="97">
        <f t="shared" si="236"/>
        <v>5</v>
      </c>
      <c r="F1110" s="40" t="s">
        <v>11679</v>
      </c>
      <c r="G1110" s="39" t="str">
        <f>Matrix!C4363</f>
        <v>穿心莲 -- 抗菌消炎、抗病毒、溶栓、扩张血管、清热，用于情绪压抑。</v>
      </c>
      <c r="H1110" t="str">
        <f t="shared" si="238"/>
        <v>穿心莲</v>
      </c>
      <c r="I1110" s="124">
        <f t="shared" si="239"/>
        <v>5</v>
      </c>
      <c r="J1110" s="124" t="str">
        <f t="shared" si="237"/>
        <v>穿心莲 -- 抗菌消炎、抗病毒、溶栓、扩张血管、清热，用于情绪压抑。</v>
      </c>
    </row>
    <row r="1111" spans="1:10">
      <c r="A1111" s="56"/>
      <c r="B1111" s="56" t="s">
        <v>22125</v>
      </c>
      <c r="C1111" s="39">
        <f>Matrix!B4364</f>
        <v>0</v>
      </c>
      <c r="D1111" s="93">
        <f t="shared" si="235"/>
        <v>5</v>
      </c>
      <c r="E1111" s="97">
        <f t="shared" si="236"/>
        <v>5</v>
      </c>
      <c r="F1111" s="60" t="s">
        <v>11680</v>
      </c>
      <c r="G1111" s="39" t="str">
        <f>Matrix!C4364</f>
        <v>杏仁 -- 降气止咳，润肠通便。咳嗽气喘、胸满痰多、血虚津枯、肠燥便秘。</v>
      </c>
      <c r="H1111" t="str">
        <f t="shared" si="238"/>
        <v>杏仁</v>
      </c>
      <c r="I1111" s="124">
        <f t="shared" si="239"/>
        <v>5</v>
      </c>
      <c r="J1111" s="124" t="str">
        <f t="shared" si="237"/>
        <v>杏仁 -- 降气止咳，润肠通便。咳嗽气喘、胸满痰多、血虚津枯、肠燥便秘。</v>
      </c>
    </row>
    <row r="1112" spans="1:10">
      <c r="A1112" s="56"/>
      <c r="B1112" s="56" t="s">
        <v>23069</v>
      </c>
      <c r="C1112" s="39">
        <f>Matrix!B4365</f>
        <v>0</v>
      </c>
      <c r="D1112" s="93">
        <f t="shared" si="235"/>
        <v>5</v>
      </c>
      <c r="E1112" s="97">
        <f t="shared" si="236"/>
        <v>5</v>
      </c>
      <c r="F1112" s="40" t="s">
        <v>11681</v>
      </c>
      <c r="G1112" s="39" t="str">
        <f>Matrix!C4365</f>
        <v>沉香 -- 腹胀疼痛，气逆胸满、喘急心绞痛、积痞、胃寒呕吐、霍乱、男子精冷、恶气恶疮</v>
      </c>
      <c r="H1112" t="str">
        <f t="shared" si="238"/>
        <v>沉香</v>
      </c>
      <c r="I1112" s="124">
        <f t="shared" si="239"/>
        <v>5</v>
      </c>
      <c r="J1112" s="124" t="str">
        <f t="shared" si="237"/>
        <v>沉香 -- 腹胀疼痛，气逆胸满、喘急心绞痛、积痞、胃寒呕吐、霍乱、男子精冷、恶气恶疮</v>
      </c>
    </row>
    <row r="1113" spans="1:10">
      <c r="A1113" s="56"/>
      <c r="B1113" s="56" t="s">
        <v>23070</v>
      </c>
      <c r="C1113" s="39">
        <f>Matrix!B4366</f>
        <v>0</v>
      </c>
      <c r="D1113" s="93">
        <f t="shared" si="235"/>
        <v>5</v>
      </c>
      <c r="E1113" s="97">
        <f t="shared" si="236"/>
        <v>5</v>
      </c>
      <c r="F1113" s="40" t="s">
        <v>23613</v>
      </c>
      <c r="G1113" s="39" t="str">
        <f>Matrix!C4366</f>
        <v>槟榔 -- 泻下消滞和行气利水功效，有治痢杀虫固齿功能，据说其花粉还是治疗胃病的良药 杀寄生虫，疏通阻碍健康的抗拒情感。</v>
      </c>
      <c r="H1113" t="str">
        <f t="shared" si="238"/>
        <v>槟榔</v>
      </c>
      <c r="I1113" s="124">
        <f t="shared" si="239"/>
        <v>5</v>
      </c>
      <c r="J1113" s="124" t="str">
        <f t="shared" si="237"/>
        <v>槟榔 -- 泻下消滞和行气利水功效，有治痢杀虫固齿功能，据说其花粉还是治疗胃病的良药 杀寄生虫，疏通阻碍健康的抗拒情感。</v>
      </c>
    </row>
    <row r="1114" spans="1:10">
      <c r="A1114" s="56"/>
      <c r="B1114" s="56" t="s">
        <v>23071</v>
      </c>
      <c r="C1114" s="39">
        <f>Matrix!B4367</f>
        <v>0</v>
      </c>
      <c r="D1114" s="93">
        <f t="shared" si="235"/>
        <v>5</v>
      </c>
      <c r="E1114" s="97">
        <f t="shared" si="236"/>
        <v>5</v>
      </c>
      <c r="F1114" s="40" t="s">
        <v>11682</v>
      </c>
      <c r="G1114" s="39" t="str">
        <f>Matrix!C4367</f>
        <v>马兜铃 -- 清肺降气，化痰止咳。治肺热咳喘，咯血，失音，痔廔肿痛</v>
      </c>
      <c r="H1114" t="str">
        <f t="shared" si="238"/>
        <v>马兜铃</v>
      </c>
      <c r="I1114" s="124">
        <f t="shared" si="239"/>
        <v>5</v>
      </c>
      <c r="J1114" s="124" t="str">
        <f t="shared" si="237"/>
        <v>马兜铃 -- 清肺降气，化痰止咳。治肺热咳喘，咯血，失音，痔廔肿痛</v>
      </c>
    </row>
    <row r="1115" spans="1:10">
      <c r="A1115" s="56"/>
      <c r="B1115" s="56" t="s">
        <v>23072</v>
      </c>
      <c r="C1115" s="39">
        <f>Matrix!B4368</f>
        <v>0</v>
      </c>
      <c r="D1115" s="93">
        <f t="shared" si="235"/>
        <v>5</v>
      </c>
      <c r="E1115" s="97">
        <f t="shared" si="236"/>
        <v>5</v>
      </c>
      <c r="F1115" s="40" t="s">
        <v>11683</v>
      </c>
      <c r="G1115" s="39" t="str">
        <f>Matrix!C4368</f>
        <v>细辛 -- 风寒感冒、头痛、咳喘、风湿痛、四肢麻木、跌伤。</v>
      </c>
      <c r="H1115" t="str">
        <f t="shared" si="238"/>
        <v>细辛</v>
      </c>
      <c r="I1115" s="124">
        <f t="shared" si="239"/>
        <v>5</v>
      </c>
      <c r="J1115" s="124" t="str">
        <f t="shared" si="237"/>
        <v>细辛 -- 风寒感冒、头痛、咳喘、风湿痛、四肢麻木、跌伤。</v>
      </c>
    </row>
    <row r="1116" spans="1:10">
      <c r="A1116" s="56"/>
      <c r="B1116" s="56" t="s">
        <v>23073</v>
      </c>
      <c r="C1116" s="39">
        <f>Matrix!B4369</f>
        <v>0</v>
      </c>
      <c r="D1116" s="93">
        <f t="shared" si="235"/>
        <v>5</v>
      </c>
      <c r="E1116" s="97">
        <f t="shared" si="236"/>
        <v>5</v>
      </c>
      <c r="F1116" s="40" t="s">
        <v>11684</v>
      </c>
      <c r="G1116" s="39" t="str">
        <f>Matrix!C4369</f>
        <v>紫菀 -- 痰多喘咳，新久咳嗽，劳嗽咳血。疏通情绪释放。 \ Ayurvedic</v>
      </c>
      <c r="H1116" t="str">
        <f t="shared" si="238"/>
        <v>紫菀</v>
      </c>
      <c r="I1116" s="124">
        <f t="shared" si="239"/>
        <v>5</v>
      </c>
      <c r="J1116" s="124" t="str">
        <f t="shared" si="237"/>
        <v>紫菀 -- 痰多喘咳，新久咳嗽，劳嗽咳血。疏通情绪释放。 \ Ayurvedic</v>
      </c>
    </row>
    <row r="1117" spans="1:10">
      <c r="A1117" s="56"/>
      <c r="B1117" s="56" t="s">
        <v>23074</v>
      </c>
      <c r="C1117" s="39">
        <f>Matrix!B4370</f>
        <v>0</v>
      </c>
      <c r="D1117" s="93">
        <f t="shared" si="235"/>
        <v>5</v>
      </c>
      <c r="E1117" s="97">
        <f t="shared" si="236"/>
        <v>5</v>
      </c>
      <c r="F1117" s="40" t="s">
        <v>11685</v>
      </c>
      <c r="G1117" s="39" t="str">
        <f>Matrix!C4370</f>
        <v>沙苑子 -- 肾虚阳萎，遗精早泄，尿频遗溺，腰膝酸痛，头昏目花，视力减退等。</v>
      </c>
      <c r="H1117" t="str">
        <f t="shared" si="238"/>
        <v>沙苑子</v>
      </c>
      <c r="I1117" s="124">
        <f t="shared" si="239"/>
        <v>5</v>
      </c>
      <c r="J1117" s="124" t="str">
        <f t="shared" si="237"/>
        <v>沙苑子 -- 肾虚阳萎，遗精早泄，尿频遗溺，腰膝酸痛，头昏目花，视力减退等。</v>
      </c>
    </row>
    <row r="1118" spans="1:10">
      <c r="A1118" s="56"/>
      <c r="B1118" s="56" t="s">
        <v>23075</v>
      </c>
      <c r="C1118" s="39">
        <f>Matrix!B4371</f>
        <v>0</v>
      </c>
      <c r="D1118" s="93">
        <f t="shared" si="235"/>
        <v>5</v>
      </c>
      <c r="E1118" s="97">
        <f t="shared" si="236"/>
        <v>5</v>
      </c>
      <c r="F1118" s="40" t="s">
        <v>11686</v>
      </c>
      <c r="G1118" s="39" t="str">
        <f>Matrix!C4371</f>
        <v>冬瓜子 -- 润肺，化痰，消痈，利水。疏通情绪释放。 \</v>
      </c>
      <c r="H1118" t="str">
        <f t="shared" si="238"/>
        <v>冬瓜子</v>
      </c>
      <c r="I1118" s="124">
        <f t="shared" si="239"/>
        <v>5</v>
      </c>
      <c r="J1118" s="124" t="str">
        <f t="shared" si="237"/>
        <v>冬瓜子 -- 润肺，化痰，消痈，利水。疏通情绪释放。 \</v>
      </c>
    </row>
    <row r="1119" spans="1:10">
      <c r="A1119" s="56"/>
      <c r="B1119" s="56" t="s">
        <v>23076</v>
      </c>
      <c r="C1119" s="39">
        <f>Matrix!B4372</f>
        <v>0</v>
      </c>
      <c r="D1119" s="93">
        <f t="shared" si="235"/>
        <v>5</v>
      </c>
      <c r="E1119" s="97">
        <f t="shared" si="236"/>
        <v>5</v>
      </c>
      <c r="F1119" s="40" t="s">
        <v>11687</v>
      </c>
      <c r="G1119" s="39" t="str">
        <f>Matrix!C4372</f>
        <v>柏子仁 -- 养心安神，润肠通便。</v>
      </c>
      <c r="H1119" t="str">
        <f t="shared" si="238"/>
        <v>柏子仁</v>
      </c>
      <c r="I1119" s="124">
        <f t="shared" si="239"/>
        <v>5</v>
      </c>
      <c r="J1119" s="124" t="str">
        <f t="shared" si="237"/>
        <v>柏子仁 -- 养心安神，润肠通便。</v>
      </c>
    </row>
    <row r="1120" spans="1:10">
      <c r="A1120" s="56"/>
      <c r="B1120" s="56" t="s">
        <v>23077</v>
      </c>
      <c r="C1120" s="39">
        <f>Matrix!B4373</f>
        <v>0</v>
      </c>
      <c r="D1120" s="93">
        <f t="shared" si="235"/>
        <v>5</v>
      </c>
      <c r="E1120" s="97">
        <f t="shared" si="236"/>
        <v>5</v>
      </c>
      <c r="F1120" s="40" t="s">
        <v>11688</v>
      </c>
      <c r="G1120" s="39" t="str">
        <f>Matrix!C4373</f>
        <v>冰片 -- 开窍醒神，散郁火，去翳明目，消肿止痛。使头脑清晰，改善视敏度</v>
      </c>
      <c r="H1120" t="str">
        <f t="shared" si="238"/>
        <v>冰片</v>
      </c>
      <c r="I1120" s="124">
        <f t="shared" si="239"/>
        <v>5</v>
      </c>
      <c r="J1120" s="124" t="str">
        <f t="shared" si="237"/>
        <v>冰片 -- 开窍醒神，散郁火，去翳明目，消肿止痛。使头脑清晰，改善视敏度</v>
      </c>
    </row>
    <row r="1121" spans="1:10">
      <c r="A1121" s="56"/>
      <c r="B1121" s="56" t="s">
        <v>23078</v>
      </c>
      <c r="C1121" s="39">
        <f>Matrix!B4374</f>
        <v>0</v>
      </c>
      <c r="D1121" s="93">
        <f t="shared" si="235"/>
        <v>5</v>
      </c>
      <c r="E1121" s="97">
        <f t="shared" si="236"/>
        <v>5</v>
      </c>
      <c r="F1121" s="40" t="s">
        <v>11689</v>
      </c>
      <c r="G1121" s="39" t="str">
        <f>Matrix!C4374</f>
        <v>楮实子 -- 滋肾，清肝，明目，虚劳，目昏黑，目生翳膜，水气浮肿，喉痹。</v>
      </c>
      <c r="H1121" t="str">
        <f t="shared" si="238"/>
        <v>楮实子</v>
      </c>
      <c r="I1121" s="124">
        <f t="shared" si="239"/>
        <v>5</v>
      </c>
      <c r="J1121" s="124" t="str">
        <f t="shared" si="237"/>
        <v>楮实子 -- 滋肾，清肝，明目，虚劳，目昏黑，目生翳膜，水气浮肿，喉痹。</v>
      </c>
    </row>
    <row r="1122" spans="1:10">
      <c r="A1122" s="56"/>
      <c r="B1122" s="56" t="s">
        <v>23079</v>
      </c>
      <c r="C1122" s="39">
        <f>Matrix!B4376</f>
        <v>0</v>
      </c>
      <c r="D1122" s="93">
        <f t="shared" si="235"/>
        <v>5</v>
      </c>
      <c r="E1122" s="97">
        <f t="shared" si="236"/>
        <v>5</v>
      </c>
      <c r="F1122" s="40" t="s">
        <v>23614</v>
      </c>
      <c r="G1122" s="39" t="str">
        <f>Matrix!C4376</f>
        <v>茵陈蒿 -- 传染性肝炎（有黄疸者效果佳），小便赤短，风疹，疮疥，胃炎，胃出血，感冒，清热利湿，利胆。治黄疸，胆囊炎，膀胱湿热，小便不利。</v>
      </c>
      <c r="H1122" t="str">
        <f t="shared" si="238"/>
        <v>茵陈蒿</v>
      </c>
      <c r="I1122" s="124">
        <f t="shared" si="239"/>
        <v>5</v>
      </c>
      <c r="J1122" s="124" t="str">
        <f t="shared" si="237"/>
        <v>茵陈蒿 -- 传染性肝炎（有黄疸者效果佳），小便赤短，风疹，疮疥，胃炎，胃出血，感冒，清热利湿，利胆。治黄疸，胆囊炎，膀胱湿热，小便不利。</v>
      </c>
    </row>
    <row r="1123" spans="1:10">
      <c r="A1123" s="40"/>
      <c r="B1123" s="56" t="s">
        <v>23080</v>
      </c>
      <c r="C1123" s="39">
        <f>Matrix!B4377</f>
        <v>0</v>
      </c>
      <c r="D1123" s="93">
        <f t="shared" si="235"/>
        <v>5</v>
      </c>
      <c r="E1123" s="97">
        <f t="shared" si="236"/>
        <v>5</v>
      </c>
      <c r="F1123" s="40" t="s">
        <v>11690</v>
      </c>
      <c r="G1123" s="39" t="str">
        <f>Matrix!C4377</f>
        <v>红花 -- 活血通经，散瘀止痛。兴奋子宫、降血压作用、扩张心冠状动脉血管。</v>
      </c>
      <c r="H1123" t="str">
        <f t="shared" si="238"/>
        <v>红花</v>
      </c>
      <c r="I1123" s="124">
        <f t="shared" si="239"/>
        <v>5</v>
      </c>
      <c r="J1123" s="124" t="str">
        <f t="shared" si="237"/>
        <v>红花 -- 活血通经，散瘀止痛。兴奋子宫、降血压作用、扩张心冠状动脉血管。</v>
      </c>
    </row>
    <row r="1124" spans="1:10">
      <c r="A1124" s="40"/>
      <c r="B1124" s="56" t="s">
        <v>23081</v>
      </c>
      <c r="C1124" s="39">
        <f>Matrix!B4378</f>
        <v>0</v>
      </c>
      <c r="D1124" s="93">
        <f t="shared" si="235"/>
        <v>5</v>
      </c>
      <c r="E1124" s="97">
        <f t="shared" si="236"/>
        <v>5</v>
      </c>
      <c r="F1124" s="40" t="s">
        <v>11691</v>
      </c>
      <c r="G1124" s="39" t="str">
        <f>Matrix!C4378</f>
        <v>儿茶 -- 痰热咳嗽，消渴，吐血，尿血，血痢，消化不良，牙疳，口疮，湿疹。</v>
      </c>
      <c r="H1124" t="str">
        <f t="shared" si="238"/>
        <v>儿茶</v>
      </c>
      <c r="I1124" s="124">
        <f t="shared" si="239"/>
        <v>5</v>
      </c>
      <c r="J1124" s="124" t="str">
        <f t="shared" si="237"/>
        <v>儿茶 -- 痰热咳嗽，消渴，吐血，尿血，血痢，消化不良，牙疳，口疮，湿疹。</v>
      </c>
    </row>
    <row r="1125" spans="1:10">
      <c r="B1125" s="56" t="s">
        <v>23082</v>
      </c>
      <c r="C1125" s="39">
        <f>Matrix!B4379</f>
        <v>0</v>
      </c>
      <c r="D1125" s="93">
        <f t="shared" si="235"/>
        <v>5</v>
      </c>
      <c r="E1125" s="97">
        <f t="shared" si="236"/>
        <v>5</v>
      </c>
      <c r="F1125" s="40" t="s">
        <v>11692</v>
      </c>
      <c r="G1125" s="39" t="str">
        <f>Matrix!C4379</f>
        <v>鸡内金 -- 健胃消食，化积排石，固摄缩尿，增加胃液分泌量和胃肠消化能力，加快胃的排空速率</v>
      </c>
      <c r="H1125" t="str">
        <f t="shared" si="238"/>
        <v>鸡内金</v>
      </c>
      <c r="I1125" s="124">
        <f t="shared" si="239"/>
        <v>5</v>
      </c>
      <c r="J1125" s="124" t="str">
        <f t="shared" si="237"/>
        <v>鸡内金 -- 健胃消食，化积排石，固摄缩尿，增加胃液分泌量和胃肠消化能力，加快胃的排空速率</v>
      </c>
    </row>
    <row r="1126" spans="1:10">
      <c r="B1126" s="56" t="s">
        <v>23083</v>
      </c>
      <c r="C1126" s="39">
        <f>Matrix!B4380</f>
        <v>0</v>
      </c>
      <c r="D1126" s="93">
        <f t="shared" si="235"/>
        <v>5</v>
      </c>
      <c r="E1126" s="97">
        <f t="shared" si="236"/>
        <v>5</v>
      </c>
      <c r="F1126" s="40" t="s">
        <v>11693</v>
      </c>
      <c r="G1126" s="39" t="str">
        <f>Matrix!C4380</f>
        <v>菊花 -- 解毒散结,疏散风热,平肝明目,降血压(治高血压\冠心病)</v>
      </c>
      <c r="H1126" t="str">
        <f t="shared" si="238"/>
        <v>菊花</v>
      </c>
      <c r="I1126" s="124">
        <f t="shared" si="239"/>
        <v>5</v>
      </c>
      <c r="J1126" s="124" t="str">
        <f t="shared" si="237"/>
        <v>菊花 -- 解毒散结,疏散风热,平肝明目,降血压(治高血压\冠心病)</v>
      </c>
    </row>
    <row r="1127" spans="1:10">
      <c r="B1127" s="56" t="s">
        <v>23084</v>
      </c>
      <c r="C1127" s="39">
        <f>Matrix!B4381</f>
        <v>0</v>
      </c>
      <c r="D1127" s="93">
        <f t="shared" si="235"/>
        <v>5</v>
      </c>
      <c r="E1127" s="97">
        <f t="shared" si="236"/>
        <v>5</v>
      </c>
      <c r="F1127" s="40" t="s">
        <v>11694</v>
      </c>
      <c r="G1127" s="39" t="str">
        <f>Matrix!C4381</f>
        <v>狗脊 -- 补肝肾，强腰膝，祛风湿：用于肝肾亏虚兼有风寒湿邪所致的腰痛脊强，小便不禁，妇女白带过多。</v>
      </c>
      <c r="H1127" t="str">
        <f t="shared" si="238"/>
        <v>狗脊</v>
      </c>
      <c r="I1127" s="124">
        <f t="shared" si="239"/>
        <v>5</v>
      </c>
      <c r="J1127" s="124" t="str">
        <f t="shared" si="237"/>
        <v>狗脊 -- 补肝肾，强腰膝，祛风湿：用于肝肾亏虚兼有风寒湿邪所致的腰痛脊强，小便不禁，妇女白带过多。</v>
      </c>
    </row>
    <row r="1128" spans="1:10">
      <c r="B1128" s="56" t="s">
        <v>23085</v>
      </c>
      <c r="C1128" s="39">
        <f>Matrix!B4382</f>
        <v>0</v>
      </c>
      <c r="D1128" s="93">
        <f t="shared" si="235"/>
        <v>5</v>
      </c>
      <c r="E1128" s="97">
        <f t="shared" si="236"/>
        <v>5</v>
      </c>
      <c r="F1128" s="40" t="s">
        <v>11695</v>
      </c>
      <c r="G1128" s="39" t="str">
        <f>Matrix!C4382</f>
        <v>肉苁蓉 -- 补肾阳，益精血，润肠通便。用于阳痿,不孕,腰膝酸软，筋骨无力，肠燥便秘。</v>
      </c>
      <c r="H1128" t="str">
        <f t="shared" si="238"/>
        <v>肉苁蓉</v>
      </c>
      <c r="I1128" s="124">
        <f t="shared" si="239"/>
        <v>5</v>
      </c>
      <c r="J1128" s="124" t="str">
        <f t="shared" si="237"/>
        <v>肉苁蓉 -- 补肾阳，益精血，润肠通便。用于阳痿,不孕,腰膝酸软，筋骨无力，肠燥便秘。</v>
      </c>
    </row>
    <row r="1129" spans="1:10">
      <c r="B1129" s="56" t="s">
        <v>23086</v>
      </c>
      <c r="C1129" s="39">
        <f>Matrix!B4383</f>
        <v>0</v>
      </c>
      <c r="D1129" s="93">
        <f t="shared" si="235"/>
        <v>5</v>
      </c>
      <c r="E1129" s="97">
        <f t="shared" si="236"/>
        <v>5</v>
      </c>
      <c r="F1129" s="40" t="s">
        <v>11696</v>
      </c>
      <c r="G1129" s="39" t="str">
        <f>Matrix!C4383</f>
        <v>枳实 -- 积滞内停；痞满胀痛；大便秘结；泻痢后重；结胸；胃下垂；子宫脱垂；脱肛</v>
      </c>
      <c r="H1129" t="str">
        <f t="shared" si="238"/>
        <v>枳实</v>
      </c>
      <c r="I1129" s="124">
        <f t="shared" si="239"/>
        <v>5</v>
      </c>
      <c r="J1129" s="124" t="str">
        <f t="shared" si="237"/>
        <v>枳实 -- 积滞内停；痞满胀痛；大便秘结；泻痢后重；结胸；胃下垂；子宫脱垂；脱肛</v>
      </c>
    </row>
    <row r="1130" spans="1:10">
      <c r="B1130" s="56" t="s">
        <v>23087</v>
      </c>
      <c r="C1130" s="39">
        <f>Matrix!B4384</f>
        <v>0</v>
      </c>
      <c r="D1130" s="93">
        <f t="shared" si="235"/>
        <v>5</v>
      </c>
      <c r="E1130" s="97">
        <f t="shared" si="236"/>
        <v>5</v>
      </c>
      <c r="F1130" s="40" t="s">
        <v>23615</v>
      </c>
      <c r="G1130" s="39" t="str">
        <f>Matrix!C4384</f>
        <v>陈皮 -- 理气健脾，燥湿化痰。用于胸脘胀满、食少吐泻、咳嗽多痰。</v>
      </c>
      <c r="H1130" t="str">
        <f t="shared" si="238"/>
        <v>陈皮</v>
      </c>
      <c r="I1130" s="124">
        <f t="shared" si="239"/>
        <v>5</v>
      </c>
      <c r="J1130" s="124" t="str">
        <f t="shared" si="237"/>
        <v>陈皮 -- 理气健脾，燥湿化痰。用于胸脘胀满、食少吐泻、咳嗽多痰。</v>
      </c>
    </row>
    <row r="1131" spans="1:10">
      <c r="B1131" s="56" t="s">
        <v>23088</v>
      </c>
      <c r="C1131" s="39">
        <f>Matrix!B4385</f>
        <v>0</v>
      </c>
      <c r="D1131" s="93">
        <f t="shared" si="235"/>
        <v>5</v>
      </c>
      <c r="E1131" s="97">
        <f t="shared" si="236"/>
        <v>5</v>
      </c>
      <c r="F1131" s="40" t="s">
        <v>11697</v>
      </c>
      <c r="G1131" s="39" t="str">
        <f>Matrix!C4385</f>
        <v>青皮 -- 破气疏肝,清热解毒,食积气滞，脘腹痞闷。</v>
      </c>
      <c r="H1131" t="str">
        <f t="shared" si="238"/>
        <v>青皮</v>
      </c>
      <c r="I1131" s="124">
        <f t="shared" si="239"/>
        <v>5</v>
      </c>
      <c r="J1131" s="124" t="str">
        <f t="shared" si="237"/>
        <v>青皮 -- 破气疏肝,清热解毒,食积气滞，脘腹痞闷。</v>
      </c>
    </row>
    <row r="1132" spans="1:10">
      <c r="B1132" s="56" t="s">
        <v>23089</v>
      </c>
      <c r="C1132" s="39">
        <f>Matrix!B4386</f>
        <v>0</v>
      </c>
      <c r="D1132" s="93">
        <f t="shared" si="235"/>
        <v>5</v>
      </c>
      <c r="E1132" s="97">
        <f t="shared" si="236"/>
        <v>5</v>
      </c>
      <c r="F1132" s="40" t="s">
        <v>11698</v>
      </c>
      <c r="G1132" s="39" t="str">
        <f>Matrix!C4386</f>
        <v>蛇床子 -- 补肾阳，治疗阳萎，男性不育。温肾壮阳，燥湿，祛风，杀虫。用于阳痿、宫冷、寒湿带下、湿痹腰痛；外治外阴湿疹、妇人阴痒、滴虫性阴道炎。</v>
      </c>
      <c r="H1132" t="str">
        <f t="shared" si="238"/>
        <v>蛇床子</v>
      </c>
      <c r="I1132" s="124">
        <f t="shared" si="239"/>
        <v>5</v>
      </c>
      <c r="J1132" s="124" t="str">
        <f t="shared" si="237"/>
        <v>蛇床子 -- 补肾阳，治疗阳萎，男性不育。温肾壮阳，燥湿，祛风，杀虫。用于阳痿、宫冷、寒湿带下、湿痹腰痛；外治外阴湿疹、妇人阴痒、滴虫性阴道炎。</v>
      </c>
    </row>
    <row r="1133" spans="1:10">
      <c r="B1133" s="56" t="s">
        <v>23090</v>
      </c>
      <c r="C1133" s="39">
        <f>Matrix!B4387</f>
        <v>0</v>
      </c>
      <c r="D1133" s="93">
        <f t="shared" si="235"/>
        <v>5</v>
      </c>
      <c r="E1133" s="97">
        <f t="shared" si="236"/>
        <v>5</v>
      </c>
      <c r="F1133" s="40" t="s">
        <v>11699</v>
      </c>
      <c r="G1133" s="39" t="str">
        <f>Matrix!C4387</f>
        <v>黄连 -- 清热燥湿，泻火解毒。用于湿热痞满，呕吐泻痢，湿热黄疸，高热神昏，心火亢盛，心烦不眠，血热吐衄，目赤牙痛，胃热吞酸，痈肿疔疮，内热消渴等</v>
      </c>
      <c r="H1133" t="str">
        <f t="shared" si="238"/>
        <v>黄连</v>
      </c>
      <c r="I1133" s="124">
        <f t="shared" si="239"/>
        <v>5</v>
      </c>
      <c r="J1133" s="124" t="str">
        <f t="shared" si="237"/>
        <v>黄连 -- 清热燥湿，泻火解毒。用于湿热痞满，呕吐泻痢，湿热黄疸，高热神昏，心火亢盛，心烦不眠，血热吐衄，目赤牙痛，胃热吞酸，痈肿疔疮，内热消渴等</v>
      </c>
    </row>
    <row r="1134" spans="1:10">
      <c r="B1134" s="56" t="s">
        <v>23091</v>
      </c>
      <c r="C1134" s="39">
        <f>Matrix!B4388</f>
        <v>0</v>
      </c>
      <c r="D1134" s="93">
        <f t="shared" si="235"/>
        <v>5</v>
      </c>
      <c r="E1134" s="97">
        <f t="shared" si="236"/>
        <v>5</v>
      </c>
      <c r="F1134" s="40" t="s">
        <v>11700</v>
      </c>
      <c r="G1134" s="39" t="str">
        <f>Matrix!C4388</f>
        <v>冬虫夏草 -- 强身延年，耐缺氧，降血脂，抗菌解毒，镇静安神，调节免疫，平喘祛痰，抗癌作用，增强心血管、血液、肝、肾功能。</v>
      </c>
      <c r="H1134" t="str">
        <f t="shared" si="238"/>
        <v>冬虫夏草</v>
      </c>
      <c r="I1134" s="124">
        <f t="shared" si="239"/>
        <v>5</v>
      </c>
      <c r="J1134" s="124" t="str">
        <f t="shared" si="237"/>
        <v>冬虫夏草 -- 强身延年，耐缺氧，降血脂，抗菌解毒，镇静安神，调节免疫，平喘祛痰，抗癌作用，增强心血管、血液、肝、肾功能。</v>
      </c>
    </row>
    <row r="1135" spans="1:10">
      <c r="B1135" s="56" t="s">
        <v>23092</v>
      </c>
      <c r="C1135" s="39">
        <f>Matrix!B4389</f>
        <v>0</v>
      </c>
      <c r="D1135" s="93">
        <f t="shared" si="235"/>
        <v>5</v>
      </c>
      <c r="E1135" s="97">
        <f t="shared" si="236"/>
        <v>5</v>
      </c>
      <c r="F1135" s="40" t="s">
        <v>11701</v>
      </c>
      <c r="G1135" s="39" t="str">
        <f>Matrix!C4389</f>
        <v>延胡索 -- 镇痛、镇静、催眠、增加冠状动脉及心肌血流量、抗溃疡、解痉。</v>
      </c>
      <c r="H1135" t="str">
        <f t="shared" si="238"/>
        <v>延胡索</v>
      </c>
      <c r="I1135" s="124">
        <f t="shared" si="239"/>
        <v>5</v>
      </c>
      <c r="J1135" s="124" t="str">
        <f t="shared" si="237"/>
        <v>延胡索 -- 镇痛、镇静、催眠、增加冠状动脉及心肌血流量、抗溃疡、解痉。</v>
      </c>
    </row>
    <row r="1136" spans="1:10">
      <c r="B1136" s="56" t="s">
        <v>23093</v>
      </c>
      <c r="C1136" s="39">
        <f>Matrix!B4390</f>
        <v>0</v>
      </c>
      <c r="D1136" s="93">
        <f t="shared" ref="D1136:D1167" si="240">ROUNDUP(ABS(75-C1136)/Base_Value*herb_factor,1)</f>
        <v>5</v>
      </c>
      <c r="E1136" s="97">
        <f t="shared" ref="E1136:E1167" si="241">IF(D1136&gt;Max_Value,Max_Value,IF(D1136&lt;0,0,D1136))</f>
        <v>5</v>
      </c>
      <c r="F1136" s="40" t="s">
        <v>11702</v>
      </c>
      <c r="G1136" s="39" t="str">
        <f>Matrix!C4390</f>
        <v>菟丝子 -- 滋补肝肾，固精缩尿，安胎，明目，止泻。用于阳痿遗精、尿有余沥、遗尿尿频、腰膝酸软、目昏耳鸣、肾虚、胎动不安、脾肾虚泻；外治白癜风。</v>
      </c>
      <c r="H1136" t="str">
        <f t="shared" si="238"/>
        <v>菟丝子</v>
      </c>
      <c r="I1136" s="124">
        <f t="shared" si="239"/>
        <v>5</v>
      </c>
      <c r="J1136" s="124" t="str">
        <f t="shared" ref="J1136:J1167" si="242">G1136</f>
        <v>菟丝子 -- 滋补肝肾，固精缩尿，安胎，明目，止泻。用于阳痿遗精、尿有余沥、遗尿尿频、腰膝酸软、目昏耳鸣、肾虚、胎动不安、脾肾虚泻；外治白癜风。</v>
      </c>
    </row>
    <row r="1137" spans="1:10">
      <c r="B1137" s="56" t="s">
        <v>23094</v>
      </c>
      <c r="C1137" s="39">
        <f>Matrix!B4391</f>
        <v>0</v>
      </c>
      <c r="D1137" s="93">
        <f t="shared" si="240"/>
        <v>5</v>
      </c>
      <c r="E1137" s="97">
        <f t="shared" si="241"/>
        <v>5</v>
      </c>
      <c r="F1137" s="40" t="s">
        <v>11703</v>
      </c>
      <c r="G1137" s="39" t="str">
        <f>Matrix!C4391</f>
        <v>川牛膝 -- 祛风，利湿，通经，活血。风湿腰膝疼痛，脚痿筋挛，尿血，妇女经闭，关节痹痛，足痿筋挛，尿血血淋，跌扑损伤。</v>
      </c>
      <c r="H1137" t="str">
        <f t="shared" si="238"/>
        <v>川牛膝</v>
      </c>
      <c r="I1137" s="124">
        <f t="shared" si="239"/>
        <v>5</v>
      </c>
      <c r="J1137" s="124" t="str">
        <f t="shared" si="242"/>
        <v>川牛膝 -- 祛风，利湿，通经，活血。风湿腰膝疼痛，脚痿筋挛，尿血，妇女经闭，关节痹痛，足痿筋挛，尿血血淋，跌扑损伤。</v>
      </c>
    </row>
    <row r="1138" spans="1:10">
      <c r="B1138" s="56" t="s">
        <v>23095</v>
      </c>
      <c r="C1138" s="39">
        <f>Matrix!B4392</f>
        <v>0</v>
      </c>
      <c r="D1138" s="93">
        <f t="shared" si="240"/>
        <v>5</v>
      </c>
      <c r="E1138" s="97">
        <f t="shared" si="241"/>
        <v>5</v>
      </c>
      <c r="F1138" s="40" t="s">
        <v>11704</v>
      </c>
      <c r="G1138" s="39" t="str">
        <f>Matrix!C4392</f>
        <v>香附子 -- 肝郁气滞,胸、肋、脘腹胀痛,消化不良，胸脘痞闷，寒疝腹痛，乳房胀痛，月经不调，经闭痛经。</v>
      </c>
      <c r="H1138" t="str">
        <f t="shared" ref="H1138:H1169" si="243">F1138</f>
        <v>香附子</v>
      </c>
      <c r="I1138" s="124">
        <f t="shared" ref="I1138:I1169" si="244">E1138</f>
        <v>5</v>
      </c>
      <c r="J1138" s="124" t="str">
        <f t="shared" si="242"/>
        <v>香附子 -- 肝郁气滞,胸、肋、脘腹胀痛,消化不良，胸脘痞闷，寒疝腹痛，乳房胀痛，月经不调，经闭痛经。</v>
      </c>
    </row>
    <row r="1139" spans="1:10">
      <c r="B1139" s="56" t="s">
        <v>23096</v>
      </c>
      <c r="C1139" s="39">
        <f>Matrix!B4393</f>
        <v>0</v>
      </c>
      <c r="D1139" s="93">
        <f t="shared" si="240"/>
        <v>5</v>
      </c>
      <c r="E1139" s="97">
        <f t="shared" si="241"/>
        <v>5</v>
      </c>
      <c r="F1139" s="40" t="s">
        <v>11705</v>
      </c>
      <c r="G1139" s="39" t="str">
        <f>Matrix!C4393</f>
        <v>瞿麦 -- 利尿通淋，破血通经。小便不通、淋沥涩痛、增长经。</v>
      </c>
      <c r="H1139" t="str">
        <f t="shared" si="243"/>
        <v>瞿麦</v>
      </c>
      <c r="I1139" s="124">
        <f t="shared" si="244"/>
        <v>5</v>
      </c>
      <c r="J1139" s="124" t="str">
        <f t="shared" si="242"/>
        <v>瞿麦 -- 利尿通淋，破血通经。小便不通、淋沥涩痛、增长经。</v>
      </c>
    </row>
    <row r="1140" spans="1:10">
      <c r="B1140" s="56" t="s">
        <v>23097</v>
      </c>
      <c r="C1140" s="39">
        <f>Matrix!B4394</f>
        <v>0</v>
      </c>
      <c r="D1140" s="93">
        <f t="shared" si="240"/>
        <v>5</v>
      </c>
      <c r="E1140" s="97">
        <f t="shared" si="241"/>
        <v>5</v>
      </c>
      <c r="F1140" s="40" t="s">
        <v>11706</v>
      </c>
      <c r="G1140" s="39" t="str">
        <f>Matrix!C4394</f>
        <v>续断 -- 功能补肝肾，强筋骨，续折伤，止崩漏</v>
      </c>
      <c r="H1140" t="str">
        <f t="shared" si="243"/>
        <v>续断</v>
      </c>
      <c r="I1140" s="124">
        <f t="shared" si="244"/>
        <v>5</v>
      </c>
      <c r="J1140" s="124" t="str">
        <f t="shared" si="242"/>
        <v>续断 -- 功能补肝肾，强筋骨，续折伤，止崩漏</v>
      </c>
    </row>
    <row r="1141" spans="1:10">
      <c r="B1141" s="56" t="s">
        <v>23098</v>
      </c>
      <c r="C1141" s="39">
        <f>Matrix!B4395</f>
        <v>0</v>
      </c>
      <c r="D1141" s="93">
        <f t="shared" si="240"/>
        <v>5</v>
      </c>
      <c r="E1141" s="97">
        <f t="shared" si="241"/>
        <v>5</v>
      </c>
      <c r="F1141" s="40" t="s">
        <v>11707</v>
      </c>
      <c r="G1141" s="39" t="str">
        <f>Matrix!C4395</f>
        <v>白扁豆 -- 解暑袪湿、消渴、解砒霜之毒、</v>
      </c>
      <c r="H1141" t="str">
        <f t="shared" si="243"/>
        <v>白扁豆</v>
      </c>
      <c r="I1141" s="124">
        <f t="shared" si="244"/>
        <v>5</v>
      </c>
      <c r="J1141" s="124" t="str">
        <f t="shared" si="242"/>
        <v>白扁豆 -- 解暑袪湿、消渴、解砒霜之毒、</v>
      </c>
    </row>
    <row r="1142" spans="1:10">
      <c r="B1142" s="56" t="s">
        <v>23099</v>
      </c>
      <c r="C1142" s="39">
        <f>Matrix!B4396</f>
        <v>0</v>
      </c>
      <c r="D1142" s="93">
        <f t="shared" si="240"/>
        <v>5</v>
      </c>
      <c r="E1142" s="97">
        <f t="shared" si="241"/>
        <v>5</v>
      </c>
      <c r="F1142" s="40" t="s">
        <v>11708</v>
      </c>
      <c r="G1142" s="39" t="str">
        <f>Matrix!C4396</f>
        <v>血竭 -- 祛瘀定痛，止血生肌。用于跌扑折损，内伤瘀痛；外伤出血不止。</v>
      </c>
      <c r="H1142" t="str">
        <f t="shared" si="243"/>
        <v>血竭</v>
      </c>
      <c r="I1142" s="124">
        <f t="shared" si="244"/>
        <v>5</v>
      </c>
      <c r="J1142" s="124" t="str">
        <f t="shared" si="242"/>
        <v>血竭 -- 祛瘀定痛，止血生肌。用于跌扑折损，内伤瘀痛；外伤出血不止。</v>
      </c>
    </row>
    <row r="1143" spans="1:10">
      <c r="A1143" s="86"/>
      <c r="B1143" s="56" t="s">
        <v>23100</v>
      </c>
      <c r="C1143" s="39">
        <f>Matrix!B4397</f>
        <v>0</v>
      </c>
      <c r="D1143" s="93">
        <f t="shared" si="240"/>
        <v>5</v>
      </c>
      <c r="E1143" s="97">
        <f t="shared" si="241"/>
        <v>5</v>
      </c>
      <c r="F1143" s="40" t="s">
        <v>23616</v>
      </c>
      <c r="G1143" s="39" t="str">
        <f>Matrix!C4397</f>
        <v>旱莲草 -- 滋补肝肾，乌须固齿，凉血止血,肝肾不足，眩晕耳鸣，视物昏花，腰膝酸软，发白齿摇，劳淋带浊，咯血，吐血，</v>
      </c>
      <c r="H1143" t="str">
        <f t="shared" si="243"/>
        <v>旱莲草</v>
      </c>
      <c r="I1143" s="124">
        <f t="shared" si="244"/>
        <v>5</v>
      </c>
      <c r="J1143" s="124" t="str">
        <f t="shared" si="242"/>
        <v>旱莲草 -- 滋补肝肾，乌须固齿，凉血止血,肝肾不足，眩晕耳鸣，视物昏花，腰膝酸软，发白齿摇，劳淋带浊，咯血，吐血，</v>
      </c>
    </row>
    <row r="1144" spans="1:10">
      <c r="A1144" s="86"/>
      <c r="B1144" s="56" t="s">
        <v>23101</v>
      </c>
      <c r="C1144" s="39">
        <f>Matrix!B4398</f>
        <v>0</v>
      </c>
      <c r="D1144" s="93">
        <f t="shared" si="240"/>
        <v>5</v>
      </c>
      <c r="E1144" s="97">
        <f t="shared" si="241"/>
        <v>5</v>
      </c>
      <c r="F1144" s="40" t="s">
        <v>11709</v>
      </c>
      <c r="G1144" s="39" t="str">
        <f>Matrix!C4398</f>
        <v>八月札 -- 舒肝理气，活血止痛，除烦利尿。治肝胃气痛，胃热食呆，烦渴，亦白痢疾，腰痛，胁痛，疝气，窟经，子宫下坠。</v>
      </c>
      <c r="H1144" t="str">
        <f t="shared" si="243"/>
        <v>八月札</v>
      </c>
      <c r="I1144" s="124">
        <f t="shared" si="244"/>
        <v>5</v>
      </c>
      <c r="J1144" s="124" t="str">
        <f t="shared" si="242"/>
        <v>八月札 -- 舒肝理气，活血止痛，除烦利尿。治肝胃气痛，胃热食呆，烦渴，亦白痢疾，腰痛，胁痛，疝气，窟经，子宫下坠。</v>
      </c>
    </row>
    <row r="1145" spans="1:10">
      <c r="A1145" s="86"/>
      <c r="B1145" s="56" t="s">
        <v>23102</v>
      </c>
      <c r="C1145" s="39">
        <f>Matrix!B4399</f>
        <v>0</v>
      </c>
      <c r="D1145" s="93">
        <f t="shared" si="240"/>
        <v>5</v>
      </c>
      <c r="E1145" s="97">
        <f t="shared" si="241"/>
        <v>5</v>
      </c>
      <c r="F1145" s="40" t="s">
        <v>11710</v>
      </c>
      <c r="G1145" s="39" t="str">
        <f>Matrix!C4399</f>
        <v>麻黄 -- 拟肾上腺素刺激物，发汗散寒，宣肺平喘，利水消肿。用于风寒感冒，胸闷喘咳，风水浮肿，支气管哮喘。</v>
      </c>
      <c r="H1145" t="str">
        <f t="shared" si="243"/>
        <v>麻黄</v>
      </c>
      <c r="I1145" s="124">
        <f t="shared" si="244"/>
        <v>5</v>
      </c>
      <c r="J1145" s="124" t="str">
        <f t="shared" si="242"/>
        <v>麻黄 -- 拟肾上腺素刺激物，发汗散寒，宣肺平喘，利水消肿。用于风寒感冒，胸闷喘咳，风水浮肿，支气管哮喘。</v>
      </c>
    </row>
    <row r="1146" spans="1:10">
      <c r="A1146" s="86"/>
      <c r="B1146" s="56" t="s">
        <v>23103</v>
      </c>
      <c r="C1146" s="39">
        <f>Matrix!B4400</f>
        <v>0</v>
      </c>
      <c r="D1146" s="93">
        <f t="shared" si="240"/>
        <v>5</v>
      </c>
      <c r="E1146" s="97">
        <f t="shared" si="241"/>
        <v>5</v>
      </c>
      <c r="F1146" s="40" t="s">
        <v>11711</v>
      </c>
      <c r="G1146" s="39" t="str">
        <f>Matrix!C4400</f>
        <v>淫羊藿 -- 补肾阳，补肾壮阳，强筋健骨，袪风除湿。</v>
      </c>
      <c r="H1146" t="str">
        <f t="shared" si="243"/>
        <v>淫羊藿</v>
      </c>
      <c r="I1146" s="124">
        <f t="shared" si="244"/>
        <v>5</v>
      </c>
      <c r="J1146" s="124" t="str">
        <f t="shared" si="242"/>
        <v>淫羊藿 -- 补肾阳，补肾壮阳，强筋健骨，袪风除湿。</v>
      </c>
    </row>
    <row r="1147" spans="1:10">
      <c r="A1147" s="86"/>
      <c r="B1147" s="56" t="s">
        <v>23104</v>
      </c>
      <c r="C1147" s="39">
        <f>Matrix!B4401</f>
        <v>0</v>
      </c>
      <c r="D1147" s="93">
        <f t="shared" si="240"/>
        <v>5</v>
      </c>
      <c r="E1147" s="97">
        <f t="shared" si="241"/>
        <v>5</v>
      </c>
      <c r="F1147" s="40" t="s">
        <v>11712</v>
      </c>
      <c r="G1147" s="39" t="str">
        <f>Matrix!C4401</f>
        <v>杜仲 -- 补肝阳和肝能量，提高生活热情和喜悦。补肝肾，强筋骨，安胎。用于肾虚腰痛，筋骨无力，妊娠漏血，胎动不安；高血压症。</v>
      </c>
      <c r="H1147" t="str">
        <f t="shared" si="243"/>
        <v>杜仲</v>
      </c>
      <c r="I1147" s="124">
        <f t="shared" si="244"/>
        <v>5</v>
      </c>
      <c r="J1147" s="124" t="str">
        <f t="shared" si="242"/>
        <v>杜仲 -- 补肝阳和肝能量，提高生活热情和喜悦。补肝肾，强筋骨，安胎。用于肾虚腰痛，筋骨无力，妊娠漏血，胎动不安；高血压症。</v>
      </c>
    </row>
    <row r="1148" spans="1:10">
      <c r="A1148" s="86"/>
      <c r="B1148" s="56" t="s">
        <v>23105</v>
      </c>
      <c r="C1148" s="39">
        <f>Matrix!B4402</f>
        <v>0</v>
      </c>
      <c r="D1148" s="93">
        <f t="shared" si="240"/>
        <v>5</v>
      </c>
      <c r="E1148" s="97">
        <f t="shared" si="241"/>
        <v>5</v>
      </c>
      <c r="F1148" s="40" t="s">
        <v>11713</v>
      </c>
      <c r="G1148" s="39" t="str">
        <f>Matrix!C4402</f>
        <v>芡实 -- 益肾、固精，补脾、止泻，祛湿、止带。用于梦遗、滑精、遗尿、尿频、脾虚久泻、白浊、带下。</v>
      </c>
      <c r="H1148" t="str">
        <f t="shared" si="243"/>
        <v>芡实</v>
      </c>
      <c r="I1148" s="124">
        <f t="shared" si="244"/>
        <v>5</v>
      </c>
      <c r="J1148" s="124" t="str">
        <f t="shared" si="242"/>
        <v>芡实 -- 益肾、固精，补脾、止泻，祛湿、止带。用于梦遗、滑精、遗尿、尿频、脾虚久泻、白浊、带下。</v>
      </c>
    </row>
    <row r="1149" spans="1:10">
      <c r="A1149" s="86"/>
      <c r="B1149" s="56" t="s">
        <v>23106</v>
      </c>
      <c r="C1149" s="39">
        <f>Matrix!B4403</f>
        <v>0</v>
      </c>
      <c r="D1149" s="93">
        <f t="shared" si="240"/>
        <v>5</v>
      </c>
      <c r="E1149" s="97">
        <f t="shared" si="241"/>
        <v>5</v>
      </c>
      <c r="F1149" s="40" t="s">
        <v>11714</v>
      </c>
      <c r="G1149" s="39" t="str">
        <f>Matrix!C4403</f>
        <v>吴茱萸 -- 散寒止痛，降逆止呕，助阳止泻。用于头痛、疝痛、脚气、痛经、脘腹胀痛、呕吐吞酸、口疮。</v>
      </c>
      <c r="H1149" t="str">
        <f t="shared" si="243"/>
        <v>吴茱萸 -</v>
      </c>
      <c r="I1149" s="124">
        <f t="shared" si="244"/>
        <v>5</v>
      </c>
      <c r="J1149" s="124" t="str">
        <f t="shared" si="242"/>
        <v>吴茱萸 -- 散寒止痛，降逆止呕，助阳止泻。用于头痛、疝痛、脚气、痛经、脘腹胀痛、呕吐吞酸、口疮。</v>
      </c>
    </row>
    <row r="1150" spans="1:10">
      <c r="A1150" s="44"/>
      <c r="B1150" s="56" t="s">
        <v>23107</v>
      </c>
      <c r="C1150" s="39">
        <f>Matrix!B4404</f>
        <v>0</v>
      </c>
      <c r="D1150" s="93">
        <f t="shared" si="240"/>
        <v>5</v>
      </c>
      <c r="E1150" s="97">
        <f t="shared" si="241"/>
        <v>5</v>
      </c>
      <c r="F1150" s="40" t="s">
        <v>11715</v>
      </c>
      <c r="G1150" s="39" t="str">
        <f>Matrix!C4404</f>
        <v>夜交藤 -- 养心，安神，通络，祛风。治失眠，劳伤，多汗，血虚身痛</v>
      </c>
      <c r="H1150" t="str">
        <f t="shared" si="243"/>
        <v>夜交藤</v>
      </c>
      <c r="I1150" s="124">
        <f t="shared" si="244"/>
        <v>5</v>
      </c>
      <c r="J1150" s="124" t="str">
        <f t="shared" si="242"/>
        <v>夜交藤 -- 养心，安神，通络，祛风。治失眠，劳伤，多汗，血虚身痛</v>
      </c>
    </row>
    <row r="1151" spans="1:10">
      <c r="A1151" s="44"/>
      <c r="B1151" s="56" t="s">
        <v>23108</v>
      </c>
      <c r="C1151" s="39">
        <f>Matrix!B4405</f>
        <v>0</v>
      </c>
      <c r="D1151" s="93">
        <f t="shared" si="240"/>
        <v>5</v>
      </c>
      <c r="E1151" s="97">
        <f t="shared" si="241"/>
        <v>5</v>
      </c>
      <c r="F1151" s="40" t="s">
        <v>11716</v>
      </c>
      <c r="G1151" s="39" t="str">
        <f>Matrix!C4405</f>
        <v>乳香 -- 镇痛作用，消炎防腐,心腹疼痛；风湿痹痛；经闭痛经；跌打瘀痛；痈疽肿毒；肠痈；疮溃不敛</v>
      </c>
      <c r="H1151" t="str">
        <f t="shared" si="243"/>
        <v>乳香</v>
      </c>
      <c r="I1151" s="124">
        <f t="shared" si="244"/>
        <v>5</v>
      </c>
      <c r="J1151" s="124" t="str">
        <f t="shared" si="242"/>
        <v>乳香 -- 镇痛作用，消炎防腐,心腹疼痛；风湿痹痛；经闭痛经；跌打瘀痛；痈疽肿毒；肠痈；疮溃不敛</v>
      </c>
    </row>
    <row r="1152" spans="1:10">
      <c r="A1152" s="86"/>
      <c r="B1152" s="56" t="s">
        <v>23109</v>
      </c>
      <c r="C1152" s="39">
        <f>Matrix!B4406</f>
        <v>0</v>
      </c>
      <c r="D1152" s="93">
        <f t="shared" si="240"/>
        <v>5</v>
      </c>
      <c r="E1152" s="97">
        <f t="shared" si="241"/>
        <v>5</v>
      </c>
      <c r="F1152" s="40" t="s">
        <v>11717</v>
      </c>
      <c r="G1152" s="39" t="str">
        <f>Matrix!C4406</f>
        <v>川贝母 -- 清热化痰止咳,润肺止咳，治疗肺有燥热之咳嗽痰少而粘之证，及阴虚燥咳劳嗽等虚证</v>
      </c>
      <c r="H1152" t="str">
        <f t="shared" si="243"/>
        <v>川贝母</v>
      </c>
      <c r="I1152" s="124">
        <f t="shared" si="244"/>
        <v>5</v>
      </c>
      <c r="J1152" s="124" t="str">
        <f t="shared" si="242"/>
        <v>川贝母 -- 清热化痰止咳,润肺止咳，治疗肺有燥热之咳嗽痰少而粘之证，及阴虚燥咳劳嗽等虚证</v>
      </c>
    </row>
    <row r="1153" spans="1:10">
      <c r="A1153" s="86"/>
      <c r="B1153" s="56" t="s">
        <v>23110</v>
      </c>
      <c r="C1153" s="39">
        <f>Matrix!B4407</f>
        <v>0</v>
      </c>
      <c r="D1153" s="93">
        <f t="shared" si="240"/>
        <v>5</v>
      </c>
      <c r="E1153" s="97">
        <f t="shared" si="241"/>
        <v>5</v>
      </c>
      <c r="F1153" s="40" t="s">
        <v>11718</v>
      </c>
      <c r="G1153" s="39" t="str">
        <f>Matrix!C4407</f>
        <v>天麻 -- 镇痛,镇静,抗惊厥,降低血压,明目、增智，祛风，控制痉挛和颤动。</v>
      </c>
      <c r="H1153" t="str">
        <f t="shared" si="243"/>
        <v>天麻</v>
      </c>
      <c r="I1153" s="124">
        <f t="shared" si="244"/>
        <v>5</v>
      </c>
      <c r="J1153" s="124" t="str">
        <f t="shared" si="242"/>
        <v>天麻 -- 镇痛,镇静,抗惊厥,降低血压,明目、增智，祛风，控制痉挛和颤动。</v>
      </c>
    </row>
    <row r="1154" spans="1:10">
      <c r="A1154" s="60"/>
      <c r="B1154" s="56" t="s">
        <v>23111</v>
      </c>
      <c r="C1154" s="39">
        <f>Matrix!B4408</f>
        <v>0</v>
      </c>
      <c r="D1154" s="93">
        <f t="shared" si="240"/>
        <v>5</v>
      </c>
      <c r="E1154" s="97">
        <f t="shared" si="241"/>
        <v>5</v>
      </c>
      <c r="F1154" s="40" t="s">
        <v>11719</v>
      </c>
      <c r="G1154" s="39" t="str">
        <f>Matrix!C4408</f>
        <v>北沙参 -- 养阴清肺，祛痰止咳,肺热燥咳，虚痨久咳，阴伤咽干、口渴。</v>
      </c>
      <c r="H1154" t="str">
        <f t="shared" si="243"/>
        <v>北沙参</v>
      </c>
      <c r="I1154" s="124">
        <f t="shared" si="244"/>
        <v>5</v>
      </c>
      <c r="J1154" s="124" t="str">
        <f t="shared" si="242"/>
        <v>北沙参 -- 养阴清肺，祛痰止咳,肺热燥咳，虚痨久咳，阴伤咽干、口渴。</v>
      </c>
    </row>
    <row r="1155" spans="1:10">
      <c r="A1155" s="60"/>
      <c r="B1155" s="56" t="s">
        <v>23112</v>
      </c>
      <c r="C1155" s="39">
        <f>Matrix!B4409</f>
        <v>0</v>
      </c>
      <c r="D1155" s="93">
        <f t="shared" si="240"/>
        <v>5</v>
      </c>
      <c r="E1155" s="97">
        <f t="shared" si="241"/>
        <v>5</v>
      </c>
      <c r="F1155" s="40" t="s">
        <v>11720</v>
      </c>
      <c r="G1155" s="39" t="str">
        <f>Matrix!C4409</f>
        <v>石膏 -- 清热泻火，解毒除烦。高热烦渴，肺热咳喘，胃热齿痛，口渴咽干，温 病发斑，腹中坚痛，心下逆气。清热下火，高烧，多汗，疏通情绪释放。</v>
      </c>
      <c r="H1155" t="str">
        <f t="shared" si="243"/>
        <v>石膏</v>
      </c>
      <c r="I1155" s="124">
        <f t="shared" si="244"/>
        <v>5</v>
      </c>
      <c r="J1155" s="124" t="str">
        <f t="shared" si="242"/>
        <v>石膏 -- 清热泻火，解毒除烦。高热烦渴，肺热咳喘，胃热齿痛，口渴咽干，温 病发斑，腹中坚痛，心下逆气。清热下火，高烧，多汗，疏通情绪释放。</v>
      </c>
    </row>
    <row r="1156" spans="1:10">
      <c r="A1156" s="86"/>
      <c r="B1156" s="56" t="s">
        <v>23113</v>
      </c>
      <c r="C1156" s="39">
        <f>Matrix!B4411</f>
        <v>0</v>
      </c>
      <c r="D1156" s="93">
        <f t="shared" si="240"/>
        <v>5</v>
      </c>
      <c r="E1156" s="97">
        <v>0</v>
      </c>
      <c r="F1156" s="40" t="s">
        <v>11935</v>
      </c>
      <c r="G1156" s="39" t="str">
        <f>Matrix!C4411</f>
        <v>HU ZHANG - Hu chang -- 用于湿热，疏通阻碍健康的抗拒情感。 \</v>
      </c>
      <c r="H1156" t="str">
        <f t="shared" si="243"/>
        <v>虎杖</v>
      </c>
      <c r="I1156" s="124">
        <f t="shared" si="244"/>
        <v>0</v>
      </c>
      <c r="J1156" s="124" t="str">
        <f t="shared" si="242"/>
        <v>HU ZHANG - Hu chang -- 用于湿热，疏通阻碍健康的抗拒情感。 \</v>
      </c>
    </row>
    <row r="1157" spans="1:10">
      <c r="A1157" s="86"/>
      <c r="B1157" s="56" t="s">
        <v>23114</v>
      </c>
      <c r="C1157" s="39">
        <f>Matrix!B4412</f>
        <v>0</v>
      </c>
      <c r="D1157" s="93">
        <f t="shared" si="240"/>
        <v>5</v>
      </c>
      <c r="E1157" s="97">
        <f t="shared" si="241"/>
        <v>5</v>
      </c>
      <c r="F1157" s="40" t="s">
        <v>11721</v>
      </c>
      <c r="G1157" s="39" t="str">
        <f>Matrix!C4412</f>
        <v>板蓝根 -- 清热解毒，凉血利咽的功效。流行性疾病，腮腺炎，用于怀疑情绪。流感、病毒感染引起的急性扁桃体炎、咽炎、流行性腮腺炎等预防和治疗作用。</v>
      </c>
      <c r="H1157" t="str">
        <f t="shared" si="243"/>
        <v>板蓝根</v>
      </c>
      <c r="I1157" s="124">
        <f t="shared" si="244"/>
        <v>5</v>
      </c>
      <c r="J1157" s="124" t="str">
        <f t="shared" si="242"/>
        <v>板蓝根 -- 清热解毒，凉血利咽的功效。流行性疾病，腮腺炎，用于怀疑情绪。流感、病毒感染引起的急性扁桃体炎、咽炎、流行性腮腺炎等预防和治疗作用。</v>
      </c>
    </row>
    <row r="1158" spans="1:10">
      <c r="B1158" s="56" t="s">
        <v>23115</v>
      </c>
      <c r="C1158" s="39">
        <f>Matrix!B4413</f>
        <v>0</v>
      </c>
      <c r="D1158" s="93">
        <f t="shared" si="240"/>
        <v>5</v>
      </c>
      <c r="E1158" s="97">
        <f t="shared" si="241"/>
        <v>5</v>
      </c>
      <c r="F1158" s="40" t="s">
        <v>11722</v>
      </c>
      <c r="G1158" s="39" t="str">
        <f>Matrix!C4413</f>
        <v>大青叶 -- 时行热病，热入营血，高热神昏、发斑，丹毒、咽喉肿痛、口疮、肿毒、疮瘫热疖。清热解毒，凉血消斑</v>
      </c>
      <c r="H1158" t="str">
        <f t="shared" si="243"/>
        <v>大青叶</v>
      </c>
      <c r="I1158" s="124">
        <f t="shared" si="244"/>
        <v>5</v>
      </c>
      <c r="J1158" s="124" t="str">
        <f t="shared" si="242"/>
        <v>大青叶 -- 时行热病，热入营血，高热神昏、发斑，丹毒、咽喉肿痛、口疮、肿毒、疮瘫热疖。清热解毒，凉血消斑</v>
      </c>
    </row>
    <row r="1159" spans="1:10">
      <c r="B1159" s="56" t="s">
        <v>23116</v>
      </c>
      <c r="C1159" s="39">
        <f>Matrix!B4414</f>
        <v>0</v>
      </c>
      <c r="D1159" s="93">
        <f t="shared" si="240"/>
        <v>5</v>
      </c>
      <c r="E1159" s="97">
        <f t="shared" si="241"/>
        <v>5</v>
      </c>
      <c r="F1159" s="40" t="s">
        <v>11723</v>
      </c>
      <c r="G1159" s="39" t="str">
        <f>Matrix!C4414</f>
        <v>红枣 -- 补中益气、养血安神、缓和药性的功能</v>
      </c>
      <c r="H1159" t="str">
        <f t="shared" si="243"/>
        <v>红枣</v>
      </c>
      <c r="I1159" s="124">
        <f t="shared" si="244"/>
        <v>5</v>
      </c>
      <c r="J1159" s="124" t="str">
        <f t="shared" si="242"/>
        <v>红枣 -- 补中益气、养血安神、缓和药性的功能</v>
      </c>
    </row>
    <row r="1160" spans="1:10">
      <c r="B1160" s="56" t="s">
        <v>23117</v>
      </c>
      <c r="C1160" s="39">
        <f>Matrix!B4415</f>
        <v>0</v>
      </c>
      <c r="D1160" s="93">
        <f t="shared" si="240"/>
        <v>5</v>
      </c>
      <c r="E1160" s="97">
        <f t="shared" si="241"/>
        <v>5</v>
      </c>
      <c r="F1160" s="40" t="s">
        <v>11724</v>
      </c>
      <c r="G1160" s="39" t="str">
        <f>Matrix!C4415</f>
        <v>秦艽 -- 祛风湿，清湿热，止痹痛。用于风湿痹痛、筋脉拘挛，骨节烦痛</v>
      </c>
      <c r="H1160" t="str">
        <f t="shared" si="243"/>
        <v>秦艽</v>
      </c>
      <c r="I1160" s="124">
        <f t="shared" si="244"/>
        <v>5</v>
      </c>
      <c r="J1160" s="124" t="str">
        <f t="shared" si="242"/>
        <v>秦艽 -- 祛风湿，清湿热，止痹痛。用于风湿痹痛、筋脉拘挛，骨节烦痛</v>
      </c>
    </row>
    <row r="1161" spans="1:10">
      <c r="B1161" s="56" t="s">
        <v>22158</v>
      </c>
      <c r="C1161" s="39">
        <f>Matrix!B4416</f>
        <v>0</v>
      </c>
      <c r="D1161" s="93">
        <f t="shared" si="240"/>
        <v>5</v>
      </c>
      <c r="E1161" s="97">
        <f t="shared" si="241"/>
        <v>5</v>
      </c>
      <c r="F1161" s="60" t="s">
        <v>11725</v>
      </c>
      <c r="G1161" s="39" t="str">
        <f>Matrix!C4416</f>
        <v>百合 -- 养阴清热，润肺止渴，宁心安神，治肺结核久咳、阴虚咳血、潮热肺痈、热病后余热未清、虚烦惊悸、神志恍惚、失眠多梦、脚气浮肿等症。</v>
      </c>
      <c r="H1161" t="str">
        <f t="shared" si="243"/>
        <v>百合</v>
      </c>
      <c r="I1161" s="124">
        <f t="shared" si="244"/>
        <v>5</v>
      </c>
      <c r="J1161" s="124" t="str">
        <f t="shared" si="242"/>
        <v>百合 -- 养阴清热，润肺止渴，宁心安神，治肺结核久咳、阴虚咳血、潮热肺痈、热病后余热未清、虚烦惊悸、神志恍惚、失眠多梦、脚气浮肿等症。</v>
      </c>
    </row>
    <row r="1162" spans="1:10">
      <c r="B1162" s="56" t="s">
        <v>23118</v>
      </c>
      <c r="C1162" s="39">
        <f>Matrix!B4417</f>
        <v>0</v>
      </c>
      <c r="D1162" s="93">
        <f t="shared" si="240"/>
        <v>5</v>
      </c>
      <c r="E1162" s="97">
        <f t="shared" si="241"/>
        <v>5</v>
      </c>
      <c r="F1162" s="40" t="s">
        <v>11726</v>
      </c>
      <c r="G1162" s="39" t="str">
        <f>Matrix!C4417</f>
        <v>乌药 -- 胸闷腹胀，胃胀腹痛，下焦虚寒，小便频数，遗尿，白浊。</v>
      </c>
      <c r="H1162" t="str">
        <f t="shared" si="243"/>
        <v>乌药</v>
      </c>
      <c r="I1162" s="124">
        <f t="shared" si="244"/>
        <v>5</v>
      </c>
      <c r="J1162" s="124" t="str">
        <f t="shared" si="242"/>
        <v>乌药 -- 胸闷腹胀，胃胀腹痛，下焦虚寒，小便频数，遗尿，白浊。</v>
      </c>
    </row>
    <row r="1163" spans="1:10">
      <c r="B1163" s="56" t="s">
        <v>23119</v>
      </c>
      <c r="C1163" s="39">
        <f>Matrix!B4418</f>
        <v>0</v>
      </c>
      <c r="D1163" s="93">
        <f t="shared" si="240"/>
        <v>5</v>
      </c>
      <c r="E1163" s="97">
        <f t="shared" si="241"/>
        <v>5</v>
      </c>
      <c r="F1163" s="40" t="s">
        <v>11727</v>
      </c>
      <c r="G1163" s="39" t="str">
        <f>Matrix!C4418</f>
        <v>路路通 -- 祛风活络，利水通经。关节痹痛、麻木拘挛、水肿胀满、乳少经闭。</v>
      </c>
      <c r="H1163" t="str">
        <f t="shared" si="243"/>
        <v>路路通</v>
      </c>
      <c r="I1163" s="124">
        <f t="shared" si="244"/>
        <v>5</v>
      </c>
      <c r="J1163" s="124" t="str">
        <f t="shared" si="242"/>
        <v>路路通 -- 祛风活络，利水通经。关节痹痛、麻木拘挛、水肿胀满、乳少经闭。</v>
      </c>
    </row>
    <row r="1164" spans="1:10">
      <c r="B1164" s="56" t="s">
        <v>23120</v>
      </c>
      <c r="C1164" s="39">
        <f>Matrix!B4419</f>
        <v>0</v>
      </c>
      <c r="D1164" s="93">
        <f t="shared" si="240"/>
        <v>5</v>
      </c>
      <c r="E1164" s="97">
        <f t="shared" si="241"/>
        <v>5</v>
      </c>
      <c r="F1164" s="40" t="s">
        <v>11728</v>
      </c>
      <c r="G1164" s="39" t="str">
        <f>Matrix!C4419</f>
        <v>龙眼肉 -- 补心脾，益气血。用于气血不足，心悸怔忡，健忘失眠，血虚萎黄等。</v>
      </c>
      <c r="H1164" t="str">
        <f t="shared" si="243"/>
        <v>龙眼肉</v>
      </c>
      <c r="I1164" s="124">
        <f t="shared" si="244"/>
        <v>5</v>
      </c>
      <c r="J1164" s="124" t="str">
        <f t="shared" si="242"/>
        <v>龙眼肉 -- 补心脾，益气血。用于气血不足，心悸怔忡，健忘失眠，血虚萎黄等。</v>
      </c>
    </row>
    <row r="1165" spans="1:10">
      <c r="B1165" s="56" t="s">
        <v>23121</v>
      </c>
      <c r="C1165" s="39">
        <f>Matrix!B4420</f>
        <v>0</v>
      </c>
      <c r="D1165" s="93">
        <f t="shared" si="240"/>
        <v>5</v>
      </c>
      <c r="E1165" s="97">
        <f t="shared" si="241"/>
        <v>5</v>
      </c>
      <c r="F1165" s="40" t="s">
        <v>11729</v>
      </c>
      <c r="G1165" s="39" t="str">
        <f>Matrix!C4420</f>
        <v>金银花 -- 清热解毒，凉散风热。用于痈肿疔疮，喉痹，丹毒，热血毒痢，风热感冒，温病发热。解菌毒。热痛，肿胀，乳房，眼睛，用于情绪压抑。 \</v>
      </c>
      <c r="H1165" t="str">
        <f t="shared" si="243"/>
        <v>金银花</v>
      </c>
      <c r="I1165" s="124">
        <f t="shared" si="244"/>
        <v>5</v>
      </c>
      <c r="J1165" s="124" t="str">
        <f t="shared" si="242"/>
        <v>金银花 -- 清热解毒，凉散风热。用于痈肿疔疮，喉痹，丹毒，热血毒痢，风热感冒，温病发热。解菌毒。热痛，肿胀，乳房，眼睛，用于情绪压抑。 \</v>
      </c>
    </row>
    <row r="1166" spans="1:10">
      <c r="B1166" s="56" t="s">
        <v>23122</v>
      </c>
      <c r="C1166" s="39">
        <f>Matrix!B4421</f>
        <v>0</v>
      </c>
      <c r="D1166" s="93">
        <f t="shared" si="240"/>
        <v>5</v>
      </c>
      <c r="E1166" s="97">
        <f t="shared" si="241"/>
        <v>5</v>
      </c>
      <c r="F1166" s="40" t="s">
        <v>11730</v>
      </c>
      <c r="G1166" s="39" t="str">
        <f>Matrix!C4421</f>
        <v>桑寄生 -- 有补肝肾，强筋骨，祛风湿，安胎，生长发齿等，增强体力。 \</v>
      </c>
      <c r="H1166" t="str">
        <f t="shared" si="243"/>
        <v>桑寄生</v>
      </c>
      <c r="I1166" s="124">
        <f t="shared" si="244"/>
        <v>5</v>
      </c>
      <c r="J1166" s="124" t="str">
        <f t="shared" si="242"/>
        <v>桑寄生 -- 有补肝肾，强筋骨，祛风湿，安胎，生长发齿等，增强体力。 \</v>
      </c>
    </row>
    <row r="1167" spans="1:10">
      <c r="B1167" s="56" t="s">
        <v>23123</v>
      </c>
      <c r="C1167" s="39">
        <f>Matrix!B4422</f>
        <v>0</v>
      </c>
      <c r="D1167" s="93">
        <f t="shared" si="240"/>
        <v>5</v>
      </c>
      <c r="E1167" s="97">
        <f t="shared" si="241"/>
        <v>5</v>
      </c>
      <c r="F1167" s="40" t="s">
        <v>11731</v>
      </c>
      <c r="G1167" s="39" t="str">
        <f>Matrix!C4422</f>
        <v>莲子 -- 养心，益肾，补脾。，止慢性痢疾，用于情绪压抑。</v>
      </c>
      <c r="H1167" t="str">
        <f t="shared" si="243"/>
        <v>莲子</v>
      </c>
      <c r="I1167" s="124">
        <f t="shared" si="244"/>
        <v>5</v>
      </c>
      <c r="J1167" s="124" t="str">
        <f t="shared" si="242"/>
        <v>莲子 -- 养心，益肾，补脾。，止慢性痢疾，用于情绪压抑。</v>
      </c>
    </row>
    <row r="1168" spans="1:10">
      <c r="B1168" s="56" t="s">
        <v>23124</v>
      </c>
      <c r="C1168" s="39">
        <f>Matrix!B4423</f>
        <v>0</v>
      </c>
      <c r="D1168" s="93">
        <f t="shared" ref="D1168:D1199" si="245">ROUNDUP(ABS(75-C1168)/Base_Value*herb_factor,1)</f>
        <v>5</v>
      </c>
      <c r="E1168" s="97">
        <f t="shared" ref="E1168:E1199" si="246">IF(D1168&gt;Max_Value,Max_Value,IF(D1168&lt;0,0,D1168))</f>
        <v>5</v>
      </c>
      <c r="F1168" s="40" t="s">
        <v>11732</v>
      </c>
      <c r="G1168" s="39" t="str">
        <f>Matrix!C4423</f>
        <v>金钱草 -- 清热，利尿，镇咳，消肿，解毒。，自我情感斗争。 \</v>
      </c>
      <c r="H1168" t="str">
        <f t="shared" si="243"/>
        <v>金钱草</v>
      </c>
      <c r="I1168" s="124">
        <f t="shared" si="244"/>
        <v>5</v>
      </c>
      <c r="J1168" s="124" t="str">
        <f t="shared" ref="J1168:J1199" si="247">G1168</f>
        <v>金钱草 -- 清热，利尿，镇咳，消肿，解毒。，自我情感斗争。 \</v>
      </c>
    </row>
    <row r="1169" spans="2:10">
      <c r="B1169" s="56" t="s">
        <v>23125</v>
      </c>
      <c r="C1169" s="39">
        <f>Matrix!B4424</f>
        <v>0</v>
      </c>
      <c r="D1169" s="93">
        <f t="shared" si="245"/>
        <v>5</v>
      </c>
      <c r="E1169" s="97">
        <f t="shared" si="246"/>
        <v>5</v>
      </c>
      <c r="F1169" s="40" t="s">
        <v>11733</v>
      </c>
      <c r="G1169" s="39" t="str">
        <f>Matrix!C4424</f>
        <v>厚朴 -- 食积气滞，脘腹胀满，呕吐嗳气，便秘，降低发炎反应，很好的抗氧化剂，降低哮喘的发生，抑制忧郁的效果，治疗发炎所产生的疼痛</v>
      </c>
      <c r="H1169" t="str">
        <f t="shared" si="243"/>
        <v>厚朴</v>
      </c>
      <c r="I1169" s="124">
        <f t="shared" si="244"/>
        <v>5</v>
      </c>
      <c r="J1169" s="124" t="str">
        <f t="shared" si="247"/>
        <v>厚朴 -- 食积气滞，脘腹胀满，呕吐嗳气，便秘，降低发炎反应，很好的抗氧化剂，降低哮喘的发生，抑制忧郁的效果，治疗发炎所产生的疼痛</v>
      </c>
    </row>
    <row r="1170" spans="2:10">
      <c r="B1170" s="56" t="s">
        <v>23126</v>
      </c>
      <c r="C1170" s="39">
        <f>Matrix!B4425</f>
        <v>0</v>
      </c>
      <c r="D1170" s="93">
        <f t="shared" si="245"/>
        <v>5</v>
      </c>
      <c r="E1170" s="97">
        <f t="shared" si="246"/>
        <v>5</v>
      </c>
      <c r="F1170" s="40" t="s">
        <v>11734</v>
      </c>
      <c r="G1170" s="39" t="str">
        <f>Matrix!C4425</f>
        <v>麦芽 -- 消食健胃，回乳消胀。疏通受抑的情感融合。 \</v>
      </c>
      <c r="H1170" t="str">
        <f t="shared" ref="H1170:H1201" si="248">F1170</f>
        <v>麦芽</v>
      </c>
      <c r="I1170" s="124">
        <f t="shared" ref="I1170:I1201" si="249">E1170</f>
        <v>5</v>
      </c>
      <c r="J1170" s="124" t="str">
        <f t="shared" si="247"/>
        <v>麦芽 -- 消食健胃，回乳消胀。疏通受抑的情感融合。 \</v>
      </c>
    </row>
    <row r="1171" spans="2:10">
      <c r="B1171" s="56" t="s">
        <v>23127</v>
      </c>
      <c r="C1171" s="39">
        <f>Matrix!B4426</f>
        <v>0</v>
      </c>
      <c r="D1171" s="93">
        <f t="shared" si="245"/>
        <v>5</v>
      </c>
      <c r="E1171" s="97">
        <f t="shared" si="246"/>
        <v>5</v>
      </c>
      <c r="F1171" s="40" t="s">
        <v>11735</v>
      </c>
      <c r="G1171" s="39" t="str">
        <f>Matrix!C4426</f>
        <v>神曲 -- 六神曲，消食和胃。用于饮食积滞证。</v>
      </c>
      <c r="H1171" t="str">
        <f t="shared" si="248"/>
        <v>神曲</v>
      </c>
      <c r="I1171" s="124">
        <f t="shared" si="249"/>
        <v>5</v>
      </c>
      <c r="J1171" s="124" t="str">
        <f t="shared" si="247"/>
        <v>神曲 -- 六神曲，消食和胃。用于饮食积滞证。</v>
      </c>
    </row>
    <row r="1172" spans="2:10">
      <c r="B1172" s="56" t="s">
        <v>23128</v>
      </c>
      <c r="C1172" s="39">
        <f>Matrix!B4427</f>
        <v>0</v>
      </c>
      <c r="D1172" s="93">
        <f t="shared" si="245"/>
        <v>5</v>
      </c>
      <c r="E1172" s="97">
        <f t="shared" si="246"/>
        <v>5</v>
      </c>
      <c r="F1172" s="40" t="s">
        <v>11736</v>
      </c>
      <c r="G1172" s="39" t="str">
        <f>Matrix!C4427</f>
        <v>川楝子 -- 行气止痛，杀虫疗癣，杀寄生虫，，杀死真菌。 \ * ^</v>
      </c>
      <c r="H1172" t="str">
        <f t="shared" si="248"/>
        <v>川楝子</v>
      </c>
      <c r="I1172" s="124">
        <f t="shared" si="249"/>
        <v>5</v>
      </c>
      <c r="J1172" s="124" t="str">
        <f t="shared" si="247"/>
        <v>川楝子 -- 行气止痛，杀虫疗癣，杀寄生虫，，杀死真菌。 \ * ^</v>
      </c>
    </row>
    <row r="1173" spans="2:10">
      <c r="B1173" s="56" t="s">
        <v>23129</v>
      </c>
      <c r="C1173" s="39">
        <f>Matrix!B4428</f>
        <v>0</v>
      </c>
      <c r="D1173" s="93">
        <f t="shared" si="245"/>
        <v>5</v>
      </c>
      <c r="E1173" s="97">
        <f t="shared" si="246"/>
        <v>5</v>
      </c>
      <c r="F1173" s="40" t="s">
        <v>11737</v>
      </c>
      <c r="G1173" s="39" t="str">
        <f>Matrix!C4428</f>
        <v>鸡血藤 -- 养血补血，行血通脉，暖腰膝。有降血压，兴奋子宫之效。</v>
      </c>
      <c r="H1173" t="str">
        <f t="shared" si="248"/>
        <v>鸡血藤</v>
      </c>
      <c r="I1173" s="124">
        <f t="shared" si="249"/>
        <v>5</v>
      </c>
      <c r="J1173" s="124" t="str">
        <f t="shared" si="247"/>
        <v>鸡血藤 -- 养血补血，行血通脉，暖腰膝。有降血压，兴奋子宫之效。</v>
      </c>
    </row>
    <row r="1174" spans="2:10">
      <c r="B1174" s="56" t="s">
        <v>23130</v>
      </c>
      <c r="C1174" s="39">
        <f>Matrix!B4429</f>
        <v>0</v>
      </c>
      <c r="D1174" s="93">
        <f t="shared" si="245"/>
        <v>5</v>
      </c>
      <c r="E1174" s="97">
        <f t="shared" si="246"/>
        <v>5</v>
      </c>
      <c r="F1174" s="40" t="s">
        <v>11738</v>
      </c>
      <c r="G1174" s="39" t="str">
        <f>Matrix!C4429</f>
        <v>巴戟天 -- 补肾阳、强筋骨、祛风湿、特别用于阳萎，不育，稳定情绪。 \</v>
      </c>
      <c r="H1174" t="str">
        <f t="shared" si="248"/>
        <v>巴戟天</v>
      </c>
      <c r="I1174" s="124">
        <f t="shared" si="249"/>
        <v>5</v>
      </c>
      <c r="J1174" s="124" t="str">
        <f t="shared" si="247"/>
        <v>巴戟天 -- 补肾阳、强筋骨、祛风湿、特别用于阳萎，不育，稳定情绪。 \</v>
      </c>
    </row>
    <row r="1175" spans="2:10">
      <c r="B1175" s="56" t="s">
        <v>23131</v>
      </c>
      <c r="C1175" s="39">
        <f>Matrix!B4430</f>
        <v>0</v>
      </c>
      <c r="D1175" s="93">
        <f t="shared" si="245"/>
        <v>5</v>
      </c>
      <c r="E1175" s="97">
        <f t="shared" si="246"/>
        <v>5</v>
      </c>
      <c r="F1175" s="40" t="s">
        <v>11739</v>
      </c>
      <c r="G1175" s="39" t="str">
        <f>Matrix!C4430</f>
        <v>牡丹皮 -- 清热凉血，活血行瘀。疏通情绪释放。 \</v>
      </c>
      <c r="H1175" t="str">
        <f t="shared" si="248"/>
        <v>牡丹皮</v>
      </c>
      <c r="I1175" s="124">
        <f t="shared" si="249"/>
        <v>5</v>
      </c>
      <c r="J1175" s="124" t="str">
        <f t="shared" si="247"/>
        <v>牡丹皮 -- 清热凉血，活血行瘀。疏通情绪释放。 \</v>
      </c>
    </row>
    <row r="1176" spans="2:10">
      <c r="B1176" s="56" t="s">
        <v>23132</v>
      </c>
      <c r="C1176" s="39">
        <f>Matrix!B4431</f>
        <v>0</v>
      </c>
      <c r="D1176" s="93">
        <f t="shared" si="245"/>
        <v>5</v>
      </c>
      <c r="E1176" s="97">
        <f t="shared" si="246"/>
        <v>5</v>
      </c>
      <c r="F1176" s="40" t="s">
        <v>11740</v>
      </c>
      <c r="G1176" s="39" t="str">
        <f>Matrix!C4431</f>
        <v>桑白皮 -- 肺热喘咳，吐血，水肿，脚气，小便不利。驱风，利尿，利关节。 \</v>
      </c>
      <c r="H1176" t="str">
        <f t="shared" si="248"/>
        <v>桑白皮</v>
      </c>
      <c r="I1176" s="124">
        <f t="shared" si="249"/>
        <v>5</v>
      </c>
      <c r="J1176" s="124" t="str">
        <f t="shared" si="247"/>
        <v>桑白皮 -- 肺热喘咳，吐血，水肿，脚气，小便不利。驱风，利尿，利关节。 \</v>
      </c>
    </row>
    <row r="1177" spans="2:10">
      <c r="B1177" s="56" t="s">
        <v>23133</v>
      </c>
      <c r="C1177" s="39">
        <f>Matrix!B4432</f>
        <v>0</v>
      </c>
      <c r="D1177" s="93">
        <f t="shared" si="245"/>
        <v>5</v>
      </c>
      <c r="E1177" s="97">
        <f t="shared" si="246"/>
        <v>5</v>
      </c>
      <c r="F1177" s="40" t="s">
        <v>23617</v>
      </c>
      <c r="G1177" s="39" t="str">
        <f>Matrix!C4432</f>
        <v>梅 -- 敛肺，涩肠，生津，安蛔。敛肺止咳，涩肠止舄(腹舄).</v>
      </c>
      <c r="H1177" t="str">
        <f t="shared" si="248"/>
        <v>梅</v>
      </c>
      <c r="I1177" s="124">
        <f t="shared" si="249"/>
        <v>5</v>
      </c>
      <c r="J1177" s="124" t="str">
        <f t="shared" si="247"/>
        <v>梅 -- 敛肺，涩肠，生津，安蛔。敛肺止咳，涩肠止舄(腹舄).</v>
      </c>
    </row>
    <row r="1178" spans="2:10">
      <c r="B1178" s="56" t="s">
        <v>23134</v>
      </c>
      <c r="C1178" s="39">
        <f>Matrix!B4433</f>
        <v>0</v>
      </c>
      <c r="D1178" s="93">
        <f t="shared" si="245"/>
        <v>5</v>
      </c>
      <c r="E1178" s="97">
        <f t="shared" si="246"/>
        <v>5</v>
      </c>
      <c r="F1178" s="40" t="s">
        <v>11741</v>
      </c>
      <c r="G1178" s="39" t="str">
        <f>Matrix!C4433</f>
        <v>诃子 -- 涩肠敛肺，降火利咽。久泻久痢，便血脱肛，肺虚喘咳，疏通情绪释放。</v>
      </c>
      <c r="H1178" t="str">
        <f t="shared" si="248"/>
        <v>诃子</v>
      </c>
      <c r="I1178" s="124">
        <f t="shared" si="249"/>
        <v>5</v>
      </c>
      <c r="J1178" s="124" t="str">
        <f t="shared" si="247"/>
        <v>诃子 -- 涩肠敛肺，降火利咽。久泻久痢，便血脱肛，肺虚喘咳，疏通情绪释放。</v>
      </c>
    </row>
    <row r="1179" spans="2:10">
      <c r="B1179" s="56" t="s">
        <v>23135</v>
      </c>
      <c r="C1179" s="39">
        <f>Matrix!B4434</f>
        <v>0</v>
      </c>
      <c r="D1179" s="93">
        <f t="shared" si="245"/>
        <v>5</v>
      </c>
      <c r="E1179" s="97">
        <f t="shared" si="246"/>
        <v>5</v>
      </c>
      <c r="F1179" s="40" t="s">
        <v>11742</v>
      </c>
      <c r="G1179" s="39" t="str">
        <f>Matrix!C4434</f>
        <v>羌活 -- 驱寒发汗，排汗（普通感冒）。散寒祛风、胜湿止痛</v>
      </c>
      <c r="H1179" t="str">
        <f t="shared" si="248"/>
        <v>羌活</v>
      </c>
      <c r="I1179" s="124">
        <f t="shared" si="249"/>
        <v>5</v>
      </c>
      <c r="J1179" s="124" t="str">
        <f t="shared" si="247"/>
        <v>羌活 -- 驱寒发汗，排汗（普通感冒）。散寒祛风、胜湿止痛</v>
      </c>
    </row>
    <row r="1180" spans="2:10">
      <c r="B1180" s="56" t="s">
        <v>23136</v>
      </c>
      <c r="C1180" s="39">
        <f>Matrix!B4435</f>
        <v>0</v>
      </c>
      <c r="D1180" s="93">
        <f t="shared" si="245"/>
        <v>5</v>
      </c>
      <c r="E1180" s="97">
        <f t="shared" si="246"/>
        <v>5</v>
      </c>
      <c r="F1180" s="40" t="s">
        <v>11743</v>
      </c>
      <c r="G1180" s="39" t="str">
        <f>Matrix!C4435</f>
        <v>牡蛎 -- 镇肝，益阴并抑制阳亢，疏通受抑的情感融合。 \</v>
      </c>
      <c r="H1180" t="str">
        <f t="shared" si="248"/>
        <v>牡蛎</v>
      </c>
      <c r="I1180" s="124">
        <f t="shared" si="249"/>
        <v>5</v>
      </c>
      <c r="J1180" s="124" t="str">
        <f t="shared" si="247"/>
        <v>牡蛎 -- 镇肝，益阴并抑制阳亢，疏通受抑的情感融合。 \</v>
      </c>
    </row>
    <row r="1181" spans="2:10">
      <c r="B1181" s="56" t="s">
        <v>23137</v>
      </c>
      <c r="C1181" s="39">
        <f>Matrix!B4436</f>
        <v>0</v>
      </c>
      <c r="D1181" s="93">
        <f t="shared" si="245"/>
        <v>5</v>
      </c>
      <c r="E1181" s="97">
        <f t="shared" si="246"/>
        <v>5</v>
      </c>
      <c r="F1181" s="40" t="s">
        <v>11744</v>
      </c>
      <c r="G1181" s="39" t="str">
        <f>Matrix!C4436</f>
        <v>西洋参 -- 益肺阴，清虚火，生津止渴。肺虚久嗽，失血，咽干口渴，虚热烦倦</v>
      </c>
      <c r="H1181" t="str">
        <f t="shared" si="248"/>
        <v>西洋参</v>
      </c>
      <c r="I1181" s="124">
        <f t="shared" si="249"/>
        <v>5</v>
      </c>
      <c r="J1181" s="124" t="str">
        <f t="shared" si="247"/>
        <v>西洋参 -- 益肺阴，清虚火，生津止渴。肺虚久嗽，失血，咽干口渴，虚热烦倦</v>
      </c>
    </row>
    <row r="1182" spans="2:10">
      <c r="B1182" s="56" t="s">
        <v>23138</v>
      </c>
      <c r="C1182" s="39">
        <f>Matrix!B4437</f>
        <v>0</v>
      </c>
      <c r="D1182" s="93">
        <f t="shared" si="245"/>
        <v>5</v>
      </c>
      <c r="E1182" s="97">
        <f t="shared" si="246"/>
        <v>5</v>
      </c>
      <c r="F1182" s="40" t="s">
        <v>11745</v>
      </c>
      <c r="G1182" s="39" t="str">
        <f>Matrix!C4437</f>
        <v>败酱草 -- 热解毒药 清热、解毒、消疮肿药从经络驱风湿，疏通情绪释放。 \</v>
      </c>
      <c r="H1182" t="str">
        <f t="shared" si="248"/>
        <v>败酱草</v>
      </c>
      <c r="I1182" s="124">
        <f t="shared" si="249"/>
        <v>5</v>
      </c>
      <c r="J1182" s="124" t="str">
        <f t="shared" si="247"/>
        <v>败酱草 -- 热解毒药 清热、解毒、消疮肿药从经络驱风湿，疏通情绪释放。 \</v>
      </c>
    </row>
    <row r="1183" spans="2:10">
      <c r="B1183" s="56" t="s">
        <v>23139</v>
      </c>
      <c r="C1183" s="39">
        <f>Matrix!B4438</f>
        <v>0</v>
      </c>
      <c r="D1183" s="93">
        <f t="shared" si="245"/>
        <v>5</v>
      </c>
      <c r="E1183" s="97">
        <f t="shared" si="246"/>
        <v>5</v>
      </c>
      <c r="F1183" s="40" t="s">
        <v>11746</v>
      </c>
      <c r="G1183" s="39" t="str">
        <f>Matrix!C4438</f>
        <v>桃仁 -- 刺激血液循环，润肠道，结肠，肠，镇定情绪。 \</v>
      </c>
      <c r="H1183" t="str">
        <f t="shared" si="248"/>
        <v>桃仁</v>
      </c>
      <c r="I1183" s="124">
        <f t="shared" si="249"/>
        <v>5</v>
      </c>
      <c r="J1183" s="124" t="str">
        <f t="shared" si="247"/>
        <v>桃仁 -- 刺激血液循环，润肠道，结肠，肠，镇定情绪。 \</v>
      </c>
    </row>
    <row r="1184" spans="2:10">
      <c r="B1184" s="56" t="s">
        <v>23140</v>
      </c>
      <c r="C1184" s="39">
        <f>Matrix!B4439</f>
        <v>0</v>
      </c>
      <c r="D1184" s="93">
        <f t="shared" si="245"/>
        <v>5</v>
      </c>
      <c r="E1184" s="97">
        <f t="shared" si="246"/>
        <v>5</v>
      </c>
      <c r="F1184" s="40" t="s">
        <v>11747</v>
      </c>
      <c r="G1184" s="39" t="str">
        <f>Matrix!C4439</f>
        <v>车前子 -- 清热，利尿清热利尿，渗湿通淋，明目，祛痰。用于情绪压抑。 \</v>
      </c>
      <c r="H1184" t="str">
        <f t="shared" si="248"/>
        <v>车前子</v>
      </c>
      <c r="I1184" s="124">
        <f t="shared" si="249"/>
        <v>5</v>
      </c>
      <c r="J1184" s="124" t="str">
        <f t="shared" si="247"/>
        <v>车前子 -- 清热，利尿清热利尿，渗湿通淋，明目，祛痰。用于情绪压抑。 \</v>
      </c>
    </row>
    <row r="1185" spans="2:10">
      <c r="B1185" s="56" t="s">
        <v>23141</v>
      </c>
      <c r="C1185" s="39">
        <f>Matrix!B4440</f>
        <v>0</v>
      </c>
      <c r="D1185" s="93">
        <f t="shared" si="245"/>
        <v>5</v>
      </c>
      <c r="E1185" s="97">
        <f t="shared" si="246"/>
        <v>5</v>
      </c>
      <c r="F1185" s="40" t="s">
        <v>11748</v>
      </c>
      <c r="G1185" s="39" t="str">
        <f>Matrix!C4440</f>
        <v>龟板 -- 阴血不足，腰脚酸痛，久泻久痢。养阴，抑制阳亢，益肾和骨。 \</v>
      </c>
      <c r="H1185" t="str">
        <f t="shared" si="248"/>
        <v>龟板</v>
      </c>
      <c r="I1185" s="124">
        <f t="shared" si="249"/>
        <v>5</v>
      </c>
      <c r="J1185" s="124" t="str">
        <f t="shared" si="247"/>
        <v>龟板 -- 阴血不足，腰脚酸痛，久泻久痢。养阴，抑制阳亢，益肾和骨。 \</v>
      </c>
    </row>
    <row r="1186" spans="2:10">
      <c r="B1186" s="56" t="s">
        <v>23142</v>
      </c>
      <c r="C1186" s="39">
        <f>Matrix!B4441</f>
        <v>0</v>
      </c>
      <c r="D1186" s="93">
        <f t="shared" si="245"/>
        <v>5</v>
      </c>
      <c r="E1186" s="97">
        <f t="shared" si="246"/>
        <v>5</v>
      </c>
      <c r="F1186" s="40" t="s">
        <v>11749</v>
      </c>
      <c r="G1186" s="39" t="str">
        <f>Matrix!C4441</f>
        <v>桔梗 -- 宣肺，利咽，祛痰，排脓。咳嗽痰多、胸闷不畅，咽喉肿痛，支气管炎</v>
      </c>
      <c r="H1186" t="str">
        <f t="shared" si="248"/>
        <v>桔梗</v>
      </c>
      <c r="I1186" s="124">
        <f t="shared" si="249"/>
        <v>5</v>
      </c>
      <c r="J1186" s="124" t="str">
        <f t="shared" si="247"/>
        <v>桔梗 -- 宣肺，利咽，祛痰，排脓。咳嗽痰多、胸闷不畅，咽喉肿痛，支气管炎</v>
      </c>
    </row>
    <row r="1187" spans="2:10">
      <c r="B1187" s="56" t="s">
        <v>23143</v>
      </c>
      <c r="C1187" s="39">
        <f>Matrix!B4442</f>
        <v>0</v>
      </c>
      <c r="D1187" s="93">
        <f t="shared" si="245"/>
        <v>5</v>
      </c>
      <c r="E1187" s="97">
        <f t="shared" si="246"/>
        <v>5</v>
      </c>
      <c r="F1187" s="40" t="s">
        <v>11750</v>
      </c>
      <c r="G1187" s="39" t="str">
        <f>Matrix!C4442</f>
        <v>猪苓 -- 利水渗湿。用于小便不利、水肿、泄泻、淋浊、带下。用于因缘固定。</v>
      </c>
      <c r="H1187" t="str">
        <f t="shared" si="248"/>
        <v>猪苓</v>
      </c>
      <c r="I1187" s="124">
        <f t="shared" si="249"/>
        <v>5</v>
      </c>
      <c r="J1187" s="124" t="str">
        <f t="shared" si="247"/>
        <v>猪苓 -- 利水渗湿。用于小便不利、水肿、泄泻、淋浊、带下。用于因缘固定。</v>
      </c>
    </row>
    <row r="1188" spans="2:10">
      <c r="B1188" s="56" t="s">
        <v>23144</v>
      </c>
      <c r="C1188" s="39">
        <f>Matrix!B4444</f>
        <v>0</v>
      </c>
      <c r="D1188" s="93">
        <f t="shared" si="245"/>
        <v>5</v>
      </c>
      <c r="E1188" s="97">
        <f t="shared" si="246"/>
        <v>5</v>
      </c>
      <c r="F1188" s="40" t="s">
        <v>11751</v>
      </c>
      <c r="G1188" s="39" t="str">
        <f>Matrix!C4444</f>
        <v>夏枯草 -- 清肝火（头痛），眼睛障碍（结膜炎），畏光，镇定情绪。 \</v>
      </c>
      <c r="H1188" t="str">
        <f t="shared" si="248"/>
        <v>夏枯草</v>
      </c>
      <c r="I1188" s="124">
        <f t="shared" si="249"/>
        <v>5</v>
      </c>
      <c r="J1188" s="124" t="str">
        <f t="shared" si="247"/>
        <v>夏枯草 -- 清肝火（头痛），眼睛障碍（结膜炎），畏光，镇定情绪。 \</v>
      </c>
    </row>
    <row r="1189" spans="2:10">
      <c r="B1189" s="56" t="s">
        <v>23145</v>
      </c>
      <c r="C1189" s="39">
        <f>Matrix!B4445</f>
        <v>0</v>
      </c>
      <c r="D1189" s="93">
        <f t="shared" si="245"/>
        <v>5</v>
      </c>
      <c r="E1189" s="97">
        <f t="shared" si="246"/>
        <v>5</v>
      </c>
      <c r="F1189" s="40" t="s">
        <v>23618</v>
      </c>
      <c r="G1189" s="39" t="str">
        <f>Matrix!C4445</f>
        <v xml:space="preserve">太子参 -- 脾虚食少、倦怠乏力、心悸自汗、肺虚咳嗽、津亏口渴等症。 </v>
      </c>
      <c r="H1189" t="str">
        <f t="shared" si="248"/>
        <v>太子参</v>
      </c>
      <c r="I1189" s="124">
        <f t="shared" si="249"/>
        <v>5</v>
      </c>
      <c r="J1189" s="124" t="str">
        <f t="shared" si="247"/>
        <v xml:space="preserve">太子参 -- 脾虚食少、倦怠乏力、心悸自汗、肺虚咳嗽、津亏口渴等症。 </v>
      </c>
    </row>
    <row r="1190" spans="2:10">
      <c r="B1190" s="56" t="s">
        <v>23146</v>
      </c>
      <c r="C1190" s="39">
        <f>Matrix!B4446</f>
        <v>0</v>
      </c>
      <c r="D1190" s="93">
        <f t="shared" si="245"/>
        <v>5</v>
      </c>
      <c r="E1190" s="97">
        <f t="shared" si="246"/>
        <v>5</v>
      </c>
      <c r="F1190" s="40" t="s">
        <v>11752</v>
      </c>
      <c r="G1190" s="39" t="str">
        <f>Matrix!C4446</f>
        <v>补骨脂 -- 补肾，补阳祛寒，疏通受抑的情感融合。\</v>
      </c>
      <c r="H1190" t="str">
        <f t="shared" si="248"/>
        <v>补骨脂</v>
      </c>
      <c r="I1190" s="124">
        <f t="shared" si="249"/>
        <v>5</v>
      </c>
      <c r="J1190" s="124" t="str">
        <f t="shared" si="247"/>
        <v>补骨脂 -- 补肾，补阳祛寒，疏通受抑的情感融合。\</v>
      </c>
    </row>
    <row r="1191" spans="2:10">
      <c r="B1191" s="56" t="s">
        <v>23147</v>
      </c>
      <c r="C1191" s="39">
        <f>Matrix!B4447</f>
        <v>0</v>
      </c>
      <c r="D1191" s="93">
        <f t="shared" si="245"/>
        <v>5</v>
      </c>
      <c r="E1191" s="97">
        <f t="shared" si="246"/>
        <v>5</v>
      </c>
      <c r="F1191" s="40" t="s">
        <v>11753</v>
      </c>
      <c r="G1191" s="39" t="str">
        <f>Matrix!C4447</f>
        <v>葛根 -- 升阳，促进体液，疏通情绪释放。 \</v>
      </c>
      <c r="H1191" t="str">
        <f t="shared" si="248"/>
        <v>葛根</v>
      </c>
      <c r="I1191" s="124">
        <f t="shared" si="249"/>
        <v>5</v>
      </c>
      <c r="J1191" s="124" t="str">
        <f t="shared" si="247"/>
        <v>葛根 -- 升阳，促进体液，疏通情绪释放。 \</v>
      </c>
    </row>
    <row r="1192" spans="2:10">
      <c r="B1192" s="56" t="s">
        <v>23148</v>
      </c>
      <c r="C1192" s="39">
        <f>Matrix!B4448</f>
        <v>0</v>
      </c>
      <c r="D1192" s="93">
        <f t="shared" si="245"/>
        <v>5</v>
      </c>
      <c r="E1192" s="97">
        <f t="shared" si="246"/>
        <v>5</v>
      </c>
      <c r="F1192" s="40" t="s">
        <v>11754</v>
      </c>
      <c r="G1192" s="39" t="str">
        <f>Matrix!C4448</f>
        <v>使君子 -- 杀寄生虫（蛔虫），补脾。 \ *</v>
      </c>
      <c r="H1192" t="str">
        <f t="shared" si="248"/>
        <v>使君子</v>
      </c>
      <c r="I1192" s="124">
        <f t="shared" si="249"/>
        <v>5</v>
      </c>
      <c r="J1192" s="124" t="str">
        <f t="shared" si="247"/>
        <v>使君子 -- 杀寄生虫（蛔虫），补脾。 \ *</v>
      </c>
    </row>
    <row r="1193" spans="2:10">
      <c r="B1193" s="56" t="s">
        <v>22185</v>
      </c>
      <c r="C1193" s="39">
        <f>Matrix!B4449</f>
        <v>0</v>
      </c>
      <c r="D1193" s="93">
        <f t="shared" si="245"/>
        <v>5</v>
      </c>
      <c r="E1193" s="97">
        <f t="shared" si="246"/>
        <v>5</v>
      </c>
      <c r="F1193" s="60" t="s">
        <v>11755</v>
      </c>
      <c r="G1193" s="39" t="str">
        <f>Matrix!C4449</f>
        <v>覆盆子 -- 益肾精，提升视（眼睛）敏度，镇定情绪。 \</v>
      </c>
      <c r="H1193" t="str">
        <f t="shared" si="248"/>
        <v>覆盆子</v>
      </c>
      <c r="I1193" s="124">
        <f t="shared" si="249"/>
        <v>5</v>
      </c>
      <c r="J1193" s="124" t="str">
        <f t="shared" si="247"/>
        <v>覆盆子 -- 益肾精，提升视（眼睛）敏度，镇定情绪。 \</v>
      </c>
    </row>
    <row r="1194" spans="2:10">
      <c r="B1194" s="56" t="s">
        <v>23149</v>
      </c>
      <c r="C1194" s="39">
        <f>Matrix!B4450</f>
        <v>0</v>
      </c>
      <c r="D1194" s="93">
        <f t="shared" si="245"/>
        <v>5</v>
      </c>
      <c r="E1194" s="97">
        <f t="shared" si="246"/>
        <v>5</v>
      </c>
      <c r="F1194" s="40" t="s">
        <v>11756</v>
      </c>
      <c r="G1194" s="39" t="str">
        <f>Matrix!C4450</f>
        <v>赤芍药 -- 清热，凉血活血，用于友谊的背叛。 \</v>
      </c>
      <c r="H1194" t="str">
        <f t="shared" si="248"/>
        <v>赤芍药</v>
      </c>
      <c r="I1194" s="124">
        <f t="shared" si="249"/>
        <v>5</v>
      </c>
      <c r="J1194" s="124" t="str">
        <f t="shared" si="247"/>
        <v>赤芍药 -- 清热，凉血活血，用于友谊的背叛。 \</v>
      </c>
    </row>
    <row r="1195" spans="2:10">
      <c r="B1195" s="56" t="s">
        <v>23150</v>
      </c>
      <c r="C1195" s="39">
        <f>Matrix!B4451</f>
        <v>0</v>
      </c>
      <c r="D1195" s="93">
        <f t="shared" si="245"/>
        <v>5</v>
      </c>
      <c r="E1195" s="97">
        <f t="shared" si="246"/>
        <v>5</v>
      </c>
      <c r="F1195" s="40" t="s">
        <v>11757</v>
      </c>
      <c r="G1195" s="39" t="str">
        <f>Matrix!C4451</f>
        <v>大黄 -- 泄热毒，纯化血液，用于便秘（肠道，结肠，肠），胆汁（肝）的分泌</v>
      </c>
      <c r="H1195" t="str">
        <f t="shared" si="248"/>
        <v>大黄</v>
      </c>
      <c r="I1195" s="124">
        <f t="shared" si="249"/>
        <v>5</v>
      </c>
      <c r="J1195" s="124" t="str">
        <f t="shared" si="247"/>
        <v>大黄 -- 泄热毒，纯化血液，用于便秘（肠道，结肠，肠），胆汁（肝）的分泌</v>
      </c>
    </row>
    <row r="1196" spans="2:10">
      <c r="B1196" s="56" t="s">
        <v>23151</v>
      </c>
      <c r="C1196" s="39">
        <f>Matrix!B4452</f>
        <v>0</v>
      </c>
      <c r="D1196" s="93">
        <f t="shared" si="245"/>
        <v>5</v>
      </c>
      <c r="E1196" s="97">
        <f t="shared" si="246"/>
        <v>5</v>
      </c>
      <c r="F1196" s="40" t="s">
        <v>11758</v>
      </c>
      <c r="G1196" s="39" t="str">
        <f>Matrix!C4452</f>
        <v>金樱子 -- 减缓遗精（不自觉的射精）白带。 \</v>
      </c>
      <c r="H1196" t="str">
        <f t="shared" si="248"/>
        <v>金樱子</v>
      </c>
      <c r="I1196" s="124">
        <f t="shared" si="249"/>
        <v>5</v>
      </c>
      <c r="J1196" s="124" t="str">
        <f t="shared" si="247"/>
        <v>金樱子 -- 减缓遗精（不自觉的射精）白带。 \</v>
      </c>
    </row>
    <row r="1197" spans="2:10">
      <c r="B1197" s="56" t="s">
        <v>23152</v>
      </c>
      <c r="C1197" s="39">
        <f>Matrix!B4453</f>
        <v>0</v>
      </c>
      <c r="D1197" s="93">
        <f t="shared" si="245"/>
        <v>5</v>
      </c>
      <c r="E1197" s="97">
        <f t="shared" si="246"/>
        <v>5</v>
      </c>
      <c r="F1197" s="40" t="s">
        <v>11759</v>
      </c>
      <c r="G1197" s="39" t="str">
        <f>Matrix!C4453</f>
        <v>丹参 -- 促进血液循环，特别是胸部和心脏周围。 \</v>
      </c>
      <c r="H1197" t="str">
        <f t="shared" si="248"/>
        <v>丹参</v>
      </c>
      <c r="I1197" s="124">
        <f t="shared" si="249"/>
        <v>5</v>
      </c>
      <c r="J1197" s="124" t="str">
        <f t="shared" si="247"/>
        <v>丹参 -- 促进血液循环，特别是胸部和心脏周围。 \</v>
      </c>
    </row>
    <row r="1198" spans="2:10">
      <c r="B1198" s="56" t="s">
        <v>22129</v>
      </c>
      <c r="C1198" s="39">
        <f>Matrix!B4454</f>
        <v>0</v>
      </c>
      <c r="D1198" s="93">
        <f t="shared" si="245"/>
        <v>5</v>
      </c>
      <c r="E1198" s="97">
        <f t="shared" si="246"/>
        <v>5</v>
      </c>
      <c r="F1198" s="60" t="s">
        <v>11760</v>
      </c>
      <c r="G1198" s="39" t="str">
        <f>Matrix!C4454</f>
        <v>檀香 -- 助气，镇定，解痛，冠心病。 \</v>
      </c>
      <c r="H1198" t="str">
        <f t="shared" si="248"/>
        <v>檀香</v>
      </c>
      <c r="I1198" s="124">
        <f t="shared" si="249"/>
        <v>5</v>
      </c>
      <c r="J1198" s="124" t="str">
        <f t="shared" si="247"/>
        <v>檀香 -- 助气，镇定，解痛，冠心病。 \</v>
      </c>
    </row>
    <row r="1199" spans="2:10">
      <c r="B1199" s="56" t="s">
        <v>23153</v>
      </c>
      <c r="C1199" s="39">
        <f>Matrix!B4455</f>
        <v>0</v>
      </c>
      <c r="D1199" s="93">
        <f t="shared" si="245"/>
        <v>5</v>
      </c>
      <c r="E1199" s="97">
        <f t="shared" si="246"/>
        <v>5</v>
      </c>
      <c r="F1199" s="40" t="s">
        <v>11761</v>
      </c>
      <c r="G1199" s="39" t="str">
        <f>Matrix!C4455</f>
        <v>海藻海蒿子 -- 祛痰（肺），软化肿块，降低血压。 \</v>
      </c>
      <c r="H1199" t="str">
        <f t="shared" si="248"/>
        <v>海蒿子</v>
      </c>
      <c r="I1199" s="124">
        <f t="shared" si="249"/>
        <v>5</v>
      </c>
      <c r="J1199" s="124" t="str">
        <f t="shared" si="247"/>
        <v>海藻海蒿子 -- 祛痰（肺），软化肿块，降低血压。 \</v>
      </c>
    </row>
    <row r="1200" spans="2:10">
      <c r="B1200" s="56" t="s">
        <v>23154</v>
      </c>
      <c r="C1200" s="39">
        <f>Matrix!B4456</f>
        <v>0</v>
      </c>
      <c r="D1200" s="93">
        <f t="shared" ref="D1200:D1219" si="250">ROUNDUP(ABS(75-C1200)/Base_Value*herb_factor,1)</f>
        <v>5</v>
      </c>
      <c r="E1200" s="97">
        <f t="shared" ref="E1200:E1219" si="251">IF(D1200&gt;Max_Value,Max_Value,IF(D1200&lt;0,0,D1200))</f>
        <v>5</v>
      </c>
      <c r="F1200" s="40" t="s">
        <v>11762</v>
      </c>
      <c r="G1200" s="39" t="str">
        <f>Matrix!C4456</f>
        <v>木香 -- 行气止痛，健脾消食。用于肝能量滞留，怀疑情绪。 \</v>
      </c>
      <c r="H1200" t="str">
        <f t="shared" si="248"/>
        <v>木香</v>
      </c>
      <c r="I1200" s="124">
        <f t="shared" si="249"/>
        <v>5</v>
      </c>
      <c r="J1200" s="124" t="str">
        <f t="shared" ref="J1200:J1219" si="252">G1200</f>
        <v>木香 -- 行气止痛，健脾消食。用于肝能量滞留，怀疑情绪。 \</v>
      </c>
    </row>
    <row r="1201" spans="2:10">
      <c r="B1201" s="56" t="s">
        <v>23155</v>
      </c>
      <c r="C1201" s="39">
        <f>Matrix!B4457</f>
        <v>0</v>
      </c>
      <c r="D1201" s="93">
        <f t="shared" si="250"/>
        <v>5</v>
      </c>
      <c r="E1201" s="97">
        <f t="shared" si="251"/>
        <v>5</v>
      </c>
      <c r="F1201" s="40" t="s">
        <v>23619</v>
      </c>
      <c r="G1201" s="39" t="str">
        <f>Matrix!C4457</f>
        <v>酸枣仁 -- 养肝，安神，宁心，镇静，兴奋子宫，止汗，降压。 \</v>
      </c>
      <c r="H1201" t="str">
        <f t="shared" si="248"/>
        <v>酸枣仁</v>
      </c>
      <c r="I1201" s="124">
        <f t="shared" si="249"/>
        <v>5</v>
      </c>
      <c r="J1201" s="124" t="str">
        <f t="shared" si="252"/>
        <v>酸枣仁 -- 养肝，安神，宁心，镇静，兴奋子宫，止汗，降压。 \</v>
      </c>
    </row>
    <row r="1202" spans="2:10">
      <c r="B1202" s="56" t="s">
        <v>23156</v>
      </c>
      <c r="C1202" s="39">
        <f>Matrix!B4458</f>
        <v>0</v>
      </c>
      <c r="D1202" s="93">
        <f t="shared" si="250"/>
        <v>5</v>
      </c>
      <c r="E1202" s="97">
        <f t="shared" si="251"/>
        <v>5</v>
      </c>
      <c r="F1202" s="40" t="s">
        <v>11763</v>
      </c>
      <c r="G1202" s="39" t="str">
        <f>Matrix!C4458</f>
        <v>防风 -- 祛风，去湿止痛，发汗，解热，抗病毒，止痒。</v>
      </c>
      <c r="H1202" t="str">
        <f t="shared" ref="H1202:H1219" si="253">F1202</f>
        <v>防风</v>
      </c>
      <c r="I1202" s="124">
        <f t="shared" ref="I1202:I1219" si="254">E1202</f>
        <v>5</v>
      </c>
      <c r="J1202" s="124" t="str">
        <f t="shared" si="252"/>
        <v>防风 -- 祛风，去湿止痛，发汗，解热，抗病毒，止痒。</v>
      </c>
    </row>
    <row r="1203" spans="2:10">
      <c r="B1203" s="56" t="s">
        <v>23157</v>
      </c>
      <c r="C1203" s="39">
        <f>Matrix!B4459</f>
        <v>0</v>
      </c>
      <c r="D1203" s="93">
        <f t="shared" si="250"/>
        <v>5</v>
      </c>
      <c r="E1203" s="97">
        <f t="shared" si="251"/>
        <v>5</v>
      </c>
      <c r="F1203" s="40" t="s">
        <v>11764</v>
      </c>
      <c r="G1203" s="39" t="str">
        <f>Matrix!C4459</f>
        <v xml:space="preserve">三棱 -- 具有破血，行气，消积，止痛的功效。镇定情绪。 </v>
      </c>
      <c r="H1203" t="str">
        <f t="shared" si="253"/>
        <v>三棱</v>
      </c>
      <c r="I1203" s="124">
        <f t="shared" si="254"/>
        <v>5</v>
      </c>
      <c r="J1203" s="124" t="str">
        <f t="shared" si="252"/>
        <v xml:space="preserve">三棱 -- 具有破血，行气，消积，止痛的功效。镇定情绪。 </v>
      </c>
    </row>
    <row r="1204" spans="2:10">
      <c r="B1204" s="56" t="s">
        <v>23158</v>
      </c>
      <c r="C1204" s="39">
        <f>Matrix!B4460</f>
        <v>0</v>
      </c>
      <c r="D1204" s="93">
        <f t="shared" si="250"/>
        <v>5</v>
      </c>
      <c r="E1204" s="97">
        <f t="shared" si="251"/>
        <v>5</v>
      </c>
      <c r="F1204" s="40" t="s">
        <v>23980</v>
      </c>
      <c r="G1204" s="39" t="str">
        <f>Matrix!C4460</f>
        <v xml:space="preserve">关防己 -- 祛风止痛，清热利水，用于湿热身痛、下肢水肿、小便不利、风湿痹痛。 </v>
      </c>
      <c r="H1204" t="str">
        <f t="shared" si="253"/>
        <v>关防己</v>
      </c>
      <c r="I1204" s="124">
        <f t="shared" si="254"/>
        <v>5</v>
      </c>
      <c r="J1204" s="124" t="str">
        <f t="shared" si="252"/>
        <v xml:space="preserve">关防己 -- 祛风止痛，清热利水，用于湿热身痛、下肢水肿、小便不利、风湿痹痛。 </v>
      </c>
    </row>
    <row r="1205" spans="2:10">
      <c r="B1205" s="56" t="s">
        <v>23159</v>
      </c>
      <c r="C1205" s="39">
        <f>Matrix!B4461</f>
        <v>0</v>
      </c>
      <c r="D1205" s="93">
        <f t="shared" si="250"/>
        <v>5</v>
      </c>
      <c r="E1205" s="97">
        <f t="shared" si="251"/>
        <v>5</v>
      </c>
      <c r="F1205" s="40" t="s">
        <v>11765</v>
      </c>
      <c r="G1205" s="39" t="str">
        <f>Matrix!C4461</f>
        <v>篙本 -- 头疼感冒，风湿关节炎，排毒养颜。</v>
      </c>
      <c r="H1205" t="str">
        <f t="shared" si="253"/>
        <v>篙本</v>
      </c>
      <c r="I1205" s="124">
        <f t="shared" si="254"/>
        <v>5</v>
      </c>
      <c r="J1205" s="124" t="str">
        <f t="shared" si="252"/>
        <v>篙本 -- 头疼感冒，风湿关节炎，排毒养颜。</v>
      </c>
    </row>
    <row r="1206" spans="2:10">
      <c r="B1206" s="56" t="s">
        <v>23160</v>
      </c>
      <c r="C1206" s="39">
        <f>Matrix!B4462</f>
        <v>0</v>
      </c>
      <c r="D1206" s="93">
        <f t="shared" si="250"/>
        <v>5</v>
      </c>
      <c r="E1206" s="97">
        <f t="shared" si="251"/>
        <v>5</v>
      </c>
      <c r="F1206" s="40" t="s">
        <v>11766</v>
      </c>
      <c r="G1206" s="39" t="str">
        <f>Matrix!C4462</f>
        <v>橘红 -- 治风寒痰嗽，恶心，吐水，胸痛胀闷</v>
      </c>
      <c r="H1206" t="str">
        <f t="shared" si="253"/>
        <v>橘红</v>
      </c>
      <c r="I1206" s="124">
        <f t="shared" si="254"/>
        <v>5</v>
      </c>
      <c r="J1206" s="124" t="str">
        <f t="shared" si="252"/>
        <v>橘红 -- 治风寒痰嗽，恶心，吐水，胸痛胀闷</v>
      </c>
    </row>
    <row r="1207" spans="2:10">
      <c r="B1207" s="56" t="s">
        <v>23161</v>
      </c>
      <c r="C1207" s="39">
        <f>Matrix!B4463</f>
        <v>0</v>
      </c>
      <c r="D1207" s="93">
        <f t="shared" si="250"/>
        <v>5</v>
      </c>
      <c r="E1207" s="97">
        <f t="shared" si="251"/>
        <v>5</v>
      </c>
      <c r="F1207" s="40" t="s">
        <v>11767</v>
      </c>
      <c r="G1207" s="39" t="str">
        <f>Matrix!C4463</f>
        <v>当归尾 -- 月经不调，经闭腹痛，血虚头痛，肠燥便难，痈疽疮疡，跌打损伤 \</v>
      </c>
      <c r="H1207" t="str">
        <f t="shared" si="253"/>
        <v>当归尾</v>
      </c>
      <c r="I1207" s="124">
        <f t="shared" si="254"/>
        <v>5</v>
      </c>
      <c r="J1207" s="124" t="str">
        <f t="shared" si="252"/>
        <v>当归尾 -- 月经不调，经闭腹痛，血虚头痛，肠燥便难，痈疽疮疡，跌打损伤 \</v>
      </c>
    </row>
    <row r="1208" spans="2:10">
      <c r="B1208" s="56" t="s">
        <v>22179</v>
      </c>
      <c r="C1208" s="39">
        <f>Matrix!B4464</f>
        <v>0</v>
      </c>
      <c r="D1208" s="93">
        <f t="shared" si="250"/>
        <v>5</v>
      </c>
      <c r="E1208" s="97">
        <f t="shared" si="251"/>
        <v>5</v>
      </c>
      <c r="F1208" s="60" t="s">
        <v>11768</v>
      </c>
      <c r="G1208" s="39" t="str">
        <f>Matrix!C4464</f>
        <v>蒲公英 -- 利尿、清热解毒、消肿散结及催乳作用，</v>
      </c>
      <c r="H1208" t="str">
        <f t="shared" si="253"/>
        <v>蒲公英</v>
      </c>
      <c r="I1208" s="124">
        <f t="shared" si="254"/>
        <v>5</v>
      </c>
      <c r="J1208" s="124" t="str">
        <f t="shared" si="252"/>
        <v>蒲公英 -- 利尿、清热解毒、消肿散结及催乳作用，</v>
      </c>
    </row>
    <row r="1209" spans="2:10">
      <c r="B1209" s="56" t="s">
        <v>23162</v>
      </c>
      <c r="C1209" s="39">
        <f>Matrix!B4465</f>
        <v>0</v>
      </c>
      <c r="D1209" s="93">
        <f t="shared" si="250"/>
        <v>5</v>
      </c>
      <c r="E1209" s="97">
        <f t="shared" si="251"/>
        <v>5</v>
      </c>
      <c r="F1209" s="40" t="s">
        <v>11769</v>
      </c>
      <c r="G1209" s="39" t="str">
        <f>Matrix!C4465</f>
        <v>通草 -- 清热利尿，通气下乳。用于湿温尿赤，淋病涩痛，水肿尿少，乳汁不下,清热，利尿（肾，膀胱，输尿管，尿道），自我情感斗争。</v>
      </c>
      <c r="H1209" t="str">
        <f t="shared" si="253"/>
        <v>通草</v>
      </c>
      <c r="I1209" s="124">
        <f t="shared" si="254"/>
        <v>5</v>
      </c>
      <c r="J1209" s="124" t="str">
        <f t="shared" si="252"/>
        <v>通草 -- 清热利尿，通气下乳。用于湿温尿赤，淋病涩痛，水肿尿少，乳汁不下,清热，利尿（肾，膀胱，输尿管，尿道），自我情感斗争。</v>
      </c>
    </row>
    <row r="1210" spans="2:10">
      <c r="B1210" s="56" t="s">
        <v>23163</v>
      </c>
      <c r="C1210" s="39">
        <f>Matrix!B4466</f>
        <v>0</v>
      </c>
      <c r="D1210" s="93">
        <f t="shared" si="250"/>
        <v>5</v>
      </c>
      <c r="E1210" s="97">
        <f t="shared" si="251"/>
        <v>5</v>
      </c>
      <c r="F1210" s="40" t="s">
        <v>11770</v>
      </c>
      <c r="G1210" s="39" t="str">
        <f>Matrix!C4466</f>
        <v>三七 -- 止血，用于情绪压抑。止血化瘀、消肿止痛，是云南白药主要成分，</v>
      </c>
      <c r="H1210" t="str">
        <f t="shared" si="253"/>
        <v>三七</v>
      </c>
      <c r="I1210" s="124">
        <f t="shared" si="254"/>
        <v>5</v>
      </c>
      <c r="J1210" s="124" t="str">
        <f t="shared" si="252"/>
        <v>三七 -- 止血，用于情绪压抑。止血化瘀、消肿止痛，是云南白药主要成分，</v>
      </c>
    </row>
    <row r="1211" spans="2:10">
      <c r="B1211" s="56" t="s">
        <v>23164</v>
      </c>
      <c r="C1211" s="39">
        <f>Matrix!B4467</f>
        <v>0</v>
      </c>
      <c r="D1211" s="93">
        <f t="shared" si="250"/>
        <v>5</v>
      </c>
      <c r="E1211" s="97">
        <f t="shared" si="251"/>
        <v>5</v>
      </c>
      <c r="F1211" s="40" t="s">
        <v>11771</v>
      </c>
      <c r="G1211" s="39" t="str">
        <f>Matrix!C4467</f>
        <v>鳖甲 -- 养阴，固阳，用于因缘固定。养阴清热，平肝熄风，软坚散结。</v>
      </c>
      <c r="H1211" t="str">
        <f t="shared" si="253"/>
        <v>鳖甲</v>
      </c>
      <c r="I1211" s="124">
        <f t="shared" si="254"/>
        <v>5</v>
      </c>
      <c r="J1211" s="124" t="str">
        <f t="shared" si="252"/>
        <v>鳖甲 -- 养阴，固阳，用于因缘固定。养阴清热，平肝熄风，软坚散结。</v>
      </c>
    </row>
    <row r="1212" spans="2:10">
      <c r="B1212" s="56" t="s">
        <v>23165</v>
      </c>
      <c r="C1212" s="39">
        <f>Matrix!B4468</f>
        <v>0</v>
      </c>
      <c r="D1212" s="93">
        <f t="shared" si="250"/>
        <v>5</v>
      </c>
      <c r="E1212" s="97">
        <f t="shared" si="251"/>
        <v>5</v>
      </c>
      <c r="F1212" s="40" t="s">
        <v>23620</v>
      </c>
      <c r="G1212" s="39" t="str">
        <f>Matrix!C4468</f>
        <v>银耳 -- 养胃阴，润肺，强精、补肾、润肠、益胃、补气、美容、肺热咳嗽、肺燥干咳、月经不调、胃炎、大便秘结等病症。</v>
      </c>
      <c r="H1212" t="str">
        <f t="shared" si="253"/>
        <v>银耳</v>
      </c>
      <c r="I1212" s="124">
        <f t="shared" si="254"/>
        <v>5</v>
      </c>
      <c r="J1212" s="124" t="str">
        <f t="shared" si="252"/>
        <v>银耳 -- 养胃阴，润肺，强精、补肾、润肠、益胃、补气、美容、肺热咳嗽、肺燥干咳、月经不调、胃炎、大便秘结等病症。</v>
      </c>
    </row>
    <row r="1213" spans="2:10">
      <c r="B1213" s="56" t="s">
        <v>23166</v>
      </c>
      <c r="C1213" s="39">
        <f>Matrix!B4469</f>
        <v>0</v>
      </c>
      <c r="D1213" s="93">
        <f t="shared" si="250"/>
        <v>5</v>
      </c>
      <c r="E1213" s="97">
        <f t="shared" si="251"/>
        <v>5</v>
      </c>
      <c r="F1213" s="40" t="s">
        <v>23621</v>
      </c>
      <c r="G1213" s="39" t="str">
        <f>Matrix!C4469</f>
        <v>钩藤 -- 熄风，缓解痉挛，用于因缘固定。清热平肝，息风定惊。用于头痛眩晕，感冒夹惊，惊痫抽搐，妊娠子痫；高血压症。</v>
      </c>
      <c r="H1213" t="str">
        <f t="shared" si="253"/>
        <v>钩藤</v>
      </c>
      <c r="I1213" s="124">
        <f t="shared" si="254"/>
        <v>5</v>
      </c>
      <c r="J1213" s="124" t="str">
        <f t="shared" si="252"/>
        <v>钩藤 -- 熄风，缓解痉挛，用于因缘固定。清热平肝，息风定惊。用于头痛眩晕，感冒夹惊，惊痫抽搐，妊娠子痫；高血压症。</v>
      </c>
    </row>
    <row r="1214" spans="2:10">
      <c r="B1214" s="56" t="s">
        <v>23167</v>
      </c>
      <c r="C1214" s="39">
        <f>Matrix!B4470</f>
        <v>0</v>
      </c>
      <c r="D1214" s="93">
        <f t="shared" si="250"/>
        <v>5</v>
      </c>
      <c r="E1214" s="97">
        <f t="shared" si="251"/>
        <v>5</v>
      </c>
      <c r="F1214" s="40" t="s">
        <v>11772</v>
      </c>
      <c r="G1214" s="39" t="str">
        <f>Matrix!C4470</f>
        <v>王不留行 -- 促进上半身的血液流动。 \活血通经，下乳消肿。用于乳汁不下、经闭、痛经、乳痈肿痛。</v>
      </c>
      <c r="H1214" t="str">
        <f t="shared" si="253"/>
        <v>王不留行</v>
      </c>
      <c r="I1214" s="124">
        <f t="shared" si="254"/>
        <v>5</v>
      </c>
      <c r="J1214" s="124" t="str">
        <f t="shared" si="252"/>
        <v>王不留行 -- 促进上半身的血液流动。 \活血通经，下乳消肿。用于乳汁不下、经闭、痛经、乳痈肿痛。</v>
      </c>
    </row>
    <row r="1215" spans="2:10">
      <c r="B1215" s="56" t="s">
        <v>22163</v>
      </c>
      <c r="C1215" s="39">
        <f>Matrix!B4471</f>
        <v>0</v>
      </c>
      <c r="D1215" s="93">
        <f t="shared" si="250"/>
        <v>5</v>
      </c>
      <c r="E1215" s="97">
        <f t="shared" si="251"/>
        <v>5</v>
      </c>
      <c r="F1215" s="60" t="s">
        <v>11773</v>
      </c>
      <c r="G1215" s="39" t="str">
        <f>Matrix!C4471</f>
        <v>肉桂 -- 补元阳﹐暖脾胃﹐除冷积﹐通血脉的功效。常用来治疗肢冷脉微﹐腹痛泄泻﹐腰膝冷痛﹐经闭等常见症。</v>
      </c>
      <c r="H1215" t="str">
        <f t="shared" si="253"/>
        <v>肉桂</v>
      </c>
      <c r="I1215" s="124">
        <f t="shared" si="254"/>
        <v>5</v>
      </c>
      <c r="J1215" s="124" t="str">
        <f t="shared" si="252"/>
        <v>肉桂 -- 补元阳﹐暖脾胃﹐除冷积﹐通血脉的功效。常用来治疗肢冷脉微﹐腹痛泄泻﹐腰膝冷痛﹐经闭等常见症。</v>
      </c>
    </row>
    <row r="1216" spans="2:10">
      <c r="B1216" s="56" t="s">
        <v>23168</v>
      </c>
      <c r="C1216" s="39">
        <f>Matrix!B4472</f>
        <v>0</v>
      </c>
      <c r="D1216" s="93">
        <f t="shared" si="250"/>
        <v>5</v>
      </c>
      <c r="E1216" s="97">
        <f t="shared" si="251"/>
        <v>5</v>
      </c>
      <c r="F1216" s="40" t="s">
        <v>11774</v>
      </c>
      <c r="G1216" s="39" t="str">
        <f>Matrix!C4472</f>
        <v>蔓荆子 -- 清热，散风。 \感冒，偏正头痛，目赤齿痛等，风热上攻所致头目诸症。老年体虚之手脚抽搐。</v>
      </c>
      <c r="H1216" t="str">
        <f t="shared" si="253"/>
        <v>蔓荆子</v>
      </c>
      <c r="I1216" s="124">
        <f t="shared" si="254"/>
        <v>5</v>
      </c>
      <c r="J1216" s="124" t="str">
        <f t="shared" si="252"/>
        <v>蔓荆子 -- 清热，散风。 \感冒，偏正头痛，目赤齿痛等，风热上攻所致头目诸症。老年体虚之手脚抽搐。</v>
      </c>
    </row>
    <row r="1217" spans="1:10">
      <c r="B1217" s="56" t="s">
        <v>23169</v>
      </c>
      <c r="C1217" s="39">
        <f>Matrix!B4473</f>
        <v>0</v>
      </c>
      <c r="D1217" s="93">
        <f t="shared" si="250"/>
        <v>5</v>
      </c>
      <c r="E1217" s="97">
        <f t="shared" si="251"/>
        <v>5</v>
      </c>
      <c r="F1217" s="40" t="s">
        <v>23170</v>
      </c>
      <c r="G1217" s="39" t="str">
        <f>Matrix!C4473</f>
        <v>苍耳子 -- 疏通鼻道特别是额窦，平静情绪。 \ 抗炎、镇痛、抗微生物、降血糖、抗氧化、抗凝血酶作用，有抑制心脏作用。</v>
      </c>
      <c r="H1217" t="str">
        <f t="shared" si="253"/>
        <v>苍耳子</v>
      </c>
      <c r="I1217" s="124">
        <f t="shared" si="254"/>
        <v>5</v>
      </c>
      <c r="J1217" s="124" t="str">
        <f t="shared" si="252"/>
        <v>苍耳子 -- 疏通鼻道特别是额窦，平静情绪。 \ 抗炎、镇痛、抗微生物、降血糖、抗氧化、抗凝血酶作用，有抑制心脏作用。</v>
      </c>
    </row>
    <row r="1218" spans="1:10">
      <c r="B1218" s="56" t="s">
        <v>23171</v>
      </c>
      <c r="C1218" s="39">
        <f>Matrix!B4317</f>
        <v>0</v>
      </c>
      <c r="D1218" s="93">
        <f t="shared" si="250"/>
        <v>5</v>
      </c>
      <c r="E1218" s="97">
        <f t="shared" si="251"/>
        <v>5</v>
      </c>
      <c r="F1218" s="40" t="s">
        <v>11780</v>
      </c>
      <c r="G1218" s="39" t="str">
        <f>Matrix!C4317</f>
        <v>当归片 -- 补血活血，调经止痛。用于血虚引起的面色萎黄，眩晕心悸，月经不调，痛经。</v>
      </c>
      <c r="H1218" t="str">
        <f t="shared" si="253"/>
        <v>当归片</v>
      </c>
      <c r="I1218" s="124">
        <f t="shared" si="254"/>
        <v>5</v>
      </c>
      <c r="J1218" s="124" t="str">
        <f t="shared" si="252"/>
        <v>当归片 -- 补血活血，调经止痛。用于血虚引起的面色萎黄，眩晕心悸，月经不调，痛经。</v>
      </c>
    </row>
    <row r="1219" spans="1:10">
      <c r="B1219" s="56" t="s">
        <v>23172</v>
      </c>
      <c r="C1219" s="39">
        <f>Matrix!B4318</f>
        <v>0</v>
      </c>
      <c r="D1219" s="93">
        <f t="shared" si="250"/>
        <v>5</v>
      </c>
      <c r="E1219" s="97">
        <f t="shared" si="251"/>
        <v>5</v>
      </c>
      <c r="F1219" s="40" t="s">
        <v>11781</v>
      </c>
      <c r="G1219" s="39" t="str">
        <f>Matrix!C4318</f>
        <v>生田七片 -- 活血、散瘀、通脉、止血、消肿、定痛、心绞痛、胆固醇过高</v>
      </c>
      <c r="H1219" t="str">
        <f t="shared" si="253"/>
        <v>生田七片</v>
      </c>
      <c r="I1219" s="124">
        <f t="shared" si="254"/>
        <v>5</v>
      </c>
      <c r="J1219" s="124" t="str">
        <f t="shared" si="252"/>
        <v>生田七片 -- 活血、散瘀、通脉、止血、消肿、定痛、心绞痛、胆固醇过高</v>
      </c>
    </row>
    <row r="1220" spans="1:10">
      <c r="A1220" s="57">
        <v>25.2</v>
      </c>
      <c r="B1220" s="57" t="s">
        <v>23173</v>
      </c>
      <c r="C1220" s="100"/>
      <c r="D1220" s="100"/>
      <c r="E1220" s="100"/>
      <c r="F1220" s="100"/>
      <c r="G1220" s="57"/>
    </row>
    <row r="1221" spans="1:10">
      <c r="B1221" s="63" t="s">
        <v>23174</v>
      </c>
      <c r="C1221" s="39">
        <f>Matrix!B4304</f>
        <v>0</v>
      </c>
      <c r="D1221" s="93">
        <f t="shared" ref="D1221:D1252" si="255">ROUNDUP(ABS(75-C1221)/Base_Value*herb_factor,1)</f>
        <v>5</v>
      </c>
      <c r="E1221" s="97">
        <f t="shared" ref="E1221:E1252" si="256">IF(D1221&gt;Max_Value,Max_Value,IF(D1221&lt;0,0,D1221))</f>
        <v>5</v>
      </c>
      <c r="F1221" s="44" t="s">
        <v>11775</v>
      </c>
      <c r="G1221" s="39" t="str">
        <f>Matrix!C4304</f>
        <v>安神补心丸 -- 中草药配方，缓解压力并疏通受抑的情感融合。 \养心安神。用于心悸失眠、头晕耳鸣。</v>
      </c>
      <c r="H1221" t="str">
        <f t="shared" ref="H1221:H1227" si="257">F1221</f>
        <v>安神补心丸</v>
      </c>
      <c r="I1221" s="124">
        <f t="shared" ref="I1221:I1227" si="258">E1221</f>
        <v>5</v>
      </c>
      <c r="J1221" s="124" t="str">
        <f t="shared" ref="J1221:J1252" si="259">G1221</f>
        <v>安神补心丸 -- 中草药配方，缓解压力并疏通受抑的情感融合。 \养心安神。用于心悸失眠、头晕耳鸣。</v>
      </c>
    </row>
    <row r="1222" spans="1:10">
      <c r="B1222" s="56" t="s">
        <v>23175</v>
      </c>
      <c r="C1222" s="39">
        <f>Matrix!B4305</f>
        <v>0</v>
      </c>
      <c r="D1222" s="93">
        <f t="shared" si="255"/>
        <v>5</v>
      </c>
      <c r="E1222" s="97">
        <f t="shared" si="256"/>
        <v>5</v>
      </c>
      <c r="F1222" s="40" t="s">
        <v>11776</v>
      </c>
      <c r="G1222" s="39" t="str">
        <f>Matrix!C4305</f>
        <v>逍遥丸 -  -- 中草药配方，促进轻松消化并疏通情绪释放。 \疏肝解郁，健脾养血。用于肝郁气滞之两胁作痛、头痛目眩、口燥咽干、神疲食少、月经不调、乳房作胀等症。</v>
      </c>
      <c r="H1222" t="str">
        <f t="shared" si="257"/>
        <v>逍遥丸</v>
      </c>
      <c r="I1222" s="124">
        <f t="shared" si="258"/>
        <v>5</v>
      </c>
      <c r="J1222" s="124" t="str">
        <f t="shared" si="259"/>
        <v>逍遥丸 -  -- 中草药配方，促进轻松消化并疏通情绪释放。 \疏肝解郁，健脾养血。用于肝郁气滞之两胁作痛、头痛目眩、口燥咽干、神疲食少、月经不调、乳房作胀等症。</v>
      </c>
    </row>
    <row r="1223" spans="1:10">
      <c r="B1223" s="56" t="s">
        <v>23176</v>
      </c>
      <c r="C1223" s="39">
        <f>Matrix!B4306</f>
        <v>0</v>
      </c>
      <c r="D1223" s="93">
        <f t="shared" si="255"/>
        <v>5</v>
      </c>
      <c r="E1223" s="97">
        <f t="shared" si="256"/>
        <v>5</v>
      </c>
      <c r="F1223" s="40" t="s">
        <v>11777</v>
      </c>
      <c r="G1223" s="39" t="str">
        <f>Matrix!C4306</f>
        <v>龙胆泻肝丸 -- 中草药配方，补肝和胆囊，并疏通阻碍健康的抗拒情感。 \清肝胆，利湿热。用于肝胆湿热，头晕目赤，耳鸣耳聋，耳肿疼痛，胁痛口苦，尿赤涩痛，湿热带下。</v>
      </c>
      <c r="H1223" t="str">
        <f t="shared" si="257"/>
        <v>龙胆泻肝丸</v>
      </c>
      <c r="I1223" s="124">
        <f t="shared" si="258"/>
        <v>5</v>
      </c>
      <c r="J1223" s="124" t="str">
        <f t="shared" si="259"/>
        <v>龙胆泻肝丸 -- 中草药配方，补肝和胆囊，并疏通阻碍健康的抗拒情感。 \清肝胆，利湿热。用于肝胆湿热，头晕目赤，耳鸣耳聋，耳肿疼痛，胁痛口苦，尿赤涩痛，湿热带下。</v>
      </c>
    </row>
    <row r="1224" spans="1:10">
      <c r="B1224" s="56" t="s">
        <v>23177</v>
      </c>
      <c r="C1224" s="39">
        <f>Matrix!B4307</f>
        <v>0</v>
      </c>
      <c r="D1224" s="93">
        <f t="shared" si="255"/>
        <v>5</v>
      </c>
      <c r="E1224" s="97">
        <f t="shared" si="256"/>
        <v>5</v>
      </c>
      <c r="F1224" s="40" t="s">
        <v>11778</v>
      </c>
      <c r="G1224" s="39" t="str">
        <f>Matrix!C4307</f>
        <v>心叶牛青胆 -- 阿育吠陀补药，消除疲乏的补药，增强效能量，带来平静。 \镇静止痛、降血压和降心率作用</v>
      </c>
      <c r="H1224" t="str">
        <f t="shared" si="257"/>
        <v>心叶牛青胆</v>
      </c>
      <c r="I1224" s="124">
        <f t="shared" si="258"/>
        <v>5</v>
      </c>
      <c r="J1224" s="124" t="str">
        <f t="shared" si="259"/>
        <v>心叶牛青胆 -- 阿育吠陀补药，消除疲乏的补药，增强效能量，带来平静。 \镇静止痛、降血压和降心率作用</v>
      </c>
    </row>
    <row r="1225" spans="1:10">
      <c r="B1225" s="56" t="s">
        <v>23178</v>
      </c>
      <c r="C1225" s="39">
        <f>Matrix!B4315</f>
        <v>0</v>
      </c>
      <c r="D1225" s="93">
        <f t="shared" si="255"/>
        <v>5</v>
      </c>
      <c r="E1225" s="97">
        <f t="shared" si="256"/>
        <v>5</v>
      </c>
      <c r="F1225" s="40" t="s">
        <v>11527</v>
      </c>
      <c r="G1225" s="39" t="str">
        <f>Matrix!C4315</f>
        <v>养血安神片 -- 缓解精神紧张，用于友谊的背叛。安神定志作用。用于因气血不足、心神不宁所致的入睡困难或睡后易醒、多梦、心悸、神疲乏力、脑力迟钝、注意力不集中、记忆力下降、情绪易波动等症。</v>
      </c>
      <c r="H1225" t="str">
        <f t="shared" si="257"/>
        <v>养血安神片</v>
      </c>
      <c r="I1225" s="124">
        <f t="shared" si="258"/>
        <v>5</v>
      </c>
      <c r="J1225" s="124" t="str">
        <f t="shared" si="259"/>
        <v>养血安神片 -- 缓解精神紧张，用于友谊的背叛。安神定志作用。用于因气血不足、心神不宁所致的入睡困难或睡后易醒、多梦、心悸、神疲乏力、脑力迟钝、注意力不集中、记忆力下降、情绪易波动等症。</v>
      </c>
    </row>
    <row r="1226" spans="1:10">
      <c r="B1226" s="56" t="s">
        <v>23179</v>
      </c>
      <c r="C1226" s="39">
        <f>Matrix!B4316</f>
        <v>0</v>
      </c>
      <c r="D1226" s="93">
        <f t="shared" si="255"/>
        <v>5</v>
      </c>
      <c r="E1226" s="97">
        <f t="shared" si="256"/>
        <v>5</v>
      </c>
      <c r="F1226" s="40" t="s">
        <v>11779</v>
      </c>
      <c r="G1226" s="39" t="str">
        <f>Matrix!C4316</f>
        <v>大补阴丸 -- 滋阴降火。潮热盗汗，咳嗽咯血，耳鸣遗精。</v>
      </c>
      <c r="H1226" t="str">
        <f t="shared" si="257"/>
        <v>大补阴丸</v>
      </c>
      <c r="I1226" s="124">
        <f t="shared" si="258"/>
        <v>5</v>
      </c>
      <c r="J1226" s="124" t="str">
        <f t="shared" si="259"/>
        <v>大补阴丸 -- 滋阴降火。潮热盗汗，咳嗽咯血，耳鸣遗精。</v>
      </c>
    </row>
    <row r="1227" spans="1:10">
      <c r="B1227" s="56" t="s">
        <v>23180</v>
      </c>
      <c r="C1227" s="39">
        <f>Matrix!B4319</f>
        <v>0</v>
      </c>
      <c r="D1227" s="93">
        <f t="shared" si="255"/>
        <v>5</v>
      </c>
      <c r="E1227" s="97">
        <f t="shared" si="256"/>
        <v>5</v>
      </c>
      <c r="F1227" s="60" t="s">
        <v>11528</v>
      </c>
      <c r="G1227" s="39" t="str">
        <f>Matrix!C4319</f>
        <v>六味地黄丸 -- 滋阴养肾。 \滋阴补肾。用于头晕耳鸣，腰膝酸软，遗精盗汗。</v>
      </c>
      <c r="H1227" t="str">
        <f t="shared" si="257"/>
        <v>六味地黄丸</v>
      </c>
      <c r="I1227" s="124">
        <f t="shared" si="258"/>
        <v>5</v>
      </c>
      <c r="J1227" s="124" t="str">
        <f t="shared" si="259"/>
        <v>六味地黄丸 -- 滋阴养肾。 \滋阴补肾。用于头晕耳鸣，腰膝酸软，遗精盗汗。</v>
      </c>
    </row>
    <row r="1228" spans="1:10" hidden="1">
      <c r="B1228" s="56" t="s">
        <v>23382</v>
      </c>
      <c r="C1228" s="39">
        <f>Matrix!B6908</f>
        <v>0</v>
      </c>
      <c r="D1228" s="93">
        <f t="shared" si="255"/>
        <v>5</v>
      </c>
      <c r="E1228" s="97">
        <f t="shared" si="256"/>
        <v>5</v>
      </c>
      <c r="F1228" s="60"/>
      <c r="G1228" s="39" t="str">
        <f>Matrix!C6908</f>
        <v>六味地黄丸-- 一般性肾虚和肾病，镇痛剂，退热药 ，抗炎，改善肾功能和流体代谢双向激素调节。</v>
      </c>
      <c r="I1228" s="124"/>
      <c r="J1228" s="124" t="str">
        <f t="shared" si="259"/>
        <v>六味地黄丸-- 一般性肾虚和肾病，镇痛剂，退热药 ，抗炎，改善肾功能和流体代谢双向激素调节。</v>
      </c>
    </row>
    <row r="1229" spans="1:10">
      <c r="B1229" s="56" t="s">
        <v>23181</v>
      </c>
      <c r="C1229" s="39">
        <f>Matrix!B4320</f>
        <v>0</v>
      </c>
      <c r="D1229" s="93">
        <f t="shared" si="255"/>
        <v>5</v>
      </c>
      <c r="E1229" s="97">
        <f t="shared" si="256"/>
        <v>5</v>
      </c>
      <c r="F1229" s="40" t="s">
        <v>11782</v>
      </c>
      <c r="G1229" s="39" t="str">
        <f>Matrix!C4320</f>
        <v>杞菊地黄丸 -- 肝肾阴虚的各种疾病。 \肝肾阴虚而致两眼昏花、视物不明，或眼睛干涩，迎风流泪、耳鸣、腰膝酸软、舌偏红、少苔、脉细数。</v>
      </c>
      <c r="H1229" t="str">
        <f t="shared" ref="H1229:H1240" si="260">F1229</f>
        <v>杞菊地黄丸</v>
      </c>
      <c r="I1229" s="124">
        <f t="shared" ref="I1229:I1240" si="261">E1229</f>
        <v>5</v>
      </c>
      <c r="J1229" s="124" t="str">
        <f t="shared" si="259"/>
        <v>杞菊地黄丸 -- 肝肾阴虚的各种疾病。 \肝肾阴虚而致两眼昏花、视物不明，或眼睛干涩，迎风流泪、耳鸣、腰膝酸软、舌偏红、少苔、脉细数。</v>
      </c>
    </row>
    <row r="1230" spans="1:10">
      <c r="B1230" s="56" t="s">
        <v>23182</v>
      </c>
      <c r="C1230" s="39">
        <f>Matrix!B4321</f>
        <v>0</v>
      </c>
      <c r="D1230" s="93">
        <f t="shared" si="255"/>
        <v>5</v>
      </c>
      <c r="E1230" s="97">
        <f t="shared" si="256"/>
        <v>5</v>
      </c>
      <c r="F1230" s="40" t="s">
        <v>11783</v>
      </c>
      <c r="G1230" s="39" t="str">
        <f>Matrix!C4321</f>
        <v>健脾丸 -- 健脾，减少食物停滞，用于肛门滞留。 \健脾开胃。用于脾胃虚弱，脘胀满，食少便溏。</v>
      </c>
      <c r="H1230" t="str">
        <f t="shared" si="260"/>
        <v>健脾丸</v>
      </c>
      <c r="I1230" s="124">
        <f t="shared" si="261"/>
        <v>5</v>
      </c>
      <c r="J1230" s="124" t="str">
        <f t="shared" si="259"/>
        <v>健脾丸 -- 健脾，减少食物停滞，用于肛门滞留。 \健脾开胃。用于脾胃虚弱，脘胀满，食少便溏。</v>
      </c>
    </row>
    <row r="1231" spans="1:10">
      <c r="B1231" s="56" t="s">
        <v>23183</v>
      </c>
      <c r="C1231" s="39">
        <f>Matrix!B4322</f>
        <v>0</v>
      </c>
      <c r="D1231" s="93">
        <f t="shared" si="255"/>
        <v>5</v>
      </c>
      <c r="E1231" s="97">
        <f t="shared" si="256"/>
        <v>5</v>
      </c>
      <c r="F1231" s="40" t="s">
        <v>11784</v>
      </c>
      <c r="G1231" s="39" t="str">
        <f>Matrix!C4322</f>
        <v>金匮肾气丸 -- 温补肾阳， 治脾肾大虚，腰重脚重，小便不利，肚腹肿胀，四肢浮肿，喘急痰盛，</v>
      </c>
      <c r="H1231" t="str">
        <f t="shared" si="260"/>
        <v>金匮肾气丸</v>
      </c>
      <c r="I1231" s="124">
        <f t="shared" si="261"/>
        <v>5</v>
      </c>
      <c r="J1231" s="124" t="str">
        <f t="shared" si="259"/>
        <v>金匮肾气丸 -- 温补肾阳， 治脾肾大虚，腰重脚重，小便不利，肚腹肿胀，四肢浮肿，喘急痰盛，</v>
      </c>
    </row>
    <row r="1232" spans="1:10">
      <c r="B1232" s="56" t="s">
        <v>23184</v>
      </c>
      <c r="C1232" s="39">
        <f>Matrix!B4323</f>
        <v>0</v>
      </c>
      <c r="D1232" s="93">
        <f t="shared" si="255"/>
        <v>5</v>
      </c>
      <c r="E1232" s="97">
        <f t="shared" si="256"/>
        <v>5</v>
      </c>
      <c r="F1232" s="40" t="s">
        <v>11785</v>
      </c>
      <c r="G1232" s="39" t="str">
        <f>Matrix!C4323</f>
        <v>香砂养胃丸 -- 健调胃脾。 \温中和胃。用于不思饮食，胃脘满闷或泛吐酸水。</v>
      </c>
      <c r="H1232" t="str">
        <f t="shared" si="260"/>
        <v>香砂养胃丸</v>
      </c>
      <c r="I1232" s="124">
        <f t="shared" si="261"/>
        <v>5</v>
      </c>
      <c r="J1232" s="124" t="str">
        <f t="shared" si="259"/>
        <v>香砂养胃丸 -- 健调胃脾。 \温中和胃。用于不思饮食，胃脘满闷或泛吐酸水。</v>
      </c>
    </row>
    <row r="1233" spans="2:10">
      <c r="B1233" s="56" t="s">
        <v>23185</v>
      </c>
      <c r="C1233" s="39">
        <f>Matrix!B4324</f>
        <v>0</v>
      </c>
      <c r="D1233" s="93">
        <f t="shared" si="255"/>
        <v>5</v>
      </c>
      <c r="E1233" s="97">
        <f t="shared" si="256"/>
        <v>5</v>
      </c>
      <c r="F1233" s="40" t="s">
        <v>11786</v>
      </c>
      <c r="G1233" s="39" t="str">
        <f>Matrix!C4324</f>
        <v>十全大补丸 -- 养血益中。 \培补气血，治诸虚百损，头目眩晕，羸瘦不食，面色萎黄，精神倦怠，四肢乏力，气短心悸，体倦乏力，四肢不温，对放疗，化疗的毒副作用，恶性肿瘤患者增加食欲有一定功效。</v>
      </c>
      <c r="H1233" t="str">
        <f t="shared" si="260"/>
        <v>十全大补丸</v>
      </c>
      <c r="I1233" s="124">
        <f t="shared" si="261"/>
        <v>5</v>
      </c>
      <c r="J1233" s="124" t="str">
        <f t="shared" si="259"/>
        <v>十全大补丸 -- 养血益中。 \培补气血，治诸虚百损，头目眩晕，羸瘦不食，面色萎黄，精神倦怠，四肢乏力，气短心悸，体倦乏力，四肢不温，对放疗，化疗的毒副作用，恶性肿瘤患者增加食欲有一定功效。</v>
      </c>
    </row>
    <row r="1234" spans="2:10">
      <c r="B1234" s="56" t="s">
        <v>23186</v>
      </c>
      <c r="C1234" s="39">
        <f>Matrix!B4325</f>
        <v>0</v>
      </c>
      <c r="D1234" s="93">
        <f t="shared" si="255"/>
        <v>5</v>
      </c>
      <c r="E1234" s="97">
        <f t="shared" si="256"/>
        <v>5</v>
      </c>
      <c r="F1234" s="40" t="s">
        <v>11787</v>
      </c>
      <c r="G1234" s="39" t="str">
        <f>Matrix!C4325</f>
        <v>明目地黄丸 -- 明目，用于肝肾阴虚。 \虚证慢性眼病，如证见视物不清及头晕等；所谓肝开窍于目，视物不清者，源于肝虚，归经肝肾，滋补其虚</v>
      </c>
      <c r="H1234" t="str">
        <f t="shared" si="260"/>
        <v>明目地黄丸</v>
      </c>
      <c r="I1234" s="124">
        <f t="shared" si="261"/>
        <v>5</v>
      </c>
      <c r="J1234" s="124" t="str">
        <f t="shared" si="259"/>
        <v>明目地黄丸 -- 明目，用于肝肾阴虚。 \虚证慢性眼病，如证见视物不清及头晕等；所谓肝开窍于目，视物不清者，源于肝虚，归经肝肾，滋补其虚</v>
      </c>
    </row>
    <row r="1235" spans="2:10">
      <c r="B1235" s="56" t="s">
        <v>23187</v>
      </c>
      <c r="C1235" s="39">
        <f>Matrix!B4326</f>
        <v>0</v>
      </c>
      <c r="D1235" s="93">
        <f t="shared" si="255"/>
        <v>5</v>
      </c>
      <c r="E1235" s="97">
        <f t="shared" si="256"/>
        <v>5</v>
      </c>
      <c r="F1235" s="40" t="s">
        <v>11788</v>
      </c>
      <c r="G1235" s="39" t="str">
        <f>Matrix!C4326</f>
        <v>补中益气丸 -- 脾/胃阴虚，呼吸短促（肺），虚弱。 \补中益气，升阳举陷。用于脾胃虚弱，中气下陷，体倦乏力，食少腹胀，久泻、脱肛，子宫脱垂。</v>
      </c>
      <c r="H1235" t="str">
        <f t="shared" si="260"/>
        <v>补中益气丸</v>
      </c>
      <c r="I1235" s="124">
        <f t="shared" si="261"/>
        <v>5</v>
      </c>
      <c r="J1235" s="124" t="str">
        <f t="shared" si="259"/>
        <v>补中益气丸 -- 脾/胃阴虚，呼吸短促（肺），虚弱。 \补中益气，升阳举陷。用于脾胃虚弱，中气下陷，体倦乏力，食少腹胀，久泻、脱肛，子宫脱垂。</v>
      </c>
    </row>
    <row r="1236" spans="2:10">
      <c r="B1236" s="56" t="s">
        <v>23188</v>
      </c>
      <c r="C1236" s="39">
        <f>Matrix!B4327</f>
        <v>0</v>
      </c>
      <c r="D1236" s="93">
        <f t="shared" si="255"/>
        <v>5</v>
      </c>
      <c r="E1236" s="97">
        <f t="shared" si="256"/>
        <v>5</v>
      </c>
      <c r="F1236" s="40" t="s">
        <v>11789</v>
      </c>
      <c r="G1236" s="39" t="str">
        <f>Matrix!C4327</f>
        <v>补肾强身片 --  补肾强身。用于腰酸足软，头晕耳鸣，眼花心悸。</v>
      </c>
      <c r="H1236" t="str">
        <f t="shared" si="260"/>
        <v>补肾强身片</v>
      </c>
      <c r="I1236" s="124">
        <f t="shared" si="261"/>
        <v>5</v>
      </c>
      <c r="J1236" s="124" t="str">
        <f t="shared" si="259"/>
        <v>补肾强身片 --  补肾强身。用于腰酸足软，头晕耳鸣，眼花心悸。</v>
      </c>
    </row>
    <row r="1237" spans="2:10">
      <c r="B1237" s="56" t="s">
        <v>23189</v>
      </c>
      <c r="C1237" s="39">
        <f>Matrix!B4328</f>
        <v>0</v>
      </c>
      <c r="D1237" s="93">
        <f t="shared" si="255"/>
        <v>5</v>
      </c>
      <c r="E1237" s="97">
        <f t="shared" si="256"/>
        <v>5</v>
      </c>
      <c r="F1237" s="40" t="s">
        <v>11790</v>
      </c>
      <c r="G1237" s="39" t="str">
        <f>Matrix!C4328</f>
        <v>复方公英片 -- 减轻感冒，疏通受抑的情感融合。\清热解毒。上呼吸道感染。</v>
      </c>
      <c r="H1237" t="str">
        <f t="shared" si="260"/>
        <v>复方公英片</v>
      </c>
      <c r="I1237" s="124">
        <f t="shared" si="261"/>
        <v>5</v>
      </c>
      <c r="J1237" s="124" t="str">
        <f t="shared" si="259"/>
        <v>复方公英片 -- 减轻感冒，疏通受抑的情感融合。\清热解毒。上呼吸道感染。</v>
      </c>
    </row>
    <row r="1238" spans="2:10">
      <c r="B1238" s="56" t="s">
        <v>23190</v>
      </c>
      <c r="C1238" s="39">
        <f>Matrix!B4330</f>
        <v>0</v>
      </c>
      <c r="D1238" s="93">
        <f t="shared" si="255"/>
        <v>5</v>
      </c>
      <c r="E1238" s="97">
        <f t="shared" si="256"/>
        <v>5</v>
      </c>
      <c r="F1238" s="40" t="s">
        <v>11791</v>
      </c>
      <c r="G1238" s="39" t="str">
        <f>Matrix!C4330</f>
        <v>左归丸 -- 滋阴补肾、填精益髓，降低对困窘的精神恐惧。</v>
      </c>
      <c r="H1238" t="str">
        <f t="shared" si="260"/>
        <v>左归丸</v>
      </c>
      <c r="I1238" s="124">
        <f t="shared" si="261"/>
        <v>5</v>
      </c>
      <c r="J1238" s="124" t="str">
        <f t="shared" si="259"/>
        <v>左归丸 -- 滋阴补肾、填精益髓，降低对困窘的精神恐惧。</v>
      </c>
    </row>
    <row r="1239" spans="2:10">
      <c r="B1239" s="56" t="s">
        <v>23191</v>
      </c>
      <c r="C1239" s="39">
        <f>Matrix!B4331</f>
        <v>0</v>
      </c>
      <c r="D1239" s="93">
        <f t="shared" si="255"/>
        <v>5</v>
      </c>
      <c r="E1239" s="97">
        <f t="shared" si="256"/>
        <v>5</v>
      </c>
      <c r="F1239" s="40" t="s">
        <v>11792</v>
      </c>
      <c r="G1239" s="39" t="str">
        <f>Matrix!C4331</f>
        <v>右归丸 -- 阳萎遗精、腰酸肢冷、肾上腺皮质功能减退、甲状腺功能低下</v>
      </c>
      <c r="H1239" t="str">
        <f t="shared" si="260"/>
        <v>右归丸</v>
      </c>
      <c r="I1239" s="124">
        <f t="shared" si="261"/>
        <v>5</v>
      </c>
      <c r="J1239" s="124" t="str">
        <f t="shared" si="259"/>
        <v>右归丸 -- 阳萎遗精、腰酸肢冷、肾上腺皮质功能减退、甲状腺功能低下</v>
      </c>
    </row>
    <row r="1240" spans="2:10">
      <c r="B1240" s="56" t="s">
        <v>22100</v>
      </c>
      <c r="C1240" s="39">
        <f>Matrix!B4332</f>
        <v>0</v>
      </c>
      <c r="D1240" s="93">
        <f t="shared" si="255"/>
        <v>5</v>
      </c>
      <c r="E1240" s="97">
        <f t="shared" si="256"/>
        <v>5</v>
      </c>
      <c r="F1240" s="60" t="s">
        <v>11793</v>
      </c>
      <c r="G1240" s="39" t="str">
        <f>Matrix!C4332</f>
        <v>保和丸 -- 促进消化，调胃，食积停滞，胸膈痞满，腹胀时痛，吐酸泄泻，嗳腐厌食，食疟下利，或大便不调，舌苔厚腻黄而脉滑。</v>
      </c>
      <c r="H1240" t="str">
        <f t="shared" si="260"/>
        <v>保和丸</v>
      </c>
      <c r="I1240" s="124">
        <f t="shared" si="261"/>
        <v>5</v>
      </c>
      <c r="J1240" s="124" t="str">
        <f t="shared" si="259"/>
        <v>保和丸 -- 促进消化，调胃，食积停滞，胸膈痞满，腹胀时痛，吐酸泄泻，嗳腐厌食，食疟下利，或大便不调，舌苔厚腻黄而脉滑。</v>
      </c>
    </row>
    <row r="1241" spans="2:10" hidden="1">
      <c r="B1241" s="56" t="s">
        <v>23381</v>
      </c>
      <c r="C1241" s="39">
        <f>Matrix!B6929</f>
        <v>0</v>
      </c>
      <c r="D1241" s="93">
        <f t="shared" si="255"/>
        <v>5</v>
      </c>
      <c r="E1241" s="97">
        <f t="shared" si="256"/>
        <v>5</v>
      </c>
      <c r="F1241" s="60"/>
      <c r="G1241" s="39" t="str">
        <f>Matrix!C6929</f>
        <v>保和丸 -- 食滞，消化不良，健胃并增强一般消化功能，消化剂，镇静剂，健胃剂。</v>
      </c>
      <c r="I1241" s="124"/>
      <c r="J1241" s="124" t="str">
        <f t="shared" si="259"/>
        <v>保和丸 -- 食滞，消化不良，健胃并增强一般消化功能，消化剂，镇静剂，健胃剂。</v>
      </c>
    </row>
    <row r="1242" spans="2:10">
      <c r="B1242" s="56" t="s">
        <v>23192</v>
      </c>
      <c r="C1242" s="39">
        <f>Matrix!B4333</f>
        <v>0</v>
      </c>
      <c r="D1242" s="93">
        <f t="shared" si="255"/>
        <v>5</v>
      </c>
      <c r="E1242" s="97">
        <f t="shared" si="256"/>
        <v>5</v>
      </c>
      <c r="F1242" s="40" t="s">
        <v>11794</v>
      </c>
      <c r="G1242" s="39" t="str">
        <f>Matrix!C4333</f>
        <v>首乌片 -- 补肝，肾髓，精子活力，降低对困窘的精神恐惧。 \补肝肾，强筋骨，乌须发。用于肝肾两虚所致的头晕目花，耳鸣，腰酸肢麻，须发早白。</v>
      </c>
      <c r="H1242" t="str">
        <f t="shared" ref="H1242:H1273" si="262">F1242</f>
        <v>首乌片</v>
      </c>
      <c r="I1242" s="124">
        <f t="shared" ref="I1242:I1273" si="263">E1242</f>
        <v>5</v>
      </c>
      <c r="J1242" s="124" t="str">
        <f t="shared" si="259"/>
        <v>首乌片 -- 补肝，肾髓，精子活力，降低对困窘的精神恐惧。 \补肝肾，强筋骨，乌须发。用于肝肾两虚所致的头晕目花，耳鸣，腰酸肢麻，须发早白。</v>
      </c>
    </row>
    <row r="1243" spans="2:10">
      <c r="B1243" s="56" t="s">
        <v>23193</v>
      </c>
      <c r="C1243" s="39">
        <f>Matrix!B4334</f>
        <v>0</v>
      </c>
      <c r="D1243" s="93">
        <f t="shared" si="255"/>
        <v>5</v>
      </c>
      <c r="E1243" s="97">
        <f t="shared" si="256"/>
        <v>5</v>
      </c>
      <c r="F1243" s="40" t="s">
        <v>11795</v>
      </c>
      <c r="G1243" s="39" t="str">
        <f>Matrix!C4334</f>
        <v>复方穿心莲片 -- 清热解毒、抗菌消炎的作用。用于治疗上呼吸道感染、急性扁桃腺炎、咽喉炎、支气管炎</v>
      </c>
      <c r="H1243" t="str">
        <f t="shared" si="262"/>
        <v>复方穿心莲片</v>
      </c>
      <c r="I1243" s="124">
        <f t="shared" si="263"/>
        <v>5</v>
      </c>
      <c r="J1243" s="124" t="str">
        <f t="shared" si="259"/>
        <v>复方穿心莲片 -- 清热解毒、抗菌消炎的作用。用于治疗上呼吸道感染、急性扁桃腺炎、咽喉炎、支气管炎</v>
      </c>
    </row>
    <row r="1244" spans="2:10">
      <c r="B1244" s="56" t="s">
        <v>23194</v>
      </c>
      <c r="C1244" s="39">
        <f>Matrix!B4335</f>
        <v>0</v>
      </c>
      <c r="D1244" s="93">
        <f t="shared" si="255"/>
        <v>5</v>
      </c>
      <c r="E1244" s="97">
        <f t="shared" si="256"/>
        <v>5</v>
      </c>
      <c r="F1244" s="40" t="s">
        <v>23622</v>
      </c>
      <c r="G1244" s="39" t="str">
        <f>Matrix!C4335</f>
        <v>黄连上清片 -- 清热通便，散风止痛。头晕目眩，暴发火眼，牙齿疼痛，口舌生疮</v>
      </c>
      <c r="H1244" t="str">
        <f t="shared" si="262"/>
        <v>黄连上清片</v>
      </c>
      <c r="I1244" s="124">
        <f t="shared" si="263"/>
        <v>5</v>
      </c>
      <c r="J1244" s="124" t="str">
        <f t="shared" si="259"/>
        <v>黄连上清片 -- 清热通便，散风止痛。头晕目眩，暴发火眼，牙齿疼痛，口舌生疮</v>
      </c>
    </row>
    <row r="1245" spans="2:10">
      <c r="B1245" s="56" t="s">
        <v>23195</v>
      </c>
      <c r="C1245" s="39">
        <f>Matrix!B4336</f>
        <v>0</v>
      </c>
      <c r="D1245" s="93">
        <f t="shared" si="255"/>
        <v>5</v>
      </c>
      <c r="E1245" s="97">
        <f t="shared" si="256"/>
        <v>5</v>
      </c>
      <c r="F1245" s="40" t="s">
        <v>11796</v>
      </c>
      <c r="G1245" s="39" t="str">
        <f>Matrix!C4336</f>
        <v>鼻敏感丸 -- 急慢性鼻炎、过敏性鼻炎、鼻窦炎、咽喉炎 \</v>
      </c>
      <c r="H1245" t="str">
        <f t="shared" si="262"/>
        <v>鼻敏感丸</v>
      </c>
      <c r="I1245" s="124">
        <f t="shared" si="263"/>
        <v>5</v>
      </c>
      <c r="J1245" s="124" t="str">
        <f t="shared" si="259"/>
        <v>鼻敏感丸 -- 急慢性鼻炎、过敏性鼻炎、鼻窦炎、咽喉炎 \</v>
      </c>
    </row>
    <row r="1246" spans="2:10">
      <c r="B1246" s="56" t="s">
        <v>23196</v>
      </c>
      <c r="C1246" s="39">
        <f>Matrix!B4337</f>
        <v>0</v>
      </c>
      <c r="D1246" s="93">
        <f t="shared" si="255"/>
        <v>5</v>
      </c>
      <c r="E1246" s="97">
        <f t="shared" si="256"/>
        <v>5</v>
      </c>
      <c r="F1246" s="40" t="s">
        <v>11797</v>
      </c>
      <c r="G1246" s="39" t="str">
        <f>Matrix!C4337</f>
        <v>平喘片 -- 清热化痰,止咳平喘,用于急慢性气管炎,肺气肿,咳痰多</v>
      </c>
      <c r="H1246" t="str">
        <f t="shared" si="262"/>
        <v>平喘片</v>
      </c>
      <c r="I1246" s="124">
        <f t="shared" si="263"/>
        <v>5</v>
      </c>
      <c r="J1246" s="124" t="str">
        <f t="shared" si="259"/>
        <v>平喘片 -- 清热化痰,止咳平喘,用于急慢性气管炎,肺气肿,咳痰多</v>
      </c>
    </row>
    <row r="1247" spans="2:10">
      <c r="B1247" s="56" t="s">
        <v>23197</v>
      </c>
      <c r="C1247" s="39">
        <f>Matrix!B4338</f>
        <v>0</v>
      </c>
      <c r="D1247" s="93">
        <f t="shared" si="255"/>
        <v>5</v>
      </c>
      <c r="E1247" s="97">
        <f t="shared" si="256"/>
        <v>5</v>
      </c>
      <c r="F1247" s="40" t="s">
        <v>11798</v>
      </c>
      <c r="G1247" s="39" t="str">
        <f>Matrix!C4338</f>
        <v>湿毒清胶囊 -- 养血润燥，化湿解毒，祛风止痒。 \</v>
      </c>
      <c r="H1247" t="str">
        <f t="shared" si="262"/>
        <v>湿毒清胶囊</v>
      </c>
      <c r="I1247" s="124">
        <f t="shared" si="263"/>
        <v>5</v>
      </c>
      <c r="J1247" s="124" t="str">
        <f t="shared" si="259"/>
        <v>湿毒清胶囊 -- 养血润燥，化湿解毒，祛风止痒。 \</v>
      </c>
    </row>
    <row r="1248" spans="2:10">
      <c r="B1248" s="56" t="s">
        <v>23198</v>
      </c>
      <c r="C1248" s="39">
        <f>Matrix!B4339</f>
        <v>0</v>
      </c>
      <c r="D1248" s="93">
        <f t="shared" si="255"/>
        <v>5</v>
      </c>
      <c r="E1248" s="97">
        <f t="shared" si="256"/>
        <v>5</v>
      </c>
      <c r="F1248" s="40" t="s">
        <v>11799</v>
      </c>
      <c r="G1248" s="39" t="str">
        <f>Matrix!C4339</f>
        <v>乌鸡白凤丸 -- 气血亏虚引起的月经不调、崩漏带下等症 养血，止白带，</v>
      </c>
      <c r="H1248" t="str">
        <f t="shared" si="262"/>
        <v>乌鸡白凤丸</v>
      </c>
      <c r="I1248" s="124">
        <f t="shared" si="263"/>
        <v>5</v>
      </c>
      <c r="J1248" s="124" t="str">
        <f t="shared" si="259"/>
        <v>乌鸡白凤丸 -- 气血亏虚引起的月经不调、崩漏带下等症 养血，止白带，</v>
      </c>
    </row>
    <row r="1249" spans="2:10">
      <c r="B1249" s="56" t="s">
        <v>23199</v>
      </c>
      <c r="C1249" s="39">
        <f>Matrix!B4340</f>
        <v>0</v>
      </c>
      <c r="D1249" s="93">
        <f t="shared" si="255"/>
        <v>5</v>
      </c>
      <c r="E1249" s="97">
        <f t="shared" si="256"/>
        <v>5</v>
      </c>
      <c r="F1249" s="40" t="s">
        <v>11800</v>
      </c>
      <c r="G1249" s="39" t="str">
        <f>Matrix!C4340</f>
        <v>元胡止痛片 -- 镇痛、镇静、催眠、抗溃疡、抑制胃液分泌等。用于怀疑情绪。</v>
      </c>
      <c r="H1249" t="str">
        <f t="shared" si="262"/>
        <v>元胡止痛片</v>
      </c>
      <c r="I1249" s="124">
        <f t="shared" si="263"/>
        <v>5</v>
      </c>
      <c r="J1249" s="124" t="str">
        <f t="shared" si="259"/>
        <v>元胡止痛片 -- 镇痛、镇静、催眠、抗溃疡、抑制胃液分泌等。用于怀疑情绪。</v>
      </c>
    </row>
    <row r="1250" spans="2:10">
      <c r="B1250" s="56" t="s">
        <v>23200</v>
      </c>
      <c r="C1250" s="39">
        <f>Matrix!B4341</f>
        <v>0</v>
      </c>
      <c r="D1250" s="93">
        <f t="shared" si="255"/>
        <v>5</v>
      </c>
      <c r="E1250" s="97">
        <f t="shared" si="256"/>
        <v>5</v>
      </c>
      <c r="F1250" s="40" t="s">
        <v>11801</v>
      </c>
      <c r="G1250" s="39" t="str">
        <f>Matrix!C4341</f>
        <v>天麻袪风补片 袪风除湿，舒筋活络，活血止痛,肝肾阴虚</v>
      </c>
      <c r="H1250" t="str">
        <f t="shared" si="262"/>
        <v>天麻袪风补片</v>
      </c>
      <c r="I1250" s="124">
        <f t="shared" si="263"/>
        <v>5</v>
      </c>
      <c r="J1250" s="124" t="str">
        <f t="shared" si="259"/>
        <v>天麻袪风补片 袪风除湿，舒筋活络，活血止痛,肝肾阴虚</v>
      </c>
    </row>
    <row r="1251" spans="2:10">
      <c r="B1251" s="56" t="s">
        <v>23201</v>
      </c>
      <c r="C1251" s="39">
        <f>Matrix!B4343</f>
        <v>0</v>
      </c>
      <c r="D1251" s="93">
        <f t="shared" si="255"/>
        <v>5</v>
      </c>
      <c r="E1251" s="97">
        <f t="shared" si="256"/>
        <v>5</v>
      </c>
      <c r="F1251" s="40" t="s">
        <v>11802</v>
      </c>
      <c r="G1251" s="39" t="str">
        <f>Matrix!C4343</f>
        <v>健脑灵 -- 滋肾，镇静，安神。用于肾阳不足引起的神经衰弱、头晕、失眠、尿频 、多梦。宁神，用于神经衰弱， opens the spirit to insight.</v>
      </c>
      <c r="H1251" t="str">
        <f t="shared" si="262"/>
        <v>健脑灵</v>
      </c>
      <c r="I1251" s="124">
        <f t="shared" si="263"/>
        <v>5</v>
      </c>
      <c r="J1251" s="124" t="str">
        <f t="shared" si="259"/>
        <v>健脑灵 -- 滋肾，镇静，安神。用于肾阳不足引起的神经衰弱、头晕、失眠、尿频 、多梦。宁神，用于神经衰弱， opens the spirit to insight.</v>
      </c>
    </row>
    <row r="1252" spans="2:10">
      <c r="B1252" s="56" t="s">
        <v>23202</v>
      </c>
      <c r="C1252" s="39">
        <f>Matrix!B4344</f>
        <v>0</v>
      </c>
      <c r="D1252" s="93">
        <f t="shared" si="255"/>
        <v>5</v>
      </c>
      <c r="E1252" s="97">
        <f t="shared" si="256"/>
        <v>5</v>
      </c>
      <c r="F1252" s="40" t="s">
        <v>11803</v>
      </c>
      <c r="G1252" s="39" t="str">
        <f>Matrix!C4344</f>
        <v>三黄片 -- 消炎、降火、排毒、减轻炎症和发烧，去热，降低对困窘的精神恐惧。</v>
      </c>
      <c r="H1252" t="str">
        <f t="shared" si="262"/>
        <v>三黄片</v>
      </c>
      <c r="I1252" s="124">
        <f t="shared" si="263"/>
        <v>5</v>
      </c>
      <c r="J1252" s="124" t="str">
        <f t="shared" si="259"/>
        <v>三黄片 -- 消炎、降火、排毒、减轻炎症和发烧，去热，降低对困窘的精神恐惧。</v>
      </c>
    </row>
    <row r="1253" spans="2:10">
      <c r="B1253" s="56" t="s">
        <v>23203</v>
      </c>
      <c r="C1253" s="39">
        <f>Matrix!B4345</f>
        <v>0</v>
      </c>
      <c r="D1253" s="93">
        <f t="shared" ref="D1253:D1284" si="264">ROUNDUP(ABS(75-C1253)/Base_Value*herb_factor,1)</f>
        <v>5</v>
      </c>
      <c r="E1253" s="97">
        <f t="shared" ref="E1253:E1284" si="265">IF(D1253&gt;Max_Value,Max_Value,IF(D1253&lt;0,0,D1253))</f>
        <v>5</v>
      </c>
      <c r="F1253" s="40" t="s">
        <v>11804</v>
      </c>
      <c r="G1253" s="39" t="str">
        <f>Matrix!C4345</f>
        <v>附子理中汤 -- 脾胃虚寒、饮食不化、脘腹冷痛、呕吐泄泻、四肢不温</v>
      </c>
      <c r="H1253" t="str">
        <f t="shared" si="262"/>
        <v>附子理中汤</v>
      </c>
      <c r="I1253" s="124">
        <f t="shared" si="263"/>
        <v>5</v>
      </c>
      <c r="J1253" s="124" t="str">
        <f t="shared" ref="J1253:J1284" si="266">G1253</f>
        <v>附子理中汤 -- 脾胃虚寒、饮食不化、脘腹冷痛、呕吐泄泻、四肢不温</v>
      </c>
    </row>
    <row r="1254" spans="2:10">
      <c r="B1254" s="56" t="s">
        <v>23204</v>
      </c>
      <c r="C1254" s="39">
        <f>Matrix!B4346</f>
        <v>0</v>
      </c>
      <c r="D1254" s="93">
        <f t="shared" si="264"/>
        <v>5</v>
      </c>
      <c r="E1254" s="97">
        <f t="shared" si="265"/>
        <v>5</v>
      </c>
      <c r="F1254" s="40" t="s">
        <v>11805</v>
      </c>
      <c r="G1254" s="39" t="str">
        <f>Matrix!C4346</f>
        <v>复方丹参片  -- 活血化瘀，理气止痛。用于胸中憋闷，心绞痛。</v>
      </c>
      <c r="H1254" t="str">
        <f t="shared" si="262"/>
        <v>复方丹参片</v>
      </c>
      <c r="I1254" s="124">
        <f t="shared" si="263"/>
        <v>5</v>
      </c>
      <c r="J1254" s="124" t="str">
        <f t="shared" si="266"/>
        <v>复方丹参片  -- 活血化瘀，理气止痛。用于胸中憋闷，心绞痛。</v>
      </c>
    </row>
    <row r="1255" spans="2:10">
      <c r="B1255" s="56" t="s">
        <v>23205</v>
      </c>
      <c r="C1255" s="39">
        <f>Matrix!B4347</f>
        <v>0</v>
      </c>
      <c r="D1255" s="93">
        <f t="shared" si="264"/>
        <v>5</v>
      </c>
      <c r="E1255" s="97">
        <f t="shared" si="265"/>
        <v>5</v>
      </c>
      <c r="F1255" s="40" t="s">
        <v>11806</v>
      </c>
      <c r="G1255" s="39" t="str">
        <f>Matrix!C4347</f>
        <v>小儿清热解毒口服液 -- 清热邪，解毒，流行性感冒，喉咙疼痛。 \</v>
      </c>
      <c r="H1255" t="str">
        <f t="shared" si="262"/>
        <v>清热解毒液</v>
      </c>
      <c r="I1255" s="124">
        <f t="shared" si="263"/>
        <v>5</v>
      </c>
      <c r="J1255" s="124" t="str">
        <f t="shared" si="266"/>
        <v>小儿清热解毒口服液 -- 清热邪，解毒，流行性感冒，喉咙疼痛。 \</v>
      </c>
    </row>
    <row r="1256" spans="2:10">
      <c r="B1256" s="56" t="s">
        <v>23206</v>
      </c>
      <c r="C1256" s="39">
        <f>Matrix!B4348</f>
        <v>0</v>
      </c>
      <c r="D1256" s="93">
        <f t="shared" si="264"/>
        <v>5</v>
      </c>
      <c r="E1256" s="97">
        <f t="shared" si="265"/>
        <v>5</v>
      </c>
      <c r="F1256" s="40" t="s">
        <v>11807</v>
      </c>
      <c r="G1256" s="39" t="str">
        <f>Matrix!C4348</f>
        <v>冬凌草片 -- 急性的，慢性扁桃腺炎，咽炎，喉炎，口腔炎。 \</v>
      </c>
      <c r="H1256" t="str">
        <f t="shared" si="262"/>
        <v>冬凌草片</v>
      </c>
      <c r="I1256" s="124">
        <f t="shared" si="263"/>
        <v>5</v>
      </c>
      <c r="J1256" s="124" t="str">
        <f t="shared" si="266"/>
        <v>冬凌草片 -- 急性的，慢性扁桃腺炎，咽炎，喉炎，口腔炎。 \</v>
      </c>
    </row>
    <row r="1257" spans="2:10">
      <c r="B1257" s="56" t="s">
        <v>23207</v>
      </c>
      <c r="C1257" s="39">
        <f>Matrix!B4349</f>
        <v>0</v>
      </c>
      <c r="D1257" s="93">
        <f t="shared" si="264"/>
        <v>5</v>
      </c>
      <c r="E1257" s="97">
        <f t="shared" si="265"/>
        <v>5</v>
      </c>
      <c r="F1257" s="40" t="s">
        <v>11808</v>
      </c>
      <c r="G1257" s="39" t="str">
        <f>Matrix!C4349</f>
        <v>益寿调脂片 -- 健脾补肾益气，活血化痰之功效，用于原发性高脂血症的治疗，除具有降血脂、抗动脉粥样硬化</v>
      </c>
      <c r="H1257" t="str">
        <f t="shared" si="262"/>
        <v>益寿调脂片</v>
      </c>
      <c r="I1257" s="124">
        <f t="shared" si="263"/>
        <v>5</v>
      </c>
      <c r="J1257" s="124" t="str">
        <f t="shared" si="266"/>
        <v>益寿调脂片 -- 健脾补肾益气，活血化痰之功效，用于原发性高脂血症的治疗，除具有降血脂、抗动脉粥样硬化</v>
      </c>
    </row>
    <row r="1258" spans="2:10">
      <c r="B1258" s="56" t="s">
        <v>23208</v>
      </c>
      <c r="C1258" s="39">
        <f>Matrix!B4350</f>
        <v>0</v>
      </c>
      <c r="D1258" s="93">
        <f t="shared" si="264"/>
        <v>5</v>
      </c>
      <c r="E1258" s="97">
        <f t="shared" si="265"/>
        <v>5</v>
      </c>
      <c r="F1258" s="40" t="s">
        <v>11809</v>
      </c>
      <c r="G1258" s="39" t="str">
        <f>Matrix!C4350</f>
        <v>银黄口服液 -- 清热疏风，利咽解毒。用于外感风热、肺胃热盛所致的咽干、咽痛、喉核肿大、口渴、发热；急慢性扁桃体炎、急慢性咽炎、上呼吸道感染</v>
      </c>
      <c r="H1258" t="str">
        <f t="shared" si="262"/>
        <v>银黄口服液</v>
      </c>
      <c r="I1258" s="124">
        <f t="shared" si="263"/>
        <v>5</v>
      </c>
      <c r="J1258" s="124" t="str">
        <f t="shared" si="266"/>
        <v>银黄口服液 -- 清热疏风，利咽解毒。用于外感风热、肺胃热盛所致的咽干、咽痛、喉核肿大、口渴、发热；急慢性扁桃体炎、急慢性咽炎、上呼吸道感染</v>
      </c>
    </row>
    <row r="1259" spans="2:10">
      <c r="B1259" s="56" t="s">
        <v>23512</v>
      </c>
      <c r="C1259" s="39">
        <f>Matrix!B4352</f>
        <v>0</v>
      </c>
      <c r="D1259" s="93">
        <f t="shared" si="264"/>
        <v>5</v>
      </c>
      <c r="E1259" s="97">
        <f t="shared" si="265"/>
        <v>5</v>
      </c>
      <c r="F1259" s="40" t="s">
        <v>23209</v>
      </c>
      <c r="G1259" s="39" t="str">
        <f>Matrix!C4352</f>
        <v>三精双黄连口服液 -- 疏风解表，清热解毒。用于外感风热所致的感冒，症见发热，咳嗽，咽痛。肺炎，呼吸道感染（肺），咽炎，扁桃腺炎。</v>
      </c>
      <c r="H1259" t="str">
        <f t="shared" si="262"/>
        <v>双黄连口服液</v>
      </c>
      <c r="I1259" s="124">
        <f t="shared" si="263"/>
        <v>5</v>
      </c>
      <c r="J1259" s="124" t="str">
        <f t="shared" si="266"/>
        <v>三精双黄连口服液 -- 疏风解表，清热解毒。用于外感风热所致的感冒，症见发热，咳嗽，咽痛。肺炎，呼吸道感染（肺），咽炎，扁桃腺炎。</v>
      </c>
    </row>
    <row r="1260" spans="2:10">
      <c r="B1260" s="56" t="s">
        <v>23210</v>
      </c>
      <c r="C1260" s="39">
        <f>Matrix!B4353</f>
        <v>0</v>
      </c>
      <c r="D1260" s="93">
        <f t="shared" si="264"/>
        <v>5</v>
      </c>
      <c r="E1260" s="97">
        <f t="shared" si="265"/>
        <v>5</v>
      </c>
      <c r="F1260" s="40" t="s">
        <v>11810</v>
      </c>
      <c r="G1260" s="39" t="str">
        <f>Matrix!C4353</f>
        <v>冠心苏合丸 -- 理气宽胸，止痛。用于心绞痛，胸闷憋气。 \</v>
      </c>
      <c r="H1260" t="str">
        <f t="shared" si="262"/>
        <v>冠心苏合丸</v>
      </c>
      <c r="I1260" s="124">
        <f t="shared" si="263"/>
        <v>5</v>
      </c>
      <c r="J1260" s="124" t="str">
        <f t="shared" si="266"/>
        <v>冠心苏合丸 -- 理气宽胸，止痛。用于心绞痛，胸闷憋气。 \</v>
      </c>
    </row>
    <row r="1261" spans="2:10">
      <c r="B1261" s="56" t="s">
        <v>23211</v>
      </c>
      <c r="C1261" s="39">
        <f>Matrix!B4354</f>
        <v>0</v>
      </c>
      <c r="D1261" s="93">
        <f t="shared" si="264"/>
        <v>5</v>
      </c>
      <c r="E1261" s="97">
        <f t="shared" si="265"/>
        <v>5</v>
      </c>
      <c r="F1261" s="40" t="s">
        <v>11811</v>
      </c>
      <c r="G1261" s="39" t="str">
        <f>Matrix!C4354</f>
        <v>当归丸 -- 补血活血，调经止痛。用于血虚萎黄，月经不调，经行腹痛，养血，调经，自我情感斗争。 \</v>
      </c>
      <c r="H1261" t="str">
        <f t="shared" si="262"/>
        <v>当归丸</v>
      </c>
      <c r="I1261" s="124">
        <f t="shared" si="263"/>
        <v>5</v>
      </c>
      <c r="J1261" s="124" t="str">
        <f t="shared" si="266"/>
        <v>当归丸 -- 补血活血，调经止痛。用于血虚萎黄，月经不调，经行腹痛，养血，调经，自我情感斗争。 \</v>
      </c>
    </row>
    <row r="1262" spans="2:10">
      <c r="B1262" s="56" t="s">
        <v>23212</v>
      </c>
      <c r="C1262" s="39">
        <f>Matrix!B4356</f>
        <v>0</v>
      </c>
      <c r="D1262" s="93">
        <f t="shared" si="264"/>
        <v>5</v>
      </c>
      <c r="E1262" s="97">
        <f t="shared" si="265"/>
        <v>5</v>
      </c>
      <c r="F1262" s="40" t="s">
        <v>11812</v>
      </c>
      <c r="G1262" s="39" t="str">
        <f>Matrix!C4356</f>
        <v>香砂六君丸 -- 胃溃疡、十二指肠溃疡。慢性胃炎、慢性肝炎、慢性胆囊炎、妊娠反应、胃下垂等症。补气，健脾，消化不良，食欲不振，腹舄。</v>
      </c>
      <c r="H1262" t="str">
        <f t="shared" si="262"/>
        <v>香砂六君丸</v>
      </c>
      <c r="I1262" s="124">
        <f t="shared" si="263"/>
        <v>5</v>
      </c>
      <c r="J1262" s="124" t="str">
        <f t="shared" si="266"/>
        <v>香砂六君丸 -- 胃溃疡、十二指肠溃疡。慢性胃炎、慢性肝炎、慢性胆囊炎、妊娠反应、胃下垂等症。补气，健脾，消化不良，食欲不振，腹舄。</v>
      </c>
    </row>
    <row r="1263" spans="2:10">
      <c r="B1263" s="56" t="s">
        <v>23213</v>
      </c>
      <c r="C1263" s="39">
        <f>Matrix!B4357</f>
        <v>0</v>
      </c>
      <c r="D1263" s="93">
        <f t="shared" si="264"/>
        <v>5</v>
      </c>
      <c r="E1263" s="97">
        <f t="shared" si="265"/>
        <v>5</v>
      </c>
      <c r="F1263" s="40" t="s">
        <v>11813</v>
      </c>
      <c r="G1263" s="39" t="str">
        <f>Matrix!C4357</f>
        <v>归脾丸 -- 用于心脾两虚，气短心悸，失眠多梦，头昏头晕，肢倦乏力，补气，健脾，养血，心脏虚弱。 \</v>
      </c>
      <c r="H1263" t="str">
        <f t="shared" si="262"/>
        <v>归脾丸</v>
      </c>
      <c r="I1263" s="124">
        <f t="shared" si="263"/>
        <v>5</v>
      </c>
      <c r="J1263" s="124" t="str">
        <f t="shared" si="266"/>
        <v>归脾丸 -- 用于心脾两虚，气短心悸，失眠多梦，头昏头晕，肢倦乏力，补气，健脾，养血，心脏虚弱。 \</v>
      </c>
    </row>
    <row r="1264" spans="2:10">
      <c r="B1264" s="56" t="s">
        <v>23214</v>
      </c>
      <c r="C1264" s="39">
        <f>Matrix!B4358</f>
        <v>0</v>
      </c>
      <c r="D1264" s="93">
        <f t="shared" si="264"/>
        <v>5</v>
      </c>
      <c r="E1264" s="97">
        <f t="shared" si="265"/>
        <v>5</v>
      </c>
      <c r="F1264" s="40" t="s">
        <v>11814</v>
      </c>
      <c r="G1264" s="39" t="str">
        <f>Matrix!C4358</f>
        <v>知柏地黄片 -- 滋阴清热。用于潮热盗汗，耳鸣遗精，口干咽燥。滋阴，发烧，夜汗，口干，喉痛，耳鸣（耳朵）。 \</v>
      </c>
      <c r="H1264" t="str">
        <f t="shared" si="262"/>
        <v>知柏地黄片</v>
      </c>
      <c r="I1264" s="124">
        <f t="shared" si="263"/>
        <v>5</v>
      </c>
      <c r="J1264" s="124" t="str">
        <f t="shared" si="266"/>
        <v>知柏地黄片 -- 滋阴清热。用于潮热盗汗，耳鸣遗精，口干咽燥。滋阴，发烧，夜汗，口干，喉痛，耳鸣（耳朵）。 \</v>
      </c>
    </row>
    <row r="1265" spans="1:10">
      <c r="B1265" s="56" t="s">
        <v>23215</v>
      </c>
      <c r="C1265" s="39">
        <f>Matrix!B4359</f>
        <v>0</v>
      </c>
      <c r="D1265" s="93">
        <f t="shared" si="264"/>
        <v>5</v>
      </c>
      <c r="E1265" s="97">
        <f t="shared" si="265"/>
        <v>5</v>
      </c>
      <c r="F1265" s="40" t="s">
        <v>11815</v>
      </c>
      <c r="G1265" s="39" t="str">
        <f>Matrix!C4359</f>
        <v>复方青黛丸 -- 清热解毒,消斑化瘀,祛风止痒。用于进行期银屑病、玫瑰糠疹、药疹等。牛皮癣（皮肤），疏通阻碍健康的抗拒情感。 \</v>
      </c>
      <c r="H1265" t="str">
        <f t="shared" si="262"/>
        <v>复方青黛丸</v>
      </c>
      <c r="I1265" s="124">
        <f t="shared" si="263"/>
        <v>5</v>
      </c>
      <c r="J1265" s="124" t="str">
        <f t="shared" si="266"/>
        <v>复方青黛丸 -- 清热解毒,消斑化瘀,祛风止痒。用于进行期银屑病、玫瑰糠疹、药疹等。牛皮癣（皮肤），疏通阻碍健康的抗拒情感。 \</v>
      </c>
    </row>
    <row r="1266" spans="1:10">
      <c r="B1266" s="56" t="s">
        <v>23216</v>
      </c>
      <c r="C1266" s="39">
        <f>Matrix!B6895</f>
        <v>0</v>
      </c>
      <c r="D1266" s="93">
        <f t="shared" si="264"/>
        <v>5</v>
      </c>
      <c r="E1266" s="97">
        <f t="shared" si="265"/>
        <v>5</v>
      </c>
      <c r="F1266" s="40" t="s">
        <v>11816</v>
      </c>
      <c r="G1266" s="39" t="str">
        <f>Matrix!C6895</f>
        <v>清热灵 -- 清除气分(Qi level) 和上焦的热，清除湿热和毒热，退热，抗炎，抗生素。</v>
      </c>
      <c r="H1266" t="str">
        <f t="shared" si="262"/>
        <v>清热灵</v>
      </c>
      <c r="I1266" s="124">
        <f t="shared" si="263"/>
        <v>5</v>
      </c>
      <c r="J1266" s="124" t="str">
        <f t="shared" si="266"/>
        <v>清热灵 -- 清除气分(Qi level) 和上焦的热，清除湿热和毒热，退热，抗炎，抗生素。</v>
      </c>
    </row>
    <row r="1267" spans="1:10">
      <c r="B1267" s="56" t="s">
        <v>23217</v>
      </c>
      <c r="C1267" s="39">
        <f>Matrix!B6896</f>
        <v>0</v>
      </c>
      <c r="D1267" s="93">
        <f t="shared" si="264"/>
        <v>5</v>
      </c>
      <c r="E1267" s="97">
        <f t="shared" si="265"/>
        <v>5</v>
      </c>
      <c r="F1267" s="40" t="s">
        <v>11817</v>
      </c>
      <c r="G1267" s="39" t="str">
        <f>Matrix!C6896</f>
        <v>养胃颗粒-- 加强和调节消化功能，抗痉挛，增加胃黏膜的分泌物。</v>
      </c>
      <c r="H1267" t="str">
        <f t="shared" si="262"/>
        <v>养胃颗粒</v>
      </c>
      <c r="I1267" s="124">
        <f t="shared" si="263"/>
        <v>5</v>
      </c>
      <c r="J1267" s="124" t="str">
        <f t="shared" si="266"/>
        <v>养胃颗粒-- 加强和调节消化功能，抗痉挛，增加胃黏膜的分泌物。</v>
      </c>
    </row>
    <row r="1268" spans="1:10">
      <c r="B1268" s="56" t="s">
        <v>23218</v>
      </c>
      <c r="C1268" s="39">
        <f>Matrix!B6897</f>
        <v>0</v>
      </c>
      <c r="D1268" s="93">
        <f t="shared" si="264"/>
        <v>5</v>
      </c>
      <c r="E1268" s="97">
        <f t="shared" si="265"/>
        <v>5</v>
      </c>
      <c r="F1268" s="40" t="s">
        <v>11818</v>
      </c>
      <c r="G1268" s="39" t="str">
        <f>Matrix!C6897</f>
        <v>八正散 -- 清除膀胱的湿热，抗菌，抗炎，利尿。</v>
      </c>
      <c r="H1268" t="str">
        <f t="shared" si="262"/>
        <v>八正散</v>
      </c>
      <c r="I1268" s="124">
        <f t="shared" si="263"/>
        <v>5</v>
      </c>
      <c r="J1268" s="124" t="str">
        <f t="shared" si="266"/>
        <v>八正散 -- 清除膀胱的湿热，抗菌，抗炎，利尿。</v>
      </c>
    </row>
    <row r="1269" spans="1:10">
      <c r="B1269" s="56" t="s">
        <v>23219</v>
      </c>
      <c r="C1269" s="39">
        <f>Matrix!B6898</f>
        <v>0</v>
      </c>
      <c r="D1269" s="93">
        <f t="shared" si="264"/>
        <v>5</v>
      </c>
      <c r="E1269" s="97">
        <f t="shared" si="265"/>
        <v>5</v>
      </c>
      <c r="F1269" s="40" t="s">
        <v>11819</v>
      </c>
      <c r="G1269" s="39" t="str">
        <f>Matrix!C6898</f>
        <v>当归四逆汤-- 长期手脚冰冷，经脉寒邪, 冻疮，痛经，末梢血管扩张，促进血液循环，抗生素。</v>
      </c>
      <c r="H1269" t="str">
        <f t="shared" si="262"/>
        <v>当归四逆汤</v>
      </c>
      <c r="I1269" s="124">
        <f t="shared" si="263"/>
        <v>5</v>
      </c>
      <c r="J1269" s="124" t="str">
        <f t="shared" si="266"/>
        <v>当归四逆汤-- 长期手脚冰冷，经脉寒邪, 冻疮，痛经，末梢血管扩张，促进血液循环，抗生素。</v>
      </c>
    </row>
    <row r="1270" spans="1:10">
      <c r="B1270" s="56" t="s">
        <v>23220</v>
      </c>
      <c r="C1270" s="39">
        <f>Matrix!B6899</f>
        <v>0</v>
      </c>
      <c r="D1270" s="93">
        <f t="shared" si="264"/>
        <v>5</v>
      </c>
      <c r="E1270" s="97">
        <f t="shared" si="265"/>
        <v>5</v>
      </c>
      <c r="F1270" s="40" t="s">
        <v>11820</v>
      </c>
      <c r="G1270" s="39" t="str">
        <f>Matrix!C6899</f>
        <v>蠲痹汤 -- 骨关节炎，类风湿性关节炎，关节痛，痹证，滑囊炎。@ ]</v>
      </c>
      <c r="H1270" t="str">
        <f t="shared" si="262"/>
        <v>蠲痹汤</v>
      </c>
      <c r="I1270" s="124">
        <f t="shared" si="263"/>
        <v>5</v>
      </c>
      <c r="J1270" s="124" t="str">
        <f t="shared" si="266"/>
        <v>蠲痹汤 -- 骨关节炎，类风湿性关节炎，关节痛，痹证，滑囊炎。@ ]</v>
      </c>
    </row>
    <row r="1271" spans="1:10">
      <c r="B1271" s="56" t="s">
        <v>23221</v>
      </c>
      <c r="C1271" s="39">
        <f>Matrix!B6900</f>
        <v>0</v>
      </c>
      <c r="D1271" s="93">
        <f t="shared" si="264"/>
        <v>5</v>
      </c>
      <c r="E1271" s="97">
        <f t="shared" si="265"/>
        <v>5</v>
      </c>
      <c r="F1271" s="40" t="s">
        <v>11821</v>
      </c>
      <c r="G1271" s="39" t="str">
        <f>Matrix!C6900</f>
        <v>桃核承气汤-- 盆腔炎，胎盘滞留，急性下腹痛，结肠梗阻，降低血粘度，脂肪和糖，抗炎。]</v>
      </c>
      <c r="H1271" t="str">
        <f t="shared" si="262"/>
        <v>桃核承气汤</v>
      </c>
      <c r="I1271" s="124">
        <f t="shared" si="263"/>
        <v>5</v>
      </c>
      <c r="J1271" s="124" t="str">
        <f t="shared" si="266"/>
        <v>桃核承气汤-- 盆腔炎，胎盘滞留，急性下腹痛，结肠梗阻，降低血粘度，脂肪和糖，抗炎。]</v>
      </c>
    </row>
    <row r="1272" spans="1:10">
      <c r="B1272" s="56" t="s">
        <v>23222</v>
      </c>
      <c r="C1272" s="39">
        <f>Matrix!B6901</f>
        <v>0</v>
      </c>
      <c r="D1272" s="93">
        <f t="shared" si="264"/>
        <v>5</v>
      </c>
      <c r="E1272" s="97">
        <f t="shared" si="265"/>
        <v>5</v>
      </c>
      <c r="F1272" s="40" t="s">
        <v>11822</v>
      </c>
      <c r="G1272" s="39" t="str">
        <f>Matrix!C6901</f>
        <v>天麻钩藤饮-- 高血压，中风，更年期综合征，梅尼埃病，癫痫症，头痛，眩晕，肝阳上亢，内风。</v>
      </c>
      <c r="H1272" t="str">
        <f t="shared" si="262"/>
        <v>天麻钩藤饮</v>
      </c>
      <c r="I1272" s="124">
        <f t="shared" si="263"/>
        <v>5</v>
      </c>
      <c r="J1272" s="124" t="str">
        <f t="shared" si="266"/>
        <v>天麻钩藤饮-- 高血压，中风，更年期综合征，梅尼埃病，癫痫症，头痛，眩晕，肝阳上亢，内风。</v>
      </c>
    </row>
    <row r="1273" spans="1:10">
      <c r="A1273" s="86"/>
      <c r="B1273" s="56" t="s">
        <v>23223</v>
      </c>
      <c r="C1273" s="39">
        <f>Matrix!B6902</f>
        <v>0</v>
      </c>
      <c r="D1273" s="93">
        <f t="shared" si="264"/>
        <v>5</v>
      </c>
      <c r="E1273" s="97">
        <f t="shared" si="265"/>
        <v>5</v>
      </c>
      <c r="F1273" s="40" t="s">
        <v>11823</v>
      </c>
      <c r="G1273" s="39" t="str">
        <f>Matrix!C6902</f>
        <v>清肺汤-- 急性上呼吸道感染（肺部，抗菌，止咳，化痰，轻舄（肠道，结肠，肠。 ]</v>
      </c>
      <c r="H1273" t="str">
        <f t="shared" si="262"/>
        <v>清肺汤</v>
      </c>
      <c r="I1273" s="124">
        <f t="shared" si="263"/>
        <v>5</v>
      </c>
      <c r="J1273" s="124" t="str">
        <f t="shared" si="266"/>
        <v>清肺汤-- 急性上呼吸道感染（肺部，抗菌，止咳，化痰，轻舄（肠道，结肠，肠。 ]</v>
      </c>
    </row>
    <row r="1274" spans="1:10">
      <c r="A1274" s="86"/>
      <c r="B1274" s="56" t="s">
        <v>23224</v>
      </c>
      <c r="C1274" s="39">
        <f>Matrix!B6903</f>
        <v>0</v>
      </c>
      <c r="D1274" s="93">
        <f t="shared" si="264"/>
        <v>5</v>
      </c>
      <c r="E1274" s="97">
        <f t="shared" si="265"/>
        <v>5</v>
      </c>
      <c r="F1274" s="40" t="s">
        <v>11824</v>
      </c>
      <c r="G1274" s="39" t="str">
        <f>Matrix!C6903</f>
        <v>桂皮汤 -- 焦虑，失眠，出血性疾病，贫血，产后恢复，加强消化功能（尤其是对营养的吸收，补气补血，消除焦虑的镇静剂。</v>
      </c>
      <c r="H1274" t="str">
        <f t="shared" ref="H1274:H1305" si="267">F1274</f>
        <v>桂皮汤</v>
      </c>
      <c r="I1274" s="124">
        <f t="shared" ref="I1274:I1305" si="268">E1274</f>
        <v>5</v>
      </c>
      <c r="J1274" s="124" t="str">
        <f t="shared" si="266"/>
        <v>桂皮汤 -- 焦虑，失眠，出血性疾病，贫血，产后恢复，加强消化功能（尤其是对营养的吸收，补气补血，消除焦虑的镇静剂。</v>
      </c>
    </row>
    <row r="1275" spans="1:10">
      <c r="A1275" s="86"/>
      <c r="B1275" s="56" t="s">
        <v>23225</v>
      </c>
      <c r="C1275" s="39">
        <f>Matrix!B6904</f>
        <v>0</v>
      </c>
      <c r="D1275" s="93">
        <f t="shared" si="264"/>
        <v>5</v>
      </c>
      <c r="E1275" s="97">
        <f t="shared" si="265"/>
        <v>5</v>
      </c>
      <c r="F1275" s="40" t="s">
        <v>11825</v>
      </c>
      <c r="G1275" s="39" t="str">
        <f>Matrix!C6904</f>
        <v>天王补心丹-- 焦虑，失眠，心悸，心律不齐，与更年期有关的情绪障碍，慢性口腔溃疡，止痛药和镇定剂，神经镇定剂，镇静剂。</v>
      </c>
      <c r="H1275" t="str">
        <f t="shared" si="267"/>
        <v>天王补心丹</v>
      </c>
      <c r="I1275" s="124">
        <f t="shared" si="268"/>
        <v>5</v>
      </c>
      <c r="J1275" s="124" t="str">
        <f t="shared" si="266"/>
        <v>天王补心丹-- 焦虑，失眠，心悸，心律不齐，与更年期有关的情绪障碍，慢性口腔溃疡，止痛药和镇定剂，神经镇定剂，镇静剂。</v>
      </c>
    </row>
    <row r="1276" spans="1:10">
      <c r="A1276" s="86"/>
      <c r="B1276" s="56" t="s">
        <v>23226</v>
      </c>
      <c r="C1276" s="39">
        <f>Matrix!B6905</f>
        <v>0</v>
      </c>
      <c r="D1276" s="93">
        <f t="shared" si="264"/>
        <v>5</v>
      </c>
      <c r="E1276" s="97">
        <f t="shared" si="265"/>
        <v>5</v>
      </c>
      <c r="F1276" s="40" t="s">
        <v>11826</v>
      </c>
      <c r="G1276" s="39" t="str">
        <f>Matrix!C6905</f>
        <v>四物汤-- 月经问题，不孕不育，皮肤和头发干燥无光泽，贫血，产后，虚弱，补血药，强壮子宫和肌肉，催奶。</v>
      </c>
      <c r="H1276" t="str">
        <f t="shared" si="267"/>
        <v>四物汤</v>
      </c>
      <c r="I1276" s="124">
        <f t="shared" si="268"/>
        <v>5</v>
      </c>
      <c r="J1276" s="124" t="str">
        <f t="shared" si="266"/>
        <v>四物汤-- 月经问题，不孕不育，皮肤和头发干燥无光泽，贫血，产后，虚弱，补血药，强壮子宫和肌肉，催奶。</v>
      </c>
    </row>
    <row r="1277" spans="1:10">
      <c r="A1277" s="86"/>
      <c r="B1277" s="56" t="s">
        <v>23227</v>
      </c>
      <c r="C1277" s="39">
        <f>Matrix!B6906</f>
        <v>0</v>
      </c>
      <c r="D1277" s="93">
        <f t="shared" si="264"/>
        <v>5</v>
      </c>
      <c r="E1277" s="97">
        <f t="shared" si="265"/>
        <v>5</v>
      </c>
      <c r="F1277" s="40" t="s">
        <v>11827</v>
      </c>
      <c r="G1277" s="39" t="str">
        <f>Matrix!C6906</f>
        <v>当归芍药散 -- 伴有流体代谢问题的月经失调，怀孕期间水肿，补血药（生血，利尿（肾。 ]</v>
      </c>
      <c r="H1277" t="str">
        <f t="shared" si="267"/>
        <v>当归芍药散</v>
      </c>
      <c r="I1277" s="124">
        <f t="shared" si="268"/>
        <v>5</v>
      </c>
      <c r="J1277" s="124" t="str">
        <f t="shared" si="266"/>
        <v>当归芍药散 -- 伴有流体代谢问题的月经失调，怀孕期间水肿，补血药（生血，利尿（肾。 ]</v>
      </c>
    </row>
    <row r="1278" spans="1:10">
      <c r="A1278" s="42"/>
      <c r="B1278" s="56" t="s">
        <v>23228</v>
      </c>
      <c r="C1278" s="39">
        <f>Matrix!B6907</f>
        <v>0</v>
      </c>
      <c r="D1278" s="93">
        <f t="shared" si="264"/>
        <v>5</v>
      </c>
      <c r="E1278" s="97">
        <f t="shared" si="265"/>
        <v>5</v>
      </c>
      <c r="F1278" s="40" t="s">
        <v>11828</v>
      </c>
      <c r="G1278" s="39" t="str">
        <f>Matrix!C6907</f>
        <v>乌金丸-- 月经失调，痛经，子宫内膜异位，月经不规律，通经药，调经，改善循环，止痛，消除子宫中的滞留阻塞。</v>
      </c>
      <c r="H1278" t="str">
        <f t="shared" si="267"/>
        <v>乌金丸</v>
      </c>
      <c r="I1278" s="124">
        <f t="shared" si="268"/>
        <v>5</v>
      </c>
      <c r="J1278" s="124" t="str">
        <f t="shared" si="266"/>
        <v>乌金丸-- 月经失调，痛经，子宫内膜异位，月经不规律，通经药，调经，改善循环，止痛，消除子宫中的滞留阻塞。</v>
      </c>
    </row>
    <row r="1279" spans="1:10">
      <c r="A1279" s="86"/>
      <c r="B1279" s="56" t="s">
        <v>23229</v>
      </c>
      <c r="C1279" s="39">
        <f>Matrix!B6909</f>
        <v>0</v>
      </c>
      <c r="D1279" s="93">
        <f t="shared" si="264"/>
        <v>5</v>
      </c>
      <c r="E1279" s="97">
        <f t="shared" si="265"/>
        <v>5</v>
      </c>
      <c r="F1279" s="40" t="s">
        <v>11829</v>
      </c>
      <c r="G1279" s="39" t="str">
        <f>Matrix!C6909</f>
        <v>炙甘草汤-- 心悸，不规则脉搏，心脏病，保护心肌，抑制心律不齐，提高缺氧耐受性。</v>
      </c>
      <c r="H1279" t="str">
        <f t="shared" si="267"/>
        <v>炙甘草汤</v>
      </c>
      <c r="I1279" s="124">
        <f t="shared" si="268"/>
        <v>5</v>
      </c>
      <c r="J1279" s="124" t="str">
        <f t="shared" si="266"/>
        <v>炙甘草汤-- 心悸，不规则脉搏，心脏病，保护心肌，抑制心律不齐，提高缺氧耐受性。</v>
      </c>
    </row>
    <row r="1280" spans="1:10">
      <c r="A1280" s="86"/>
      <c r="B1280" s="56" t="s">
        <v>23230</v>
      </c>
      <c r="C1280" s="39">
        <f>Matrix!B6910</f>
        <v>0</v>
      </c>
      <c r="D1280" s="93">
        <f t="shared" si="264"/>
        <v>5</v>
      </c>
      <c r="E1280" s="97">
        <f t="shared" si="265"/>
        <v>5</v>
      </c>
      <c r="F1280" s="40" t="s">
        <v>11830</v>
      </c>
      <c r="G1280" s="39" t="str">
        <f>Matrix!C6910</f>
        <v>小青龙汤-- 支气管炎，肺气肿，支气管哮喘，抗哮喘（肺部和抗过敏， 改善血浆皮质醇和促皮激素。 ]</v>
      </c>
      <c r="H1280" t="str">
        <f t="shared" si="267"/>
        <v>小青龙汤</v>
      </c>
      <c r="I1280" s="124">
        <f t="shared" si="268"/>
        <v>5</v>
      </c>
      <c r="J1280" s="124" t="str">
        <f t="shared" si="266"/>
        <v>小青龙汤-- 支气管炎，肺气肿，支气管哮喘，抗哮喘（肺部和抗过敏， 改善血浆皮质醇和促皮激素。 ]</v>
      </c>
    </row>
    <row r="1281" spans="1:10">
      <c r="A1281" s="86"/>
      <c r="B1281" s="56" t="s">
        <v>23231</v>
      </c>
      <c r="C1281" s="39">
        <f>Matrix!B6911</f>
        <v>0</v>
      </c>
      <c r="D1281" s="93">
        <f t="shared" si="264"/>
        <v>5</v>
      </c>
      <c r="E1281" s="97">
        <f t="shared" si="265"/>
        <v>5</v>
      </c>
      <c r="F1281" s="40" t="s">
        <v>11831</v>
      </c>
      <c r="G1281" s="39" t="str">
        <f>Matrix!C6911</f>
        <v>血府逐瘀汤-- 外伤，慢性固定疼痛，慢性抑郁症，抗血小板，抗凝血，血管扩张剂。</v>
      </c>
      <c r="H1281" t="str">
        <f t="shared" si="267"/>
        <v>血府逐瘀汤</v>
      </c>
      <c r="I1281" s="124">
        <f t="shared" si="268"/>
        <v>5</v>
      </c>
      <c r="J1281" s="124" t="str">
        <f t="shared" si="266"/>
        <v>血府逐瘀汤-- 外伤，慢性固定疼痛，慢性抑郁症，抗血小板，抗凝血，血管扩张剂。</v>
      </c>
    </row>
    <row r="1282" spans="1:10">
      <c r="A1282" s="86"/>
      <c r="B1282" s="56" t="s">
        <v>23232</v>
      </c>
      <c r="C1282" s="39">
        <f>Matrix!B6912</f>
        <v>0</v>
      </c>
      <c r="D1282" s="93">
        <f t="shared" si="264"/>
        <v>5</v>
      </c>
      <c r="E1282" s="97">
        <f t="shared" si="265"/>
        <v>5</v>
      </c>
      <c r="F1282" s="40" t="s">
        <v>11832</v>
      </c>
      <c r="G1282" s="39" t="str">
        <f>Matrix!C6912</f>
        <v>四君子汤 -- 提高和调节消化功能，滋补，加强免疫力和抵抗力，提高病后或手术后的恢复力，化痰，胃。</v>
      </c>
      <c r="H1282" t="str">
        <f t="shared" si="267"/>
        <v>四君子汤</v>
      </c>
      <c r="I1282" s="124">
        <f t="shared" si="268"/>
        <v>5</v>
      </c>
      <c r="J1282" s="124" t="str">
        <f t="shared" si="266"/>
        <v>四君子汤 -- 提高和调节消化功能，滋补，加强免疫力和抵抗力，提高病后或手术后的恢复力，化痰，胃。</v>
      </c>
    </row>
    <row r="1283" spans="1:10">
      <c r="A1283" s="86"/>
      <c r="B1283" s="56" t="s">
        <v>23233</v>
      </c>
      <c r="C1283" s="39">
        <f>Matrix!B6913</f>
        <v>0</v>
      </c>
      <c r="D1283" s="93">
        <f t="shared" si="264"/>
        <v>5</v>
      </c>
      <c r="E1283" s="97">
        <f t="shared" si="265"/>
        <v>5</v>
      </c>
      <c r="F1283" s="40" t="s">
        <v>23234</v>
      </c>
      <c r="G1283" s="39" t="str">
        <f>Matrix!C6913</f>
        <v>补中益气汤-- 滋补药，消化刺激物，提升和增强变弱或脱垂的结构，刺激和保护免疫系统。</v>
      </c>
      <c r="H1283" t="str">
        <f t="shared" si="267"/>
        <v>补中益气汤</v>
      </c>
      <c r="I1283" s="124">
        <f t="shared" si="268"/>
        <v>5</v>
      </c>
      <c r="J1283" s="124" t="str">
        <f t="shared" si="266"/>
        <v>补中益气汤-- 滋补药，消化刺激物，提升和增强变弱或脱垂的结构，刺激和保护免疫系统。</v>
      </c>
    </row>
    <row r="1284" spans="1:10">
      <c r="A1284" s="86"/>
      <c r="B1284" s="56" t="s">
        <v>23235</v>
      </c>
      <c r="C1284" s="39">
        <f>Matrix!B6914</f>
        <v>0</v>
      </c>
      <c r="D1284" s="93">
        <f t="shared" si="264"/>
        <v>5</v>
      </c>
      <c r="E1284" s="97">
        <f t="shared" si="265"/>
        <v>5</v>
      </c>
      <c r="F1284" s="40" t="s">
        <v>11833</v>
      </c>
      <c r="G1284" s="39" t="str">
        <f>Matrix!C6914</f>
        <v>小柴胡汤 -- Postivral 和少阳症, 乳腺炎，耳朵障碍，改善肝功能，降低丙氨酸氨基转移酶（AST和天门冬氨酸氨基转移酶(ALT, 提高免疫力，说明清除残留的病原体 。</v>
      </c>
      <c r="H1284" t="str">
        <f t="shared" si="267"/>
        <v>小柴胡汤</v>
      </c>
      <c r="I1284" s="124">
        <f t="shared" si="268"/>
        <v>5</v>
      </c>
      <c r="J1284" s="124" t="str">
        <f t="shared" si="266"/>
        <v>小柴胡汤 -- Postivral 和少阳症, 乳腺炎，耳朵障碍，改善肝功能，降低丙氨酸氨基转移酶（AST和天门冬氨酸氨基转移酶(ALT, 提高免疫力，说明清除残留的病原体 。</v>
      </c>
    </row>
    <row r="1285" spans="1:10">
      <c r="A1285" s="86"/>
      <c r="B1285" s="56" t="s">
        <v>23236</v>
      </c>
      <c r="C1285" s="39">
        <f>Matrix!B6915</f>
        <v>0</v>
      </c>
      <c r="D1285" s="93">
        <f t="shared" ref="D1285:D1316" si="269">ROUNDUP(ABS(75-C1285)/Base_Value*herb_factor,1)</f>
        <v>5</v>
      </c>
      <c r="E1285" s="97">
        <f t="shared" ref="E1285:E1316" si="270">IF(D1285&gt;Max_Value,Max_Value,IF(D1285&lt;0,0,D1285))</f>
        <v>5</v>
      </c>
      <c r="F1285" s="40" t="s">
        <v>11834</v>
      </c>
      <c r="G1285" s="39" t="str">
        <f>Matrix!C6915</f>
        <v>藿香正气散 -- 胃肠性感冒，急性胃肠炎，假丝酵母样症状(candida like symptoms, 抗催吐药，抗腹舄，减轻急性胃病。^ ]</v>
      </c>
      <c r="H1285" t="str">
        <f t="shared" si="267"/>
        <v>藿香正气散</v>
      </c>
      <c r="I1285" s="124">
        <f t="shared" si="268"/>
        <v>5</v>
      </c>
      <c r="J1285" s="124" t="str">
        <f t="shared" ref="J1285:J1316" si="271">G1285</f>
        <v>藿香正气散 -- 胃肠性感冒，急性胃肠炎，假丝酵母样症状(candida like symptoms, 抗催吐药，抗腹舄，减轻急性胃病。^ ]</v>
      </c>
    </row>
    <row r="1286" spans="1:10">
      <c r="A1286" s="86"/>
      <c r="B1286" s="56" t="s">
        <v>23237</v>
      </c>
      <c r="C1286" s="39">
        <f>Matrix!B6916</f>
        <v>0</v>
      </c>
      <c r="D1286" s="93">
        <f t="shared" si="269"/>
        <v>5</v>
      </c>
      <c r="E1286" s="97">
        <f t="shared" si="270"/>
        <v>5</v>
      </c>
      <c r="F1286" s="40" t="s">
        <v>11835</v>
      </c>
      <c r="G1286" s="39" t="str">
        <f>Matrix!C6916</f>
        <v>四逆散-- 用于治疗肝脏气滞证的基本配方，镇痉药，减轻抑郁和情绪困扰，有助消化，驱风。</v>
      </c>
      <c r="H1286" t="str">
        <f t="shared" si="267"/>
        <v>四逆散</v>
      </c>
      <c r="I1286" s="124">
        <f t="shared" si="268"/>
        <v>5</v>
      </c>
      <c r="J1286" s="124" t="str">
        <f t="shared" si="271"/>
        <v>四逆散-- 用于治疗肝脏气滞证的基本配方，镇痉药，减轻抑郁和情绪困扰，有助消化，驱风。</v>
      </c>
    </row>
    <row r="1287" spans="1:10">
      <c r="A1287" s="86"/>
      <c r="B1287" s="56" t="s">
        <v>23238</v>
      </c>
      <c r="C1287" s="39">
        <f>Matrix!B6917</f>
        <v>0</v>
      </c>
      <c r="D1287" s="93">
        <f t="shared" si="269"/>
        <v>5</v>
      </c>
      <c r="E1287" s="97">
        <f t="shared" si="270"/>
        <v>5</v>
      </c>
      <c r="F1287" s="40" t="s">
        <v>11836</v>
      </c>
      <c r="G1287" s="39" t="str">
        <f>Matrix!C6917</f>
        <v>五苓散-- 全身性水肿，流体代谢问题，利尿（肾，温和的消化增强剂。 ]</v>
      </c>
      <c r="H1287" t="str">
        <f t="shared" si="267"/>
        <v>五苓散</v>
      </c>
      <c r="I1287" s="124">
        <f t="shared" si="268"/>
        <v>5</v>
      </c>
      <c r="J1287" s="124" t="str">
        <f t="shared" si="271"/>
        <v>五苓散-- 全身性水肿，流体代谢问题，利尿（肾，温和的消化增强剂。 ]</v>
      </c>
    </row>
    <row r="1288" spans="1:10">
      <c r="A1288" s="86"/>
      <c r="B1288" s="56" t="s">
        <v>23239</v>
      </c>
      <c r="C1288" s="39">
        <f>Matrix!B6918</f>
        <v>0</v>
      </c>
      <c r="D1288" s="93">
        <f t="shared" si="269"/>
        <v>5</v>
      </c>
      <c r="E1288" s="97">
        <f t="shared" si="270"/>
        <v>5</v>
      </c>
      <c r="F1288" s="40" t="s">
        <v>11837</v>
      </c>
      <c r="G1288" s="39" t="str">
        <f>Matrix!C6918</f>
        <v>润肠丸-- 慢性结肠便秘，产后便秘，干便，缓和轻舄剂。 ]</v>
      </c>
      <c r="H1288" t="str">
        <f t="shared" si="267"/>
        <v>润肠丸</v>
      </c>
      <c r="I1288" s="124">
        <f t="shared" si="268"/>
        <v>5</v>
      </c>
      <c r="J1288" s="124" t="str">
        <f t="shared" si="271"/>
        <v>润肠丸-- 慢性结肠便秘，产后便秘，干便，缓和轻舄剂。 ]</v>
      </c>
    </row>
    <row r="1289" spans="1:10">
      <c r="A1289" s="86"/>
      <c r="B1289" s="56" t="s">
        <v>23240</v>
      </c>
      <c r="C1289" s="39">
        <f>Matrix!B6919</f>
        <v>0</v>
      </c>
      <c r="D1289" s="93">
        <f t="shared" si="269"/>
        <v>5</v>
      </c>
      <c r="E1289" s="97">
        <f t="shared" si="270"/>
        <v>5</v>
      </c>
      <c r="F1289" s="40" t="s">
        <v>11838</v>
      </c>
      <c r="G1289" s="39" t="str">
        <f>Matrix!C6919</f>
        <v>黄连解毒汤-- 全身湿热或毒热，退烧，抗炎，抗菌。</v>
      </c>
      <c r="H1289" t="str">
        <f t="shared" si="267"/>
        <v>黄连解毒汤</v>
      </c>
      <c r="I1289" s="124">
        <f t="shared" si="268"/>
        <v>5</v>
      </c>
      <c r="J1289" s="124" t="str">
        <f t="shared" si="271"/>
        <v>黄连解毒汤-- 全身湿热或毒热，退烧，抗炎，抗菌。</v>
      </c>
    </row>
    <row r="1290" spans="1:10">
      <c r="A1290" s="44"/>
      <c r="B1290" s="56" t="s">
        <v>23241</v>
      </c>
      <c r="C1290" s="39">
        <f>Matrix!B6920</f>
        <v>0</v>
      </c>
      <c r="D1290" s="93">
        <f t="shared" si="269"/>
        <v>5</v>
      </c>
      <c r="E1290" s="97">
        <f t="shared" si="270"/>
        <v>5</v>
      </c>
      <c r="F1290" s="40" t="s">
        <v>11839</v>
      </c>
      <c r="G1290" s="39" t="str">
        <f>Matrix!C6920</f>
        <v>五味消毒饮-- 局部化脓疼痛，毒热，广谱抗感染，抗炎，退热，消毒。</v>
      </c>
      <c r="H1290" t="str">
        <f t="shared" si="267"/>
        <v>五味消毒饮</v>
      </c>
      <c r="I1290" s="124">
        <f t="shared" si="268"/>
        <v>5</v>
      </c>
      <c r="J1290" s="124" t="str">
        <f t="shared" si="271"/>
        <v>五味消毒饮-- 局部化脓疼痛，毒热，广谱抗感染，抗炎，退热，消毒。</v>
      </c>
    </row>
    <row r="1291" spans="1:10">
      <c r="A1291" s="86"/>
      <c r="B1291" s="56" t="s">
        <v>23242</v>
      </c>
      <c r="C1291" s="39">
        <f>Matrix!B6921</f>
        <v>0</v>
      </c>
      <c r="D1291" s="93">
        <f t="shared" si="269"/>
        <v>5</v>
      </c>
      <c r="E1291" s="97">
        <f t="shared" si="270"/>
        <v>5</v>
      </c>
      <c r="F1291" s="40" t="s">
        <v>11840</v>
      </c>
      <c r="G1291" s="39" t="str">
        <f>Matrix!C6921</f>
        <v>柴胡加龙骨牡蛎汤-- 精神或情绪紊乱，紧张，心悸，失眠，止痛，抗酸，止痉挛，镇静剂。</v>
      </c>
      <c r="H1291" t="str">
        <f t="shared" si="267"/>
        <v>柴胡加龙骨牡蛎汤</v>
      </c>
      <c r="I1291" s="124">
        <f t="shared" si="268"/>
        <v>5</v>
      </c>
      <c r="J1291" s="124" t="str">
        <f t="shared" si="271"/>
        <v>柴胡加龙骨牡蛎汤-- 精神或情绪紊乱，紧张，心悸，失眠，止痛，抗酸，止痉挛，镇静剂。</v>
      </c>
    </row>
    <row r="1292" spans="1:10">
      <c r="A1292" s="86"/>
      <c r="B1292" s="56" t="s">
        <v>23243</v>
      </c>
      <c r="C1292" s="39">
        <f>Matrix!B6922</f>
        <v>0</v>
      </c>
      <c r="D1292" s="93">
        <f t="shared" si="269"/>
        <v>5</v>
      </c>
      <c r="E1292" s="97">
        <f t="shared" si="270"/>
        <v>5</v>
      </c>
      <c r="F1292" s="40" t="s">
        <v>11841</v>
      </c>
      <c r="G1292" s="39" t="str">
        <f>Matrix!C6922</f>
        <v>镇肝熄风汤 -- 肝阳上亢，肝风，短暂性脑缺血发作，中风发病前的疾病（大脑，防高血压，神经系统镇静剂。</v>
      </c>
      <c r="H1292" t="str">
        <f t="shared" si="267"/>
        <v>镇肝熄风汤</v>
      </c>
      <c r="I1292" s="124">
        <f t="shared" si="268"/>
        <v>5</v>
      </c>
      <c r="J1292" s="124" t="str">
        <f t="shared" si="271"/>
        <v>镇肝熄风汤 -- 肝阳上亢，肝风，短暂性脑缺血发作，中风发病前的疾病（大脑，防高血压，神经系统镇静剂。</v>
      </c>
    </row>
    <row r="1293" spans="1:10">
      <c r="A1293" s="86"/>
      <c r="B1293" s="56" t="s">
        <v>23244</v>
      </c>
      <c r="C1293" s="39">
        <f>Matrix!B6923</f>
        <v>0</v>
      </c>
      <c r="D1293" s="93">
        <f t="shared" si="269"/>
        <v>5</v>
      </c>
      <c r="E1293" s="97">
        <f t="shared" si="270"/>
        <v>5</v>
      </c>
      <c r="F1293" s="40" t="s">
        <v>11842</v>
      </c>
      <c r="G1293" s="39" t="str">
        <f>Matrix!C6923</f>
        <v>止嗽散-- 用于外感咳嗽，止咳化痰。 ]</v>
      </c>
      <c r="H1293" t="str">
        <f t="shared" si="267"/>
        <v>止嗽散</v>
      </c>
      <c r="I1293" s="124">
        <f t="shared" si="268"/>
        <v>5</v>
      </c>
      <c r="J1293" s="124" t="str">
        <f t="shared" si="271"/>
        <v>止嗽散-- 用于外感咳嗽，止咳化痰。 ]</v>
      </c>
    </row>
    <row r="1294" spans="1:10">
      <c r="A1294" s="86"/>
      <c r="B1294" s="56" t="s">
        <v>23245</v>
      </c>
      <c r="C1294" s="39">
        <f>Matrix!B6924</f>
        <v>0</v>
      </c>
      <c r="D1294" s="93">
        <f t="shared" si="269"/>
        <v>5</v>
      </c>
      <c r="E1294" s="97">
        <f t="shared" si="270"/>
        <v>5</v>
      </c>
      <c r="F1294" s="40" t="s">
        <v>11843</v>
      </c>
      <c r="G1294" s="39" t="str">
        <f>Matrix!C6924</f>
        <v>寿胎丸-- 习惯性流产，不孕不育，腰背痛，强壮滋养子宫。</v>
      </c>
      <c r="H1294" t="str">
        <f t="shared" si="267"/>
        <v>寿胎丸</v>
      </c>
      <c r="I1294" s="124">
        <f t="shared" si="268"/>
        <v>5</v>
      </c>
      <c r="J1294" s="124" t="str">
        <f t="shared" si="271"/>
        <v>寿胎丸-- 习惯性流产，不孕不育，腰背痛，强壮滋养子宫。</v>
      </c>
    </row>
    <row r="1295" spans="1:10">
      <c r="A1295" s="86"/>
      <c r="B1295" s="56" t="s">
        <v>23246</v>
      </c>
      <c r="C1295" s="39">
        <f>Matrix!B6925</f>
        <v>0</v>
      </c>
      <c r="D1295" s="93">
        <f t="shared" si="269"/>
        <v>5</v>
      </c>
      <c r="E1295" s="97">
        <f t="shared" si="270"/>
        <v>5</v>
      </c>
      <c r="F1295" s="40" t="s">
        <v>11844</v>
      </c>
      <c r="G1295" s="39" t="str">
        <f>Matrix!C6925</f>
        <v>半夏泻心汤 -- 增强调节消化功能，滋补消化系统，消炎化痰，健胃，止吐。</v>
      </c>
      <c r="H1295" t="str">
        <f t="shared" si="267"/>
        <v>半夏泻心汤</v>
      </c>
      <c r="I1295" s="124">
        <f t="shared" si="268"/>
        <v>5</v>
      </c>
      <c r="J1295" s="124" t="str">
        <f t="shared" si="271"/>
        <v>半夏泻心汤 -- 增强调节消化功能，滋补消化系统，消炎化痰，健胃，止吐。</v>
      </c>
    </row>
    <row r="1296" spans="1:10">
      <c r="A1296" s="86"/>
      <c r="B1296" s="56" t="s">
        <v>23247</v>
      </c>
      <c r="C1296" s="39">
        <f>Matrix!B6926</f>
        <v>0</v>
      </c>
      <c r="D1296" s="93">
        <f t="shared" si="269"/>
        <v>5</v>
      </c>
      <c r="E1296" s="97">
        <f t="shared" si="270"/>
        <v>5</v>
      </c>
      <c r="F1296" s="40" t="s">
        <v>11845</v>
      </c>
      <c r="G1296" s="39" t="str">
        <f>Matrix!C6926</f>
        <v>菟丝子丸-- 多尿，尿床，遗尿，尿失禁，肾，膀胱。 ]</v>
      </c>
      <c r="H1296" t="str">
        <f t="shared" si="267"/>
        <v>菟丝子丸</v>
      </c>
      <c r="I1296" s="124">
        <f t="shared" si="268"/>
        <v>5</v>
      </c>
      <c r="J1296" s="124" t="str">
        <f t="shared" si="271"/>
        <v>菟丝子丸-- 多尿，尿床，遗尿，尿失禁，肾，膀胱。 ]</v>
      </c>
    </row>
    <row r="1297" spans="1:10">
      <c r="A1297" s="86"/>
      <c r="B1297" s="56" t="s">
        <v>23248</v>
      </c>
      <c r="C1297" s="39">
        <f>Matrix!B6927</f>
        <v>0</v>
      </c>
      <c r="D1297" s="93">
        <f t="shared" si="269"/>
        <v>5</v>
      </c>
      <c r="E1297" s="97">
        <f t="shared" si="270"/>
        <v>5</v>
      </c>
      <c r="F1297" s="40" t="s">
        <v>11846</v>
      </c>
      <c r="G1297" s="39" t="str">
        <f>Matrix!C6927</f>
        <v>参附汤 -- 休克，心力衰竭，改善血液和微血管循环，增强心肌收缩力，改善肝功能并提高免疫力。]</v>
      </c>
      <c r="H1297" t="str">
        <f t="shared" si="267"/>
        <v>参附汤</v>
      </c>
      <c r="I1297" s="124">
        <f t="shared" si="268"/>
        <v>5</v>
      </c>
      <c r="J1297" s="124" t="str">
        <f t="shared" si="271"/>
        <v>参附汤 -- 休克，心力衰竭，改善血液和微血管循环，增强心肌收缩力，改善肝功能并提高免疫力。]</v>
      </c>
    </row>
    <row r="1298" spans="1:10">
      <c r="A1298" s="86"/>
      <c r="B1298" s="56" t="s">
        <v>23249</v>
      </c>
      <c r="C1298" s="39">
        <f>Matrix!B6928</f>
        <v>0</v>
      </c>
      <c r="D1298" s="93">
        <f t="shared" si="269"/>
        <v>5</v>
      </c>
      <c r="E1298" s="97">
        <f t="shared" si="270"/>
        <v>5</v>
      </c>
      <c r="F1298" s="40" t="s">
        <v>11847</v>
      </c>
      <c r="G1298" s="39" t="str">
        <f>Matrix!C6928</f>
        <v>九味羌活汤-- 流行性感冒，风湿病，发烧，急性腰背扭伤，退热，止痛和抗炎。@ # ] $</v>
      </c>
      <c r="H1298" t="str">
        <f t="shared" si="267"/>
        <v>九味羌活汤</v>
      </c>
      <c r="I1298" s="124">
        <f t="shared" si="268"/>
        <v>5</v>
      </c>
      <c r="J1298" s="124" t="str">
        <f t="shared" si="271"/>
        <v>九味羌活汤-- 流行性感冒，风湿病，发烧，急性腰背扭伤，退热，止痛和抗炎。@ # ] $</v>
      </c>
    </row>
    <row r="1299" spans="1:10">
      <c r="A1299" s="86"/>
      <c r="B1299" s="56" t="s">
        <v>23250</v>
      </c>
      <c r="C1299" s="39">
        <f>Matrix!B6930</f>
        <v>0</v>
      </c>
      <c r="D1299" s="93">
        <f t="shared" si="269"/>
        <v>5</v>
      </c>
      <c r="E1299" s="97">
        <f t="shared" si="270"/>
        <v>5</v>
      </c>
      <c r="F1299" s="40" t="s">
        <v>11848</v>
      </c>
      <c r="G1299" s="39" t="str">
        <f>Matrix!C6930</f>
        <v>越鞠散-- 情绪或与压力有关的胃肠问题，胃十二指肠溃疡，胆囊炎，胆石病。</v>
      </c>
      <c r="H1299" t="str">
        <f t="shared" si="267"/>
        <v>越鞠散</v>
      </c>
      <c r="I1299" s="124">
        <f t="shared" si="268"/>
        <v>5</v>
      </c>
      <c r="J1299" s="124" t="str">
        <f t="shared" si="271"/>
        <v>越鞠散-- 情绪或与压力有关的胃肠问题，胃十二指肠溃疡，胆囊炎，胆石病。</v>
      </c>
    </row>
    <row r="1300" spans="1:10">
      <c r="A1300" s="86"/>
      <c r="B1300" s="56" t="s">
        <v>23251</v>
      </c>
      <c r="C1300" s="39">
        <f>Matrix!B6931</f>
        <v>0</v>
      </c>
      <c r="D1300" s="93">
        <f t="shared" si="269"/>
        <v>5</v>
      </c>
      <c r="E1300" s="97">
        <f t="shared" si="270"/>
        <v>5</v>
      </c>
      <c r="F1300" s="40" t="s">
        <v>11849</v>
      </c>
      <c r="G1300" s="39" t="str">
        <f>Matrix!C6931</f>
        <v>痛泻要方-- 带有一种情绪因素的消化问题，结肠，肠易激综合征(肠道，结肠，肠。 ]</v>
      </c>
      <c r="H1300" t="str">
        <f t="shared" si="267"/>
        <v>痛泻要方</v>
      </c>
      <c r="I1300" s="124">
        <f t="shared" si="268"/>
        <v>5</v>
      </c>
      <c r="J1300" s="124" t="str">
        <f t="shared" si="271"/>
        <v>痛泻要方-- 带有一种情绪因素的消化问题，结肠，肠易激综合征(肠道，结肠，肠。 ]</v>
      </c>
    </row>
    <row r="1301" spans="1:10">
      <c r="A1301" s="86"/>
      <c r="B1301" s="56" t="s">
        <v>23252</v>
      </c>
      <c r="C1301" s="39">
        <f>Matrix!B6932</f>
        <v>0</v>
      </c>
      <c r="D1301" s="93">
        <f t="shared" si="269"/>
        <v>5</v>
      </c>
      <c r="E1301" s="97">
        <f t="shared" si="270"/>
        <v>5</v>
      </c>
      <c r="F1301" s="40" t="s">
        <v>11850</v>
      </c>
      <c r="G1301" s="39" t="str">
        <f>Matrix!C6932</f>
        <v>消风散-- 风热或湿痒皮肤病，抗炎，发汗，止痒。</v>
      </c>
      <c r="H1301" t="str">
        <f t="shared" si="267"/>
        <v>消风散</v>
      </c>
      <c r="I1301" s="124">
        <f t="shared" si="268"/>
        <v>5</v>
      </c>
      <c r="J1301" s="124" t="str">
        <f t="shared" si="271"/>
        <v>消风散-- 风热或湿痒皮肤病，抗炎，发汗，止痒。</v>
      </c>
    </row>
    <row r="1302" spans="1:10">
      <c r="A1302" s="42"/>
      <c r="B1302" s="56" t="s">
        <v>23253</v>
      </c>
      <c r="C1302" s="39">
        <f>Matrix!B6933</f>
        <v>0</v>
      </c>
      <c r="D1302" s="93">
        <f t="shared" si="269"/>
        <v>5</v>
      </c>
      <c r="E1302" s="97">
        <f t="shared" si="270"/>
        <v>5</v>
      </c>
      <c r="F1302" s="40" t="s">
        <v>11851</v>
      </c>
      <c r="G1302" s="39" t="str">
        <f>Matrix!C6933</f>
        <v>三痹汤-- 肌肉和关节疼痛，关节炎痛，止痛，抗关节炎，抗炎，增强循环。 @ ]</v>
      </c>
      <c r="H1302" t="str">
        <f t="shared" si="267"/>
        <v>三痹汤</v>
      </c>
      <c r="I1302" s="124">
        <f t="shared" si="268"/>
        <v>5</v>
      </c>
      <c r="J1302" s="124" t="str">
        <f t="shared" si="271"/>
        <v>三痹汤-- 肌肉和关节疼痛，关节炎痛，止痛，抗关节炎，抗炎，增强循环。 @ ]</v>
      </c>
    </row>
    <row r="1303" spans="1:10">
      <c r="B1303" s="56" t="s">
        <v>23254</v>
      </c>
      <c r="C1303" s="39">
        <f>Matrix!B6934</f>
        <v>0</v>
      </c>
      <c r="D1303" s="93">
        <f t="shared" si="269"/>
        <v>5</v>
      </c>
      <c r="E1303" s="97">
        <f t="shared" si="270"/>
        <v>5</v>
      </c>
      <c r="F1303" s="40" t="s">
        <v>11852</v>
      </c>
      <c r="G1303" s="39" t="str">
        <f>Matrix!C6934</f>
        <v>辛芩冲剂 -- 过敏性鼻炎，窦炎，花粉热，抗菌，抗炎，抗过敏，通鼻和窦。 @ ]</v>
      </c>
      <c r="H1303" t="str">
        <f t="shared" si="267"/>
        <v>辛芩冲剂</v>
      </c>
      <c r="I1303" s="124">
        <f t="shared" si="268"/>
        <v>5</v>
      </c>
      <c r="J1303" s="124" t="str">
        <f t="shared" si="271"/>
        <v>辛芩冲剂 -- 过敏性鼻炎，窦炎，花粉热，抗菌，抗炎，抗过敏，通鼻和窦。 @ ]</v>
      </c>
    </row>
    <row r="1304" spans="1:10">
      <c r="B1304" s="56" t="s">
        <v>23255</v>
      </c>
      <c r="C1304" s="39">
        <f>Matrix!B6935</f>
        <v>0</v>
      </c>
      <c r="D1304" s="93">
        <f t="shared" si="269"/>
        <v>5</v>
      </c>
      <c r="E1304" s="97">
        <f t="shared" si="270"/>
        <v>5</v>
      </c>
      <c r="F1304" s="40" t="s">
        <v>11853</v>
      </c>
      <c r="G1304" s="39" t="str">
        <f>Matrix!C6935</f>
        <v>苍耳散-- 窦阻塞，窦炎，过敏性和常年性鼻炎。 ]</v>
      </c>
      <c r="H1304" t="str">
        <f t="shared" si="267"/>
        <v>苍耳散</v>
      </c>
      <c r="I1304" s="124">
        <f t="shared" si="268"/>
        <v>5</v>
      </c>
      <c r="J1304" s="124" t="str">
        <f t="shared" si="271"/>
        <v>苍耳散-- 窦阻塞，窦炎，过敏性和常年性鼻炎。 ]</v>
      </c>
    </row>
    <row r="1305" spans="1:10">
      <c r="B1305" s="56" t="s">
        <v>23256</v>
      </c>
      <c r="C1305" s="39">
        <f>Matrix!B6936</f>
        <v>0</v>
      </c>
      <c r="D1305" s="93">
        <f t="shared" si="269"/>
        <v>5</v>
      </c>
      <c r="E1305" s="97">
        <f t="shared" si="270"/>
        <v>5</v>
      </c>
      <c r="F1305" s="40" t="s">
        <v>11854</v>
      </c>
      <c r="G1305" s="39" t="str">
        <f>Matrix!C6936</f>
        <v>二仙汤 -- 更年期热证，潮热，出汗，情绪波动，调节与更年期相关的激素，垂体促性腺刺激物，抗高血压。]</v>
      </c>
      <c r="H1305" t="str">
        <f t="shared" si="267"/>
        <v>二仙汤</v>
      </c>
      <c r="I1305" s="124">
        <f t="shared" si="268"/>
        <v>5</v>
      </c>
      <c r="J1305" s="124" t="str">
        <f t="shared" si="271"/>
        <v>二仙汤 -- 更年期热证，潮热，出汗，情绪波动，调节与更年期相关的激素，垂体促性腺刺激物，抗高血压。]</v>
      </c>
    </row>
    <row r="1306" spans="1:10">
      <c r="B1306" s="56" t="s">
        <v>23257</v>
      </c>
      <c r="C1306" s="39">
        <f>Matrix!B6937</f>
        <v>0</v>
      </c>
      <c r="D1306" s="93">
        <f t="shared" si="269"/>
        <v>5</v>
      </c>
      <c r="E1306" s="97">
        <f t="shared" si="270"/>
        <v>5</v>
      </c>
      <c r="F1306" s="40" t="s">
        <v>11855</v>
      </c>
      <c r="G1306" s="39" t="str">
        <f>Matrix!C6937</f>
        <v>托里消毒饮-- 中耳炎，红疹，疔疮，增强代谢，增加生命能量并增强免疫力。</v>
      </c>
      <c r="H1306" t="str">
        <f t="shared" ref="H1306:H1316" si="272">F1306</f>
        <v>托里消毒饮</v>
      </c>
      <c r="I1306" s="124">
        <f t="shared" ref="I1306:I1316" si="273">E1306</f>
        <v>5</v>
      </c>
      <c r="J1306" s="124" t="str">
        <f t="shared" si="271"/>
        <v>托里消毒饮-- 中耳炎，红疹，疔疮，增强代谢，增加生命能量并增强免疫力。</v>
      </c>
    </row>
    <row r="1307" spans="1:10">
      <c r="B1307" s="56" t="s">
        <v>23258</v>
      </c>
      <c r="C1307" s="39">
        <f>Matrix!B6938</f>
        <v>0</v>
      </c>
      <c r="D1307" s="93">
        <f t="shared" si="269"/>
        <v>5</v>
      </c>
      <c r="E1307" s="97">
        <f t="shared" si="270"/>
        <v>5</v>
      </c>
      <c r="F1307" s="40" t="s">
        <v>11856</v>
      </c>
      <c r="G1307" s="39" t="str">
        <f>Matrix!C6938</f>
        <v>逍遥散-- 月经不调，经前综合症，压力 。</v>
      </c>
      <c r="H1307" t="str">
        <f t="shared" si="272"/>
        <v>逍遥散</v>
      </c>
      <c r="I1307" s="124">
        <f t="shared" si="273"/>
        <v>5</v>
      </c>
      <c r="J1307" s="124" t="str">
        <f t="shared" si="271"/>
        <v>逍遥散-- 月经不调，经前综合症，压力 。</v>
      </c>
    </row>
    <row r="1308" spans="1:10">
      <c r="B1308" s="56" t="s">
        <v>23259</v>
      </c>
      <c r="C1308" s="39">
        <f>Matrix!B6940</f>
        <v>0</v>
      </c>
      <c r="D1308" s="93">
        <f t="shared" si="269"/>
        <v>5</v>
      </c>
      <c r="E1308" s="97">
        <f t="shared" si="270"/>
        <v>5</v>
      </c>
      <c r="F1308" s="40" t="s">
        <v>11857</v>
      </c>
      <c r="G1308" s="39" t="str">
        <f>Matrix!C6940</f>
        <v>桑菊饮 -- 上呼吸道感染，急性支气管炎（肺部，流感，眼睛障碍（结膜炎。 # ]</v>
      </c>
      <c r="H1308" t="str">
        <f t="shared" si="272"/>
        <v>桑菊饮</v>
      </c>
      <c r="I1308" s="124">
        <f t="shared" si="273"/>
        <v>5</v>
      </c>
      <c r="J1308" s="124" t="str">
        <f t="shared" si="271"/>
        <v>桑菊饮 -- 上呼吸道感染，急性支气管炎（肺部，流感，眼睛障碍（结膜炎。 # ]</v>
      </c>
    </row>
    <row r="1309" spans="1:10">
      <c r="B1309" s="56" t="s">
        <v>23260</v>
      </c>
      <c r="C1309" s="39">
        <f>Matrix!B6941</f>
        <v>0</v>
      </c>
      <c r="D1309" s="93">
        <f t="shared" si="269"/>
        <v>5</v>
      </c>
      <c r="E1309" s="97">
        <f t="shared" si="270"/>
        <v>5</v>
      </c>
      <c r="F1309" s="40" t="s">
        <v>11858</v>
      </c>
      <c r="G1309" s="39" t="str">
        <f>Matrix!C6941</f>
        <v>生脉散-- 慢性呼吸道疾病（肺部, 缓和剂，补充能量和流体。 ]</v>
      </c>
      <c r="H1309" t="str">
        <f t="shared" si="272"/>
        <v>生脉散</v>
      </c>
      <c r="I1309" s="124">
        <f t="shared" si="273"/>
        <v>5</v>
      </c>
      <c r="J1309" s="124" t="str">
        <f t="shared" si="271"/>
        <v>生脉散-- 慢性呼吸道疾病（肺部, 缓和剂，补充能量和流体。 ]</v>
      </c>
    </row>
    <row r="1310" spans="1:10">
      <c r="B1310" s="56" t="s">
        <v>23261</v>
      </c>
      <c r="C1310" s="39">
        <f>Matrix!B6942</f>
        <v>0</v>
      </c>
      <c r="D1310" s="93">
        <f t="shared" si="269"/>
        <v>5</v>
      </c>
      <c r="E1310" s="97">
        <f t="shared" si="270"/>
        <v>5</v>
      </c>
      <c r="F1310" s="40" t="s">
        <v>11859</v>
      </c>
      <c r="G1310" s="39" t="str">
        <f>Matrix!C6942</f>
        <v>玉屏风散 -- 经常性咳嗽和感冒（肺部，免疫力低下，多汗，免疫刺激物，止汗药。 ]</v>
      </c>
      <c r="H1310" t="str">
        <f t="shared" si="272"/>
        <v>玉屏风散</v>
      </c>
      <c r="I1310" s="124">
        <f t="shared" si="273"/>
        <v>5</v>
      </c>
      <c r="J1310" s="124" t="str">
        <f t="shared" si="271"/>
        <v>玉屏风散 -- 经常性咳嗽和感冒（肺部，免疫力低下，多汗，免疫刺激物，止汗药。 ]</v>
      </c>
    </row>
    <row r="1311" spans="1:10">
      <c r="B1311" s="56" t="s">
        <v>23262</v>
      </c>
      <c r="C1311" s="39">
        <f>Matrix!B6943</f>
        <v>0</v>
      </c>
      <c r="D1311" s="93">
        <f t="shared" si="269"/>
        <v>5</v>
      </c>
      <c r="E1311" s="97">
        <f t="shared" si="270"/>
        <v>5</v>
      </c>
      <c r="F1311" s="40" t="s">
        <v>11860</v>
      </c>
      <c r="G1311" s="39" t="str">
        <f>Matrix!C6943</f>
        <v>茵陈蒿汤-- 肝脏——黄疸，利胆，利胆剂；利尿（肾，膀胱，尿道，轻舄（肠道，结肠，肠。 ]</v>
      </c>
      <c r="H1311" t="str">
        <f t="shared" si="272"/>
        <v>茵陈蒿汤</v>
      </c>
      <c r="I1311" s="124">
        <f t="shared" si="273"/>
        <v>5</v>
      </c>
      <c r="J1311" s="124" t="str">
        <f t="shared" si="271"/>
        <v>茵陈蒿汤-- 肝脏——黄疸，利胆，利胆剂；利尿（肾，膀胱，尿道，轻舄（肠道，结肠，肠。 ]</v>
      </c>
    </row>
    <row r="1312" spans="1:10">
      <c r="B1312" s="56" t="s">
        <v>23263</v>
      </c>
      <c r="C1312" s="39">
        <f>Matrix!B6944</f>
        <v>0</v>
      </c>
      <c r="D1312" s="93">
        <f t="shared" si="269"/>
        <v>5</v>
      </c>
      <c r="E1312" s="97">
        <f t="shared" si="270"/>
        <v>5</v>
      </c>
      <c r="F1312" s="40" t="s">
        <v>11861</v>
      </c>
      <c r="G1312" s="39" t="str">
        <f>Matrix!C6944</f>
        <v>增液汤 -- 产生流体，润躁通肠（结肠，肠，便秘。 ]</v>
      </c>
      <c r="H1312" t="str">
        <f t="shared" si="272"/>
        <v>增液汤</v>
      </c>
      <c r="I1312" s="124">
        <f t="shared" si="273"/>
        <v>5</v>
      </c>
      <c r="J1312" s="124" t="str">
        <f t="shared" si="271"/>
        <v>增液汤 -- 产生流体，润躁通肠（结肠，肠，便秘。 ]</v>
      </c>
    </row>
    <row r="1313" spans="1:10">
      <c r="B1313" s="56" t="s">
        <v>23264</v>
      </c>
      <c r="C1313" s="39">
        <f>Matrix!B6945</f>
        <v>0</v>
      </c>
      <c r="D1313" s="93">
        <f t="shared" si="269"/>
        <v>5</v>
      </c>
      <c r="E1313" s="97">
        <f t="shared" si="270"/>
        <v>5</v>
      </c>
      <c r="F1313" s="40" t="s">
        <v>11862</v>
      </c>
      <c r="G1313" s="39" t="str">
        <f>Matrix!C6945</f>
        <v>消瘰丸-- 粘液型结块，肿块和节结。 ]</v>
      </c>
      <c r="H1313" t="str">
        <f t="shared" si="272"/>
        <v>消瘰丸</v>
      </c>
      <c r="I1313" s="124">
        <f t="shared" si="273"/>
        <v>5</v>
      </c>
      <c r="J1313" s="124" t="str">
        <f t="shared" si="271"/>
        <v>消瘰丸-- 粘液型结块，肿块和节结。 ]</v>
      </c>
    </row>
    <row r="1314" spans="1:10">
      <c r="B1314" s="56" t="s">
        <v>23265</v>
      </c>
      <c r="C1314" s="39">
        <f>Matrix!B6946</f>
        <v>0</v>
      </c>
      <c r="D1314" s="93">
        <f t="shared" si="269"/>
        <v>5</v>
      </c>
      <c r="E1314" s="97">
        <f t="shared" si="270"/>
        <v>5</v>
      </c>
      <c r="F1314" s="40" t="s">
        <v>11863</v>
      </c>
      <c r="G1314" s="39" t="str">
        <f>Matrix!C6946</f>
        <v>三子养亲汤-- 持续咳嗽，痰稀，肺寒，化痰，除痰剂，胃肠（肠道，结肠，肠刺激物。 ]</v>
      </c>
      <c r="H1314" t="str">
        <f t="shared" si="272"/>
        <v>三子养亲汤</v>
      </c>
      <c r="I1314" s="124">
        <f t="shared" si="273"/>
        <v>5</v>
      </c>
      <c r="J1314" s="124" t="str">
        <f t="shared" si="271"/>
        <v>三子养亲汤-- 持续咳嗽，痰稀，肺寒，化痰，除痰剂，胃肠（肠道，结肠，肠刺激物。 ]</v>
      </c>
    </row>
    <row r="1315" spans="1:10">
      <c r="B1315" s="56" t="s">
        <v>23266</v>
      </c>
      <c r="C1315" s="39">
        <f>Matrix!B6947</f>
        <v>0</v>
      </c>
      <c r="D1315" s="93">
        <f t="shared" si="269"/>
        <v>5</v>
      </c>
      <c r="E1315" s="97">
        <f t="shared" si="270"/>
        <v>5</v>
      </c>
      <c r="F1315" s="40" t="s">
        <v>11864</v>
      </c>
      <c r="G1315" s="39" t="str">
        <f>Matrix!C6947</f>
        <v>治头疮一方 -- 湿疹，急性皮痒病，痤疮，表皮化脓，口腔发炎。@ ]</v>
      </c>
      <c r="H1315" t="str">
        <f t="shared" si="272"/>
        <v>治头疮一方</v>
      </c>
      <c r="I1315" s="124">
        <f t="shared" si="273"/>
        <v>5</v>
      </c>
      <c r="J1315" s="124" t="str">
        <f t="shared" si="271"/>
        <v>治头疮一方 -- 湿疹，急性皮痒病，痤疮，表皮化脓，口腔发炎。@ ]</v>
      </c>
    </row>
    <row r="1316" spans="1:10">
      <c r="B1316" s="56" t="s">
        <v>23267</v>
      </c>
      <c r="C1316" s="39">
        <f>Matrix!B6948</f>
        <v>0</v>
      </c>
      <c r="D1316" s="93">
        <f t="shared" si="269"/>
        <v>5</v>
      </c>
      <c r="E1316" s="97">
        <f t="shared" si="270"/>
        <v>5</v>
      </c>
      <c r="F1316" s="40" t="s">
        <v>11865</v>
      </c>
      <c r="G1316" s="39" t="str">
        <f>Matrix!C6948</f>
        <v>抗毒散-- 广谱抗病毒作用，一般抗生，抗病毒和抗菌作用，退热，麻醉。 @ # ]</v>
      </c>
      <c r="H1316" t="str">
        <f t="shared" si="272"/>
        <v>抗毒散</v>
      </c>
      <c r="I1316" s="124">
        <f t="shared" si="273"/>
        <v>5</v>
      </c>
      <c r="J1316" s="124" t="str">
        <f t="shared" si="271"/>
        <v>抗毒散-- 广谱抗病毒作用，一般抗生，抗病毒和抗菌作用，退热，麻醉。 @ # ]</v>
      </c>
    </row>
    <row r="1317" spans="1:10" ht="18" thickBot="1">
      <c r="A1317" s="54">
        <v>31</v>
      </c>
      <c r="B1317" s="54" t="s">
        <v>21719</v>
      </c>
      <c r="C1317" s="99"/>
      <c r="D1317" s="99"/>
      <c r="E1317" s="99"/>
      <c r="F1317" s="99"/>
      <c r="G1317" s="55"/>
    </row>
    <row r="1318" spans="1:10" ht="18" thickTop="1">
      <c r="B1318" s="40" t="s">
        <v>23268</v>
      </c>
      <c r="C1318" s="39">
        <f>Matrix!B1736</f>
        <v>0</v>
      </c>
      <c r="D1318" s="93">
        <f t="shared" ref="D1318:D1324" si="274">ROUNDUP(ABS(75-C1318)/Base_Value*meridian_factor,1)</f>
        <v>5</v>
      </c>
      <c r="E1318" s="97">
        <f t="shared" ref="E1318:E1324" si="275">IF(D1318&gt;Max_Value,Max_Value,IF(D1318&lt;0,0,D1318))</f>
        <v>5</v>
      </c>
      <c r="F1318" s="117">
        <f t="shared" ref="F1318:F1324" si="276">E1318</f>
        <v>5</v>
      </c>
      <c r="G1318" s="40" t="s">
        <v>11543</v>
      </c>
    </row>
    <row r="1319" spans="1:10">
      <c r="B1319" s="40" t="s">
        <v>23269</v>
      </c>
      <c r="C1319" s="39">
        <f>Matrix!B1734</f>
        <v>0</v>
      </c>
      <c r="D1319" s="93">
        <f t="shared" si="274"/>
        <v>5</v>
      </c>
      <c r="E1319" s="97">
        <f t="shared" si="275"/>
        <v>5</v>
      </c>
      <c r="F1319" s="117">
        <f t="shared" si="276"/>
        <v>5</v>
      </c>
      <c r="G1319" s="40" t="s">
        <v>11544</v>
      </c>
    </row>
    <row r="1320" spans="1:10">
      <c r="B1320" s="40" t="s">
        <v>23270</v>
      </c>
      <c r="C1320" s="39">
        <f>Matrix!B1735</f>
        <v>0</v>
      </c>
      <c r="D1320" s="93">
        <f t="shared" si="274"/>
        <v>5</v>
      </c>
      <c r="E1320" s="97">
        <f t="shared" si="275"/>
        <v>5</v>
      </c>
      <c r="F1320" s="117">
        <f t="shared" si="276"/>
        <v>5</v>
      </c>
      <c r="G1320" s="40" t="s">
        <v>11545</v>
      </c>
    </row>
    <row r="1321" spans="1:10">
      <c r="B1321" s="40" t="s">
        <v>23271</v>
      </c>
      <c r="C1321" s="39">
        <f>Matrix!B1737</f>
        <v>0</v>
      </c>
      <c r="D1321" s="93">
        <f t="shared" si="274"/>
        <v>5</v>
      </c>
      <c r="E1321" s="97">
        <f t="shared" si="275"/>
        <v>5</v>
      </c>
      <c r="F1321" s="117">
        <f t="shared" si="276"/>
        <v>5</v>
      </c>
      <c r="G1321" s="40" t="s">
        <v>11546</v>
      </c>
    </row>
    <row r="1322" spans="1:10">
      <c r="B1322" s="40" t="s">
        <v>23272</v>
      </c>
      <c r="C1322" s="39">
        <f>Matrix!B1733</f>
        <v>0</v>
      </c>
      <c r="D1322" s="93">
        <f t="shared" si="274"/>
        <v>5</v>
      </c>
      <c r="E1322" s="97">
        <f t="shared" si="275"/>
        <v>5</v>
      </c>
      <c r="F1322" s="117">
        <f t="shared" si="276"/>
        <v>5</v>
      </c>
      <c r="G1322" s="40" t="s">
        <v>11547</v>
      </c>
    </row>
    <row r="1323" spans="1:10">
      <c r="B1323" s="40" t="s">
        <v>23273</v>
      </c>
      <c r="C1323" s="39">
        <f>Matrix!B1738</f>
        <v>0</v>
      </c>
      <c r="D1323" s="93">
        <f t="shared" si="274"/>
        <v>5</v>
      </c>
      <c r="E1323" s="97">
        <f t="shared" si="275"/>
        <v>5</v>
      </c>
      <c r="F1323" s="117">
        <f t="shared" si="276"/>
        <v>5</v>
      </c>
      <c r="G1323" s="40" t="s">
        <v>11548</v>
      </c>
    </row>
    <row r="1324" spans="1:10">
      <c r="B1324" s="40" t="s">
        <v>23274</v>
      </c>
      <c r="C1324" s="39">
        <f>Matrix!B1739</f>
        <v>0</v>
      </c>
      <c r="D1324" s="93">
        <f t="shared" si="274"/>
        <v>5</v>
      </c>
      <c r="E1324" s="97">
        <f t="shared" si="275"/>
        <v>5</v>
      </c>
      <c r="F1324" s="117">
        <f t="shared" si="276"/>
        <v>5</v>
      </c>
      <c r="G1324" s="40" t="s">
        <v>11549</v>
      </c>
    </row>
    <row r="1325" spans="1:10" ht="18" thickBot="1">
      <c r="A1325" s="54">
        <v>32</v>
      </c>
      <c r="B1325" s="54" t="s">
        <v>10647</v>
      </c>
      <c r="C1325" s="99"/>
      <c r="D1325" s="99"/>
      <c r="E1325" s="99"/>
      <c r="F1325" s="99"/>
      <c r="G1325" s="55"/>
    </row>
    <row r="1326" spans="1:10" ht="18" thickTop="1">
      <c r="B1326" s="40" t="s">
        <v>23275</v>
      </c>
      <c r="C1326" s="39">
        <f>Matrix!B2867</f>
        <v>0</v>
      </c>
      <c r="D1326" s="93">
        <f t="shared" ref="D1326:D1365" si="277">ROUNDUP(ABS(75-C1326)/Base_Value*emotion_factor,1)</f>
        <v>5</v>
      </c>
      <c r="E1326" s="97">
        <f t="shared" ref="E1326:E1365" si="278">IF(D1326&gt;Max_Value,Max_Value,IF(D1326&lt;0,0,D1326))</f>
        <v>5</v>
      </c>
      <c r="F1326" s="117">
        <f t="shared" ref="F1326:F1327" si="279">E1326</f>
        <v>5</v>
      </c>
      <c r="G1326" s="42" t="s">
        <v>11550</v>
      </c>
      <c r="H1326" t="str">
        <f>G1326</f>
        <v>龙芽草</v>
      </c>
      <c r="I1326" s="124">
        <f>F1326</f>
        <v>5</v>
      </c>
    </row>
    <row r="1327" spans="1:10">
      <c r="B1327" s="40" t="s">
        <v>23276</v>
      </c>
      <c r="C1327" s="39">
        <f>Matrix!B2868</f>
        <v>0</v>
      </c>
      <c r="D1327" s="93">
        <f t="shared" si="277"/>
        <v>5</v>
      </c>
      <c r="E1327" s="97">
        <f t="shared" si="278"/>
        <v>5</v>
      </c>
      <c r="F1327" s="117">
        <f t="shared" si="279"/>
        <v>5</v>
      </c>
      <c r="G1327" s="42" t="s">
        <v>11551</v>
      </c>
      <c r="H1327" t="str">
        <f t="shared" ref="H1327:H1365" si="280">G1327</f>
        <v>白杨</v>
      </c>
      <c r="I1327" s="124">
        <f t="shared" ref="I1327:I1365" si="281">F1327</f>
        <v>5</v>
      </c>
    </row>
    <row r="1328" spans="1:10">
      <c r="B1328" s="40" t="s">
        <v>22112</v>
      </c>
      <c r="C1328" s="39">
        <f>Matrix!B2869</f>
        <v>0</v>
      </c>
      <c r="D1328" s="93">
        <f t="shared" si="277"/>
        <v>5</v>
      </c>
      <c r="E1328" s="97">
        <f t="shared" si="278"/>
        <v>5</v>
      </c>
      <c r="F1328" s="97">
        <f>MAX(E1328:E1328)</f>
        <v>5</v>
      </c>
      <c r="G1328" s="60" t="s">
        <v>11552</v>
      </c>
      <c r="H1328" t="str">
        <f t="shared" si="280"/>
        <v>山毛榉</v>
      </c>
      <c r="I1328" s="124">
        <f t="shared" si="281"/>
        <v>5</v>
      </c>
    </row>
    <row r="1329" spans="1:9">
      <c r="B1329" s="40" t="s">
        <v>23277</v>
      </c>
      <c r="C1329" s="39">
        <f>Matrix!B2870</f>
        <v>0</v>
      </c>
      <c r="D1329" s="93">
        <f t="shared" si="277"/>
        <v>5</v>
      </c>
      <c r="E1329" s="97">
        <f t="shared" si="278"/>
        <v>5</v>
      </c>
      <c r="F1329" s="117">
        <f t="shared" ref="F1329:F1348" si="282">E1329</f>
        <v>5</v>
      </c>
      <c r="G1329" s="42" t="s">
        <v>11553</v>
      </c>
      <c r="H1329" t="str">
        <f t="shared" si="280"/>
        <v>矢车菊</v>
      </c>
      <c r="I1329" s="124">
        <f t="shared" si="281"/>
        <v>5</v>
      </c>
    </row>
    <row r="1330" spans="1:9">
      <c r="B1330" s="40" t="s">
        <v>23278</v>
      </c>
      <c r="C1330" s="39">
        <f>Matrix!B2871</f>
        <v>0</v>
      </c>
      <c r="D1330" s="93">
        <f t="shared" si="277"/>
        <v>5</v>
      </c>
      <c r="E1330" s="97">
        <f t="shared" si="278"/>
        <v>5</v>
      </c>
      <c r="F1330" s="117">
        <f t="shared" si="282"/>
        <v>5</v>
      </c>
      <c r="G1330" s="42" t="s">
        <v>11554</v>
      </c>
      <c r="H1330" t="str">
        <f t="shared" si="280"/>
        <v>水蕨</v>
      </c>
      <c r="I1330" s="124">
        <f t="shared" si="281"/>
        <v>5</v>
      </c>
    </row>
    <row r="1331" spans="1:9">
      <c r="A1331" s="40"/>
      <c r="B1331" s="40" t="s">
        <v>23279</v>
      </c>
      <c r="C1331" s="39">
        <f>Matrix!B2872</f>
        <v>0</v>
      </c>
      <c r="D1331" s="93">
        <f t="shared" si="277"/>
        <v>5</v>
      </c>
      <c r="E1331" s="97">
        <f t="shared" si="278"/>
        <v>5</v>
      </c>
      <c r="F1331" s="117">
        <f t="shared" si="282"/>
        <v>5</v>
      </c>
      <c r="G1331" s="42" t="s">
        <v>11555</v>
      </c>
      <c r="H1331" t="str">
        <f t="shared" si="280"/>
        <v>樱桃李</v>
      </c>
      <c r="I1331" s="124">
        <f t="shared" si="281"/>
        <v>5</v>
      </c>
    </row>
    <row r="1332" spans="1:9">
      <c r="A1332" s="40"/>
      <c r="B1332" s="40" t="s">
        <v>23280</v>
      </c>
      <c r="C1332" s="39">
        <f>Matrix!B2873</f>
        <v>0</v>
      </c>
      <c r="D1332" s="93">
        <f t="shared" si="277"/>
        <v>5</v>
      </c>
      <c r="E1332" s="97">
        <f t="shared" si="278"/>
        <v>5</v>
      </c>
      <c r="F1332" s="117">
        <f t="shared" si="282"/>
        <v>5</v>
      </c>
      <c r="G1332" s="42" t="s">
        <v>11556</v>
      </c>
      <c r="H1332" t="str">
        <f t="shared" si="280"/>
        <v>栗苞</v>
      </c>
      <c r="I1332" s="124">
        <f t="shared" si="281"/>
        <v>5</v>
      </c>
    </row>
    <row r="1333" spans="1:9">
      <c r="B1333" s="40" t="s">
        <v>23281</v>
      </c>
      <c r="C1333" s="39">
        <f>Matrix!B2874</f>
        <v>0</v>
      </c>
      <c r="D1333" s="93">
        <f t="shared" si="277"/>
        <v>5</v>
      </c>
      <c r="E1333" s="97">
        <f t="shared" si="278"/>
        <v>5</v>
      </c>
      <c r="F1333" s="117">
        <f t="shared" si="282"/>
        <v>5</v>
      </c>
      <c r="G1333" s="42" t="s">
        <v>11557</v>
      </c>
      <c r="H1333" t="str">
        <f t="shared" si="280"/>
        <v>菊苣</v>
      </c>
      <c r="I1333" s="124">
        <f t="shared" si="281"/>
        <v>5</v>
      </c>
    </row>
    <row r="1334" spans="1:9">
      <c r="A1334" s="40"/>
      <c r="B1334" s="40" t="s">
        <v>23282</v>
      </c>
      <c r="C1334" s="39">
        <f>Matrix!B2875</f>
        <v>0</v>
      </c>
      <c r="D1334" s="93">
        <f t="shared" si="277"/>
        <v>5</v>
      </c>
      <c r="E1334" s="97">
        <f t="shared" si="278"/>
        <v>5</v>
      </c>
      <c r="F1334" s="117">
        <f t="shared" si="282"/>
        <v>5</v>
      </c>
      <c r="G1334" s="42" t="s">
        <v>23623</v>
      </c>
      <c r="H1334" t="str">
        <f t="shared" si="280"/>
        <v>铁线莲</v>
      </c>
      <c r="I1334" s="124">
        <f t="shared" si="281"/>
        <v>5</v>
      </c>
    </row>
    <row r="1335" spans="1:9">
      <c r="A1335" s="40"/>
      <c r="B1335" s="40" t="s">
        <v>23283</v>
      </c>
      <c r="C1335" s="39">
        <f>Matrix!B2876</f>
        <v>0</v>
      </c>
      <c r="D1335" s="93">
        <f t="shared" si="277"/>
        <v>5</v>
      </c>
      <c r="E1335" s="97">
        <f t="shared" si="278"/>
        <v>5</v>
      </c>
      <c r="F1335" s="117">
        <f t="shared" si="282"/>
        <v>5</v>
      </c>
      <c r="G1335" s="42" t="s">
        <v>11558</v>
      </c>
      <c r="H1335" t="str">
        <f t="shared" si="280"/>
        <v>野苹果</v>
      </c>
      <c r="I1335" s="124">
        <f t="shared" si="281"/>
        <v>5</v>
      </c>
    </row>
    <row r="1336" spans="1:9">
      <c r="A1336" s="40"/>
      <c r="B1336" s="40" t="s">
        <v>23284</v>
      </c>
      <c r="C1336" s="39">
        <f>Matrix!B2877</f>
        <v>0</v>
      </c>
      <c r="D1336" s="93">
        <f t="shared" si="277"/>
        <v>5</v>
      </c>
      <c r="E1336" s="97">
        <f t="shared" si="278"/>
        <v>5</v>
      </c>
      <c r="F1336" s="117">
        <f t="shared" si="282"/>
        <v>5</v>
      </c>
      <c r="G1336" s="42" t="s">
        <v>23624</v>
      </c>
      <c r="H1336" t="str">
        <f t="shared" si="280"/>
        <v>榆树</v>
      </c>
      <c r="I1336" s="124">
        <f t="shared" si="281"/>
        <v>5</v>
      </c>
    </row>
    <row r="1337" spans="1:9">
      <c r="A1337" s="40"/>
      <c r="B1337" s="40" t="s">
        <v>23285</v>
      </c>
      <c r="C1337" s="39">
        <f>Matrix!B2878</f>
        <v>0</v>
      </c>
      <c r="D1337" s="93">
        <f t="shared" si="277"/>
        <v>5</v>
      </c>
      <c r="E1337" s="97">
        <f t="shared" si="278"/>
        <v>5</v>
      </c>
      <c r="F1337" s="117">
        <f t="shared" si="282"/>
        <v>5</v>
      </c>
      <c r="G1337" s="42" t="s">
        <v>11559</v>
      </c>
      <c r="H1337" t="str">
        <f t="shared" si="280"/>
        <v>龙胆</v>
      </c>
      <c r="I1337" s="124">
        <f t="shared" si="281"/>
        <v>5</v>
      </c>
    </row>
    <row r="1338" spans="1:9">
      <c r="A1338" s="40"/>
      <c r="B1338" s="40" t="s">
        <v>23286</v>
      </c>
      <c r="C1338" s="39">
        <f>Matrix!B2879</f>
        <v>0</v>
      </c>
      <c r="D1338" s="93">
        <f t="shared" si="277"/>
        <v>5</v>
      </c>
      <c r="E1338" s="97">
        <f t="shared" si="278"/>
        <v>5</v>
      </c>
      <c r="F1338" s="117">
        <f t="shared" si="282"/>
        <v>5</v>
      </c>
      <c r="G1338" s="42" t="s">
        <v>11560</v>
      </c>
      <c r="H1338" t="str">
        <f t="shared" si="280"/>
        <v>荆豆</v>
      </c>
      <c r="I1338" s="124">
        <f t="shared" si="281"/>
        <v>5</v>
      </c>
    </row>
    <row r="1339" spans="1:9">
      <c r="A1339" s="40"/>
      <c r="B1339" s="40" t="s">
        <v>23287</v>
      </c>
      <c r="C1339" s="39">
        <f>Matrix!B2880</f>
        <v>0</v>
      </c>
      <c r="D1339" s="93">
        <f t="shared" si="277"/>
        <v>5</v>
      </c>
      <c r="E1339" s="97">
        <f t="shared" si="278"/>
        <v>5</v>
      </c>
      <c r="F1339" s="117">
        <f t="shared" si="282"/>
        <v>5</v>
      </c>
      <c r="G1339" s="42" t="s">
        <v>11561</v>
      </c>
      <c r="H1339" t="str">
        <f t="shared" si="280"/>
        <v>石楠</v>
      </c>
      <c r="I1339" s="124">
        <f t="shared" si="281"/>
        <v>5</v>
      </c>
    </row>
    <row r="1340" spans="1:9">
      <c r="A1340" s="40"/>
      <c r="B1340" s="40" t="s">
        <v>23288</v>
      </c>
      <c r="C1340" s="39">
        <f>Matrix!B2881</f>
        <v>0</v>
      </c>
      <c r="D1340" s="93">
        <f t="shared" si="277"/>
        <v>5</v>
      </c>
      <c r="E1340" s="97">
        <f t="shared" si="278"/>
        <v>5</v>
      </c>
      <c r="F1340" s="117">
        <f t="shared" si="282"/>
        <v>5</v>
      </c>
      <c r="G1340" s="42" t="s">
        <v>11562</v>
      </c>
      <c r="H1340" t="str">
        <f t="shared" si="280"/>
        <v>冬青</v>
      </c>
      <c r="I1340" s="124">
        <f t="shared" si="281"/>
        <v>5</v>
      </c>
    </row>
    <row r="1341" spans="1:9">
      <c r="A1341" s="40"/>
      <c r="B1341" s="40" t="s">
        <v>23289</v>
      </c>
      <c r="C1341" s="39">
        <f>Matrix!B2882</f>
        <v>0</v>
      </c>
      <c r="D1341" s="93">
        <f t="shared" si="277"/>
        <v>5</v>
      </c>
      <c r="E1341" s="97">
        <f t="shared" si="278"/>
        <v>5</v>
      </c>
      <c r="F1341" s="117">
        <f t="shared" si="282"/>
        <v>5</v>
      </c>
      <c r="G1341" s="42" t="s">
        <v>23625</v>
      </c>
      <c r="H1341" t="str">
        <f t="shared" si="280"/>
        <v>忍冬</v>
      </c>
      <c r="I1341" s="124">
        <f t="shared" si="281"/>
        <v>5</v>
      </c>
    </row>
    <row r="1342" spans="1:9">
      <c r="B1342" s="40" t="s">
        <v>23290</v>
      </c>
      <c r="C1342" s="39">
        <f>Matrix!B2883</f>
        <v>0</v>
      </c>
      <c r="D1342" s="93">
        <f t="shared" si="277"/>
        <v>5</v>
      </c>
      <c r="E1342" s="97">
        <f t="shared" si="278"/>
        <v>5</v>
      </c>
      <c r="F1342" s="117">
        <f t="shared" si="282"/>
        <v>5</v>
      </c>
      <c r="G1342" s="42" t="s">
        <v>23626</v>
      </c>
      <c r="H1342" t="str">
        <f t="shared" si="280"/>
        <v>鹅耳枥</v>
      </c>
      <c r="I1342" s="124">
        <f t="shared" si="281"/>
        <v>5</v>
      </c>
    </row>
    <row r="1343" spans="1:9">
      <c r="A1343" s="40"/>
      <c r="B1343" s="40" t="s">
        <v>23291</v>
      </c>
      <c r="C1343" s="39">
        <f>Matrix!B2884</f>
        <v>0</v>
      </c>
      <c r="D1343" s="93">
        <f t="shared" si="277"/>
        <v>5</v>
      </c>
      <c r="E1343" s="97">
        <f t="shared" si="278"/>
        <v>5</v>
      </c>
      <c r="F1343" s="117">
        <f t="shared" si="282"/>
        <v>5</v>
      </c>
      <c r="G1343" s="42" t="s">
        <v>11563</v>
      </c>
      <c r="H1343" t="str">
        <f t="shared" si="280"/>
        <v>凤仙花</v>
      </c>
      <c r="I1343" s="124">
        <f t="shared" si="281"/>
        <v>5</v>
      </c>
    </row>
    <row r="1344" spans="1:9">
      <c r="A1344" s="40"/>
      <c r="B1344" s="40" t="s">
        <v>23292</v>
      </c>
      <c r="C1344" s="39">
        <f>Matrix!B2885</f>
        <v>0</v>
      </c>
      <c r="D1344" s="93">
        <f t="shared" si="277"/>
        <v>5</v>
      </c>
      <c r="E1344" s="97">
        <f t="shared" si="278"/>
        <v>5</v>
      </c>
      <c r="F1344" s="117">
        <f t="shared" si="282"/>
        <v>5</v>
      </c>
      <c r="G1344" s="42" t="s">
        <v>11564</v>
      </c>
      <c r="H1344" t="str">
        <f t="shared" si="280"/>
        <v>落叶松</v>
      </c>
      <c r="I1344" s="124">
        <f t="shared" si="281"/>
        <v>5</v>
      </c>
    </row>
    <row r="1345" spans="1:9">
      <c r="A1345" s="40"/>
      <c r="B1345" s="40" t="s">
        <v>23293</v>
      </c>
      <c r="C1345" s="39">
        <f>Matrix!B2886</f>
        <v>0</v>
      </c>
      <c r="D1345" s="93">
        <f t="shared" si="277"/>
        <v>5</v>
      </c>
      <c r="E1345" s="97">
        <f t="shared" si="278"/>
        <v>5</v>
      </c>
      <c r="F1345" s="117">
        <f t="shared" si="282"/>
        <v>5</v>
      </c>
      <c r="G1345" s="42" t="s">
        <v>11565</v>
      </c>
      <c r="H1345" t="str">
        <f t="shared" si="280"/>
        <v>沟酸浆</v>
      </c>
      <c r="I1345" s="124">
        <f t="shared" si="281"/>
        <v>5</v>
      </c>
    </row>
    <row r="1346" spans="1:9">
      <c r="A1346" s="40"/>
      <c r="B1346" s="40" t="s">
        <v>23294</v>
      </c>
      <c r="C1346" s="39">
        <f>Matrix!B2887</f>
        <v>0</v>
      </c>
      <c r="D1346" s="93">
        <f t="shared" si="277"/>
        <v>5</v>
      </c>
      <c r="E1346" s="97">
        <f t="shared" si="278"/>
        <v>5</v>
      </c>
      <c r="F1346" s="117">
        <f t="shared" si="282"/>
        <v>5</v>
      </c>
      <c r="G1346" s="42" t="s">
        <v>11448</v>
      </c>
      <c r="H1346" t="str">
        <f t="shared" si="280"/>
        <v>芥末</v>
      </c>
      <c r="I1346" s="124">
        <f t="shared" si="281"/>
        <v>5</v>
      </c>
    </row>
    <row r="1347" spans="1:9">
      <c r="A1347" s="40"/>
      <c r="B1347" s="40" t="s">
        <v>23295</v>
      </c>
      <c r="C1347" s="39">
        <f>Matrix!B2888</f>
        <v>0</v>
      </c>
      <c r="D1347" s="93">
        <f t="shared" si="277"/>
        <v>5</v>
      </c>
      <c r="E1347" s="97">
        <f t="shared" si="278"/>
        <v>5</v>
      </c>
      <c r="F1347" s="117">
        <f t="shared" si="282"/>
        <v>5</v>
      </c>
      <c r="G1347" s="42" t="s">
        <v>11566</v>
      </c>
      <c r="H1347" t="str">
        <f t="shared" si="280"/>
        <v>橡树</v>
      </c>
      <c r="I1347" s="124">
        <f t="shared" si="281"/>
        <v>5</v>
      </c>
    </row>
    <row r="1348" spans="1:9">
      <c r="B1348" s="40" t="s">
        <v>23296</v>
      </c>
      <c r="C1348" s="39">
        <f>Matrix!B2889</f>
        <v>0</v>
      </c>
      <c r="D1348" s="93">
        <f t="shared" si="277"/>
        <v>5</v>
      </c>
      <c r="E1348" s="97">
        <f t="shared" si="278"/>
        <v>5</v>
      </c>
      <c r="F1348" s="117">
        <f t="shared" si="282"/>
        <v>5</v>
      </c>
      <c r="G1348" s="42" t="s">
        <v>23627</v>
      </c>
      <c r="H1348" t="str">
        <f t="shared" si="280"/>
        <v>橄榄</v>
      </c>
      <c r="I1348" s="124">
        <f t="shared" si="281"/>
        <v>5</v>
      </c>
    </row>
    <row r="1349" spans="1:9">
      <c r="B1349" s="40" t="s">
        <v>22126</v>
      </c>
      <c r="C1349" s="39">
        <f>Matrix!B2890</f>
        <v>0</v>
      </c>
      <c r="D1349" s="93">
        <f t="shared" si="277"/>
        <v>5</v>
      </c>
      <c r="E1349" s="97">
        <f t="shared" si="278"/>
        <v>5</v>
      </c>
      <c r="F1349" s="97">
        <f>MAX(E1349:E1350)</f>
        <v>5</v>
      </c>
      <c r="G1349" s="60" t="s">
        <v>11567</v>
      </c>
      <c r="H1349" t="str">
        <f t="shared" si="280"/>
        <v>松树</v>
      </c>
      <c r="I1349" s="124">
        <f t="shared" si="281"/>
        <v>5</v>
      </c>
    </row>
    <row r="1350" spans="1:9" hidden="1">
      <c r="B1350" s="44" t="s">
        <v>22127</v>
      </c>
      <c r="C1350" s="39">
        <f>Matrix!B4589</f>
        <v>0</v>
      </c>
      <c r="D1350" s="93">
        <f t="shared" si="277"/>
        <v>5</v>
      </c>
      <c r="E1350" s="97">
        <f t="shared" si="278"/>
        <v>5</v>
      </c>
      <c r="F1350" s="51"/>
      <c r="G1350" s="60"/>
      <c r="I1350" s="124"/>
    </row>
    <row r="1351" spans="1:9">
      <c r="B1351" s="40" t="s">
        <v>23297</v>
      </c>
      <c r="C1351" s="39">
        <f>Matrix!B2891</f>
        <v>0</v>
      </c>
      <c r="D1351" s="93">
        <f t="shared" si="277"/>
        <v>5</v>
      </c>
      <c r="E1351" s="97">
        <f t="shared" si="278"/>
        <v>5</v>
      </c>
      <c r="F1351" s="117">
        <f t="shared" ref="F1351:F1365" si="283">E1351</f>
        <v>5</v>
      </c>
      <c r="G1351" s="42" t="s">
        <v>11568</v>
      </c>
      <c r="H1351" t="str">
        <f t="shared" si="280"/>
        <v>红栗</v>
      </c>
      <c r="I1351" s="124">
        <f t="shared" si="281"/>
        <v>5</v>
      </c>
    </row>
    <row r="1352" spans="1:9">
      <c r="B1352" s="40" t="s">
        <v>23298</v>
      </c>
      <c r="C1352" s="39">
        <f>Matrix!B2892</f>
        <v>0</v>
      </c>
      <c r="D1352" s="93">
        <f t="shared" si="277"/>
        <v>5</v>
      </c>
      <c r="E1352" s="97">
        <f t="shared" si="278"/>
        <v>5</v>
      </c>
      <c r="F1352" s="117">
        <f t="shared" si="283"/>
        <v>5</v>
      </c>
      <c r="G1352" s="42" t="s">
        <v>23628</v>
      </c>
      <c r="H1352" t="str">
        <f t="shared" si="280"/>
        <v>岩蔷薇</v>
      </c>
      <c r="I1352" s="124">
        <f t="shared" si="281"/>
        <v>5</v>
      </c>
    </row>
    <row r="1353" spans="1:9">
      <c r="B1353" s="40" t="s">
        <v>23299</v>
      </c>
      <c r="C1353" s="39">
        <f>Matrix!B2893</f>
        <v>0</v>
      </c>
      <c r="D1353" s="93">
        <f t="shared" si="277"/>
        <v>5</v>
      </c>
      <c r="E1353" s="97">
        <f t="shared" si="278"/>
        <v>5</v>
      </c>
      <c r="F1353" s="117">
        <f t="shared" si="283"/>
        <v>5</v>
      </c>
      <c r="G1353" s="42" t="s">
        <v>11569</v>
      </c>
      <c r="H1353" t="str">
        <f t="shared" si="280"/>
        <v>岩水</v>
      </c>
      <c r="I1353" s="124">
        <f t="shared" si="281"/>
        <v>5</v>
      </c>
    </row>
    <row r="1354" spans="1:9">
      <c r="B1354" s="40" t="s">
        <v>23300</v>
      </c>
      <c r="C1354" s="39">
        <f>Matrix!B2894</f>
        <v>0</v>
      </c>
      <c r="D1354" s="93">
        <f t="shared" si="277"/>
        <v>5</v>
      </c>
      <c r="E1354" s="97">
        <f t="shared" si="278"/>
        <v>5</v>
      </c>
      <c r="F1354" s="117">
        <f t="shared" si="283"/>
        <v>5</v>
      </c>
      <c r="G1354" s="42" t="s">
        <v>23629</v>
      </c>
      <c r="H1354" t="str">
        <f t="shared" si="280"/>
        <v>线球草</v>
      </c>
      <c r="I1354" s="124">
        <f t="shared" si="281"/>
        <v>5</v>
      </c>
    </row>
    <row r="1355" spans="1:9">
      <c r="B1355" s="40" t="s">
        <v>23301</v>
      </c>
      <c r="C1355" s="39">
        <f>Matrix!B2895</f>
        <v>0</v>
      </c>
      <c r="D1355" s="93">
        <f t="shared" si="277"/>
        <v>5</v>
      </c>
      <c r="E1355" s="97">
        <f t="shared" si="278"/>
        <v>5</v>
      </c>
      <c r="F1355" s="117">
        <f t="shared" si="283"/>
        <v>5</v>
      </c>
      <c r="G1355" s="42" t="s">
        <v>11570</v>
      </c>
      <c r="H1355" t="str">
        <f t="shared" si="280"/>
        <v>圣心百合</v>
      </c>
      <c r="I1355" s="124">
        <f t="shared" si="281"/>
        <v>5</v>
      </c>
    </row>
    <row r="1356" spans="1:9">
      <c r="B1356" s="40" t="s">
        <v>23302</v>
      </c>
      <c r="C1356" s="39">
        <f>Matrix!B2896</f>
        <v>0</v>
      </c>
      <c r="D1356" s="93">
        <f t="shared" si="277"/>
        <v>5</v>
      </c>
      <c r="E1356" s="97">
        <f t="shared" si="278"/>
        <v>5</v>
      </c>
      <c r="F1356" s="117">
        <f t="shared" si="283"/>
        <v>5</v>
      </c>
      <c r="G1356" s="42" t="s">
        <v>11571</v>
      </c>
      <c r="H1356" t="str">
        <f t="shared" si="280"/>
        <v>甜栗</v>
      </c>
      <c r="I1356" s="124">
        <f t="shared" si="281"/>
        <v>5</v>
      </c>
    </row>
    <row r="1357" spans="1:9">
      <c r="B1357" s="40" t="s">
        <v>23303</v>
      </c>
      <c r="C1357" s="39">
        <f>Matrix!B2897</f>
        <v>0</v>
      </c>
      <c r="D1357" s="93">
        <f t="shared" si="277"/>
        <v>5</v>
      </c>
      <c r="E1357" s="97">
        <f t="shared" si="278"/>
        <v>5</v>
      </c>
      <c r="F1357" s="117">
        <f t="shared" si="283"/>
        <v>5</v>
      </c>
      <c r="G1357" s="42" t="s">
        <v>11572</v>
      </c>
      <c r="H1357" t="str">
        <f t="shared" si="280"/>
        <v>马鞭草</v>
      </c>
      <c r="I1357" s="124">
        <f t="shared" si="281"/>
        <v>5</v>
      </c>
    </row>
    <row r="1358" spans="1:9">
      <c r="B1358" s="40" t="s">
        <v>23304</v>
      </c>
      <c r="C1358" s="39">
        <f>Matrix!B2898</f>
        <v>0</v>
      </c>
      <c r="D1358" s="93">
        <f t="shared" si="277"/>
        <v>5</v>
      </c>
      <c r="E1358" s="97">
        <f t="shared" si="278"/>
        <v>5</v>
      </c>
      <c r="F1358" s="117">
        <f t="shared" si="283"/>
        <v>5</v>
      </c>
      <c r="G1358" s="42" t="s">
        <v>11573</v>
      </c>
      <c r="H1358" t="str">
        <f t="shared" si="280"/>
        <v>葡萄</v>
      </c>
      <c r="I1358" s="124">
        <f t="shared" si="281"/>
        <v>5</v>
      </c>
    </row>
    <row r="1359" spans="1:9">
      <c r="B1359" s="40" t="s">
        <v>23305</v>
      </c>
      <c r="C1359" s="39">
        <f>Matrix!B2899</f>
        <v>0</v>
      </c>
      <c r="D1359" s="93">
        <f t="shared" si="277"/>
        <v>5</v>
      </c>
      <c r="E1359" s="97">
        <f t="shared" si="278"/>
        <v>5</v>
      </c>
      <c r="F1359" s="117">
        <f t="shared" si="283"/>
        <v>5</v>
      </c>
      <c r="G1359" s="42" t="s">
        <v>11574</v>
      </c>
      <c r="H1359" t="str">
        <f t="shared" si="280"/>
        <v>胡桃</v>
      </c>
      <c r="I1359" s="124">
        <f t="shared" si="281"/>
        <v>5</v>
      </c>
    </row>
    <row r="1360" spans="1:9">
      <c r="B1360" s="40" t="s">
        <v>23306</v>
      </c>
      <c r="C1360" s="39">
        <f>Matrix!B2900</f>
        <v>0</v>
      </c>
      <c r="D1360" s="93">
        <f t="shared" si="277"/>
        <v>5</v>
      </c>
      <c r="E1360" s="97">
        <f t="shared" si="278"/>
        <v>5</v>
      </c>
      <c r="F1360" s="117">
        <f t="shared" si="283"/>
        <v>5</v>
      </c>
      <c r="G1360" s="42" t="s">
        <v>11575</v>
      </c>
      <c r="H1360" t="str">
        <f t="shared" si="280"/>
        <v>水堇</v>
      </c>
      <c r="I1360" s="124">
        <f t="shared" si="281"/>
        <v>5</v>
      </c>
    </row>
    <row r="1361" spans="1:9">
      <c r="B1361" s="40" t="s">
        <v>23307</v>
      </c>
      <c r="C1361" s="39">
        <f>Matrix!B2901</f>
        <v>0</v>
      </c>
      <c r="D1361" s="93">
        <f t="shared" si="277"/>
        <v>5</v>
      </c>
      <c r="E1361" s="97">
        <f t="shared" si="278"/>
        <v>5</v>
      </c>
      <c r="F1361" s="117">
        <f t="shared" si="283"/>
        <v>5</v>
      </c>
      <c r="G1361" s="42" t="s">
        <v>23630</v>
      </c>
      <c r="H1361" t="str">
        <f t="shared" si="280"/>
        <v>白栗</v>
      </c>
      <c r="I1361" s="124">
        <f t="shared" si="281"/>
        <v>5</v>
      </c>
    </row>
    <row r="1362" spans="1:9">
      <c r="B1362" s="40" t="s">
        <v>23308</v>
      </c>
      <c r="C1362" s="39">
        <f>Matrix!B2902</f>
        <v>0</v>
      </c>
      <c r="D1362" s="93">
        <f t="shared" si="277"/>
        <v>5</v>
      </c>
      <c r="E1362" s="97">
        <f t="shared" si="278"/>
        <v>5</v>
      </c>
      <c r="F1362" s="117">
        <f t="shared" si="283"/>
        <v>5</v>
      </c>
      <c r="G1362" s="42" t="s">
        <v>11576</v>
      </c>
      <c r="H1362" t="str">
        <f t="shared" si="280"/>
        <v>野燕麦</v>
      </c>
      <c r="I1362" s="124">
        <f t="shared" si="281"/>
        <v>5</v>
      </c>
    </row>
    <row r="1363" spans="1:9">
      <c r="B1363" s="40" t="s">
        <v>23309</v>
      </c>
      <c r="C1363" s="39">
        <f>Matrix!B2903</f>
        <v>0</v>
      </c>
      <c r="D1363" s="93">
        <f t="shared" si="277"/>
        <v>5</v>
      </c>
      <c r="E1363" s="97">
        <f t="shared" si="278"/>
        <v>5</v>
      </c>
      <c r="F1363" s="117">
        <f t="shared" si="283"/>
        <v>5</v>
      </c>
      <c r="G1363" s="42" t="s">
        <v>11577</v>
      </c>
      <c r="H1363" t="str">
        <f t="shared" si="280"/>
        <v>野蔷薇</v>
      </c>
      <c r="I1363" s="124">
        <f t="shared" si="281"/>
        <v>5</v>
      </c>
    </row>
    <row r="1364" spans="1:9">
      <c r="B1364" s="40" t="s">
        <v>23310</v>
      </c>
      <c r="C1364" s="39">
        <f>Matrix!B2904</f>
        <v>0</v>
      </c>
      <c r="D1364" s="93">
        <f t="shared" si="277"/>
        <v>5</v>
      </c>
      <c r="E1364" s="97">
        <f t="shared" si="278"/>
        <v>5</v>
      </c>
      <c r="F1364" s="117">
        <f t="shared" si="283"/>
        <v>5</v>
      </c>
      <c r="G1364" s="42" t="s">
        <v>11578</v>
      </c>
      <c r="H1364" t="str">
        <f t="shared" si="280"/>
        <v>杨柳</v>
      </c>
      <c r="I1364" s="124">
        <f t="shared" si="281"/>
        <v>5</v>
      </c>
    </row>
    <row r="1365" spans="1:9">
      <c r="B1365" s="40" t="s">
        <v>23311</v>
      </c>
      <c r="C1365" s="39">
        <f>Matrix!B2905</f>
        <v>0</v>
      </c>
      <c r="D1365" s="93">
        <f t="shared" si="277"/>
        <v>5</v>
      </c>
      <c r="E1365" s="97">
        <f t="shared" si="278"/>
        <v>5</v>
      </c>
      <c r="F1365" s="117">
        <f t="shared" si="283"/>
        <v>5</v>
      </c>
      <c r="G1365" s="40" t="s">
        <v>23312</v>
      </c>
      <c r="H1365" t="str">
        <f t="shared" si="280"/>
        <v>急用配方</v>
      </c>
      <c r="I1365" s="124">
        <f t="shared" si="281"/>
        <v>5</v>
      </c>
    </row>
    <row r="1366" spans="1:9" ht="18" thickBot="1">
      <c r="A1366" s="54">
        <v>33</v>
      </c>
      <c r="B1366" s="54" t="s">
        <v>21890</v>
      </c>
      <c r="C1366" s="99"/>
      <c r="D1366" s="99"/>
      <c r="E1366" s="99"/>
      <c r="F1366" s="99"/>
      <c r="G1366" s="55"/>
    </row>
    <row r="1367" spans="1:9" ht="18" thickTop="1">
      <c r="B1367" s="40" t="s">
        <v>23313</v>
      </c>
      <c r="C1367" s="39">
        <f>Matrix!B4485</f>
        <v>0</v>
      </c>
      <c r="D1367" s="93">
        <f t="shared" ref="D1367:D1398" si="284">ROUNDUP(ABS(75-C1367)/Base_Value*emotion_factor,1)</f>
        <v>5</v>
      </c>
      <c r="E1367" s="97">
        <f t="shared" ref="E1367:E1398" si="285">IF(D1367&gt;Max_Value,Max_Value,IF(D1367&lt;0,0,D1367))</f>
        <v>5</v>
      </c>
      <c r="F1367" s="117">
        <f t="shared" ref="F1367:F1371" si="286">E1367</f>
        <v>5</v>
      </c>
      <c r="G1367" s="40" t="s">
        <v>11866</v>
      </c>
      <c r="H1367" t="str">
        <f>G1367</f>
        <v>鼠尾草</v>
      </c>
      <c r="I1367" s="124">
        <f>F1367</f>
        <v>5</v>
      </c>
    </row>
    <row r="1368" spans="1:9">
      <c r="B1368" s="40" t="s">
        <v>23314</v>
      </c>
      <c r="C1368" s="39">
        <f>Matrix!B4490</f>
        <v>0</v>
      </c>
      <c r="D1368" s="93">
        <f t="shared" si="284"/>
        <v>5</v>
      </c>
      <c r="E1368" s="97">
        <f t="shared" si="285"/>
        <v>5</v>
      </c>
      <c r="F1368" s="117">
        <f t="shared" si="286"/>
        <v>5</v>
      </c>
      <c r="G1368" s="40" t="s">
        <v>11867</v>
      </c>
      <c r="H1368" t="str">
        <f t="shared" ref="H1368:H1431" si="287">G1368</f>
        <v>黄蓍草</v>
      </c>
      <c r="I1368" s="124">
        <f t="shared" ref="I1368:I1386" si="288">F1368</f>
        <v>5</v>
      </c>
    </row>
    <row r="1369" spans="1:9">
      <c r="B1369" s="40" t="s">
        <v>23315</v>
      </c>
      <c r="C1369" s="39">
        <f>Matrix!B4491</f>
        <v>0</v>
      </c>
      <c r="D1369" s="93">
        <f t="shared" si="284"/>
        <v>5</v>
      </c>
      <c r="E1369" s="97">
        <f t="shared" si="285"/>
        <v>5</v>
      </c>
      <c r="F1369" s="117">
        <f t="shared" si="286"/>
        <v>5</v>
      </c>
      <c r="G1369" s="40" t="s">
        <v>11868</v>
      </c>
      <c r="H1369" t="str">
        <f t="shared" si="287"/>
        <v>百日草</v>
      </c>
      <c r="I1369" s="124">
        <f t="shared" si="288"/>
        <v>5</v>
      </c>
    </row>
    <row r="1370" spans="1:9">
      <c r="B1370" s="40" t="s">
        <v>23316</v>
      </c>
      <c r="C1370" s="39">
        <f>Matrix!B4496</f>
        <v>0</v>
      </c>
      <c r="D1370" s="93">
        <f t="shared" si="284"/>
        <v>5</v>
      </c>
      <c r="E1370" s="97">
        <f t="shared" si="285"/>
        <v>5</v>
      </c>
      <c r="F1370" s="117">
        <f t="shared" si="286"/>
        <v>5</v>
      </c>
      <c r="G1370" s="40" t="s">
        <v>11869</v>
      </c>
      <c r="H1370" t="str">
        <f t="shared" si="287"/>
        <v>芦荟</v>
      </c>
      <c r="I1370" s="124">
        <f t="shared" si="288"/>
        <v>5</v>
      </c>
    </row>
    <row r="1371" spans="1:9">
      <c r="B1371" s="40" t="s">
        <v>23317</v>
      </c>
      <c r="C1371" s="39">
        <f>Matrix!B4498</f>
        <v>0</v>
      </c>
      <c r="D1371" s="93">
        <f t="shared" si="284"/>
        <v>5</v>
      </c>
      <c r="E1371" s="97">
        <f t="shared" si="285"/>
        <v>5</v>
      </c>
      <c r="F1371" s="117">
        <f t="shared" si="286"/>
        <v>5</v>
      </c>
      <c r="G1371" s="40" t="s">
        <v>11870</v>
      </c>
      <c r="H1371" t="str">
        <f t="shared" si="287"/>
        <v>孤挺花</v>
      </c>
      <c r="I1371" s="124">
        <f t="shared" si="288"/>
        <v>5</v>
      </c>
    </row>
    <row r="1372" spans="1:9">
      <c r="B1372" s="40" t="s">
        <v>22122</v>
      </c>
      <c r="C1372" s="39">
        <f>Matrix!B4500</f>
        <v>0</v>
      </c>
      <c r="D1372" s="93">
        <f t="shared" si="284"/>
        <v>5</v>
      </c>
      <c r="E1372" s="97">
        <f t="shared" si="285"/>
        <v>5</v>
      </c>
      <c r="F1372" s="97">
        <f>MAX(E1372:E1373)</f>
        <v>5</v>
      </c>
      <c r="G1372" s="60" t="s">
        <v>11871</v>
      </c>
      <c r="H1372" t="str">
        <f t="shared" si="287"/>
        <v>曼陀罗</v>
      </c>
      <c r="I1372" s="124">
        <f t="shared" si="288"/>
        <v>5</v>
      </c>
    </row>
    <row r="1373" spans="1:9" hidden="1">
      <c r="B1373" s="44" t="s">
        <v>22123</v>
      </c>
      <c r="C1373" s="39">
        <f>Matrix!B4558</f>
        <v>0</v>
      </c>
      <c r="D1373" s="93">
        <f t="shared" si="284"/>
        <v>5</v>
      </c>
      <c r="E1373" s="97">
        <f t="shared" si="285"/>
        <v>5</v>
      </c>
      <c r="F1373" s="51"/>
      <c r="G1373" s="60"/>
      <c r="I1373" s="124"/>
    </row>
    <row r="1374" spans="1:9">
      <c r="B1374" s="40" t="s">
        <v>23318</v>
      </c>
      <c r="C1374" s="39">
        <f>Matrix!B4501</f>
        <v>0</v>
      </c>
      <c r="D1374" s="93">
        <f t="shared" si="284"/>
        <v>5</v>
      </c>
      <c r="E1374" s="97">
        <f t="shared" si="285"/>
        <v>5</v>
      </c>
      <c r="F1374" s="117">
        <f t="shared" ref="F1374:F1375" si="289">E1374</f>
        <v>5</v>
      </c>
      <c r="G1374" s="40" t="s">
        <v>11872</v>
      </c>
      <c r="H1374" t="str">
        <f t="shared" si="287"/>
        <v>杏</v>
      </c>
      <c r="I1374" s="124">
        <f t="shared" si="288"/>
        <v>5</v>
      </c>
    </row>
    <row r="1375" spans="1:9">
      <c r="B1375" s="40" t="s">
        <v>23319</v>
      </c>
      <c r="C1375" s="39">
        <f>Matrix!B4504</f>
        <v>0</v>
      </c>
      <c r="D1375" s="93">
        <f t="shared" si="284"/>
        <v>5</v>
      </c>
      <c r="E1375" s="97">
        <f t="shared" si="285"/>
        <v>5</v>
      </c>
      <c r="F1375" s="117">
        <f t="shared" si="289"/>
        <v>5</v>
      </c>
      <c r="G1375" s="40" t="s">
        <v>11873</v>
      </c>
      <c r="H1375" t="str">
        <f t="shared" si="287"/>
        <v>白桦</v>
      </c>
      <c r="I1375" s="124">
        <f t="shared" si="288"/>
        <v>5</v>
      </c>
    </row>
    <row r="1376" spans="1:9">
      <c r="B1376" s="40" t="s">
        <v>22150</v>
      </c>
      <c r="C1376" s="39">
        <f>Matrix!B4510</f>
        <v>0</v>
      </c>
      <c r="D1376" s="93">
        <f t="shared" si="284"/>
        <v>5</v>
      </c>
      <c r="E1376" s="97">
        <f t="shared" si="285"/>
        <v>5</v>
      </c>
      <c r="F1376" s="97">
        <f>MAX(E1376:E1377)</f>
        <v>5</v>
      </c>
      <c r="G1376" s="60" t="s">
        <v>11874</v>
      </c>
      <c r="H1376" t="str">
        <f t="shared" si="287"/>
        <v>琉璃苣</v>
      </c>
      <c r="I1376" s="124">
        <f t="shared" si="288"/>
        <v>5</v>
      </c>
    </row>
    <row r="1377" spans="2:9" hidden="1">
      <c r="B1377" s="40" t="s">
        <v>22151</v>
      </c>
      <c r="C1377" s="39">
        <f>Matrix!B4756</f>
        <v>0</v>
      </c>
      <c r="D1377" s="93">
        <f t="shared" si="284"/>
        <v>5</v>
      </c>
      <c r="E1377" s="97">
        <f t="shared" si="285"/>
        <v>5</v>
      </c>
      <c r="F1377" s="51"/>
      <c r="G1377" s="60"/>
      <c r="I1377" s="124"/>
    </row>
    <row r="1378" spans="2:9">
      <c r="B1378" s="40" t="s">
        <v>23320</v>
      </c>
      <c r="C1378" s="39">
        <f>Matrix!B4511</f>
        <v>0</v>
      </c>
      <c r="D1378" s="93">
        <f t="shared" si="284"/>
        <v>5</v>
      </c>
      <c r="E1378" s="97">
        <f t="shared" si="285"/>
        <v>5</v>
      </c>
      <c r="F1378" s="117">
        <f t="shared" ref="F1378:F1389" si="290">E1378</f>
        <v>5</v>
      </c>
      <c r="G1378" s="40" t="s">
        <v>11875</v>
      </c>
      <c r="H1378" t="str">
        <f t="shared" si="287"/>
        <v>金盏花</v>
      </c>
      <c r="I1378" s="124">
        <f t="shared" si="288"/>
        <v>5</v>
      </c>
    </row>
    <row r="1379" spans="2:9">
      <c r="B1379" s="40" t="s">
        <v>23321</v>
      </c>
      <c r="C1379" s="39">
        <f>Matrix!B4512</f>
        <v>0</v>
      </c>
      <c r="D1379" s="93">
        <f t="shared" si="284"/>
        <v>5</v>
      </c>
      <c r="E1379" s="97">
        <f t="shared" si="285"/>
        <v>5</v>
      </c>
      <c r="F1379" s="117">
        <f t="shared" si="290"/>
        <v>5</v>
      </c>
      <c r="G1379" s="40" t="s">
        <v>11876</v>
      </c>
      <c r="H1379" t="str">
        <f t="shared" si="287"/>
        <v>月桂</v>
      </c>
      <c r="I1379" s="124">
        <f t="shared" si="288"/>
        <v>5</v>
      </c>
    </row>
    <row r="1380" spans="2:9">
      <c r="B1380" s="40" t="s">
        <v>22130</v>
      </c>
      <c r="C1380" s="39">
        <f>Matrix!B4513</f>
        <v>0</v>
      </c>
      <c r="D1380" s="93">
        <f t="shared" si="284"/>
        <v>5</v>
      </c>
      <c r="E1380" s="97">
        <f t="shared" si="285"/>
        <v>5</v>
      </c>
      <c r="F1380" s="117">
        <f t="shared" si="290"/>
        <v>5</v>
      </c>
      <c r="G1380" s="40" t="s">
        <v>11877</v>
      </c>
      <c r="H1380" t="str">
        <f t="shared" si="287"/>
        <v>罂粟</v>
      </c>
      <c r="I1380" s="124">
        <f t="shared" si="288"/>
        <v>5</v>
      </c>
    </row>
    <row r="1381" spans="2:9">
      <c r="B1381" s="40" t="s">
        <v>23322</v>
      </c>
      <c r="C1381" s="39">
        <f>Matrix!B4516</f>
        <v>0</v>
      </c>
      <c r="D1381" s="93">
        <f t="shared" si="284"/>
        <v>5</v>
      </c>
      <c r="E1381" s="97">
        <f t="shared" si="285"/>
        <v>5</v>
      </c>
      <c r="F1381" s="117">
        <f t="shared" si="290"/>
        <v>5</v>
      </c>
      <c r="G1381" s="40" t="s">
        <v>11878</v>
      </c>
      <c r="H1381" t="str">
        <f t="shared" si="287"/>
        <v>玫瑰</v>
      </c>
      <c r="I1381" s="124">
        <f t="shared" si="288"/>
        <v>5</v>
      </c>
    </row>
    <row r="1382" spans="2:9">
      <c r="B1382" s="40" t="s">
        <v>23323</v>
      </c>
      <c r="C1382" s="39">
        <f>Matrix!B4517</f>
        <v>0</v>
      </c>
      <c r="D1382" s="93">
        <f t="shared" si="284"/>
        <v>5</v>
      </c>
      <c r="E1382" s="97">
        <f t="shared" si="285"/>
        <v>5</v>
      </c>
      <c r="F1382" s="117">
        <f t="shared" si="290"/>
        <v>5</v>
      </c>
      <c r="G1382" s="40" t="s">
        <v>11879</v>
      </c>
      <c r="H1382" t="str">
        <f t="shared" si="287"/>
        <v>香柏</v>
      </c>
      <c r="I1382" s="124">
        <f t="shared" si="288"/>
        <v>5</v>
      </c>
    </row>
    <row r="1383" spans="2:9">
      <c r="B1383" s="44" t="s">
        <v>23324</v>
      </c>
      <c r="C1383" s="39">
        <f>Matrix!B4519</f>
        <v>0</v>
      </c>
      <c r="D1383" s="93">
        <f t="shared" si="284"/>
        <v>5</v>
      </c>
      <c r="E1383" s="97">
        <f t="shared" si="285"/>
        <v>5</v>
      </c>
      <c r="F1383" s="117">
        <f t="shared" si="290"/>
        <v>5</v>
      </c>
      <c r="G1383" s="40" t="s">
        <v>11880</v>
      </c>
      <c r="H1383" t="str">
        <f t="shared" si="287"/>
        <v>龙舌兰</v>
      </c>
      <c r="I1383" s="124">
        <f t="shared" si="288"/>
        <v>5</v>
      </c>
    </row>
    <row r="1384" spans="2:9">
      <c r="B1384" s="44" t="s">
        <v>23325</v>
      </c>
      <c r="C1384" s="39">
        <f>Matrix!B4521</f>
        <v>0</v>
      </c>
      <c r="D1384" s="93">
        <f t="shared" si="284"/>
        <v>5</v>
      </c>
      <c r="E1384" s="97">
        <f t="shared" si="285"/>
        <v>5</v>
      </c>
      <c r="F1384" s="117">
        <f t="shared" si="290"/>
        <v>5</v>
      </c>
      <c r="G1384" s="40" t="s">
        <v>11881</v>
      </c>
      <c r="H1384" t="str">
        <f t="shared" si="287"/>
        <v>德国甘菊</v>
      </c>
      <c r="I1384" s="124">
        <f t="shared" si="288"/>
        <v>5</v>
      </c>
    </row>
    <row r="1385" spans="2:9">
      <c r="B1385" s="44" t="s">
        <v>23326</v>
      </c>
      <c r="C1385" s="39">
        <f>Matrix!B4525</f>
        <v>0</v>
      </c>
      <c r="D1385" s="93">
        <f t="shared" si="284"/>
        <v>5</v>
      </c>
      <c r="E1385" s="97">
        <f t="shared" si="285"/>
        <v>5</v>
      </c>
      <c r="F1385" s="117">
        <f t="shared" si="290"/>
        <v>5</v>
      </c>
      <c r="G1385" s="40" t="s">
        <v>11882</v>
      </c>
      <c r="H1385" t="str">
        <f t="shared" si="287"/>
        <v>铁线莲</v>
      </c>
      <c r="I1385" s="124">
        <f t="shared" si="288"/>
        <v>5</v>
      </c>
    </row>
    <row r="1386" spans="2:9">
      <c r="B1386" s="44" t="s">
        <v>23327</v>
      </c>
      <c r="C1386" s="39">
        <f>Matrix!B4535</f>
        <v>0</v>
      </c>
      <c r="D1386" s="93">
        <f t="shared" si="284"/>
        <v>5</v>
      </c>
      <c r="E1386" s="97">
        <f t="shared" si="285"/>
        <v>5</v>
      </c>
      <c r="F1386" s="117">
        <f t="shared" si="290"/>
        <v>5</v>
      </c>
      <c r="G1386" s="40" t="s">
        <v>11883</v>
      </c>
      <c r="H1386" t="str">
        <f t="shared" si="287"/>
        <v>野生蔷薇</v>
      </c>
      <c r="I1386" s="124">
        <f t="shared" si="288"/>
        <v>5</v>
      </c>
    </row>
    <row r="1387" spans="2:9">
      <c r="B1387" s="44" t="s">
        <v>23328</v>
      </c>
      <c r="C1387" s="39">
        <f>Matrix!B4537</f>
        <v>0</v>
      </c>
      <c r="D1387" s="93">
        <f t="shared" si="284"/>
        <v>5</v>
      </c>
      <c r="E1387" s="97">
        <f t="shared" si="285"/>
        <v>5</v>
      </c>
      <c r="F1387" s="117">
        <f t="shared" si="290"/>
        <v>5</v>
      </c>
      <c r="G1387" s="40" t="s">
        <v>11884</v>
      </c>
      <c r="H1387" t="str">
        <f t="shared" si="287"/>
        <v>榆树</v>
      </c>
      <c r="I1387" s="124">
        <f t="shared" ref="I1387:I1407" si="291">F1387</f>
        <v>5</v>
      </c>
    </row>
    <row r="1388" spans="2:9">
      <c r="B1388" s="44" t="s">
        <v>23329</v>
      </c>
      <c r="C1388" s="39">
        <f>Matrix!B4538</f>
        <v>0</v>
      </c>
      <c r="D1388" s="93">
        <f t="shared" si="284"/>
        <v>5</v>
      </c>
      <c r="E1388" s="97">
        <f t="shared" si="285"/>
        <v>5</v>
      </c>
      <c r="F1388" s="117">
        <f t="shared" si="290"/>
        <v>5</v>
      </c>
      <c r="G1388" s="40" t="s">
        <v>11885</v>
      </c>
      <c r="H1388" t="str">
        <f t="shared" si="287"/>
        <v>桉树</v>
      </c>
      <c r="I1388" s="124">
        <f t="shared" si="291"/>
        <v>5</v>
      </c>
    </row>
    <row r="1389" spans="2:9">
      <c r="B1389" s="44" t="s">
        <v>23330</v>
      </c>
      <c r="C1389" s="39">
        <f>Matrix!B4539</f>
        <v>0</v>
      </c>
      <c r="D1389" s="93">
        <f t="shared" si="284"/>
        <v>5</v>
      </c>
      <c r="E1389" s="97">
        <f t="shared" si="285"/>
        <v>5</v>
      </c>
      <c r="F1389" s="117">
        <f t="shared" si="290"/>
        <v>5</v>
      </c>
      <c r="G1389" s="40" t="s">
        <v>11886</v>
      </c>
      <c r="H1389" t="str">
        <f t="shared" si="287"/>
        <v>小米草</v>
      </c>
      <c r="I1389" s="124">
        <f t="shared" si="291"/>
        <v>5</v>
      </c>
    </row>
    <row r="1390" spans="2:9">
      <c r="B1390" s="44" t="s">
        <v>22119</v>
      </c>
      <c r="C1390" s="39">
        <f>Matrix!B4540</f>
        <v>0</v>
      </c>
      <c r="D1390" s="93">
        <f t="shared" si="284"/>
        <v>5</v>
      </c>
      <c r="E1390" s="97">
        <f t="shared" si="285"/>
        <v>5</v>
      </c>
      <c r="F1390" s="97">
        <f>MAX(E1390:E1391)</f>
        <v>5</v>
      </c>
      <c r="G1390" s="60" t="s">
        <v>11887</v>
      </c>
      <c r="H1390" t="str">
        <f t="shared" si="287"/>
        <v>无花果</v>
      </c>
      <c r="I1390" s="124">
        <f t="shared" si="291"/>
        <v>5</v>
      </c>
    </row>
    <row r="1391" spans="2:9" hidden="1">
      <c r="B1391" s="40" t="s">
        <v>22120</v>
      </c>
      <c r="C1391" s="39">
        <f>Matrix!B4780</f>
        <v>0</v>
      </c>
      <c r="D1391" s="93">
        <f t="shared" si="284"/>
        <v>5</v>
      </c>
      <c r="E1391" s="97">
        <f t="shared" si="285"/>
        <v>5</v>
      </c>
      <c r="F1391" s="110"/>
      <c r="G1391" s="60"/>
      <c r="I1391" s="124"/>
    </row>
    <row r="1392" spans="2:9">
      <c r="B1392" s="44" t="s">
        <v>23325</v>
      </c>
      <c r="C1392" s="39">
        <f>Matrix!B4521</f>
        <v>0</v>
      </c>
      <c r="D1392" s="93">
        <f t="shared" si="284"/>
        <v>5</v>
      </c>
      <c r="E1392" s="97">
        <f t="shared" si="285"/>
        <v>5</v>
      </c>
      <c r="F1392" s="117">
        <f t="shared" ref="F1392:F1438" si="292">E1392</f>
        <v>5</v>
      </c>
      <c r="G1392" s="40" t="s">
        <v>11888</v>
      </c>
      <c r="H1392" t="str">
        <f t="shared" si="287"/>
        <v>勿忘草</v>
      </c>
      <c r="I1392" s="124">
        <f t="shared" si="291"/>
        <v>5</v>
      </c>
    </row>
    <row r="1393" spans="2:9">
      <c r="B1393" s="44" t="s">
        <v>23331</v>
      </c>
      <c r="C1393" s="39">
        <f>Matrix!B4522</f>
        <v>0</v>
      </c>
      <c r="D1393" s="93">
        <f t="shared" si="284"/>
        <v>5</v>
      </c>
      <c r="E1393" s="97">
        <f t="shared" si="285"/>
        <v>5</v>
      </c>
      <c r="F1393" s="117">
        <f t="shared" si="292"/>
        <v>5</v>
      </c>
      <c r="G1393" s="40" t="s">
        <v>11889</v>
      </c>
      <c r="H1393" t="str">
        <f t="shared" si="287"/>
        <v>栀子</v>
      </c>
      <c r="I1393" s="124">
        <f t="shared" si="291"/>
        <v>5</v>
      </c>
    </row>
    <row r="1394" spans="2:9">
      <c r="B1394" s="44" t="s">
        <v>23332</v>
      </c>
      <c r="C1394" s="39">
        <f>Matrix!B4548</f>
        <v>0</v>
      </c>
      <c r="D1394" s="93">
        <f t="shared" si="284"/>
        <v>5</v>
      </c>
      <c r="E1394" s="97">
        <f t="shared" si="285"/>
        <v>5</v>
      </c>
      <c r="F1394" s="117">
        <f t="shared" si="292"/>
        <v>5</v>
      </c>
      <c r="G1394" s="40" t="s">
        <v>11890</v>
      </c>
      <c r="H1394" t="str">
        <f t="shared" si="287"/>
        <v>黄花</v>
      </c>
      <c r="I1394" s="124">
        <f t="shared" si="291"/>
        <v>5</v>
      </c>
    </row>
    <row r="1395" spans="2:9">
      <c r="B1395" s="44" t="s">
        <v>23333</v>
      </c>
      <c r="C1395" s="39">
        <f>Matrix!B4549</f>
        <v>0</v>
      </c>
      <c r="D1395" s="93">
        <f t="shared" si="284"/>
        <v>5</v>
      </c>
      <c r="E1395" s="97">
        <f t="shared" si="285"/>
        <v>5</v>
      </c>
      <c r="F1395" s="117">
        <f t="shared" si="292"/>
        <v>5</v>
      </c>
      <c r="G1395" s="40" t="s">
        <v>11891</v>
      </c>
      <c r="H1395" t="str">
        <f t="shared" si="287"/>
        <v>白毛崀</v>
      </c>
      <c r="I1395" s="124">
        <f t="shared" si="291"/>
        <v>5</v>
      </c>
    </row>
    <row r="1396" spans="2:9">
      <c r="B1396" s="44" t="s">
        <v>23334</v>
      </c>
      <c r="C1396" s="39">
        <f>Matrix!B4550</f>
        <v>0</v>
      </c>
      <c r="D1396" s="93">
        <f t="shared" si="284"/>
        <v>5</v>
      </c>
      <c r="E1396" s="97">
        <f t="shared" si="285"/>
        <v>5</v>
      </c>
      <c r="F1396" s="117">
        <f t="shared" si="292"/>
        <v>5</v>
      </c>
      <c r="G1396" s="40" t="s">
        <v>11892</v>
      </c>
      <c r="H1396" t="str">
        <f t="shared" si="287"/>
        <v>葡萄柚</v>
      </c>
      <c r="I1396" s="124">
        <f t="shared" si="291"/>
        <v>5</v>
      </c>
    </row>
    <row r="1397" spans="2:9">
      <c r="B1397" s="44" t="s">
        <v>23335</v>
      </c>
      <c r="C1397" s="39">
        <f>Matrix!B4556</f>
        <v>0</v>
      </c>
      <c r="D1397" s="93">
        <f t="shared" si="284"/>
        <v>5</v>
      </c>
      <c r="E1397" s="97">
        <f t="shared" si="285"/>
        <v>5</v>
      </c>
      <c r="F1397" s="117">
        <f t="shared" si="292"/>
        <v>5</v>
      </c>
      <c r="G1397" s="40" t="s">
        <v>11893</v>
      </c>
      <c r="H1397" t="str">
        <f t="shared" si="287"/>
        <v>蛇麻花</v>
      </c>
      <c r="I1397" s="124">
        <f t="shared" si="291"/>
        <v>5</v>
      </c>
    </row>
    <row r="1398" spans="2:9">
      <c r="B1398" s="44" t="s">
        <v>23336</v>
      </c>
      <c r="C1398" s="39">
        <f>Matrix!B4557</f>
        <v>0</v>
      </c>
      <c r="D1398" s="93">
        <f t="shared" si="284"/>
        <v>5</v>
      </c>
      <c r="E1398" s="97">
        <f t="shared" si="285"/>
        <v>5</v>
      </c>
      <c r="F1398" s="117">
        <f t="shared" si="292"/>
        <v>5</v>
      </c>
      <c r="G1398" s="40" t="s">
        <v>11894</v>
      </c>
      <c r="H1398" t="str">
        <f t="shared" si="287"/>
        <v>茉莉</v>
      </c>
      <c r="I1398" s="124">
        <f t="shared" si="291"/>
        <v>5</v>
      </c>
    </row>
    <row r="1399" spans="2:9">
      <c r="B1399" s="44" t="s">
        <v>23337</v>
      </c>
      <c r="C1399" s="39">
        <f>Matrix!B4563</f>
        <v>0</v>
      </c>
      <c r="D1399" s="93">
        <f t="shared" ref="D1399:D1430" si="293">ROUNDUP(ABS(75-C1399)/Base_Value*emotion_factor,1)</f>
        <v>5</v>
      </c>
      <c r="E1399" s="97">
        <f t="shared" ref="E1399:E1430" si="294">IF(D1399&gt;Max_Value,Max_Value,IF(D1399&lt;0,0,D1399))</f>
        <v>5</v>
      </c>
      <c r="F1399" s="117">
        <f t="shared" si="292"/>
        <v>5</v>
      </c>
      <c r="G1399" s="40" t="s">
        <v>11895</v>
      </c>
      <c r="H1399" t="str">
        <f t="shared" si="287"/>
        <v>熏衣草</v>
      </c>
      <c r="I1399" s="124">
        <f t="shared" si="291"/>
        <v>5</v>
      </c>
    </row>
    <row r="1400" spans="2:9">
      <c r="B1400" s="44" t="s">
        <v>23338</v>
      </c>
      <c r="C1400" s="39">
        <f>Matrix!B4576</f>
        <v>0</v>
      </c>
      <c r="D1400" s="93">
        <f t="shared" si="293"/>
        <v>5</v>
      </c>
      <c r="E1400" s="97">
        <f t="shared" si="294"/>
        <v>5</v>
      </c>
      <c r="F1400" s="117">
        <f t="shared" si="292"/>
        <v>5</v>
      </c>
      <c r="G1400" s="40" t="s">
        <v>11896</v>
      </c>
      <c r="H1400" t="str">
        <f t="shared" si="287"/>
        <v>肉豆蔻</v>
      </c>
      <c r="I1400" s="124">
        <f t="shared" si="291"/>
        <v>5</v>
      </c>
    </row>
    <row r="1401" spans="2:9">
      <c r="B1401" s="44" t="s">
        <v>23339</v>
      </c>
      <c r="C1401" s="39">
        <f>Matrix!B4579</f>
        <v>0</v>
      </c>
      <c r="D1401" s="93">
        <f t="shared" si="293"/>
        <v>5</v>
      </c>
      <c r="E1401" s="97">
        <f t="shared" si="294"/>
        <v>5</v>
      </c>
      <c r="F1401" s="117">
        <f t="shared" si="292"/>
        <v>5</v>
      </c>
      <c r="G1401" s="40" t="s">
        <v>11897</v>
      </c>
      <c r="H1401" t="str">
        <f t="shared" si="287"/>
        <v>橙子</v>
      </c>
      <c r="I1401" s="124">
        <f t="shared" si="291"/>
        <v>5</v>
      </c>
    </row>
    <row r="1402" spans="2:9">
      <c r="B1402" s="44" t="s">
        <v>23340</v>
      </c>
      <c r="C1402" s="39">
        <f>Matrix!B4583</f>
        <v>0</v>
      </c>
      <c r="D1402" s="93">
        <f t="shared" si="293"/>
        <v>5</v>
      </c>
      <c r="E1402" s="97">
        <f t="shared" si="294"/>
        <v>5</v>
      </c>
      <c r="F1402" s="117">
        <f t="shared" si="292"/>
        <v>5</v>
      </c>
      <c r="G1402" s="40" t="s">
        <v>11898</v>
      </c>
      <c r="H1402" t="str">
        <f t="shared" si="287"/>
        <v>西番莲</v>
      </c>
      <c r="I1402" s="124">
        <f t="shared" si="291"/>
        <v>5</v>
      </c>
    </row>
    <row r="1403" spans="2:9">
      <c r="B1403" s="44" t="s">
        <v>23341</v>
      </c>
      <c r="C1403" s="39">
        <f>Matrix!B4592</f>
        <v>0</v>
      </c>
      <c r="D1403" s="93">
        <f t="shared" si="293"/>
        <v>5</v>
      </c>
      <c r="E1403" s="97">
        <f t="shared" si="294"/>
        <v>5</v>
      </c>
      <c r="F1403" s="117">
        <f t="shared" si="292"/>
        <v>5</v>
      </c>
      <c r="G1403" s="40" t="s">
        <v>11899</v>
      </c>
      <c r="H1403" t="str">
        <f t="shared" si="287"/>
        <v>石榴</v>
      </c>
      <c r="I1403" s="124">
        <f t="shared" si="291"/>
        <v>5</v>
      </c>
    </row>
    <row r="1404" spans="2:9">
      <c r="B1404" s="44" t="s">
        <v>23320</v>
      </c>
      <c r="C1404" s="39">
        <f>Matrix!B4511</f>
        <v>0</v>
      </c>
      <c r="D1404" s="93">
        <f t="shared" si="293"/>
        <v>5</v>
      </c>
      <c r="E1404" s="97">
        <f t="shared" si="294"/>
        <v>5</v>
      </c>
      <c r="F1404" s="117">
        <f t="shared" si="292"/>
        <v>5</v>
      </c>
      <c r="G1404" s="40" t="s">
        <v>11900</v>
      </c>
      <c r="H1404" t="str">
        <f t="shared" si="287"/>
        <v>迷迭香</v>
      </c>
      <c r="I1404" s="124">
        <f t="shared" si="291"/>
        <v>5</v>
      </c>
    </row>
    <row r="1405" spans="2:9">
      <c r="B1405" s="44" t="s">
        <v>23321</v>
      </c>
      <c r="C1405" s="39">
        <f>Matrix!B4512</f>
        <v>0</v>
      </c>
      <c r="D1405" s="93">
        <f t="shared" si="293"/>
        <v>5</v>
      </c>
      <c r="E1405" s="97">
        <f t="shared" si="294"/>
        <v>5</v>
      </c>
      <c r="F1405" s="117">
        <f t="shared" si="292"/>
        <v>5</v>
      </c>
      <c r="G1405" s="40" t="s">
        <v>11901</v>
      </c>
      <c r="H1405" t="str">
        <f t="shared" si="287"/>
        <v>仙人掌</v>
      </c>
      <c r="I1405" s="124">
        <f t="shared" si="291"/>
        <v>5</v>
      </c>
    </row>
    <row r="1406" spans="2:9">
      <c r="B1406" s="44" t="s">
        <v>23342</v>
      </c>
      <c r="C1406" s="39">
        <f>Matrix!B4515</f>
        <v>0</v>
      </c>
      <c r="D1406" s="93">
        <f t="shared" si="293"/>
        <v>5</v>
      </c>
      <c r="E1406" s="97">
        <f t="shared" si="294"/>
        <v>5</v>
      </c>
      <c r="F1406" s="117">
        <f t="shared" si="292"/>
        <v>5</v>
      </c>
      <c r="G1406" s="40" t="s">
        <v>11902</v>
      </c>
      <c r="H1406" t="str">
        <f t="shared" si="287"/>
        <v>含羞草</v>
      </c>
      <c r="I1406" s="124">
        <f t="shared" si="291"/>
        <v>5</v>
      </c>
    </row>
    <row r="1407" spans="2:9">
      <c r="B1407" s="40" t="s">
        <v>23343</v>
      </c>
      <c r="C1407" s="39">
        <f>Matrix!B4620</f>
        <v>0</v>
      </c>
      <c r="D1407" s="93">
        <f t="shared" si="293"/>
        <v>5</v>
      </c>
      <c r="E1407" s="97">
        <f t="shared" si="294"/>
        <v>5</v>
      </c>
      <c r="F1407" s="117">
        <f t="shared" si="292"/>
        <v>5</v>
      </c>
      <c r="G1407" s="40" t="s">
        <v>11903</v>
      </c>
      <c r="H1407" t="str">
        <f t="shared" si="287"/>
        <v>金鱼草</v>
      </c>
      <c r="I1407" s="124">
        <f t="shared" si="291"/>
        <v>5</v>
      </c>
    </row>
    <row r="1408" spans="2:9">
      <c r="B1408" s="40" t="s">
        <v>23344</v>
      </c>
      <c r="C1408" s="39">
        <f>Matrix!B4625</f>
        <v>0</v>
      </c>
      <c r="D1408" s="93">
        <f t="shared" si="293"/>
        <v>5</v>
      </c>
      <c r="E1408" s="97">
        <f t="shared" si="294"/>
        <v>5</v>
      </c>
      <c r="F1408" s="117">
        <f t="shared" si="292"/>
        <v>5</v>
      </c>
      <c r="G1408" s="40" t="s">
        <v>11904</v>
      </c>
      <c r="H1408" t="str">
        <f>G1408</f>
        <v>艾菊</v>
      </c>
      <c r="I1408" s="124">
        <f>F1408</f>
        <v>5</v>
      </c>
    </row>
    <row r="1409" spans="2:9">
      <c r="B1409" s="40" t="s">
        <v>23345</v>
      </c>
      <c r="C1409" s="39">
        <f>Matrix!B4628</f>
        <v>0</v>
      </c>
      <c r="D1409" s="93">
        <f t="shared" si="293"/>
        <v>5</v>
      </c>
      <c r="E1409" s="97">
        <f t="shared" si="294"/>
        <v>5</v>
      </c>
      <c r="F1409" s="117">
        <f t="shared" si="292"/>
        <v>5</v>
      </c>
      <c r="G1409" s="40" t="s">
        <v>11905</v>
      </c>
      <c r="H1409" t="str">
        <f t="shared" si="287"/>
        <v>香草</v>
      </c>
      <c r="I1409" s="124">
        <f t="shared" ref="I1409:I1425" si="295">F1409</f>
        <v>5</v>
      </c>
    </row>
    <row r="1410" spans="2:9">
      <c r="B1410" s="40" t="s">
        <v>23346</v>
      </c>
      <c r="C1410" s="39">
        <f>Matrix!B4632</f>
        <v>0</v>
      </c>
      <c r="D1410" s="93">
        <f t="shared" si="293"/>
        <v>5</v>
      </c>
      <c r="E1410" s="97">
        <f t="shared" si="294"/>
        <v>5</v>
      </c>
      <c r="F1410" s="117">
        <f t="shared" si="292"/>
        <v>5</v>
      </c>
      <c r="G1410" s="40" t="s">
        <v>11906</v>
      </c>
      <c r="H1410" t="str">
        <f t="shared" si="287"/>
        <v>金缕梅</v>
      </c>
      <c r="I1410" s="124">
        <f t="shared" si="295"/>
        <v>5</v>
      </c>
    </row>
    <row r="1411" spans="2:9">
      <c r="B1411" s="40" t="s">
        <v>23347</v>
      </c>
      <c r="C1411" s="39">
        <f>Matrix!B4633</f>
        <v>0</v>
      </c>
      <c r="D1411" s="93">
        <f t="shared" si="293"/>
        <v>5</v>
      </c>
      <c r="E1411" s="97">
        <f t="shared" si="294"/>
        <v>5</v>
      </c>
      <c r="F1411" s="117">
        <f t="shared" si="292"/>
        <v>5</v>
      </c>
      <c r="G1411" s="40" t="s">
        <v>11907</v>
      </c>
      <c r="H1411" t="str">
        <f t="shared" si="287"/>
        <v>白蓍草</v>
      </c>
      <c r="I1411" s="124">
        <f t="shared" si="295"/>
        <v>5</v>
      </c>
    </row>
    <row r="1412" spans="2:9">
      <c r="B1412" s="40" t="s">
        <v>23348</v>
      </c>
      <c r="C1412" s="39">
        <f>Matrix!B4637</f>
        <v>0</v>
      </c>
      <c r="D1412" s="93">
        <f t="shared" si="293"/>
        <v>5</v>
      </c>
      <c r="E1412" s="97">
        <f t="shared" si="294"/>
        <v>5</v>
      </c>
      <c r="F1412" s="117">
        <f t="shared" si="292"/>
        <v>5</v>
      </c>
      <c r="G1412" s="40" t="s">
        <v>11908</v>
      </c>
      <c r="H1412" t="str">
        <f t="shared" si="287"/>
        <v>兰花</v>
      </c>
      <c r="I1412" s="124">
        <f t="shared" si="295"/>
        <v>5</v>
      </c>
    </row>
    <row r="1413" spans="2:9">
      <c r="B1413" s="40" t="s">
        <v>23349</v>
      </c>
      <c r="C1413" s="39">
        <f>Matrix!B4659</f>
        <v>0</v>
      </c>
      <c r="D1413" s="93">
        <f t="shared" si="293"/>
        <v>5</v>
      </c>
      <c r="E1413" s="97">
        <f t="shared" si="294"/>
        <v>5</v>
      </c>
      <c r="F1413" s="117">
        <f t="shared" si="292"/>
        <v>5</v>
      </c>
      <c r="G1413" s="40" t="s">
        <v>11909</v>
      </c>
      <c r="H1413" t="str">
        <f t="shared" si="287"/>
        <v>栎树</v>
      </c>
      <c r="I1413" s="124">
        <f t="shared" si="295"/>
        <v>5</v>
      </c>
    </row>
    <row r="1414" spans="2:9">
      <c r="B1414" s="40" t="s">
        <v>23350</v>
      </c>
      <c r="C1414" s="39">
        <f>Matrix!B4663</f>
        <v>0</v>
      </c>
      <c r="D1414" s="93">
        <f t="shared" si="293"/>
        <v>5</v>
      </c>
      <c r="E1414" s="97">
        <f t="shared" si="294"/>
        <v>5</v>
      </c>
      <c r="F1414" s="117">
        <f t="shared" si="292"/>
        <v>5</v>
      </c>
      <c r="G1414" s="40" t="s">
        <v>11910</v>
      </c>
      <c r="H1414" t="str">
        <f t="shared" si="287"/>
        <v>风铃草</v>
      </c>
      <c r="I1414" s="124">
        <f t="shared" si="295"/>
        <v>5</v>
      </c>
    </row>
    <row r="1415" spans="2:9">
      <c r="B1415" s="40" t="s">
        <v>23351</v>
      </c>
      <c r="C1415" s="39">
        <f>Matrix!B4667</f>
        <v>0</v>
      </c>
      <c r="D1415" s="93">
        <f t="shared" si="293"/>
        <v>5</v>
      </c>
      <c r="E1415" s="97">
        <f t="shared" si="294"/>
        <v>5</v>
      </c>
      <c r="F1415" s="117">
        <f t="shared" si="292"/>
        <v>5</v>
      </c>
      <c r="G1415" s="40" t="s">
        <v>11911</v>
      </c>
      <c r="H1415" t="str">
        <f t="shared" si="287"/>
        <v>晚樱草</v>
      </c>
      <c r="I1415" s="124">
        <f t="shared" si="295"/>
        <v>5</v>
      </c>
    </row>
    <row r="1416" spans="2:9">
      <c r="B1416" s="40" t="s">
        <v>23352</v>
      </c>
      <c r="C1416" s="39">
        <f>Matrix!B4669</f>
        <v>0</v>
      </c>
      <c r="D1416" s="93">
        <f t="shared" si="293"/>
        <v>5</v>
      </c>
      <c r="E1416" s="97">
        <f t="shared" si="294"/>
        <v>5</v>
      </c>
      <c r="F1416" s="117">
        <f t="shared" si="292"/>
        <v>5</v>
      </c>
      <c r="G1416" s="40" t="s">
        <v>11912</v>
      </c>
      <c r="H1416" t="str">
        <f t="shared" si="287"/>
        <v>鸢尾</v>
      </c>
      <c r="I1416" s="124">
        <f t="shared" si="295"/>
        <v>5</v>
      </c>
    </row>
    <row r="1417" spans="2:9">
      <c r="B1417" s="40" t="s">
        <v>23353</v>
      </c>
      <c r="C1417" s="39">
        <f>Matrix!B4677</f>
        <v>0</v>
      </c>
      <c r="D1417" s="93">
        <f t="shared" si="293"/>
        <v>5</v>
      </c>
      <c r="E1417" s="97">
        <f t="shared" si="294"/>
        <v>5</v>
      </c>
      <c r="F1417" s="117">
        <f t="shared" si="292"/>
        <v>5</v>
      </c>
      <c r="G1417" s="40" t="s">
        <v>11913</v>
      </c>
      <c r="H1417" t="str">
        <f t="shared" si="287"/>
        <v>紫罗兰</v>
      </c>
      <c r="I1417" s="124">
        <f t="shared" si="295"/>
        <v>5</v>
      </c>
    </row>
    <row r="1418" spans="2:9">
      <c r="B1418" s="40" t="s">
        <v>23354</v>
      </c>
      <c r="C1418" s="39">
        <f>Matrix!B4689</f>
        <v>0</v>
      </c>
      <c r="D1418" s="93">
        <f t="shared" si="293"/>
        <v>5</v>
      </c>
      <c r="E1418" s="97">
        <f t="shared" si="294"/>
        <v>5</v>
      </c>
      <c r="F1418" s="117">
        <f t="shared" si="292"/>
        <v>5</v>
      </c>
      <c r="G1418" s="40" t="s">
        <v>11449</v>
      </c>
      <c r="H1418" t="str">
        <f t="shared" si="287"/>
        <v>薄荷</v>
      </c>
      <c r="I1418" s="124">
        <f t="shared" si="295"/>
        <v>5</v>
      </c>
    </row>
    <row r="1419" spans="2:9">
      <c r="B1419" s="40" t="s">
        <v>23355</v>
      </c>
      <c r="C1419" s="39">
        <f>Matrix!B4682</f>
        <v>0</v>
      </c>
      <c r="D1419" s="93">
        <f t="shared" si="293"/>
        <v>5</v>
      </c>
      <c r="E1419" s="97">
        <f t="shared" si="294"/>
        <v>5</v>
      </c>
      <c r="F1419" s="117">
        <f t="shared" si="292"/>
        <v>5</v>
      </c>
      <c r="G1419" s="40" t="s">
        <v>11931</v>
      </c>
      <c r="H1419" t="str">
        <f t="shared" si="287"/>
        <v>凤凰木</v>
      </c>
      <c r="I1419" s="124">
        <f t="shared" si="295"/>
        <v>5</v>
      </c>
    </row>
    <row r="1420" spans="2:9">
      <c r="B1420" s="40" t="s">
        <v>23356</v>
      </c>
      <c r="C1420" s="39">
        <f>Matrix!B4686</f>
        <v>0</v>
      </c>
      <c r="D1420" s="93">
        <f t="shared" si="293"/>
        <v>5</v>
      </c>
      <c r="E1420" s="97">
        <f t="shared" si="294"/>
        <v>5</v>
      </c>
      <c r="F1420" s="117">
        <f t="shared" si="292"/>
        <v>5</v>
      </c>
      <c r="G1420" s="40" t="s">
        <v>11932</v>
      </c>
      <c r="H1420" t="str">
        <f t="shared" si="287"/>
        <v>木棉花</v>
      </c>
      <c r="I1420" s="124">
        <f t="shared" si="295"/>
        <v>5</v>
      </c>
    </row>
    <row r="1421" spans="2:9">
      <c r="B1421" s="40" t="s">
        <v>23357</v>
      </c>
      <c r="C1421" s="39">
        <f>Matrix!B4712</f>
        <v>0</v>
      </c>
      <c r="D1421" s="93">
        <f t="shared" si="293"/>
        <v>5</v>
      </c>
      <c r="E1421" s="97">
        <f t="shared" si="294"/>
        <v>5</v>
      </c>
      <c r="F1421" s="117">
        <f t="shared" si="292"/>
        <v>5</v>
      </c>
      <c r="G1421" s="40" t="s">
        <v>11914</v>
      </c>
      <c r="H1421" t="str">
        <f t="shared" si="287"/>
        <v>紫藤</v>
      </c>
      <c r="I1421" s="124">
        <f t="shared" si="295"/>
        <v>5</v>
      </c>
    </row>
    <row r="1422" spans="2:9">
      <c r="B1422" s="40" t="s">
        <v>23358</v>
      </c>
      <c r="C1422" s="39">
        <f>Matrix!B4713</f>
        <v>0</v>
      </c>
      <c r="D1422" s="93">
        <f t="shared" si="293"/>
        <v>5</v>
      </c>
      <c r="E1422" s="97">
        <f t="shared" si="294"/>
        <v>5</v>
      </c>
      <c r="F1422" s="117">
        <f t="shared" si="292"/>
        <v>5</v>
      </c>
      <c r="G1422" s="40" t="s">
        <v>11915</v>
      </c>
      <c r="H1422" t="str">
        <f t="shared" si="287"/>
        <v>野樱草</v>
      </c>
      <c r="I1422" s="124">
        <f t="shared" si="295"/>
        <v>5</v>
      </c>
    </row>
    <row r="1423" spans="2:9">
      <c r="B1423" s="40" t="s">
        <v>23359</v>
      </c>
      <c r="C1423" s="39">
        <f>Matrix!B4717</f>
        <v>0</v>
      </c>
      <c r="D1423" s="93">
        <f t="shared" si="293"/>
        <v>5</v>
      </c>
      <c r="E1423" s="97">
        <f t="shared" si="294"/>
        <v>5</v>
      </c>
      <c r="F1423" s="117">
        <f t="shared" si="292"/>
        <v>5</v>
      </c>
      <c r="G1423" s="40" t="s">
        <v>11916</v>
      </c>
      <c r="H1423" t="str">
        <f t="shared" si="287"/>
        <v>狗舌草</v>
      </c>
      <c r="I1423" s="124">
        <f t="shared" si="295"/>
        <v>5</v>
      </c>
    </row>
    <row r="1424" spans="2:9">
      <c r="B1424" s="40" t="s">
        <v>23360</v>
      </c>
      <c r="C1424" s="39">
        <f>Matrix!B4718</f>
        <v>0</v>
      </c>
      <c r="D1424" s="93">
        <f t="shared" si="293"/>
        <v>5</v>
      </c>
      <c r="E1424" s="97">
        <f t="shared" si="294"/>
        <v>5</v>
      </c>
      <c r="F1424" s="117">
        <f t="shared" si="292"/>
        <v>5</v>
      </c>
      <c r="G1424" s="40" t="s">
        <v>11917</v>
      </c>
      <c r="H1424" t="str">
        <f t="shared" si="287"/>
        <v>雏菊</v>
      </c>
      <c r="I1424" s="124">
        <f t="shared" si="295"/>
        <v>5</v>
      </c>
    </row>
    <row r="1425" spans="2:21">
      <c r="B1425" s="40" t="s">
        <v>23361</v>
      </c>
      <c r="C1425" s="39">
        <f>Matrix!B4729</f>
        <v>0</v>
      </c>
      <c r="D1425" s="93">
        <f t="shared" si="293"/>
        <v>5</v>
      </c>
      <c r="E1425" s="97">
        <f t="shared" si="294"/>
        <v>5</v>
      </c>
      <c r="F1425" s="117">
        <f t="shared" si="292"/>
        <v>5</v>
      </c>
      <c r="G1425" s="40" t="s">
        <v>11918</v>
      </c>
      <c r="H1425" t="str">
        <f t="shared" si="287"/>
        <v>向日葵</v>
      </c>
      <c r="I1425" s="124">
        <f t="shared" si="295"/>
        <v>5</v>
      </c>
    </row>
    <row r="1426" spans="2:21">
      <c r="B1426" s="40" t="s">
        <v>23362</v>
      </c>
      <c r="C1426" s="39">
        <f>Matrix!B4731</f>
        <v>0</v>
      </c>
      <c r="D1426" s="93">
        <f t="shared" si="293"/>
        <v>5</v>
      </c>
      <c r="E1426" s="97">
        <f t="shared" si="294"/>
        <v>5</v>
      </c>
      <c r="F1426" s="117">
        <f t="shared" si="292"/>
        <v>5</v>
      </c>
      <c r="G1426" s="40" t="s">
        <v>11919</v>
      </c>
      <c r="H1426" t="str">
        <f>G1426</f>
        <v>麝香草</v>
      </c>
      <c r="I1426" s="124">
        <f>F1426</f>
        <v>5</v>
      </c>
    </row>
    <row r="1427" spans="2:21">
      <c r="B1427" s="40" t="s">
        <v>23363</v>
      </c>
      <c r="C1427" s="39">
        <f>Matrix!B4733</f>
        <v>0</v>
      </c>
      <c r="D1427" s="93">
        <f t="shared" si="293"/>
        <v>5</v>
      </c>
      <c r="E1427" s="97">
        <f t="shared" si="294"/>
        <v>5</v>
      </c>
      <c r="F1427" s="117">
        <f t="shared" si="292"/>
        <v>5</v>
      </c>
      <c r="G1427" s="40" t="s">
        <v>11920</v>
      </c>
      <c r="H1427" t="str">
        <f t="shared" si="287"/>
        <v>郁金香</v>
      </c>
      <c r="I1427" s="124">
        <f t="shared" ref="I1427:I1438" si="296">F1427</f>
        <v>5</v>
      </c>
    </row>
    <row r="1428" spans="2:21">
      <c r="B1428" s="40" t="s">
        <v>23364</v>
      </c>
      <c r="C1428" s="39">
        <f>Matrix!B4736</f>
        <v>0</v>
      </c>
      <c r="D1428" s="93">
        <f t="shared" si="293"/>
        <v>5</v>
      </c>
      <c r="E1428" s="97">
        <f t="shared" si="294"/>
        <v>5</v>
      </c>
      <c r="F1428" s="117">
        <f t="shared" si="292"/>
        <v>5</v>
      </c>
      <c r="G1428" s="40" t="s">
        <v>11921</v>
      </c>
      <c r="H1428" t="str">
        <f t="shared" si="287"/>
        <v>睡莲</v>
      </c>
      <c r="I1428" s="124">
        <f t="shared" si="296"/>
        <v>5</v>
      </c>
    </row>
    <row r="1429" spans="2:21">
      <c r="B1429" s="40" t="s">
        <v>23365</v>
      </c>
      <c r="C1429" s="39">
        <f>Matrix!B4738</f>
        <v>0</v>
      </c>
      <c r="D1429" s="93">
        <f t="shared" si="293"/>
        <v>5</v>
      </c>
      <c r="E1429" s="97">
        <f t="shared" si="294"/>
        <v>5</v>
      </c>
      <c r="F1429" s="117">
        <f t="shared" si="292"/>
        <v>5</v>
      </c>
      <c r="G1429" s="40" t="s">
        <v>11922</v>
      </c>
      <c r="H1429" t="str">
        <f t="shared" si="287"/>
        <v>天竺葵</v>
      </c>
      <c r="I1429" s="124">
        <f t="shared" si="296"/>
        <v>5</v>
      </c>
    </row>
    <row r="1430" spans="2:21">
      <c r="B1430" s="40" t="s">
        <v>23366</v>
      </c>
      <c r="C1430" s="39">
        <f>Matrix!B4742</f>
        <v>0</v>
      </c>
      <c r="D1430" s="93">
        <f t="shared" si="293"/>
        <v>5</v>
      </c>
      <c r="E1430" s="97">
        <f t="shared" si="294"/>
        <v>5</v>
      </c>
      <c r="F1430" s="117">
        <f t="shared" si="292"/>
        <v>5</v>
      </c>
      <c r="G1430" s="40" t="s">
        <v>11923</v>
      </c>
      <c r="H1430" t="str">
        <f t="shared" si="287"/>
        <v>香槐</v>
      </c>
      <c r="I1430" s="124">
        <f t="shared" si="296"/>
        <v>5</v>
      </c>
    </row>
    <row r="1431" spans="2:21">
      <c r="B1431" s="40" t="s">
        <v>23367</v>
      </c>
      <c r="C1431" s="39">
        <f>Matrix!B4746</f>
        <v>0</v>
      </c>
      <c r="D1431" s="93">
        <f t="shared" ref="D1431:D1438" si="297">ROUNDUP(ABS(75-C1431)/Base_Value*emotion_factor,1)</f>
        <v>5</v>
      </c>
      <c r="E1431" s="97">
        <f t="shared" ref="E1431:E1438" si="298">IF(D1431&gt;Max_Value,Max_Value,IF(D1431&lt;0,0,D1431))</f>
        <v>5</v>
      </c>
      <c r="F1431" s="117">
        <f t="shared" si="292"/>
        <v>5</v>
      </c>
      <c r="G1431" s="40" t="s">
        <v>11924</v>
      </c>
      <c r="H1431" t="str">
        <f t="shared" si="287"/>
        <v>海芋百合</v>
      </c>
      <c r="I1431" s="124">
        <f t="shared" si="296"/>
        <v>5</v>
      </c>
    </row>
    <row r="1432" spans="2:21">
      <c r="B1432" s="40" t="s">
        <v>23368</v>
      </c>
      <c r="C1432" s="39">
        <f>Matrix!B4747</f>
        <v>0</v>
      </c>
      <c r="D1432" s="93">
        <f t="shared" si="297"/>
        <v>5</v>
      </c>
      <c r="E1432" s="97">
        <f t="shared" si="298"/>
        <v>5</v>
      </c>
      <c r="F1432" s="117">
        <f t="shared" si="292"/>
        <v>5</v>
      </c>
      <c r="G1432" s="40" t="s">
        <v>11925</v>
      </c>
      <c r="H1432" t="str">
        <f t="shared" ref="H1432:H1438" si="299">G1432</f>
        <v>茶树</v>
      </c>
      <c r="I1432" s="124">
        <f t="shared" si="296"/>
        <v>5</v>
      </c>
    </row>
    <row r="1433" spans="2:21">
      <c r="B1433" s="40" t="s">
        <v>23369</v>
      </c>
      <c r="C1433" s="39">
        <f>Matrix!B4748</f>
        <v>0</v>
      </c>
      <c r="D1433" s="93">
        <f t="shared" si="297"/>
        <v>5</v>
      </c>
      <c r="E1433" s="97">
        <f t="shared" si="298"/>
        <v>5</v>
      </c>
      <c r="F1433" s="117">
        <f t="shared" si="292"/>
        <v>5</v>
      </c>
      <c r="G1433" s="40" t="s">
        <v>11926</v>
      </c>
      <c r="H1433" t="str">
        <f t="shared" si="299"/>
        <v>鳄梨</v>
      </c>
      <c r="I1433" s="124">
        <f t="shared" si="296"/>
        <v>5</v>
      </c>
    </row>
    <row r="1434" spans="2:21">
      <c r="B1434" s="40" t="s">
        <v>23370</v>
      </c>
      <c r="C1434" s="39">
        <f>Matrix!B4761</f>
        <v>0</v>
      </c>
      <c r="D1434" s="93">
        <f t="shared" si="297"/>
        <v>5</v>
      </c>
      <c r="E1434" s="97">
        <f t="shared" si="298"/>
        <v>5</v>
      </c>
      <c r="F1434" s="117">
        <f t="shared" si="292"/>
        <v>5</v>
      </c>
      <c r="G1434" s="40" t="s">
        <v>11927</v>
      </c>
      <c r="H1434" t="str">
        <f t="shared" si="299"/>
        <v>忍冬</v>
      </c>
      <c r="I1434" s="124">
        <f t="shared" si="296"/>
        <v>5</v>
      </c>
    </row>
    <row r="1435" spans="2:21">
      <c r="B1435" s="40" t="s">
        <v>23371</v>
      </c>
      <c r="C1435" s="39">
        <f>Matrix!B4763</f>
        <v>0</v>
      </c>
      <c r="D1435" s="93">
        <f t="shared" si="297"/>
        <v>5</v>
      </c>
      <c r="E1435" s="97">
        <f t="shared" si="298"/>
        <v>5</v>
      </c>
      <c r="F1435" s="117">
        <f t="shared" si="292"/>
        <v>5</v>
      </c>
      <c r="G1435" s="40" t="s">
        <v>11928</v>
      </c>
      <c r="H1435" t="str">
        <f t="shared" si="299"/>
        <v>万年青</v>
      </c>
      <c r="I1435" s="124">
        <f t="shared" si="296"/>
        <v>5</v>
      </c>
    </row>
    <row r="1436" spans="2:21">
      <c r="B1436" s="40" t="s">
        <v>23372</v>
      </c>
      <c r="C1436" s="39">
        <f>Matrix!B4768</f>
        <v>0</v>
      </c>
      <c r="D1436" s="93">
        <f t="shared" si="297"/>
        <v>5</v>
      </c>
      <c r="E1436" s="97">
        <f t="shared" si="298"/>
        <v>5</v>
      </c>
      <c r="F1436" s="117">
        <f t="shared" si="292"/>
        <v>5</v>
      </c>
      <c r="G1436" s="40" t="s">
        <v>11929</v>
      </c>
      <c r="H1436" t="str">
        <f t="shared" si="299"/>
        <v>大波斯菊</v>
      </c>
      <c r="I1436" s="124">
        <f t="shared" si="296"/>
        <v>5</v>
      </c>
    </row>
    <row r="1437" spans="2:21">
      <c r="B1437" s="40" t="s">
        <v>23373</v>
      </c>
      <c r="C1437" s="39">
        <f>Matrix!B4778</f>
        <v>0</v>
      </c>
      <c r="D1437" s="93">
        <f t="shared" si="297"/>
        <v>5</v>
      </c>
      <c r="E1437" s="97">
        <f t="shared" si="298"/>
        <v>5</v>
      </c>
      <c r="F1437" s="117">
        <f t="shared" si="292"/>
        <v>5</v>
      </c>
      <c r="G1437" s="40" t="s">
        <v>11930</v>
      </c>
      <c r="H1437" t="str">
        <f t="shared" si="299"/>
        <v>月见草</v>
      </c>
      <c r="I1437" s="124">
        <f t="shared" si="296"/>
        <v>5</v>
      </c>
    </row>
    <row r="1438" spans="2:21">
      <c r="B1438" s="40" t="s">
        <v>23374</v>
      </c>
      <c r="C1438" s="39">
        <f>Matrix!B4792</f>
        <v>0</v>
      </c>
      <c r="D1438" s="93">
        <f t="shared" si="297"/>
        <v>5</v>
      </c>
      <c r="E1438" s="97">
        <f t="shared" si="298"/>
        <v>5</v>
      </c>
      <c r="F1438" s="117">
        <f t="shared" si="292"/>
        <v>5</v>
      </c>
      <c r="G1438" s="40" t="s">
        <v>11933</v>
      </c>
      <c r="H1438" t="str">
        <f t="shared" si="299"/>
        <v>芙蓉</v>
      </c>
      <c r="I1438" s="124">
        <f t="shared" si="296"/>
        <v>5</v>
      </c>
    </row>
    <row r="1439" spans="2:21">
      <c r="B1439" s="131" t="s">
        <v>23563</v>
      </c>
      <c r="C1439" s="121">
        <f>MAX(D1440:D1489)</f>
        <v>5</v>
      </c>
      <c r="D1439" s="97">
        <f>IF(C1439&gt;Max_Value,Max_Value,IF(C1439&lt;0,0,C1439))</f>
        <v>5</v>
      </c>
      <c r="E1439" s="132" t="s">
        <v>23564</v>
      </c>
      <c r="F1439" s="121">
        <f>MAX(G1440:G1472)</f>
        <v>5</v>
      </c>
      <c r="G1439" s="97">
        <f>IF(F1439&gt;Max_Value,Max_Value,IF(F1439&lt;0,0,F1439))</f>
        <v>5</v>
      </c>
    </row>
    <row r="1440" spans="2:21">
      <c r="B1440" s="50">
        <v>8</v>
      </c>
      <c r="C1440" s="50">
        <f>Matrix!B8</f>
        <v>0</v>
      </c>
      <c r="D1440" s="93">
        <f t="shared" ref="D1440:D1471" si="300">ROUNDUP(ABS(75-C1440)/Base_Value*digest_factor,1)</f>
        <v>5</v>
      </c>
      <c r="E1440" s="50">
        <v>123</v>
      </c>
      <c r="F1440" s="50">
        <f>Matrix!B123</f>
        <v>0</v>
      </c>
      <c r="G1440" s="93">
        <f t="shared" ref="G1440:G1472" si="301">ROUNDUP(ABS(75-F1440)/Base_Value*endo_factor,1)</f>
        <v>5</v>
      </c>
      <c r="H1440" s="125" t="s">
        <v>23554</v>
      </c>
      <c r="I1440" s="50" t="e">
        <f>Info_R!A15</f>
        <v>#N/A</v>
      </c>
      <c r="K1440" t="s">
        <v>23631</v>
      </c>
      <c r="L1440" s="50" t="e">
        <f>MAX(I1440,I1445,I1466,I1467,I1468,I1469,I1470,I1461,I1464)</f>
        <v>#N/A</v>
      </c>
      <c r="M1440" s="128" t="s">
        <v>23585</v>
      </c>
      <c r="N1440" s="128"/>
      <c r="O1440" s="128"/>
      <c r="P1440" s="128"/>
      <c r="Q1440" s="128"/>
      <c r="R1440" s="128"/>
      <c r="S1440" s="128"/>
      <c r="T1440" s="128"/>
      <c r="U1440" s="128"/>
    </row>
    <row r="1441" spans="2:21">
      <c r="B1441" s="50">
        <v>413</v>
      </c>
      <c r="C1441" s="50">
        <f>Matrix!B413</f>
        <v>0</v>
      </c>
      <c r="D1441" s="93">
        <f t="shared" si="300"/>
        <v>5</v>
      </c>
      <c r="E1441" s="50">
        <v>133</v>
      </c>
      <c r="F1441" s="50">
        <f>Matrix!B133</f>
        <v>0</v>
      </c>
      <c r="G1441" s="93">
        <f t="shared" si="301"/>
        <v>5</v>
      </c>
      <c r="H1441" s="125" t="s">
        <v>23518</v>
      </c>
      <c r="I1441" s="50" t="e">
        <f>Info_R!A16</f>
        <v>#N/A</v>
      </c>
      <c r="K1441" t="s">
        <v>23632</v>
      </c>
      <c r="L1441" s="50" t="e">
        <f>MAX(I1450,I1463)</f>
        <v>#N/A</v>
      </c>
      <c r="M1441" s="128" t="s">
        <v>23586</v>
      </c>
      <c r="N1441" s="128"/>
      <c r="O1441" s="129"/>
      <c r="P1441" s="129"/>
      <c r="Q1441" s="128"/>
      <c r="R1441" s="128"/>
      <c r="S1441" s="128"/>
      <c r="T1441" s="128"/>
      <c r="U1441" s="129"/>
    </row>
    <row r="1442" spans="2:21">
      <c r="B1442" s="50">
        <v>420</v>
      </c>
      <c r="C1442" s="50">
        <f>Matrix!B420</f>
        <v>0</v>
      </c>
      <c r="D1442" s="93">
        <f t="shared" si="300"/>
        <v>5</v>
      </c>
      <c r="E1442" s="50">
        <v>248</v>
      </c>
      <c r="F1442" s="50">
        <f>Matrix!B248</f>
        <v>0</v>
      </c>
      <c r="G1442" s="93">
        <f t="shared" si="301"/>
        <v>5</v>
      </c>
      <c r="H1442" s="125" t="s">
        <v>23519</v>
      </c>
      <c r="I1442" s="50" t="e">
        <f>Info_R!A17</f>
        <v>#N/A</v>
      </c>
      <c r="K1442" t="s">
        <v>23633</v>
      </c>
      <c r="L1442" s="50" t="e">
        <f>I1476</f>
        <v>#N/A</v>
      </c>
      <c r="M1442" s="128" t="s">
        <v>23647</v>
      </c>
      <c r="N1442" s="129"/>
      <c r="O1442" s="129"/>
      <c r="P1442" s="128"/>
      <c r="Q1442" s="128"/>
      <c r="R1442" s="128"/>
      <c r="S1442" s="128"/>
      <c r="T1442" s="128"/>
      <c r="U1442" s="129"/>
    </row>
    <row r="1443" spans="2:21">
      <c r="B1443" s="50">
        <v>508</v>
      </c>
      <c r="C1443" s="50">
        <f>Matrix!B508</f>
        <v>0</v>
      </c>
      <c r="D1443" s="93">
        <f t="shared" si="300"/>
        <v>5</v>
      </c>
      <c r="E1443" s="50">
        <v>330</v>
      </c>
      <c r="F1443" s="50">
        <f>Matrix!B330</f>
        <v>0</v>
      </c>
      <c r="G1443" s="93">
        <f t="shared" si="301"/>
        <v>5</v>
      </c>
      <c r="H1443" s="125" t="s">
        <v>23520</v>
      </c>
      <c r="I1443" s="50" t="e">
        <f>Info_R!A18</f>
        <v>#N/A</v>
      </c>
      <c r="K1443" t="s">
        <v>23634</v>
      </c>
      <c r="L1443" s="50" t="e">
        <f>I1459</f>
        <v>#N/A</v>
      </c>
      <c r="M1443" s="128" t="s">
        <v>23587</v>
      </c>
      <c r="N1443" s="129"/>
      <c r="O1443" s="129"/>
      <c r="P1443" s="129"/>
      <c r="Q1443" s="128"/>
      <c r="R1443" s="128"/>
      <c r="S1443" s="128"/>
      <c r="T1443" s="128"/>
      <c r="U1443" s="129"/>
    </row>
    <row r="1444" spans="2:21">
      <c r="B1444" s="50">
        <v>621</v>
      </c>
      <c r="C1444" s="50">
        <f>Matrix!B621</f>
        <v>0</v>
      </c>
      <c r="D1444" s="93">
        <f t="shared" si="300"/>
        <v>5</v>
      </c>
      <c r="E1444" s="50">
        <v>572</v>
      </c>
      <c r="F1444" s="50">
        <f>Matrix!B572</f>
        <v>0</v>
      </c>
      <c r="G1444" s="93">
        <f t="shared" si="301"/>
        <v>5</v>
      </c>
      <c r="H1444" s="125" t="s">
        <v>23521</v>
      </c>
      <c r="I1444" s="50" t="e">
        <f>Info_R!A19</f>
        <v>#N/A</v>
      </c>
      <c r="K1444" t="s">
        <v>23635</v>
      </c>
      <c r="L1444" s="50" t="e">
        <f>I1473</f>
        <v>#N/A</v>
      </c>
      <c r="M1444" s="128" t="s">
        <v>23588</v>
      </c>
      <c r="N1444" s="129"/>
      <c r="O1444" s="129"/>
      <c r="P1444" s="129"/>
      <c r="Q1444" s="128"/>
      <c r="R1444" s="128"/>
      <c r="S1444" s="128"/>
      <c r="T1444" s="128"/>
      <c r="U1444" s="129"/>
    </row>
    <row r="1445" spans="2:21">
      <c r="B1445" s="50">
        <v>696</v>
      </c>
      <c r="C1445" s="50">
        <f>Matrix!B696</f>
        <v>0</v>
      </c>
      <c r="D1445" s="93">
        <f t="shared" si="300"/>
        <v>5</v>
      </c>
      <c r="E1445" s="50">
        <v>644</v>
      </c>
      <c r="F1445" s="50">
        <f>Matrix!B644</f>
        <v>0</v>
      </c>
      <c r="G1445" s="93">
        <f t="shared" si="301"/>
        <v>5</v>
      </c>
      <c r="H1445" s="125" t="s">
        <v>23522</v>
      </c>
      <c r="I1445" s="50" t="e">
        <f>Info_R!A20</f>
        <v>#N/A</v>
      </c>
      <c r="K1445" t="s">
        <v>23636</v>
      </c>
      <c r="L1445" s="50" t="e">
        <f>I1455</f>
        <v>#N/A</v>
      </c>
      <c r="M1445" s="128" t="s">
        <v>23589</v>
      </c>
      <c r="N1445" s="129"/>
      <c r="O1445" s="129"/>
      <c r="P1445" s="129"/>
      <c r="Q1445" s="129"/>
      <c r="R1445" s="128"/>
      <c r="S1445" s="128"/>
      <c r="T1445" s="128"/>
      <c r="U1445" s="129"/>
    </row>
    <row r="1446" spans="2:21">
      <c r="B1446" s="50">
        <v>784</v>
      </c>
      <c r="C1446" s="50">
        <f>Matrix!B784</f>
        <v>0</v>
      </c>
      <c r="D1446" s="93">
        <f t="shared" si="300"/>
        <v>5</v>
      </c>
      <c r="E1446" s="50">
        <v>963</v>
      </c>
      <c r="F1446" s="50">
        <f>Matrix!B963</f>
        <v>0</v>
      </c>
      <c r="G1446" s="93">
        <f t="shared" si="301"/>
        <v>5</v>
      </c>
      <c r="H1446" s="125" t="s">
        <v>23523</v>
      </c>
      <c r="I1446" s="50" t="e">
        <f>Info_R!A21</f>
        <v>#N/A</v>
      </c>
      <c r="K1446" t="s">
        <v>23797</v>
      </c>
      <c r="L1446" s="50" t="e">
        <f>I1441</f>
        <v>#N/A</v>
      </c>
      <c r="M1446" s="128" t="s">
        <v>23590</v>
      </c>
      <c r="N1446" s="128"/>
      <c r="O1446" s="128"/>
      <c r="P1446" s="129"/>
      <c r="Q1446" s="128"/>
      <c r="R1446" s="128"/>
      <c r="S1446" s="128"/>
      <c r="T1446" s="128"/>
      <c r="U1446" s="129"/>
    </row>
    <row r="1447" spans="2:21">
      <c r="B1447" s="50">
        <v>961</v>
      </c>
      <c r="C1447" s="50">
        <f>Matrix!B961</f>
        <v>0</v>
      </c>
      <c r="D1447" s="93">
        <f t="shared" si="300"/>
        <v>5</v>
      </c>
      <c r="E1447" s="50">
        <v>2179</v>
      </c>
      <c r="F1447" s="50">
        <f>Matrix!B2179</f>
        <v>0</v>
      </c>
      <c r="G1447" s="93">
        <f t="shared" si="301"/>
        <v>5</v>
      </c>
      <c r="H1447" s="125" t="s">
        <v>23524</v>
      </c>
      <c r="I1447" s="50" t="e">
        <f>Info_R!A22</f>
        <v>#N/A</v>
      </c>
      <c r="K1447" t="s">
        <v>23637</v>
      </c>
      <c r="L1447" s="50" t="e">
        <f>I1448</f>
        <v>#N/A</v>
      </c>
      <c r="M1447" s="128" t="s">
        <v>23591</v>
      </c>
      <c r="N1447" s="129"/>
      <c r="O1447" s="129"/>
      <c r="P1447" s="128"/>
      <c r="Q1447" s="128"/>
      <c r="R1447" s="128"/>
      <c r="S1447" s="128"/>
      <c r="T1447" s="128"/>
      <c r="U1447" s="129"/>
    </row>
    <row r="1448" spans="2:21">
      <c r="B1448" s="50">
        <v>1067</v>
      </c>
      <c r="C1448" s="50">
        <f>Matrix!B1067</f>
        <v>0</v>
      </c>
      <c r="D1448" s="93">
        <f t="shared" si="300"/>
        <v>5</v>
      </c>
      <c r="E1448" s="50">
        <v>2205</v>
      </c>
      <c r="F1448" s="50">
        <f>Matrix!B2205</f>
        <v>0</v>
      </c>
      <c r="G1448" s="93">
        <f t="shared" si="301"/>
        <v>5</v>
      </c>
      <c r="H1448" s="125" t="s">
        <v>23525</v>
      </c>
      <c r="I1448" s="50" t="e">
        <f>Info_R!A23</f>
        <v>#N/A</v>
      </c>
      <c r="K1448" t="s">
        <v>23638</v>
      </c>
      <c r="L1448" s="50" t="e">
        <f>MAX(I1443,I1458)</f>
        <v>#N/A</v>
      </c>
      <c r="M1448" s="128" t="s">
        <v>23592</v>
      </c>
      <c r="N1448" s="128"/>
      <c r="O1448" s="129"/>
      <c r="P1448" s="129"/>
      <c r="Q1448" s="128"/>
      <c r="R1448" s="128"/>
      <c r="S1448" s="128"/>
      <c r="T1448" s="128"/>
      <c r="U1448" s="129"/>
    </row>
    <row r="1449" spans="2:21">
      <c r="B1449" s="50">
        <v>1213</v>
      </c>
      <c r="C1449" s="50">
        <f>Matrix!B1213</f>
        <v>0</v>
      </c>
      <c r="D1449" s="93">
        <f t="shared" si="300"/>
        <v>5</v>
      </c>
      <c r="E1449" s="50">
        <v>2557</v>
      </c>
      <c r="F1449" s="50">
        <f>Matrix!B2557</f>
        <v>0</v>
      </c>
      <c r="G1449" s="93">
        <f t="shared" si="301"/>
        <v>5</v>
      </c>
      <c r="H1449" s="125" t="s">
        <v>23555</v>
      </c>
      <c r="I1449" s="50" t="e">
        <f>Info_R!A24</f>
        <v>#N/A</v>
      </c>
      <c r="K1449" t="s">
        <v>23639</v>
      </c>
      <c r="L1449" s="50" t="e">
        <f>MAX(I1442,I1444,I1462,I1447)</f>
        <v>#N/A</v>
      </c>
      <c r="M1449" s="128" t="s">
        <v>23593</v>
      </c>
      <c r="N1449" s="128"/>
      <c r="O1449" s="128"/>
      <c r="P1449" s="128"/>
      <c r="Q1449" s="128"/>
      <c r="R1449" s="128"/>
      <c r="S1449" s="128"/>
      <c r="T1449" s="128"/>
      <c r="U1449" s="129"/>
    </row>
    <row r="1450" spans="2:21">
      <c r="B1450" s="50">
        <v>1239</v>
      </c>
      <c r="C1450" s="50">
        <f>Matrix!B1239</f>
        <v>0</v>
      </c>
      <c r="D1450" s="93">
        <f t="shared" si="300"/>
        <v>5</v>
      </c>
      <c r="E1450" s="50">
        <v>1886</v>
      </c>
      <c r="F1450" s="50">
        <f>Matrix!B1886</f>
        <v>0</v>
      </c>
      <c r="G1450" s="93">
        <f t="shared" si="301"/>
        <v>5</v>
      </c>
      <c r="H1450" s="125" t="s">
        <v>23556</v>
      </c>
      <c r="I1450" s="50" t="e">
        <f>Info_R!A25</f>
        <v>#N/A</v>
      </c>
      <c r="K1450" t="s">
        <v>23640</v>
      </c>
      <c r="L1450" s="50" t="e">
        <f>MAX(I1446,I1471,I1477)</f>
        <v>#N/A</v>
      </c>
      <c r="M1450" s="128" t="s">
        <v>23594</v>
      </c>
      <c r="N1450" s="128"/>
      <c r="O1450" s="128"/>
      <c r="P1450" s="128"/>
      <c r="Q1450" s="128"/>
      <c r="R1450" s="128"/>
      <c r="S1450" s="128"/>
      <c r="T1450" s="128"/>
      <c r="U1450" s="129"/>
    </row>
    <row r="1451" spans="2:21">
      <c r="B1451" s="50">
        <v>1269</v>
      </c>
      <c r="C1451" s="50">
        <f>Matrix!B1269</f>
        <v>0</v>
      </c>
      <c r="D1451" s="93">
        <f t="shared" si="300"/>
        <v>5</v>
      </c>
      <c r="E1451" s="50">
        <v>3155</v>
      </c>
      <c r="F1451" s="50">
        <f>Matrix!B3155</f>
        <v>0</v>
      </c>
      <c r="G1451" s="93">
        <f t="shared" si="301"/>
        <v>5</v>
      </c>
      <c r="H1451" s="125" t="s">
        <v>23526</v>
      </c>
      <c r="I1451" s="50" t="e">
        <f>Info_R!A26</f>
        <v>#N/A</v>
      </c>
      <c r="K1451" t="s">
        <v>23641</v>
      </c>
      <c r="L1451" s="50" t="e">
        <f>I1449</f>
        <v>#N/A</v>
      </c>
      <c r="M1451" s="128" t="s">
        <v>23595</v>
      </c>
      <c r="N1451" s="128"/>
      <c r="O1451" s="128"/>
      <c r="P1451" s="128"/>
      <c r="Q1451" s="128"/>
      <c r="R1451" s="128"/>
      <c r="S1451" s="128"/>
      <c r="T1451" s="128"/>
      <c r="U1451" s="129"/>
    </row>
    <row r="1452" spans="2:21">
      <c r="B1452" s="50">
        <v>1325</v>
      </c>
      <c r="C1452" s="50">
        <f>Matrix!B1325</f>
        <v>0</v>
      </c>
      <c r="D1452" s="93">
        <f t="shared" si="300"/>
        <v>5</v>
      </c>
      <c r="E1452" s="50">
        <v>2830</v>
      </c>
      <c r="F1452" s="50">
        <f>Matrix!B2830</f>
        <v>0</v>
      </c>
      <c r="G1452" s="93">
        <f t="shared" si="301"/>
        <v>5</v>
      </c>
      <c r="H1452" s="125" t="s">
        <v>23527</v>
      </c>
      <c r="I1452" s="50" t="e">
        <f>Info_R!A27</f>
        <v>#N/A</v>
      </c>
      <c r="K1452" t="s">
        <v>23559</v>
      </c>
      <c r="L1452" s="50" t="e">
        <f>I1451</f>
        <v>#N/A</v>
      </c>
      <c r="M1452" s="128" t="s">
        <v>23596</v>
      </c>
      <c r="N1452" s="128"/>
      <c r="O1452" s="128"/>
      <c r="P1452" s="128"/>
      <c r="Q1452" s="128"/>
      <c r="R1452" s="128"/>
      <c r="S1452" s="128"/>
      <c r="T1452" s="128"/>
      <c r="U1452" s="129"/>
    </row>
    <row r="1453" spans="2:21">
      <c r="B1453" s="50">
        <v>1446</v>
      </c>
      <c r="C1453" s="50">
        <f>Matrix!B1446</f>
        <v>0</v>
      </c>
      <c r="D1453" s="93">
        <f t="shared" si="300"/>
        <v>5</v>
      </c>
      <c r="E1453" s="50">
        <v>2845</v>
      </c>
      <c r="F1453" s="50">
        <f>Matrix!B2845</f>
        <v>0</v>
      </c>
      <c r="G1453" s="93">
        <f t="shared" si="301"/>
        <v>5</v>
      </c>
      <c r="H1453" s="125" t="s">
        <v>23528</v>
      </c>
      <c r="I1453" s="50" t="e">
        <f>Info_R!A28</f>
        <v>#N/A</v>
      </c>
      <c r="K1453" t="s">
        <v>23560</v>
      </c>
      <c r="L1453" s="50" t="e">
        <f>I1452</f>
        <v>#N/A</v>
      </c>
      <c r="M1453" s="128" t="s">
        <v>23597</v>
      </c>
      <c r="N1453" s="128"/>
      <c r="O1453" s="128"/>
      <c r="P1453" s="128"/>
      <c r="Q1453" s="128"/>
      <c r="R1453" s="128"/>
      <c r="S1453" s="128"/>
      <c r="T1453" s="128"/>
      <c r="U1453" s="129"/>
    </row>
    <row r="1454" spans="2:21">
      <c r="B1454" s="50">
        <v>1471</v>
      </c>
      <c r="C1454" s="50">
        <f>Matrix!B1471</f>
        <v>0</v>
      </c>
      <c r="D1454" s="93">
        <f t="shared" si="300"/>
        <v>5</v>
      </c>
      <c r="E1454" s="50">
        <v>5392</v>
      </c>
      <c r="F1454" s="50">
        <f>Matrix!B5392</f>
        <v>0</v>
      </c>
      <c r="G1454" s="93">
        <f t="shared" si="301"/>
        <v>5</v>
      </c>
      <c r="H1454" s="125" t="s">
        <v>23529</v>
      </c>
      <c r="I1454" s="50" t="e">
        <f>Info_R!A29</f>
        <v>#N/A</v>
      </c>
      <c r="K1454" t="s">
        <v>23642</v>
      </c>
      <c r="L1454" s="50" t="e">
        <f>I1453</f>
        <v>#N/A</v>
      </c>
      <c r="M1454" s="128" t="s">
        <v>23598</v>
      </c>
      <c r="N1454" s="129"/>
      <c r="O1454" s="128"/>
      <c r="P1454" s="128"/>
      <c r="Q1454" s="128"/>
      <c r="R1454" s="129"/>
      <c r="S1454" s="129"/>
      <c r="T1454" s="129"/>
      <c r="U1454" s="129"/>
    </row>
    <row r="1455" spans="2:21">
      <c r="B1455" s="50">
        <v>1713</v>
      </c>
      <c r="C1455" s="50">
        <f>Matrix!B1713</f>
        <v>0</v>
      </c>
      <c r="D1455" s="93">
        <f t="shared" si="300"/>
        <v>5</v>
      </c>
      <c r="E1455" s="50">
        <v>5618</v>
      </c>
      <c r="F1455" s="50">
        <f>Matrix!B5618</f>
        <v>0</v>
      </c>
      <c r="G1455" s="93">
        <f t="shared" si="301"/>
        <v>5</v>
      </c>
      <c r="H1455" s="125" t="s">
        <v>23557</v>
      </c>
      <c r="I1455" s="50" t="e">
        <f>Info_R!A30</f>
        <v>#N/A</v>
      </c>
      <c r="K1455" t="s">
        <v>23643</v>
      </c>
      <c r="L1455" s="50" t="e">
        <f>MAX(I1454,I1478)</f>
        <v>#N/A</v>
      </c>
      <c r="M1455" s="128" t="s">
        <v>23599</v>
      </c>
      <c r="N1455" s="128"/>
      <c r="O1455" s="128"/>
      <c r="P1455" s="128"/>
      <c r="Q1455" s="129"/>
      <c r="R1455" s="129"/>
      <c r="S1455" s="129"/>
      <c r="T1455" s="129"/>
      <c r="U1455" s="129"/>
    </row>
    <row r="1456" spans="2:21">
      <c r="B1456" s="50">
        <v>1835</v>
      </c>
      <c r="C1456" s="50">
        <f>Matrix!B1835</f>
        <v>0</v>
      </c>
      <c r="D1456" s="93">
        <f t="shared" si="300"/>
        <v>5</v>
      </c>
      <c r="E1456" s="50">
        <v>5619</v>
      </c>
      <c r="F1456" s="50">
        <f>Matrix!B5619</f>
        <v>0</v>
      </c>
      <c r="G1456" s="93">
        <f t="shared" si="301"/>
        <v>5</v>
      </c>
      <c r="H1456" s="125" t="s">
        <v>23530</v>
      </c>
      <c r="I1456" s="50" t="e">
        <f>Info_R!A31</f>
        <v>#N/A</v>
      </c>
      <c r="K1456" t="s">
        <v>23561</v>
      </c>
      <c r="L1456" s="50" t="e">
        <f>MAX(I1456,I1457)</f>
        <v>#N/A</v>
      </c>
      <c r="M1456" s="128" t="s">
        <v>23600</v>
      </c>
      <c r="N1456" s="128"/>
      <c r="O1456" s="128"/>
      <c r="P1456" s="128"/>
      <c r="Q1456" s="129"/>
      <c r="R1456" s="129"/>
      <c r="S1456" s="129"/>
      <c r="T1456" s="129"/>
      <c r="U1456" s="129"/>
    </row>
    <row r="1457" spans="2:21">
      <c r="B1457" s="50">
        <v>1893</v>
      </c>
      <c r="C1457" s="50">
        <f>Matrix!B1893</f>
        <v>0</v>
      </c>
      <c r="D1457" s="93">
        <f t="shared" si="300"/>
        <v>5</v>
      </c>
      <c r="E1457" s="50">
        <v>5620</v>
      </c>
      <c r="F1457" s="50">
        <f>Matrix!B5620</f>
        <v>0</v>
      </c>
      <c r="G1457" s="93">
        <f t="shared" si="301"/>
        <v>5</v>
      </c>
      <c r="H1457" s="126" t="s">
        <v>23531</v>
      </c>
      <c r="I1457" s="50" t="e">
        <f>Info_R!A32</f>
        <v>#N/A</v>
      </c>
      <c r="K1457" t="s">
        <v>23644</v>
      </c>
      <c r="L1457" s="50" t="e">
        <f>MAX(I1465,I1460)</f>
        <v>#N/A</v>
      </c>
      <c r="M1457" s="128" t="s">
        <v>23648</v>
      </c>
      <c r="N1457" s="128"/>
      <c r="O1457" s="128"/>
      <c r="P1457" s="128"/>
      <c r="Q1457" s="129"/>
      <c r="R1457" s="129"/>
      <c r="S1457" s="129"/>
      <c r="T1457" s="129"/>
      <c r="U1457" s="129"/>
    </row>
    <row r="1458" spans="2:21">
      <c r="B1458" s="50">
        <v>2056</v>
      </c>
      <c r="C1458" s="50">
        <f>Matrix!B2056</f>
        <v>0</v>
      </c>
      <c r="D1458" s="93">
        <f t="shared" si="300"/>
        <v>5</v>
      </c>
      <c r="E1458" s="50">
        <v>5621</v>
      </c>
      <c r="F1458" s="50">
        <f>Matrix!B5621</f>
        <v>0</v>
      </c>
      <c r="G1458" s="93">
        <f t="shared" si="301"/>
        <v>5</v>
      </c>
      <c r="H1458" s="125" t="s">
        <v>23532</v>
      </c>
      <c r="I1458" s="50" t="e">
        <f>Info_R!A33</f>
        <v>#N/A</v>
      </c>
      <c r="K1458" t="s">
        <v>23558</v>
      </c>
      <c r="L1458" s="50" t="e">
        <f>I1472</f>
        <v>#N/A</v>
      </c>
      <c r="M1458" s="128" t="s">
        <v>23601</v>
      </c>
      <c r="N1458" s="129"/>
      <c r="O1458" s="129"/>
      <c r="P1458" s="129"/>
      <c r="Q1458" s="129"/>
      <c r="R1458" s="129"/>
      <c r="S1458" s="129"/>
      <c r="T1458" s="129"/>
      <c r="U1458" s="129"/>
    </row>
    <row r="1459" spans="2:21">
      <c r="B1459" s="50">
        <v>2100</v>
      </c>
      <c r="C1459" s="50">
        <f>Matrix!B2100</f>
        <v>0</v>
      </c>
      <c r="D1459" s="93">
        <f t="shared" si="300"/>
        <v>5</v>
      </c>
      <c r="E1459" s="50">
        <v>5622</v>
      </c>
      <c r="F1459" s="50">
        <f>Matrix!B5622</f>
        <v>0</v>
      </c>
      <c r="G1459" s="93">
        <f t="shared" si="301"/>
        <v>5</v>
      </c>
      <c r="H1459" s="125" t="s">
        <v>23533</v>
      </c>
      <c r="I1459" s="50" t="e">
        <f>Info_R!A34</f>
        <v>#N/A</v>
      </c>
      <c r="K1459" t="s">
        <v>23645</v>
      </c>
      <c r="L1459" s="50" t="e">
        <f>I1475</f>
        <v>#N/A</v>
      </c>
      <c r="M1459" s="128" t="s">
        <v>23602</v>
      </c>
      <c r="N1459" s="129"/>
      <c r="O1459" s="129"/>
      <c r="P1459" s="129"/>
      <c r="Q1459" s="129"/>
      <c r="R1459" s="129"/>
      <c r="S1459" s="129"/>
      <c r="T1459" s="129"/>
      <c r="U1459" s="129"/>
    </row>
    <row r="1460" spans="2:21">
      <c r="B1460" s="50">
        <v>2507</v>
      </c>
      <c r="C1460" s="50">
        <f>Matrix!B2507</f>
        <v>0</v>
      </c>
      <c r="D1460" s="93">
        <f t="shared" si="300"/>
        <v>5</v>
      </c>
      <c r="E1460" s="50">
        <v>5623</v>
      </c>
      <c r="F1460" s="50">
        <f>Matrix!B5623</f>
        <v>0</v>
      </c>
      <c r="G1460" s="93">
        <f t="shared" si="301"/>
        <v>5</v>
      </c>
      <c r="H1460" s="125" t="s">
        <v>23534</v>
      </c>
      <c r="I1460" s="50" t="e">
        <f>Info_R!A35</f>
        <v>#N/A</v>
      </c>
      <c r="K1460" t="s">
        <v>23646</v>
      </c>
      <c r="L1460" s="50">
        <v>0</v>
      </c>
      <c r="M1460" s="128" t="s">
        <v>23603</v>
      </c>
      <c r="N1460" s="128"/>
      <c r="O1460" s="129"/>
      <c r="P1460" s="129"/>
      <c r="Q1460" s="129"/>
      <c r="R1460" s="129"/>
      <c r="S1460" s="129"/>
      <c r="T1460" s="129"/>
      <c r="U1460" s="129"/>
    </row>
    <row r="1461" spans="2:21">
      <c r="B1461" s="50">
        <v>2510</v>
      </c>
      <c r="C1461" s="50">
        <f>Matrix!B2510</f>
        <v>0</v>
      </c>
      <c r="D1461" s="93">
        <f t="shared" si="300"/>
        <v>5</v>
      </c>
      <c r="E1461" s="50">
        <v>5624</v>
      </c>
      <c r="F1461" s="50">
        <f>Matrix!B5624</f>
        <v>0</v>
      </c>
      <c r="G1461" s="93">
        <f t="shared" si="301"/>
        <v>5</v>
      </c>
      <c r="H1461" s="125" t="s">
        <v>23535</v>
      </c>
      <c r="I1461" s="50" t="e">
        <f>Info_R!A36</f>
        <v>#N/A</v>
      </c>
    </row>
    <row r="1462" spans="2:21">
      <c r="B1462" s="50">
        <v>2514</v>
      </c>
      <c r="C1462" s="50">
        <f>Matrix!B2514</f>
        <v>0</v>
      </c>
      <c r="D1462" s="93">
        <f t="shared" si="300"/>
        <v>5</v>
      </c>
      <c r="E1462" s="50">
        <v>5625</v>
      </c>
      <c r="F1462" s="50">
        <f>Matrix!B5625</f>
        <v>0</v>
      </c>
      <c r="G1462" s="93">
        <f t="shared" si="301"/>
        <v>5</v>
      </c>
      <c r="H1462" s="125" t="s">
        <v>23536</v>
      </c>
      <c r="I1462" s="50" t="e">
        <f>Info_R!A37</f>
        <v>#N/A</v>
      </c>
    </row>
    <row r="1463" spans="2:21">
      <c r="B1463" s="50">
        <v>2515</v>
      </c>
      <c r="C1463" s="50">
        <f>Matrix!B2515</f>
        <v>0</v>
      </c>
      <c r="D1463" s="93">
        <f t="shared" si="300"/>
        <v>5</v>
      </c>
      <c r="E1463" s="50">
        <v>5626</v>
      </c>
      <c r="F1463" s="50">
        <f>Matrix!B5626</f>
        <v>0</v>
      </c>
      <c r="G1463" s="93">
        <f t="shared" si="301"/>
        <v>5</v>
      </c>
      <c r="H1463" s="125" t="s">
        <v>23537</v>
      </c>
      <c r="I1463" s="50" t="e">
        <f>Info_R!A38</f>
        <v>#N/A</v>
      </c>
    </row>
    <row r="1464" spans="2:21">
      <c r="B1464" s="50">
        <v>2516</v>
      </c>
      <c r="C1464" s="50">
        <f>Matrix!B2516</f>
        <v>0</v>
      </c>
      <c r="D1464" s="93">
        <f t="shared" si="300"/>
        <v>5</v>
      </c>
      <c r="E1464" s="50">
        <v>5627</v>
      </c>
      <c r="F1464" s="50">
        <f>Matrix!B5627</f>
        <v>0</v>
      </c>
      <c r="G1464" s="93">
        <f t="shared" si="301"/>
        <v>5</v>
      </c>
      <c r="H1464" s="125" t="s">
        <v>23538</v>
      </c>
      <c r="I1464" s="50" t="e">
        <f>Info_R!A39</f>
        <v>#N/A</v>
      </c>
    </row>
    <row r="1465" spans="2:21">
      <c r="B1465" s="50">
        <v>2517</v>
      </c>
      <c r="C1465" s="50">
        <f>Matrix!B2517</f>
        <v>0</v>
      </c>
      <c r="D1465" s="93">
        <f t="shared" si="300"/>
        <v>5</v>
      </c>
      <c r="E1465" s="50">
        <v>6353</v>
      </c>
      <c r="F1465" s="50">
        <f>Matrix!B6353</f>
        <v>0</v>
      </c>
      <c r="G1465" s="93">
        <f t="shared" si="301"/>
        <v>5</v>
      </c>
      <c r="H1465" s="125" t="s">
        <v>23539</v>
      </c>
      <c r="I1465" s="50" t="e">
        <f>Info_R!A40</f>
        <v>#N/A</v>
      </c>
    </row>
    <row r="1466" spans="2:21">
      <c r="B1466" s="50">
        <v>2518</v>
      </c>
      <c r="C1466" s="50">
        <f>Matrix!B2518</f>
        <v>0</v>
      </c>
      <c r="D1466" s="93">
        <f t="shared" si="300"/>
        <v>5</v>
      </c>
      <c r="E1466" s="50">
        <v>6354</v>
      </c>
      <c r="F1466" s="50">
        <f>Matrix!B6354</f>
        <v>0</v>
      </c>
      <c r="G1466" s="93">
        <f t="shared" si="301"/>
        <v>5</v>
      </c>
      <c r="H1466" s="125" t="s">
        <v>23540</v>
      </c>
      <c r="I1466" s="50" t="e">
        <f>Info_R!A41</f>
        <v>#N/A</v>
      </c>
      <c r="L1466" s="127"/>
    </row>
    <row r="1467" spans="2:21">
      <c r="B1467" s="50">
        <v>2519</v>
      </c>
      <c r="C1467" s="50">
        <f>Matrix!B2519</f>
        <v>0</v>
      </c>
      <c r="D1467" s="93">
        <f t="shared" si="300"/>
        <v>5</v>
      </c>
      <c r="E1467" s="50">
        <v>6570</v>
      </c>
      <c r="F1467" s="50">
        <f>Matrix!B6570</f>
        <v>0</v>
      </c>
      <c r="G1467" s="93">
        <f t="shared" si="301"/>
        <v>5</v>
      </c>
      <c r="H1467" s="125" t="s">
        <v>23541</v>
      </c>
      <c r="I1467" s="50" t="e">
        <f>Info_R!A42</f>
        <v>#N/A</v>
      </c>
    </row>
    <row r="1468" spans="2:21">
      <c r="B1468" s="50">
        <v>2520</v>
      </c>
      <c r="C1468" s="50">
        <f>Matrix!B2520</f>
        <v>0</v>
      </c>
      <c r="D1468" s="93">
        <f t="shared" si="300"/>
        <v>5</v>
      </c>
      <c r="E1468" s="50">
        <v>6710</v>
      </c>
      <c r="F1468" s="50">
        <f>Matrix!B6710</f>
        <v>0</v>
      </c>
      <c r="G1468" s="93">
        <f t="shared" si="301"/>
        <v>5</v>
      </c>
      <c r="H1468" s="125" t="s">
        <v>23542</v>
      </c>
      <c r="I1468" s="50" t="e">
        <f>Info_R!A43</f>
        <v>#N/A</v>
      </c>
    </row>
    <row r="1469" spans="2:21">
      <c r="B1469" s="50">
        <v>2521</v>
      </c>
      <c r="C1469" s="50">
        <f>Matrix!B2521</f>
        <v>0</v>
      </c>
      <c r="D1469" s="93">
        <f t="shared" si="300"/>
        <v>5</v>
      </c>
      <c r="E1469" s="50">
        <v>6711</v>
      </c>
      <c r="F1469" s="50">
        <f>Matrix!B6711</f>
        <v>0</v>
      </c>
      <c r="G1469" s="93">
        <f t="shared" si="301"/>
        <v>5</v>
      </c>
      <c r="H1469" s="125" t="s">
        <v>23543</v>
      </c>
      <c r="I1469" s="50" t="e">
        <f>Info_R!A44</f>
        <v>#N/A</v>
      </c>
    </row>
    <row r="1470" spans="2:21">
      <c r="B1470" s="50">
        <v>2537</v>
      </c>
      <c r="C1470" s="50">
        <f>Matrix!B2537</f>
        <v>0</v>
      </c>
      <c r="D1470" s="93">
        <f t="shared" si="300"/>
        <v>5</v>
      </c>
      <c r="E1470" s="50">
        <v>7039</v>
      </c>
      <c r="F1470" s="50">
        <f>Matrix!B7039</f>
        <v>0</v>
      </c>
      <c r="G1470" s="93">
        <f t="shared" si="301"/>
        <v>5</v>
      </c>
      <c r="H1470" s="126" t="s">
        <v>23544</v>
      </c>
      <c r="I1470" s="50" t="e">
        <f>Info_R!A45</f>
        <v>#N/A</v>
      </c>
    </row>
    <row r="1471" spans="2:21">
      <c r="B1471" s="50">
        <v>2714</v>
      </c>
      <c r="C1471" s="50">
        <f>Matrix!B2714</f>
        <v>0</v>
      </c>
      <c r="D1471" s="93">
        <f t="shared" si="300"/>
        <v>5</v>
      </c>
      <c r="E1471" s="50">
        <v>7038</v>
      </c>
      <c r="F1471" s="50">
        <f>Matrix!B7038</f>
        <v>0</v>
      </c>
      <c r="G1471" s="93">
        <f t="shared" si="301"/>
        <v>5</v>
      </c>
      <c r="H1471" s="125" t="s">
        <v>23545</v>
      </c>
      <c r="I1471" s="50" t="e">
        <f>Info_R!A46</f>
        <v>#N/A</v>
      </c>
    </row>
    <row r="1472" spans="2:21">
      <c r="B1472" s="50">
        <v>2715</v>
      </c>
      <c r="C1472" s="50">
        <f>Matrix!B2715</f>
        <v>0</v>
      </c>
      <c r="D1472" s="93">
        <f t="shared" ref="D1472:D1489" si="302">ROUNDUP(ABS(75-C1472)/Base_Value*digest_factor,1)</f>
        <v>5</v>
      </c>
      <c r="E1472" s="50">
        <v>8576</v>
      </c>
      <c r="F1472" s="50">
        <f>Matrix!B8576</f>
        <v>0</v>
      </c>
      <c r="G1472" s="93">
        <f t="shared" si="301"/>
        <v>5</v>
      </c>
      <c r="H1472" s="125" t="s">
        <v>23546</v>
      </c>
      <c r="I1472" s="50" t="e">
        <f>Info_R!A47</f>
        <v>#N/A</v>
      </c>
    </row>
    <row r="1473" spans="2:9">
      <c r="B1473" s="50">
        <v>2724</v>
      </c>
      <c r="C1473" s="50">
        <f>Matrix!B2724</f>
        <v>0</v>
      </c>
      <c r="D1473" s="93">
        <f t="shared" si="302"/>
        <v>5</v>
      </c>
      <c r="H1473" s="125" t="s">
        <v>23547</v>
      </c>
      <c r="I1473" s="50" t="e">
        <f>Info_R!A48</f>
        <v>#N/A</v>
      </c>
    </row>
    <row r="1474" spans="2:9">
      <c r="B1474" s="50">
        <v>2836</v>
      </c>
      <c r="C1474" s="50">
        <f>Matrix!B2836</f>
        <v>0</v>
      </c>
      <c r="D1474" s="93">
        <f t="shared" si="302"/>
        <v>5</v>
      </c>
      <c r="H1474" s="125" t="s">
        <v>23548</v>
      </c>
      <c r="I1474" s="50" t="e">
        <f>Info_R!A49</f>
        <v>#N/A</v>
      </c>
    </row>
    <row r="1475" spans="2:9">
      <c r="B1475" s="50">
        <v>2837</v>
      </c>
      <c r="C1475" s="50">
        <f>Matrix!B2837</f>
        <v>0</v>
      </c>
      <c r="D1475" s="93">
        <f t="shared" si="302"/>
        <v>5</v>
      </c>
      <c r="H1475" s="125" t="s">
        <v>23549</v>
      </c>
      <c r="I1475" s="50" t="e">
        <f>Info_R!A50</f>
        <v>#N/A</v>
      </c>
    </row>
    <row r="1476" spans="2:9">
      <c r="B1476" s="50">
        <v>4158</v>
      </c>
      <c r="C1476" s="50">
        <f>Matrix!B4158</f>
        <v>0</v>
      </c>
      <c r="D1476" s="93">
        <f t="shared" si="302"/>
        <v>5</v>
      </c>
      <c r="H1476" s="125" t="s">
        <v>23550</v>
      </c>
      <c r="I1476" s="50" t="e">
        <f>Info_R!A51</f>
        <v>#N/A</v>
      </c>
    </row>
    <row r="1477" spans="2:9">
      <c r="B1477" s="50">
        <v>4168</v>
      </c>
      <c r="C1477" s="50">
        <f>Matrix!B4168</f>
        <v>0</v>
      </c>
      <c r="D1477" s="93">
        <f t="shared" si="302"/>
        <v>5</v>
      </c>
      <c r="H1477" s="125" t="s">
        <v>23551</v>
      </c>
      <c r="I1477" s="50" t="e">
        <f>Info_R!A52</f>
        <v>#N/A</v>
      </c>
    </row>
    <row r="1478" spans="2:9">
      <c r="B1478" s="50">
        <v>5453</v>
      </c>
      <c r="C1478" s="50">
        <f>Matrix!B5453</f>
        <v>0</v>
      </c>
      <c r="D1478" s="93">
        <f t="shared" si="302"/>
        <v>5</v>
      </c>
      <c r="H1478" s="125" t="s">
        <v>23552</v>
      </c>
      <c r="I1478" s="50" t="e">
        <f>Info_R!A53</f>
        <v>#N/A</v>
      </c>
    </row>
    <row r="1479" spans="2:9">
      <c r="B1479" s="50">
        <v>5644</v>
      </c>
      <c r="C1479" s="50">
        <f>Matrix!B5644</f>
        <v>0</v>
      </c>
      <c r="D1479" s="93">
        <f t="shared" si="302"/>
        <v>5</v>
      </c>
      <c r="H1479" s="125" t="s">
        <v>23553</v>
      </c>
      <c r="I1479" s="50" t="e">
        <f>Info_R!A54</f>
        <v>#N/A</v>
      </c>
    </row>
    <row r="1480" spans="2:9">
      <c r="B1480" s="50">
        <v>5688</v>
      </c>
      <c r="C1480" s="50">
        <f>Matrix!B5688</f>
        <v>0</v>
      </c>
      <c r="D1480" s="93">
        <f t="shared" si="302"/>
        <v>5</v>
      </c>
    </row>
    <row r="1481" spans="2:9">
      <c r="B1481" s="50">
        <v>5689</v>
      </c>
      <c r="C1481" s="50">
        <f>Matrix!B5689</f>
        <v>0</v>
      </c>
      <c r="D1481" s="93">
        <f t="shared" si="302"/>
        <v>5</v>
      </c>
    </row>
    <row r="1482" spans="2:9">
      <c r="B1482" s="50">
        <v>5891</v>
      </c>
      <c r="C1482" s="50">
        <f>Matrix!B5891</f>
        <v>0</v>
      </c>
      <c r="D1482" s="93">
        <f t="shared" si="302"/>
        <v>5</v>
      </c>
    </row>
    <row r="1483" spans="2:9">
      <c r="B1483" s="50">
        <v>5955</v>
      </c>
      <c r="C1483" s="50">
        <f>Matrix!B5955</f>
        <v>0</v>
      </c>
      <c r="D1483" s="93">
        <f t="shared" si="302"/>
        <v>5</v>
      </c>
    </row>
    <row r="1484" spans="2:9">
      <c r="B1484" s="50">
        <v>6216</v>
      </c>
      <c r="C1484" s="50">
        <f>Matrix!B6216</f>
        <v>0</v>
      </c>
      <c r="D1484" s="93">
        <f t="shared" si="302"/>
        <v>5</v>
      </c>
    </row>
    <row r="1485" spans="2:9">
      <c r="B1485" s="50">
        <v>7799</v>
      </c>
      <c r="C1485" s="50">
        <f>Matrix!B7799</f>
        <v>0</v>
      </c>
      <c r="D1485" s="93">
        <f t="shared" si="302"/>
        <v>5</v>
      </c>
    </row>
    <row r="1486" spans="2:9">
      <c r="B1486" s="50">
        <v>8478</v>
      </c>
      <c r="C1486" s="50">
        <f>Matrix!B8478</f>
        <v>0</v>
      </c>
      <c r="D1486" s="93">
        <f t="shared" si="302"/>
        <v>5</v>
      </c>
    </row>
    <row r="1487" spans="2:9">
      <c r="B1487" s="50">
        <v>8479</v>
      </c>
      <c r="C1487" s="50">
        <f>Matrix!B8479</f>
        <v>0</v>
      </c>
      <c r="D1487" s="93">
        <f t="shared" si="302"/>
        <v>5</v>
      </c>
    </row>
    <row r="1488" spans="2:9">
      <c r="B1488" s="50">
        <v>8480</v>
      </c>
      <c r="C1488" s="50">
        <f>Matrix!B8480</f>
        <v>0</v>
      </c>
      <c r="D1488" s="93">
        <f t="shared" si="302"/>
        <v>5</v>
      </c>
    </row>
    <row r="1489" spans="2:7">
      <c r="B1489" s="50">
        <v>8996</v>
      </c>
      <c r="C1489" s="50">
        <f>Matrix!B8996</f>
        <v>0</v>
      </c>
      <c r="D1489" s="93">
        <f t="shared" si="302"/>
        <v>5</v>
      </c>
    </row>
    <row r="1493" spans="2:7">
      <c r="B1493" s="130" t="s">
        <v>23566</v>
      </c>
      <c r="C1493" s="121">
        <f>MAX(D1494:D1542)</f>
        <v>5</v>
      </c>
      <c r="D1493" s="97">
        <f>IF(C1493&gt;Max_Value,Max_Value,IF(C1493&lt;0,0,C1493))</f>
        <v>5</v>
      </c>
      <c r="E1493" s="130" t="s">
        <v>23571</v>
      </c>
      <c r="F1493" s="121">
        <f>MAX(G1494:G1509)</f>
        <v>5</v>
      </c>
      <c r="G1493" s="97">
        <f>IF(F1493&gt;Max_Value,Max_Value,IF(F1493&lt;0,0,F1493))</f>
        <v>5</v>
      </c>
    </row>
    <row r="1494" spans="2:7">
      <c r="B1494" s="50">
        <v>115</v>
      </c>
      <c r="C1494" s="50">
        <f>Matrix!B115</f>
        <v>0</v>
      </c>
      <c r="D1494" s="93">
        <f t="shared" ref="D1494:D1525" si="303">ROUNDUP(ABS(75-C1494)/Base_Value*circ_factor,1)</f>
        <v>5</v>
      </c>
      <c r="E1494" s="50">
        <v>341</v>
      </c>
      <c r="F1494" s="50">
        <f>Matrix!B341</f>
        <v>0</v>
      </c>
      <c r="G1494" s="93">
        <f t="shared" ref="G1494:G1509" si="304">ROUNDUP(ABS(75-F1494)/Base_Value*nutri_factor,1)</f>
        <v>5</v>
      </c>
    </row>
    <row r="1495" spans="2:7">
      <c r="B1495" s="50">
        <v>280</v>
      </c>
      <c r="C1495" s="50">
        <f>Matrix!B280</f>
        <v>0</v>
      </c>
      <c r="D1495" s="93">
        <f t="shared" si="303"/>
        <v>5</v>
      </c>
      <c r="E1495" s="50">
        <v>1204</v>
      </c>
      <c r="F1495" s="50">
        <f>Matrix!B1204</f>
        <v>0</v>
      </c>
      <c r="G1495" s="93">
        <f t="shared" si="304"/>
        <v>5</v>
      </c>
    </row>
    <row r="1496" spans="2:7">
      <c r="B1496" s="50">
        <v>486</v>
      </c>
      <c r="C1496" s="50">
        <f>Matrix!B486</f>
        <v>0</v>
      </c>
      <c r="D1496" s="93">
        <f t="shared" si="303"/>
        <v>5</v>
      </c>
      <c r="E1496" s="50">
        <v>1216</v>
      </c>
      <c r="F1496" s="50">
        <f>Matrix!B1216</f>
        <v>0</v>
      </c>
      <c r="G1496" s="93">
        <f t="shared" si="304"/>
        <v>5</v>
      </c>
    </row>
    <row r="1497" spans="2:7">
      <c r="B1497" s="50">
        <v>661</v>
      </c>
      <c r="C1497" s="50">
        <f>Matrix!B661</f>
        <v>0</v>
      </c>
      <c r="D1497" s="93">
        <f t="shared" si="303"/>
        <v>5</v>
      </c>
      <c r="E1497" s="50">
        <v>1433</v>
      </c>
      <c r="F1497" s="50">
        <f>Matrix!B1433</f>
        <v>0</v>
      </c>
      <c r="G1497" s="93">
        <f t="shared" si="304"/>
        <v>5</v>
      </c>
    </row>
    <row r="1498" spans="2:7">
      <c r="B1498" s="50">
        <v>715</v>
      </c>
      <c r="C1498" s="50">
        <f>Matrix!B715</f>
        <v>0</v>
      </c>
      <c r="D1498" s="93">
        <f t="shared" si="303"/>
        <v>5</v>
      </c>
      <c r="E1498" s="50">
        <v>1440</v>
      </c>
      <c r="F1498" s="50">
        <f>Matrix!B1440</f>
        <v>0</v>
      </c>
      <c r="G1498" s="93">
        <f t="shared" si="304"/>
        <v>5</v>
      </c>
    </row>
    <row r="1499" spans="2:7">
      <c r="B1499" s="50">
        <v>966</v>
      </c>
      <c r="C1499" s="50">
        <f>Matrix!B966</f>
        <v>0</v>
      </c>
      <c r="D1499" s="93">
        <f t="shared" si="303"/>
        <v>5</v>
      </c>
      <c r="E1499" s="50">
        <v>1470</v>
      </c>
      <c r="F1499" s="50">
        <f>Matrix!B1470</f>
        <v>0</v>
      </c>
      <c r="G1499" s="93">
        <f t="shared" si="304"/>
        <v>5</v>
      </c>
    </row>
    <row r="1500" spans="2:7">
      <c r="B1500" s="50">
        <v>1134</v>
      </c>
      <c r="C1500" s="50">
        <f>Matrix!B1134</f>
        <v>0</v>
      </c>
      <c r="D1500" s="93">
        <f t="shared" si="303"/>
        <v>5</v>
      </c>
      <c r="E1500" s="50">
        <v>2666</v>
      </c>
      <c r="F1500" s="50">
        <f>Matrix!B2666</f>
        <v>0</v>
      </c>
      <c r="G1500" s="93">
        <f t="shared" si="304"/>
        <v>5</v>
      </c>
    </row>
    <row r="1501" spans="2:7">
      <c r="B1501" s="50">
        <v>1245</v>
      </c>
      <c r="C1501" s="50">
        <f>Matrix!B1245</f>
        <v>0</v>
      </c>
      <c r="D1501" s="93">
        <f t="shared" si="303"/>
        <v>5</v>
      </c>
      <c r="E1501" s="50">
        <v>2667</v>
      </c>
      <c r="F1501" s="50">
        <f>Matrix!B2667</f>
        <v>0</v>
      </c>
      <c r="G1501" s="93">
        <f t="shared" si="304"/>
        <v>5</v>
      </c>
    </row>
    <row r="1502" spans="2:7">
      <c r="B1502" s="50">
        <v>1357</v>
      </c>
      <c r="C1502" s="50">
        <f>Matrix!B1357</f>
        <v>0</v>
      </c>
      <c r="D1502" s="93">
        <f t="shared" si="303"/>
        <v>5</v>
      </c>
      <c r="E1502" s="50">
        <v>2863</v>
      </c>
      <c r="F1502" s="50">
        <f>Matrix!B2863</f>
        <v>0</v>
      </c>
      <c r="G1502" s="93">
        <f t="shared" si="304"/>
        <v>5</v>
      </c>
    </row>
    <row r="1503" spans="2:7">
      <c r="B1503" s="50">
        <v>1359</v>
      </c>
      <c r="C1503" s="50">
        <f>Matrix!B1359</f>
        <v>0</v>
      </c>
      <c r="D1503" s="93">
        <f t="shared" si="303"/>
        <v>5</v>
      </c>
      <c r="E1503" s="50">
        <v>3098</v>
      </c>
      <c r="F1503" s="50">
        <f>Matrix!B3098</f>
        <v>0</v>
      </c>
      <c r="G1503" s="93">
        <f t="shared" si="304"/>
        <v>5</v>
      </c>
    </row>
    <row r="1504" spans="2:7">
      <c r="B1504" s="50">
        <v>1928</v>
      </c>
      <c r="C1504" s="50">
        <f>Matrix!B1928</f>
        <v>0</v>
      </c>
      <c r="D1504" s="93">
        <f t="shared" si="303"/>
        <v>5</v>
      </c>
      <c r="E1504" s="50">
        <v>3238</v>
      </c>
      <c r="F1504" s="50">
        <f>Matrix!B3238</f>
        <v>0</v>
      </c>
      <c r="G1504" s="93">
        <f t="shared" si="304"/>
        <v>5</v>
      </c>
    </row>
    <row r="1505" spans="2:13">
      <c r="B1505" s="50">
        <v>2477</v>
      </c>
      <c r="C1505" s="50">
        <f>Matrix!B2477</f>
        <v>0</v>
      </c>
      <c r="D1505" s="93">
        <f t="shared" si="303"/>
        <v>5</v>
      </c>
      <c r="E1505" s="50">
        <v>3926</v>
      </c>
      <c r="F1505" s="50">
        <f>Matrix!B3926</f>
        <v>0</v>
      </c>
      <c r="G1505" s="93">
        <f t="shared" si="304"/>
        <v>5</v>
      </c>
    </row>
    <row r="1506" spans="2:13">
      <c r="B1506" s="50">
        <v>2480</v>
      </c>
      <c r="C1506" s="50">
        <f>Matrix!B2480</f>
        <v>0</v>
      </c>
      <c r="D1506" s="93">
        <f t="shared" si="303"/>
        <v>5</v>
      </c>
      <c r="E1506" s="50">
        <v>6037</v>
      </c>
      <c r="F1506" s="50">
        <f>Matrix!B6037</f>
        <v>0</v>
      </c>
      <c r="G1506" s="93">
        <f t="shared" si="304"/>
        <v>5</v>
      </c>
    </row>
    <row r="1507" spans="2:13">
      <c r="B1507" s="50">
        <v>2481</v>
      </c>
      <c r="C1507" s="50">
        <f>Matrix!B2481</f>
        <v>0</v>
      </c>
      <c r="D1507" s="93">
        <f t="shared" si="303"/>
        <v>5</v>
      </c>
      <c r="E1507" s="50">
        <v>6235</v>
      </c>
      <c r="F1507" s="50">
        <f>Matrix!B6235</f>
        <v>0</v>
      </c>
      <c r="G1507" s="93">
        <f t="shared" si="304"/>
        <v>5</v>
      </c>
    </row>
    <row r="1508" spans="2:13">
      <c r="B1508" s="50">
        <v>2482</v>
      </c>
      <c r="C1508" s="50">
        <f>Matrix!B2482</f>
        <v>0</v>
      </c>
      <c r="D1508" s="93">
        <f t="shared" si="303"/>
        <v>5</v>
      </c>
      <c r="E1508" s="50">
        <v>6247</v>
      </c>
      <c r="F1508" s="50">
        <f>Matrix!B6247</f>
        <v>0</v>
      </c>
      <c r="G1508" s="93">
        <f t="shared" si="304"/>
        <v>5</v>
      </c>
    </row>
    <row r="1509" spans="2:13">
      <c r="B1509" s="50">
        <v>2483</v>
      </c>
      <c r="C1509" s="50">
        <f>Matrix!B2483</f>
        <v>0</v>
      </c>
      <c r="D1509" s="93">
        <f t="shared" si="303"/>
        <v>5</v>
      </c>
      <c r="E1509" s="50">
        <v>6406</v>
      </c>
      <c r="F1509" s="50">
        <f>Matrix!B6406</f>
        <v>0</v>
      </c>
      <c r="G1509" s="93">
        <f t="shared" si="304"/>
        <v>5</v>
      </c>
    </row>
    <row r="1510" spans="2:13">
      <c r="B1510" s="50">
        <v>2484</v>
      </c>
      <c r="C1510" s="50">
        <f>Matrix!B2484</f>
        <v>0</v>
      </c>
      <c r="D1510" s="93">
        <f t="shared" si="303"/>
        <v>5</v>
      </c>
      <c r="E1510" s="94"/>
      <c r="F1510" s="98"/>
    </row>
    <row r="1511" spans="2:13">
      <c r="B1511" s="50">
        <v>2485</v>
      </c>
      <c r="C1511" s="50">
        <f>Matrix!B2485</f>
        <v>0</v>
      </c>
      <c r="D1511" s="93">
        <f t="shared" si="303"/>
        <v>5</v>
      </c>
      <c r="E1511" s="130" t="s">
        <v>23572</v>
      </c>
      <c r="F1511" s="121">
        <f>MAX(G1512:G1516)</f>
        <v>5</v>
      </c>
      <c r="G1511" s="97">
        <f>IF(F1511&gt;Max_Value,Max_Value,IF(F1511&lt;0,0,F1511))</f>
        <v>5</v>
      </c>
    </row>
    <row r="1512" spans="2:13">
      <c r="B1512" s="50">
        <v>2486</v>
      </c>
      <c r="C1512" s="50">
        <f>Matrix!B2486</f>
        <v>0</v>
      </c>
      <c r="D1512" s="93">
        <f t="shared" si="303"/>
        <v>5</v>
      </c>
      <c r="E1512" s="50">
        <v>1440</v>
      </c>
      <c r="F1512" s="50">
        <f>Matrix!B1440</f>
        <v>0</v>
      </c>
      <c r="G1512" s="93">
        <f>ROUNDUP(ABS(75-F1512)/Base_Value*nutri_factor,1)</f>
        <v>5</v>
      </c>
    </row>
    <row r="1513" spans="2:13">
      <c r="B1513" s="50">
        <v>2487</v>
      </c>
      <c r="C1513" s="50">
        <f>Matrix!B2487</f>
        <v>0</v>
      </c>
      <c r="D1513" s="93">
        <f t="shared" si="303"/>
        <v>5</v>
      </c>
      <c r="E1513" s="50">
        <v>1552</v>
      </c>
      <c r="F1513" s="50">
        <f>Matrix!B1552</f>
        <v>0</v>
      </c>
      <c r="G1513" s="93">
        <f>ROUNDUP(ABS(75-F1513)/Base_Value*nutri_factor,1)</f>
        <v>5</v>
      </c>
      <c r="L1513" s="133"/>
    </row>
    <row r="1514" spans="2:13">
      <c r="B1514" s="50">
        <v>2488</v>
      </c>
      <c r="C1514" s="50">
        <f>Matrix!B2488</f>
        <v>0</v>
      </c>
      <c r="D1514" s="93">
        <f t="shared" si="303"/>
        <v>5</v>
      </c>
      <c r="E1514" s="50">
        <v>2193</v>
      </c>
      <c r="F1514" s="50">
        <f>Matrix!B2193</f>
        <v>0</v>
      </c>
      <c r="G1514" s="93">
        <f>ROUNDUP(ABS(75-F1514)/Base_Value*nutri_factor,1)</f>
        <v>5</v>
      </c>
      <c r="M1514" s="133"/>
    </row>
    <row r="1515" spans="2:13">
      <c r="B1515" s="50">
        <v>2489</v>
      </c>
      <c r="C1515" s="50">
        <f>Matrix!B2489</f>
        <v>0</v>
      </c>
      <c r="D1515" s="93">
        <f t="shared" si="303"/>
        <v>5</v>
      </c>
      <c r="E1515" s="50">
        <v>3962</v>
      </c>
      <c r="F1515" s="50">
        <f>Matrix!B3962</f>
        <v>0</v>
      </c>
      <c r="G1515" s="93">
        <f>ROUNDUP(ABS(75-F1515)/Base_Value*nutri_factor,1)</f>
        <v>5</v>
      </c>
    </row>
    <row r="1516" spans="2:13">
      <c r="B1516" s="50">
        <v>2501</v>
      </c>
      <c r="C1516" s="50">
        <f>Matrix!B2501</f>
        <v>0</v>
      </c>
      <c r="D1516" s="93">
        <f t="shared" si="303"/>
        <v>5</v>
      </c>
      <c r="E1516" s="50">
        <v>6247</v>
      </c>
      <c r="F1516" s="50">
        <f>Matrix!B6247</f>
        <v>0</v>
      </c>
      <c r="G1516" s="93">
        <f>ROUNDUP(ABS(75-F1516)/Base_Value*nutri_factor,1)</f>
        <v>5</v>
      </c>
    </row>
    <row r="1517" spans="2:13">
      <c r="B1517" s="50">
        <v>2520</v>
      </c>
      <c r="C1517" s="50">
        <f>Matrix!B2520</f>
        <v>0</v>
      </c>
      <c r="D1517" s="93">
        <f t="shared" si="303"/>
        <v>5</v>
      </c>
    </row>
    <row r="1518" spans="2:13">
      <c r="B1518" s="50">
        <v>2528</v>
      </c>
      <c r="C1518" s="50">
        <f>Matrix!B2528</f>
        <v>0</v>
      </c>
      <c r="D1518" s="93">
        <f t="shared" si="303"/>
        <v>5</v>
      </c>
      <c r="E1518" s="130" t="s">
        <v>23573</v>
      </c>
      <c r="F1518" s="121">
        <f>MAX(G1519:G1531)</f>
        <v>5</v>
      </c>
      <c r="G1518" s="97">
        <f>IF(F1518&gt;Max_Value,Max_Value,IF(F1518&lt;0,0,F1518))</f>
        <v>5</v>
      </c>
    </row>
    <row r="1519" spans="2:13">
      <c r="B1519" s="50">
        <v>2656</v>
      </c>
      <c r="C1519" s="50">
        <f>Matrix!B2656</f>
        <v>0</v>
      </c>
      <c r="D1519" s="93">
        <f t="shared" si="303"/>
        <v>5</v>
      </c>
      <c r="E1519" s="50">
        <v>125</v>
      </c>
      <c r="F1519" s="50">
        <f>Matrix!B125</f>
        <v>0</v>
      </c>
      <c r="G1519" s="93">
        <f t="shared" ref="G1519:G1531" si="305">ROUNDUP(ABS(75-F1519)/Base_Value*digest_factor,1)</f>
        <v>5</v>
      </c>
    </row>
    <row r="1520" spans="2:13">
      <c r="B1520" s="50">
        <v>2723</v>
      </c>
      <c r="C1520" s="50">
        <f>Matrix!B2723</f>
        <v>0</v>
      </c>
      <c r="D1520" s="93">
        <f t="shared" si="303"/>
        <v>5</v>
      </c>
      <c r="E1520" s="50">
        <v>422</v>
      </c>
      <c r="F1520" s="50">
        <f>Matrix!B422</f>
        <v>0</v>
      </c>
      <c r="G1520" s="93">
        <f t="shared" si="305"/>
        <v>5</v>
      </c>
    </row>
    <row r="1521" spans="2:7">
      <c r="B1521" s="50">
        <v>2825</v>
      </c>
      <c r="C1521" s="50">
        <f>Matrix!B2825</f>
        <v>0</v>
      </c>
      <c r="D1521" s="93">
        <f t="shared" si="303"/>
        <v>5</v>
      </c>
      <c r="E1521" s="50">
        <v>668</v>
      </c>
      <c r="F1521" s="50">
        <f>Matrix!B668</f>
        <v>0</v>
      </c>
      <c r="G1521" s="93">
        <f t="shared" si="305"/>
        <v>5</v>
      </c>
    </row>
    <row r="1522" spans="2:7">
      <c r="B1522" s="50">
        <v>2948</v>
      </c>
      <c r="C1522" s="50">
        <f>Matrix!B2948</f>
        <v>0</v>
      </c>
      <c r="D1522" s="93">
        <f t="shared" si="303"/>
        <v>5</v>
      </c>
      <c r="E1522" s="50">
        <v>1277</v>
      </c>
      <c r="F1522" s="50">
        <f>Matrix!B1277</f>
        <v>0</v>
      </c>
      <c r="G1522" s="93">
        <f t="shared" si="305"/>
        <v>5</v>
      </c>
    </row>
    <row r="1523" spans="2:7">
      <c r="B1523" s="50">
        <v>3130</v>
      </c>
      <c r="C1523" s="50">
        <f>Matrix!B3130</f>
        <v>0</v>
      </c>
      <c r="D1523" s="93">
        <f t="shared" si="303"/>
        <v>5</v>
      </c>
      <c r="E1523" s="50">
        <v>1510</v>
      </c>
      <c r="F1523" s="50">
        <f>Matrix!B1510</f>
        <v>0</v>
      </c>
      <c r="G1523" s="93">
        <f t="shared" si="305"/>
        <v>5</v>
      </c>
    </row>
    <row r="1524" spans="2:7">
      <c r="B1524" s="50">
        <v>3339</v>
      </c>
      <c r="C1524" s="50">
        <f>Matrix!B3339</f>
        <v>0</v>
      </c>
      <c r="D1524" s="93">
        <f t="shared" si="303"/>
        <v>5</v>
      </c>
      <c r="E1524" s="50">
        <v>3249</v>
      </c>
      <c r="F1524" s="50">
        <f>Matrix!B3249</f>
        <v>0</v>
      </c>
      <c r="G1524" s="93">
        <f t="shared" si="305"/>
        <v>5</v>
      </c>
    </row>
    <row r="1525" spans="2:7">
      <c r="B1525" s="50">
        <v>5740</v>
      </c>
      <c r="C1525" s="50">
        <f>Matrix!B5740</f>
        <v>0</v>
      </c>
      <c r="D1525" s="93">
        <f t="shared" si="303"/>
        <v>5</v>
      </c>
      <c r="E1525" s="50">
        <v>5685</v>
      </c>
      <c r="F1525" s="50">
        <f>Matrix!B5685</f>
        <v>0</v>
      </c>
      <c r="G1525" s="93">
        <f t="shared" si="305"/>
        <v>5</v>
      </c>
    </row>
    <row r="1526" spans="2:7">
      <c r="B1526" s="50">
        <v>5900</v>
      </c>
      <c r="C1526" s="50">
        <f>Matrix!B5900</f>
        <v>0</v>
      </c>
      <c r="D1526" s="93">
        <f t="shared" ref="D1526:D1542" si="306">ROUNDUP(ABS(75-C1526)/Base_Value*circ_factor,1)</f>
        <v>5</v>
      </c>
      <c r="E1526" s="50">
        <v>5686</v>
      </c>
      <c r="F1526" s="50">
        <f>Matrix!B5686</f>
        <v>0</v>
      </c>
      <c r="G1526" s="93">
        <f t="shared" si="305"/>
        <v>5</v>
      </c>
    </row>
    <row r="1527" spans="2:7">
      <c r="B1527" s="50">
        <v>5916</v>
      </c>
      <c r="C1527" s="50">
        <f>Matrix!B5916</f>
        <v>0</v>
      </c>
      <c r="D1527" s="93">
        <f t="shared" si="306"/>
        <v>5</v>
      </c>
      <c r="E1527" s="50">
        <v>7507</v>
      </c>
      <c r="F1527" s="50">
        <f>Matrix!B7507</f>
        <v>0</v>
      </c>
      <c r="G1527" s="93">
        <f t="shared" si="305"/>
        <v>5</v>
      </c>
    </row>
    <row r="1528" spans="2:7">
      <c r="B1528" s="50">
        <v>6215</v>
      </c>
      <c r="C1528" s="50">
        <f>Matrix!B6215</f>
        <v>0</v>
      </c>
      <c r="D1528" s="93">
        <f t="shared" si="306"/>
        <v>5</v>
      </c>
      <c r="E1528" s="50">
        <v>7610</v>
      </c>
      <c r="F1528" s="50">
        <f>Matrix!B7610</f>
        <v>0</v>
      </c>
      <c r="G1528" s="93">
        <f t="shared" si="305"/>
        <v>5</v>
      </c>
    </row>
    <row r="1529" spans="2:7">
      <c r="B1529" s="50">
        <v>6217</v>
      </c>
      <c r="C1529" s="50">
        <f>Matrix!B6217</f>
        <v>0</v>
      </c>
      <c r="D1529" s="93">
        <f t="shared" si="306"/>
        <v>5</v>
      </c>
      <c r="E1529" s="50">
        <v>7874</v>
      </c>
      <c r="F1529" s="50">
        <f>Matrix!B7874</f>
        <v>0</v>
      </c>
      <c r="G1529" s="93">
        <f t="shared" si="305"/>
        <v>5</v>
      </c>
    </row>
    <row r="1530" spans="2:7">
      <c r="B1530" s="50">
        <v>6227</v>
      </c>
      <c r="C1530" s="50">
        <f>Matrix!B6227</f>
        <v>0</v>
      </c>
      <c r="D1530" s="93">
        <f t="shared" si="306"/>
        <v>5</v>
      </c>
      <c r="E1530" s="50">
        <v>7875</v>
      </c>
      <c r="F1530" s="50">
        <f>Matrix!B7875</f>
        <v>0</v>
      </c>
      <c r="G1530" s="93">
        <f t="shared" si="305"/>
        <v>5</v>
      </c>
    </row>
    <row r="1531" spans="2:7">
      <c r="B1531" s="50">
        <v>6232</v>
      </c>
      <c r="C1531" s="50">
        <f>Matrix!B6232</f>
        <v>0</v>
      </c>
      <c r="D1531" s="93">
        <f t="shared" si="306"/>
        <v>5</v>
      </c>
      <c r="E1531" s="50">
        <v>9736</v>
      </c>
      <c r="F1531" s="50">
        <f>Matrix!B9736</f>
        <v>0</v>
      </c>
      <c r="G1531" s="93">
        <f t="shared" si="305"/>
        <v>5</v>
      </c>
    </row>
    <row r="1532" spans="2:7">
      <c r="B1532" s="50">
        <v>6237</v>
      </c>
      <c r="C1532" s="50">
        <f>Matrix!B6237</f>
        <v>0</v>
      </c>
      <c r="D1532" s="93">
        <f t="shared" si="306"/>
        <v>5</v>
      </c>
    </row>
    <row r="1533" spans="2:7">
      <c r="B1533" s="50">
        <v>6376</v>
      </c>
      <c r="C1533" s="50">
        <f>Matrix!B6376</f>
        <v>0</v>
      </c>
      <c r="D1533" s="93">
        <f t="shared" si="306"/>
        <v>5</v>
      </c>
    </row>
    <row r="1534" spans="2:7">
      <c r="B1534" s="50">
        <v>6389</v>
      </c>
      <c r="C1534" s="50">
        <f>Matrix!B6389</f>
        <v>0</v>
      </c>
      <c r="D1534" s="93">
        <f t="shared" si="306"/>
        <v>5</v>
      </c>
    </row>
    <row r="1535" spans="2:7">
      <c r="B1535" s="50">
        <v>6395</v>
      </c>
      <c r="C1535" s="50">
        <f>Matrix!B6395</f>
        <v>0</v>
      </c>
      <c r="D1535" s="93">
        <f t="shared" si="306"/>
        <v>5</v>
      </c>
    </row>
    <row r="1536" spans="2:7">
      <c r="B1536" s="50">
        <v>6416</v>
      </c>
      <c r="C1536" s="50">
        <f>Matrix!B6416</f>
        <v>0</v>
      </c>
      <c r="D1536" s="93">
        <f t="shared" si="306"/>
        <v>5</v>
      </c>
    </row>
    <row r="1537" spans="2:10">
      <c r="B1537" s="50">
        <v>6423</v>
      </c>
      <c r="C1537" s="50">
        <f>Matrix!B6423</f>
        <v>0</v>
      </c>
      <c r="D1537" s="93">
        <f t="shared" si="306"/>
        <v>5</v>
      </c>
    </row>
    <row r="1538" spans="2:10">
      <c r="B1538" s="50">
        <v>6720</v>
      </c>
      <c r="C1538" s="50">
        <f>Matrix!B6720</f>
        <v>0</v>
      </c>
      <c r="D1538" s="93">
        <f t="shared" si="306"/>
        <v>5</v>
      </c>
    </row>
    <row r="1539" spans="2:10">
      <c r="B1539" s="50">
        <v>6804</v>
      </c>
      <c r="C1539" s="50">
        <f>Matrix!B6804</f>
        <v>0</v>
      </c>
      <c r="D1539" s="93">
        <f t="shared" si="306"/>
        <v>5</v>
      </c>
    </row>
    <row r="1540" spans="2:10">
      <c r="B1540" s="50">
        <v>8564</v>
      </c>
      <c r="C1540" s="50">
        <f>Matrix!B8564</f>
        <v>0</v>
      </c>
      <c r="D1540" s="93">
        <f t="shared" si="306"/>
        <v>5</v>
      </c>
    </row>
    <row r="1541" spans="2:10">
      <c r="B1541" s="50">
        <v>8849</v>
      </c>
      <c r="C1541" s="50">
        <f>Matrix!B8849</f>
        <v>0</v>
      </c>
      <c r="D1541" s="93">
        <f t="shared" si="306"/>
        <v>5</v>
      </c>
    </row>
    <row r="1542" spans="2:10">
      <c r="B1542" s="50">
        <v>8853</v>
      </c>
      <c r="C1542" s="50">
        <f>Matrix!B8853</f>
        <v>0</v>
      </c>
      <c r="D1542" s="93">
        <f t="shared" si="306"/>
        <v>5</v>
      </c>
    </row>
    <row r="1544" spans="2:10">
      <c r="B1544" s="132" t="s">
        <v>23565</v>
      </c>
      <c r="C1544" s="121">
        <f>MAX(D1545:D1596)</f>
        <v>5</v>
      </c>
      <c r="D1544" s="97">
        <f>IF(C1544&gt;Max_Value,Max_Value,IF(C1544&lt;0,0,C1544))</f>
        <v>5</v>
      </c>
      <c r="E1544" s="132" t="s">
        <v>23574</v>
      </c>
      <c r="F1544" s="121">
        <f>MAX(G1545:G1577)</f>
        <v>5</v>
      </c>
      <c r="G1544" s="97">
        <f>IF(F1544&gt;Max_Value,Max_Value,IF(F1544&lt;0,0,F1544))</f>
        <v>5</v>
      </c>
    </row>
    <row r="1545" spans="2:10">
      <c r="B1545" s="50">
        <v>146</v>
      </c>
      <c r="C1545" s="50">
        <f>Matrix!B146</f>
        <v>0</v>
      </c>
      <c r="D1545" s="93">
        <f t="shared" ref="D1545:D1576" si="307">ROUNDUP(ABS(75-C1545)/Base_Value*nutri_factor,1)</f>
        <v>5</v>
      </c>
      <c r="E1545" s="50">
        <v>28</v>
      </c>
      <c r="F1545" s="50">
        <f>Matrix!B28</f>
        <v>0</v>
      </c>
      <c r="G1545" s="93">
        <f t="shared" ref="G1545:G1577" si="308">ROUNDUP(ABS(75-F1545)/Base_Value*urin_factor,1)</f>
        <v>5</v>
      </c>
    </row>
    <row r="1546" spans="2:10">
      <c r="B1546" s="50">
        <v>196</v>
      </c>
      <c r="C1546" s="50">
        <f>Matrix!B196</f>
        <v>0</v>
      </c>
      <c r="D1546" s="93">
        <f t="shared" si="307"/>
        <v>5</v>
      </c>
      <c r="E1546" s="50">
        <v>52</v>
      </c>
      <c r="F1546" s="50">
        <f>Matrix!B52</f>
        <v>0</v>
      </c>
      <c r="G1546" s="93">
        <f t="shared" si="308"/>
        <v>5</v>
      </c>
    </row>
    <row r="1547" spans="2:10">
      <c r="B1547" s="50">
        <v>215</v>
      </c>
      <c r="C1547" s="50">
        <f>Matrix!B215</f>
        <v>0</v>
      </c>
      <c r="D1547" s="93">
        <f t="shared" si="307"/>
        <v>5</v>
      </c>
      <c r="E1547" s="50">
        <v>152</v>
      </c>
      <c r="F1547" s="50">
        <f>Matrix!B152</f>
        <v>0</v>
      </c>
      <c r="G1547" s="93">
        <f t="shared" si="308"/>
        <v>5</v>
      </c>
      <c r="J1547" s="129"/>
    </row>
    <row r="1548" spans="2:10">
      <c r="B1548" s="50">
        <v>221</v>
      </c>
      <c r="C1548" s="50">
        <f>Matrix!B221</f>
        <v>0</v>
      </c>
      <c r="D1548" s="93">
        <f t="shared" si="307"/>
        <v>5</v>
      </c>
      <c r="E1548" s="50">
        <v>175</v>
      </c>
      <c r="F1548" s="50">
        <f>Matrix!B175</f>
        <v>0</v>
      </c>
      <c r="G1548" s="93">
        <f t="shared" si="308"/>
        <v>5</v>
      </c>
    </row>
    <row r="1549" spans="2:10">
      <c r="B1549" s="50">
        <v>351</v>
      </c>
      <c r="C1549" s="50">
        <f>Matrix!B351</f>
        <v>0</v>
      </c>
      <c r="D1549" s="93">
        <f t="shared" si="307"/>
        <v>5</v>
      </c>
      <c r="E1549" s="50">
        <v>177</v>
      </c>
      <c r="F1549" s="50">
        <f>Matrix!B177</f>
        <v>0</v>
      </c>
      <c r="G1549" s="93">
        <f t="shared" si="308"/>
        <v>5</v>
      </c>
    </row>
    <row r="1550" spans="2:10">
      <c r="B1550" s="50">
        <v>383</v>
      </c>
      <c r="C1550" s="50">
        <f>Matrix!B383</f>
        <v>0</v>
      </c>
      <c r="D1550" s="93">
        <f t="shared" si="307"/>
        <v>5</v>
      </c>
      <c r="E1550" s="50">
        <v>185</v>
      </c>
      <c r="F1550" s="50">
        <f>Matrix!B185</f>
        <v>0</v>
      </c>
      <c r="G1550" s="93">
        <f t="shared" si="308"/>
        <v>5</v>
      </c>
    </row>
    <row r="1551" spans="2:10">
      <c r="B1551" s="50">
        <v>431</v>
      </c>
      <c r="C1551" s="50">
        <f>Matrix!B431</f>
        <v>0</v>
      </c>
      <c r="D1551" s="93">
        <f t="shared" si="307"/>
        <v>5</v>
      </c>
      <c r="E1551" s="50">
        <v>353</v>
      </c>
      <c r="F1551" s="50">
        <f>Matrix!B353</f>
        <v>0</v>
      </c>
      <c r="G1551" s="93">
        <f t="shared" si="308"/>
        <v>5</v>
      </c>
    </row>
    <row r="1552" spans="2:10">
      <c r="B1552" s="50">
        <v>508</v>
      </c>
      <c r="C1552" s="50">
        <f>Matrix!B508</f>
        <v>0</v>
      </c>
      <c r="D1552" s="93">
        <f t="shared" si="307"/>
        <v>5</v>
      </c>
      <c r="E1552" s="50">
        <v>433</v>
      </c>
      <c r="F1552" s="50">
        <f>Matrix!B433</f>
        <v>0</v>
      </c>
      <c r="G1552" s="93">
        <f t="shared" si="308"/>
        <v>5</v>
      </c>
    </row>
    <row r="1553" spans="2:7">
      <c r="B1553" s="50">
        <v>623</v>
      </c>
      <c r="C1553" s="50">
        <f>Matrix!B623</f>
        <v>0</v>
      </c>
      <c r="D1553" s="93">
        <f t="shared" si="307"/>
        <v>5</v>
      </c>
      <c r="E1553" s="50">
        <v>514</v>
      </c>
      <c r="F1553" s="50">
        <f>Matrix!B514</f>
        <v>0</v>
      </c>
      <c r="G1553" s="93">
        <f t="shared" si="308"/>
        <v>5</v>
      </c>
    </row>
    <row r="1554" spans="2:7">
      <c r="B1554" s="50">
        <v>702</v>
      </c>
      <c r="C1554" s="50">
        <f>Matrix!B702</f>
        <v>0</v>
      </c>
      <c r="D1554" s="93">
        <f t="shared" si="307"/>
        <v>5</v>
      </c>
      <c r="E1554" s="50">
        <v>539</v>
      </c>
      <c r="F1554" s="50">
        <f>Matrix!B539</f>
        <v>0</v>
      </c>
      <c r="G1554" s="93">
        <f t="shared" si="308"/>
        <v>5</v>
      </c>
    </row>
    <row r="1555" spans="2:7">
      <c r="B1555" s="50">
        <v>729</v>
      </c>
      <c r="C1555" s="50">
        <f>Matrix!B729</f>
        <v>0</v>
      </c>
      <c r="D1555" s="93">
        <f t="shared" si="307"/>
        <v>5</v>
      </c>
      <c r="E1555" s="50">
        <v>852</v>
      </c>
      <c r="F1555" s="50">
        <f>Matrix!B852</f>
        <v>0</v>
      </c>
      <c r="G1555" s="93">
        <f t="shared" si="308"/>
        <v>5</v>
      </c>
    </row>
    <row r="1556" spans="2:7">
      <c r="B1556" s="50">
        <v>795</v>
      </c>
      <c r="C1556" s="50">
        <f>Matrix!B795</f>
        <v>0</v>
      </c>
      <c r="D1556" s="93">
        <f t="shared" si="307"/>
        <v>5</v>
      </c>
      <c r="E1556" s="50">
        <v>963</v>
      </c>
      <c r="F1556" s="50">
        <f>Matrix!B963</f>
        <v>0</v>
      </c>
      <c r="G1556" s="93">
        <f t="shared" si="308"/>
        <v>5</v>
      </c>
    </row>
    <row r="1557" spans="2:7">
      <c r="B1557" s="50">
        <v>815</v>
      </c>
      <c r="C1557" s="50">
        <f>Matrix!B815</f>
        <v>0</v>
      </c>
      <c r="D1557" s="93">
        <f t="shared" si="307"/>
        <v>5</v>
      </c>
      <c r="E1557" s="50">
        <v>1206</v>
      </c>
      <c r="F1557" s="50">
        <f>Matrix!B1206</f>
        <v>0</v>
      </c>
      <c r="G1557" s="93">
        <f t="shared" si="308"/>
        <v>5</v>
      </c>
    </row>
    <row r="1558" spans="2:7">
      <c r="B1558" s="50">
        <v>854</v>
      </c>
      <c r="C1558" s="50">
        <f>Matrix!B854</f>
        <v>0</v>
      </c>
      <c r="D1558" s="93">
        <f t="shared" si="307"/>
        <v>5</v>
      </c>
      <c r="E1558" s="50">
        <v>1266</v>
      </c>
      <c r="F1558" s="50">
        <f>Matrix!B1266</f>
        <v>0</v>
      </c>
      <c r="G1558" s="93">
        <f t="shared" si="308"/>
        <v>5</v>
      </c>
    </row>
    <row r="1559" spans="2:7">
      <c r="B1559" s="50">
        <v>1130</v>
      </c>
      <c r="C1559" s="50">
        <f>Matrix!B1130</f>
        <v>0</v>
      </c>
      <c r="D1559" s="93">
        <f t="shared" si="307"/>
        <v>5</v>
      </c>
      <c r="E1559" s="50">
        <v>1312</v>
      </c>
      <c r="F1559" s="50">
        <f>Matrix!B1312</f>
        <v>0</v>
      </c>
      <c r="G1559" s="93">
        <f t="shared" si="308"/>
        <v>5</v>
      </c>
    </row>
    <row r="1560" spans="2:7">
      <c r="B1560" s="50">
        <v>1442</v>
      </c>
      <c r="C1560" s="50">
        <f>Matrix!B1442</f>
        <v>0</v>
      </c>
      <c r="D1560" s="93">
        <f t="shared" si="307"/>
        <v>5</v>
      </c>
      <c r="E1560" s="50">
        <v>1607</v>
      </c>
      <c r="F1560" s="50">
        <f>Matrix!B1607</f>
        <v>0</v>
      </c>
      <c r="G1560" s="93">
        <f t="shared" si="308"/>
        <v>5</v>
      </c>
    </row>
    <row r="1561" spans="2:7">
      <c r="B1561" s="50">
        <v>1560</v>
      </c>
      <c r="C1561" s="50">
        <f>Matrix!B1560</f>
        <v>0</v>
      </c>
      <c r="D1561" s="93">
        <f t="shared" si="307"/>
        <v>5</v>
      </c>
      <c r="E1561" s="50">
        <v>1620</v>
      </c>
      <c r="F1561" s="50">
        <f>Matrix!B1620</f>
        <v>0</v>
      </c>
      <c r="G1561" s="93">
        <f t="shared" si="308"/>
        <v>5</v>
      </c>
    </row>
    <row r="1562" spans="2:7">
      <c r="B1562" s="50">
        <v>1645</v>
      </c>
      <c r="C1562" s="50">
        <f>Matrix!B1645</f>
        <v>0</v>
      </c>
      <c r="D1562" s="93">
        <f t="shared" si="307"/>
        <v>5</v>
      </c>
      <c r="E1562" s="50">
        <v>1980</v>
      </c>
      <c r="F1562" s="50">
        <f>Matrix!B1980</f>
        <v>0</v>
      </c>
      <c r="G1562" s="93">
        <f t="shared" si="308"/>
        <v>5</v>
      </c>
    </row>
    <row r="1563" spans="2:7">
      <c r="B1563" s="50">
        <v>1806</v>
      </c>
      <c r="C1563" s="50">
        <f>Matrix!B1806</f>
        <v>0</v>
      </c>
      <c r="D1563" s="93">
        <f t="shared" si="307"/>
        <v>5</v>
      </c>
      <c r="E1563" s="50">
        <v>2071</v>
      </c>
      <c r="F1563" s="50">
        <f>Matrix!B2071</f>
        <v>0</v>
      </c>
      <c r="G1563" s="93">
        <f t="shared" si="308"/>
        <v>5</v>
      </c>
    </row>
    <row r="1564" spans="2:7">
      <c r="B1564" s="50">
        <v>2826</v>
      </c>
      <c r="C1564" s="50">
        <f>Matrix!B2826</f>
        <v>0</v>
      </c>
      <c r="D1564" s="93">
        <f t="shared" si="307"/>
        <v>5</v>
      </c>
      <c r="E1564" s="50">
        <v>2145</v>
      </c>
      <c r="F1564" s="50">
        <f>Matrix!B2145</f>
        <v>0</v>
      </c>
      <c r="G1564" s="93">
        <f t="shared" si="308"/>
        <v>5</v>
      </c>
    </row>
    <row r="1565" spans="2:7">
      <c r="B1565" s="50">
        <v>2930</v>
      </c>
      <c r="C1565" s="50">
        <f>Matrix!B2930</f>
        <v>0</v>
      </c>
      <c r="D1565" s="93">
        <f t="shared" si="307"/>
        <v>5</v>
      </c>
      <c r="E1565" s="50">
        <v>2709</v>
      </c>
      <c r="F1565" s="50">
        <f>Matrix!B2709</f>
        <v>0</v>
      </c>
      <c r="G1565" s="93">
        <f t="shared" si="308"/>
        <v>5</v>
      </c>
    </row>
    <row r="1566" spans="2:7">
      <c r="B1566" s="50">
        <v>2960</v>
      </c>
      <c r="C1566" s="50">
        <f>Matrix!B2960</f>
        <v>0</v>
      </c>
      <c r="D1566" s="93">
        <f t="shared" si="307"/>
        <v>5</v>
      </c>
      <c r="E1566" s="50">
        <v>2767</v>
      </c>
      <c r="F1566" s="50">
        <f>Matrix!B2767</f>
        <v>0</v>
      </c>
      <c r="G1566" s="93">
        <f t="shared" si="308"/>
        <v>5</v>
      </c>
    </row>
    <row r="1567" spans="2:7">
      <c r="B1567" s="50">
        <v>3040</v>
      </c>
      <c r="C1567" s="50">
        <f>Matrix!B3040</f>
        <v>0</v>
      </c>
      <c r="D1567" s="93">
        <f t="shared" si="307"/>
        <v>5</v>
      </c>
      <c r="E1567" s="50">
        <v>2768</v>
      </c>
      <c r="F1567" s="50">
        <f>Matrix!B2768</f>
        <v>0</v>
      </c>
      <c r="G1567" s="93">
        <f t="shared" si="308"/>
        <v>5</v>
      </c>
    </row>
    <row r="1568" spans="2:7">
      <c r="B1568" s="50">
        <v>3156</v>
      </c>
      <c r="C1568" s="50">
        <f>Matrix!B3156</f>
        <v>0</v>
      </c>
      <c r="D1568" s="93">
        <f t="shared" si="307"/>
        <v>5</v>
      </c>
      <c r="E1568" s="50">
        <v>2769</v>
      </c>
      <c r="F1568" s="50">
        <f>Matrix!B2769</f>
        <v>0</v>
      </c>
      <c r="G1568" s="93">
        <f t="shared" si="308"/>
        <v>5</v>
      </c>
    </row>
    <row r="1569" spans="2:7">
      <c r="B1569" s="50">
        <v>3175</v>
      </c>
      <c r="C1569" s="50">
        <f>Matrix!B3175</f>
        <v>0</v>
      </c>
      <c r="D1569" s="93">
        <f t="shared" si="307"/>
        <v>5</v>
      </c>
      <c r="E1569" s="50">
        <v>2770</v>
      </c>
      <c r="F1569" s="50">
        <f>Matrix!B2770</f>
        <v>0</v>
      </c>
      <c r="G1569" s="93">
        <f t="shared" si="308"/>
        <v>5</v>
      </c>
    </row>
    <row r="1570" spans="2:7">
      <c r="B1570" s="50">
        <v>3227</v>
      </c>
      <c r="C1570" s="50">
        <f>Matrix!B3227</f>
        <v>0</v>
      </c>
      <c r="D1570" s="93">
        <f t="shared" si="307"/>
        <v>5</v>
      </c>
      <c r="E1570" s="50">
        <v>3157</v>
      </c>
      <c r="F1570" s="50">
        <f>Matrix!B3157</f>
        <v>0</v>
      </c>
      <c r="G1570" s="93">
        <f t="shared" si="308"/>
        <v>5</v>
      </c>
    </row>
    <row r="1571" spans="2:7">
      <c r="B1571" s="50">
        <v>3806</v>
      </c>
      <c r="C1571" s="50">
        <f>Matrix!B3806</f>
        <v>0</v>
      </c>
      <c r="D1571" s="93">
        <f t="shared" si="307"/>
        <v>5</v>
      </c>
      <c r="E1571" s="50">
        <v>3204</v>
      </c>
      <c r="F1571" s="50">
        <f>Matrix!B3204</f>
        <v>0</v>
      </c>
      <c r="G1571" s="93">
        <f t="shared" si="308"/>
        <v>5</v>
      </c>
    </row>
    <row r="1572" spans="2:7">
      <c r="B1572" s="50">
        <v>3817</v>
      </c>
      <c r="C1572" s="50">
        <f>Matrix!B3817</f>
        <v>0</v>
      </c>
      <c r="D1572" s="93">
        <f t="shared" si="307"/>
        <v>5</v>
      </c>
      <c r="E1572" s="50">
        <v>3648</v>
      </c>
      <c r="F1572" s="50">
        <f>Matrix!B3648</f>
        <v>0</v>
      </c>
      <c r="G1572" s="93">
        <f t="shared" si="308"/>
        <v>5</v>
      </c>
    </row>
    <row r="1573" spans="2:7">
      <c r="B1573" s="50">
        <v>4351</v>
      </c>
      <c r="C1573" s="50">
        <f>Matrix!B4351</f>
        <v>0</v>
      </c>
      <c r="D1573" s="93">
        <f t="shared" si="307"/>
        <v>5</v>
      </c>
      <c r="E1573" s="50">
        <v>5908</v>
      </c>
      <c r="F1573" s="50">
        <f>Matrix!B5908</f>
        <v>0</v>
      </c>
      <c r="G1573" s="93">
        <f t="shared" si="308"/>
        <v>5</v>
      </c>
    </row>
    <row r="1574" spans="2:7">
      <c r="B1574" s="50">
        <v>4628</v>
      </c>
      <c r="C1574" s="50">
        <f>Matrix!B4628</f>
        <v>0</v>
      </c>
      <c r="D1574" s="93">
        <f t="shared" si="307"/>
        <v>5</v>
      </c>
      <c r="E1574" s="50">
        <v>6478</v>
      </c>
      <c r="F1574" s="50">
        <f>Matrix!B6478</f>
        <v>0</v>
      </c>
      <c r="G1574" s="93">
        <f t="shared" si="308"/>
        <v>5</v>
      </c>
    </row>
    <row r="1575" spans="2:7">
      <c r="B1575" s="50">
        <v>5252</v>
      </c>
      <c r="C1575" s="50">
        <f>Matrix!B5252</f>
        <v>0</v>
      </c>
      <c r="D1575" s="93">
        <f t="shared" si="307"/>
        <v>5</v>
      </c>
      <c r="E1575" s="50">
        <v>7084</v>
      </c>
      <c r="F1575" s="50">
        <f>Matrix!B7084</f>
        <v>0</v>
      </c>
      <c r="G1575" s="93">
        <f t="shared" si="308"/>
        <v>5</v>
      </c>
    </row>
    <row r="1576" spans="2:7">
      <c r="B1576" s="50">
        <v>5307</v>
      </c>
      <c r="C1576" s="50">
        <f>Matrix!B5307</f>
        <v>0</v>
      </c>
      <c r="D1576" s="93">
        <f t="shared" si="307"/>
        <v>5</v>
      </c>
      <c r="E1576" s="50">
        <v>8870</v>
      </c>
      <c r="F1576" s="50">
        <f>Matrix!B8870</f>
        <v>0</v>
      </c>
      <c r="G1576" s="93">
        <f t="shared" si="308"/>
        <v>5</v>
      </c>
    </row>
    <row r="1577" spans="2:7">
      <c r="B1577" s="50">
        <v>5569</v>
      </c>
      <c r="C1577" s="50">
        <f>Matrix!B5569</f>
        <v>0</v>
      </c>
      <c r="D1577" s="93">
        <f t="shared" ref="D1577:D1596" si="309">ROUNDUP(ABS(75-C1577)/Base_Value*nutri_factor,1)</f>
        <v>5</v>
      </c>
      <c r="E1577" s="50">
        <v>9138</v>
      </c>
      <c r="F1577" s="50">
        <f>Matrix!B9138</f>
        <v>0</v>
      </c>
      <c r="G1577" s="93">
        <f t="shared" si="308"/>
        <v>5</v>
      </c>
    </row>
    <row r="1578" spans="2:7">
      <c r="B1578" s="50">
        <v>5754</v>
      </c>
      <c r="C1578" s="50">
        <f>Matrix!B5754</f>
        <v>0</v>
      </c>
      <c r="D1578" s="93">
        <f t="shared" si="309"/>
        <v>5</v>
      </c>
    </row>
    <row r="1579" spans="2:7">
      <c r="B1579" s="50">
        <v>5755</v>
      </c>
      <c r="C1579" s="50">
        <f>Matrix!B5755</f>
        <v>0</v>
      </c>
      <c r="D1579" s="93">
        <f t="shared" si="309"/>
        <v>5</v>
      </c>
      <c r="E1579" s="131" t="s">
        <v>23576</v>
      </c>
      <c r="F1579" s="121">
        <f>MAX(G1580:G1584)</f>
        <v>5</v>
      </c>
      <c r="G1579" s="97">
        <f>IF(F1579&gt;Max_Value,Max_Value,IF(F1579&lt;0,0,F1579))</f>
        <v>5</v>
      </c>
    </row>
    <row r="1580" spans="2:7">
      <c r="B1580" s="50">
        <v>5861</v>
      </c>
      <c r="C1580" s="50">
        <f>Matrix!B5861</f>
        <v>0</v>
      </c>
      <c r="D1580" s="93">
        <f t="shared" si="309"/>
        <v>5</v>
      </c>
      <c r="E1580" s="50">
        <v>1154</v>
      </c>
      <c r="F1580" s="50">
        <f>Matrix!B1154</f>
        <v>0</v>
      </c>
      <c r="G1580" s="93">
        <f>ROUNDUP(ABS(75-F1580)/Base_Value*toxin_factor,1)</f>
        <v>5</v>
      </c>
    </row>
    <row r="1581" spans="2:7">
      <c r="B1581" s="50">
        <v>6417</v>
      </c>
      <c r="C1581" s="50">
        <f>Matrix!B6417</f>
        <v>0</v>
      </c>
      <c r="D1581" s="93">
        <f t="shared" si="309"/>
        <v>5</v>
      </c>
      <c r="E1581" s="50">
        <v>1185</v>
      </c>
      <c r="F1581" s="50">
        <f>Matrix!B1185</f>
        <v>0</v>
      </c>
      <c r="G1581" s="93">
        <f>ROUNDUP(ABS(75-F1581)/Base_Value*toxin_factor,1)</f>
        <v>5</v>
      </c>
    </row>
    <row r="1582" spans="2:7">
      <c r="B1582" s="50">
        <v>6417</v>
      </c>
      <c r="C1582" s="50">
        <f>Matrix!B6417</f>
        <v>0</v>
      </c>
      <c r="D1582" s="93">
        <f t="shared" si="309"/>
        <v>5</v>
      </c>
      <c r="E1582" s="50">
        <v>3937</v>
      </c>
      <c r="F1582" s="50">
        <f>Matrix!B3937</f>
        <v>0</v>
      </c>
      <c r="G1582" s="93">
        <f>ROUNDUP(ABS(75-F1582)/Base_Value*toxin_factor,1)</f>
        <v>5</v>
      </c>
    </row>
    <row r="1583" spans="2:7">
      <c r="B1583" s="50">
        <v>6481</v>
      </c>
      <c r="C1583" s="50">
        <f>Matrix!B6481</f>
        <v>0</v>
      </c>
      <c r="D1583" s="93">
        <f t="shared" si="309"/>
        <v>5</v>
      </c>
      <c r="E1583" s="50">
        <v>3981</v>
      </c>
      <c r="F1583" s="50">
        <f>Matrix!B3981</f>
        <v>0</v>
      </c>
      <c r="G1583" s="93">
        <f>ROUNDUP(ABS(75-F1583)/Base_Value*toxin_factor,1)</f>
        <v>5</v>
      </c>
    </row>
    <row r="1584" spans="2:7">
      <c r="B1584" s="50">
        <v>6573</v>
      </c>
      <c r="C1584" s="50">
        <f>Matrix!B6573</f>
        <v>0</v>
      </c>
      <c r="D1584" s="93">
        <f t="shared" si="309"/>
        <v>5</v>
      </c>
      <c r="E1584" s="50">
        <v>5783</v>
      </c>
      <c r="F1584" s="50">
        <f>Matrix!B5783</f>
        <v>0</v>
      </c>
      <c r="G1584" s="93">
        <f>ROUNDUP(ABS(75-F1584)/Base_Value*toxin_factor,1)</f>
        <v>5</v>
      </c>
    </row>
    <row r="1585" spans="2:16">
      <c r="B1585" s="50">
        <v>6639</v>
      </c>
      <c r="C1585" s="50">
        <f>Matrix!B6639</f>
        <v>0</v>
      </c>
      <c r="D1585" s="93">
        <f t="shared" si="309"/>
        <v>5</v>
      </c>
    </row>
    <row r="1586" spans="2:16">
      <c r="B1586" s="50">
        <v>6640</v>
      </c>
      <c r="C1586" s="50">
        <f>Matrix!B6640</f>
        <v>0</v>
      </c>
      <c r="D1586" s="93">
        <f t="shared" si="309"/>
        <v>5</v>
      </c>
      <c r="E1586" s="132" t="s">
        <v>23581</v>
      </c>
      <c r="F1586" s="121">
        <f>MAX(G1587:G1596)</f>
        <v>5</v>
      </c>
      <c r="G1586" s="97">
        <f>IF(F1586&gt;Max_Value,Max_Value,IF(F1586&lt;0,0,F1586))</f>
        <v>5</v>
      </c>
    </row>
    <row r="1587" spans="2:16">
      <c r="B1587" s="50">
        <v>6780</v>
      </c>
      <c r="C1587" s="50">
        <f>Matrix!B6780</f>
        <v>0</v>
      </c>
      <c r="D1587" s="93">
        <f t="shared" si="309"/>
        <v>5</v>
      </c>
      <c r="E1587" s="50">
        <v>236</v>
      </c>
      <c r="F1587" s="50">
        <f>Matrix!B236</f>
        <v>0</v>
      </c>
      <c r="G1587" s="93">
        <f t="shared" ref="G1587:G1596" si="310">ROUNDUP(ABS(75-F1587)/Base_Value*nutri_factor,1)</f>
        <v>5</v>
      </c>
    </row>
    <row r="1588" spans="2:16">
      <c r="B1588" s="50">
        <v>6780</v>
      </c>
      <c r="C1588" s="50">
        <f>Matrix!B6780</f>
        <v>0</v>
      </c>
      <c r="D1588" s="93">
        <f t="shared" si="309"/>
        <v>5</v>
      </c>
      <c r="E1588" s="50">
        <v>287</v>
      </c>
      <c r="F1588" s="50">
        <f>Matrix!B287</f>
        <v>0</v>
      </c>
      <c r="G1588" s="93">
        <f t="shared" si="310"/>
        <v>5</v>
      </c>
    </row>
    <row r="1589" spans="2:16">
      <c r="B1589" s="50">
        <v>6885</v>
      </c>
      <c r="C1589" s="50">
        <f>Matrix!B6885</f>
        <v>0</v>
      </c>
      <c r="D1589" s="93">
        <f t="shared" si="309"/>
        <v>5</v>
      </c>
      <c r="E1589" s="50">
        <v>463</v>
      </c>
      <c r="F1589" s="50">
        <f>Matrix!B463</f>
        <v>0</v>
      </c>
      <c r="G1589" s="93">
        <f t="shared" si="310"/>
        <v>5</v>
      </c>
    </row>
    <row r="1590" spans="2:16">
      <c r="B1590" s="50">
        <v>7346</v>
      </c>
      <c r="C1590" s="50">
        <f>Matrix!B7346</f>
        <v>0</v>
      </c>
      <c r="D1590" s="93">
        <f t="shared" si="309"/>
        <v>5</v>
      </c>
      <c r="E1590" s="50">
        <v>893</v>
      </c>
      <c r="F1590" s="50">
        <f>Matrix!B893</f>
        <v>0</v>
      </c>
      <c r="G1590" s="93">
        <f t="shared" si="310"/>
        <v>5</v>
      </c>
    </row>
    <row r="1591" spans="2:16">
      <c r="B1591" s="50">
        <v>8858</v>
      </c>
      <c r="C1591" s="50">
        <f>Matrix!B8858</f>
        <v>0</v>
      </c>
      <c r="D1591" s="93">
        <f t="shared" si="309"/>
        <v>5</v>
      </c>
      <c r="E1591" s="50">
        <v>1682</v>
      </c>
      <c r="F1591" s="50">
        <f>Matrix!B1682</f>
        <v>0</v>
      </c>
      <c r="G1591" s="93">
        <f t="shared" si="310"/>
        <v>5</v>
      </c>
    </row>
    <row r="1592" spans="2:16">
      <c r="B1592" s="50">
        <v>8970</v>
      </c>
      <c r="C1592" s="50">
        <f>Matrix!B8970</f>
        <v>0</v>
      </c>
      <c r="D1592" s="93">
        <f t="shared" si="309"/>
        <v>5</v>
      </c>
      <c r="E1592" s="50">
        <v>2139</v>
      </c>
      <c r="F1592" s="50">
        <f>Matrix!B2139</f>
        <v>0</v>
      </c>
      <c r="G1592" s="93">
        <f t="shared" si="310"/>
        <v>5</v>
      </c>
    </row>
    <row r="1593" spans="2:16">
      <c r="B1593" s="50">
        <v>9148</v>
      </c>
      <c r="C1593" s="50">
        <f>Matrix!B9148</f>
        <v>0</v>
      </c>
      <c r="D1593" s="93">
        <f t="shared" si="309"/>
        <v>5</v>
      </c>
      <c r="E1593" s="50">
        <v>3964</v>
      </c>
      <c r="F1593" s="50">
        <f>Matrix!B3964</f>
        <v>0</v>
      </c>
      <c r="G1593" s="93">
        <f t="shared" si="310"/>
        <v>5</v>
      </c>
    </row>
    <row r="1594" spans="2:16">
      <c r="B1594" s="50">
        <v>9149</v>
      </c>
      <c r="C1594" s="50">
        <f>Matrix!B9149</f>
        <v>0</v>
      </c>
      <c r="D1594" s="93">
        <f t="shared" si="309"/>
        <v>5</v>
      </c>
      <c r="E1594" s="50">
        <v>6267</v>
      </c>
      <c r="F1594" s="50">
        <f>Matrix!B6267</f>
        <v>0</v>
      </c>
      <c r="G1594" s="93">
        <f t="shared" si="310"/>
        <v>5</v>
      </c>
    </row>
    <row r="1595" spans="2:16">
      <c r="B1595" s="50">
        <v>9155</v>
      </c>
      <c r="C1595" s="50">
        <f>Matrix!B9155</f>
        <v>0</v>
      </c>
      <c r="D1595" s="93">
        <f t="shared" si="309"/>
        <v>5</v>
      </c>
      <c r="E1595" s="50">
        <v>6278</v>
      </c>
      <c r="F1595" s="50">
        <f>Matrix!B6278</f>
        <v>0</v>
      </c>
      <c r="G1595" s="93">
        <f t="shared" si="310"/>
        <v>5</v>
      </c>
    </row>
    <row r="1596" spans="2:16">
      <c r="B1596" s="50">
        <v>9213</v>
      </c>
      <c r="C1596" s="50">
        <f>Matrix!B9213</f>
        <v>0</v>
      </c>
      <c r="D1596" s="93">
        <f t="shared" si="309"/>
        <v>5</v>
      </c>
      <c r="E1596" s="50">
        <v>7252</v>
      </c>
      <c r="F1596" s="50">
        <f>Matrix!B7252</f>
        <v>0</v>
      </c>
      <c r="G1596" s="93">
        <f t="shared" si="310"/>
        <v>5</v>
      </c>
    </row>
    <row r="1598" spans="2:16">
      <c r="B1598" s="131" t="s">
        <v>23575</v>
      </c>
      <c r="C1598" s="121">
        <f>MAX(D1599:D1639)</f>
        <v>5</v>
      </c>
      <c r="D1598" s="97">
        <f>IF(C1598&gt;Max_Value,Max_Value,IF(C1598&lt;0,0,C1598))</f>
        <v>5</v>
      </c>
      <c r="E1598" s="131" t="s">
        <v>23577</v>
      </c>
      <c r="F1598" s="121">
        <f>MAX(G1599:G1641)</f>
        <v>5</v>
      </c>
      <c r="G1598" s="97">
        <f>IF(F1598&gt;Max_Value,Max_Value,IF(F1598&lt;0,0,F1598))</f>
        <v>5</v>
      </c>
    </row>
    <row r="1599" spans="2:16">
      <c r="B1599" s="50">
        <v>653</v>
      </c>
      <c r="C1599" s="50">
        <f>Matrix!B653</f>
        <v>0</v>
      </c>
      <c r="D1599" s="93">
        <f t="shared" ref="D1599:D1639" si="311">ROUNDUP(ABS(75-C1599)/Base_Value*toxin_factor,1)</f>
        <v>5</v>
      </c>
      <c r="E1599" s="50">
        <v>1222</v>
      </c>
      <c r="F1599" s="50">
        <f>Matrix!B1222</f>
        <v>0</v>
      </c>
      <c r="G1599" s="93">
        <f t="shared" ref="G1599:G1641" si="312">ROUNDUP(ABS(75-F1599)/Base_Value*toxin_factor,1)</f>
        <v>5</v>
      </c>
      <c r="H1599" t="s">
        <v>23649</v>
      </c>
      <c r="I1599" s="121">
        <f>MAX(G1599:G1602)</f>
        <v>5</v>
      </c>
      <c r="J1599" s="97">
        <f>IF(I1599&gt;Max_Value,Max_Value,IF(I1599&lt;0,0,I1599))</f>
        <v>5</v>
      </c>
      <c r="K1599" s="50">
        <v>533</v>
      </c>
      <c r="L1599" s="50">
        <f>Matrix!B533</f>
        <v>0</v>
      </c>
      <c r="M1599" s="93">
        <f t="shared" ref="M1599:M1630" si="313">ROUNDUP(ABS(75-L1599)/Base_Value*toxin_factor,1)</f>
        <v>5</v>
      </c>
      <c r="N1599" s="121">
        <f>MAX(M1599)</f>
        <v>5</v>
      </c>
      <c r="O1599" s="97">
        <f>IF(N1599&gt;Max_Value,Max_Value,IF(N1599&lt;0,0,N1599))</f>
        <v>5</v>
      </c>
      <c r="P1599" s="39" t="s">
        <v>23717</v>
      </c>
    </row>
    <row r="1600" spans="2:16">
      <c r="B1600" s="50">
        <v>3060</v>
      </c>
      <c r="C1600" s="50">
        <f>Matrix!B3060</f>
        <v>0</v>
      </c>
      <c r="D1600" s="93">
        <f t="shared" si="311"/>
        <v>5</v>
      </c>
      <c r="E1600" s="50">
        <v>1371</v>
      </c>
      <c r="F1600" s="50">
        <f>Matrix!B1371</f>
        <v>0</v>
      </c>
      <c r="G1600" s="93">
        <f t="shared" si="312"/>
        <v>5</v>
      </c>
      <c r="K1600" s="50">
        <v>1154</v>
      </c>
      <c r="L1600" s="50">
        <f>Matrix!B1154</f>
        <v>0</v>
      </c>
      <c r="M1600" s="93">
        <f t="shared" si="313"/>
        <v>5</v>
      </c>
      <c r="N1600" s="121">
        <f>MAX(M1600:M1604)</f>
        <v>5</v>
      </c>
      <c r="O1600" s="97">
        <f>IF(N1600&gt;Max_Value,Max_Value,IF(N1600&lt;0,0,N1600))</f>
        <v>5</v>
      </c>
      <c r="P1600" s="39" t="s">
        <v>23718</v>
      </c>
    </row>
    <row r="1601" spans="2:18">
      <c r="B1601" s="50">
        <v>3061</v>
      </c>
      <c r="C1601" s="50">
        <f>Matrix!B3061</f>
        <v>0</v>
      </c>
      <c r="D1601" s="93">
        <f t="shared" si="311"/>
        <v>5</v>
      </c>
      <c r="E1601" s="50">
        <v>1476</v>
      </c>
      <c r="F1601" s="50">
        <f>Matrix!B1476</f>
        <v>0</v>
      </c>
      <c r="G1601" s="93">
        <f t="shared" si="312"/>
        <v>5</v>
      </c>
      <c r="K1601" s="50">
        <v>1185</v>
      </c>
      <c r="L1601" s="50">
        <f>Matrix!B1185</f>
        <v>0</v>
      </c>
      <c r="M1601" s="93">
        <f t="shared" si="313"/>
        <v>5</v>
      </c>
    </row>
    <row r="1602" spans="2:18">
      <c r="B1602" s="50">
        <v>3062</v>
      </c>
      <c r="C1602" s="50">
        <f>Matrix!B3062</f>
        <v>0</v>
      </c>
      <c r="D1602" s="93">
        <f t="shared" si="311"/>
        <v>5</v>
      </c>
      <c r="E1602" s="50">
        <v>5389</v>
      </c>
      <c r="F1602" s="50">
        <f>Matrix!B5389</f>
        <v>0</v>
      </c>
      <c r="G1602" s="93">
        <f t="shared" si="312"/>
        <v>5</v>
      </c>
      <c r="K1602" s="50">
        <v>3937</v>
      </c>
      <c r="L1602" s="50">
        <f>Matrix!B3937</f>
        <v>0</v>
      </c>
      <c r="M1602" s="93">
        <f t="shared" si="313"/>
        <v>5</v>
      </c>
    </row>
    <row r="1603" spans="2:18">
      <c r="B1603" s="50">
        <v>3063</v>
      </c>
      <c r="C1603" s="50">
        <f>Matrix!B3063</f>
        <v>0</v>
      </c>
      <c r="D1603" s="93">
        <f t="shared" si="311"/>
        <v>5</v>
      </c>
      <c r="E1603" s="50">
        <v>1294</v>
      </c>
      <c r="F1603" s="50">
        <f>Matrix!B1294</f>
        <v>0</v>
      </c>
      <c r="G1603" s="93">
        <f t="shared" si="312"/>
        <v>5</v>
      </c>
      <c r="H1603" t="s">
        <v>23650</v>
      </c>
      <c r="I1603" s="121">
        <f>MAX(G1603:G1605)</f>
        <v>5</v>
      </c>
      <c r="J1603" s="97">
        <f>IF(I1603&gt;Max_Value,Max_Value,IF(I1603&lt;0,0,I1603))</f>
        <v>5</v>
      </c>
      <c r="K1603" s="50">
        <v>3981</v>
      </c>
      <c r="L1603" s="50">
        <f>Matrix!B3981</f>
        <v>0</v>
      </c>
      <c r="M1603" s="93">
        <f t="shared" si="313"/>
        <v>5</v>
      </c>
    </row>
    <row r="1604" spans="2:18">
      <c r="B1604" s="50">
        <v>3064</v>
      </c>
      <c r="C1604" s="50">
        <f>Matrix!B3064</f>
        <v>0</v>
      </c>
      <c r="D1604" s="93">
        <f t="shared" si="311"/>
        <v>5</v>
      </c>
      <c r="E1604" s="50">
        <v>7807</v>
      </c>
      <c r="F1604" s="50">
        <f>Matrix!B7807</f>
        <v>0</v>
      </c>
      <c r="G1604" s="93">
        <f t="shared" si="312"/>
        <v>5</v>
      </c>
      <c r="K1604" s="50">
        <v>5783</v>
      </c>
      <c r="L1604" s="50">
        <f>Matrix!B5783</f>
        <v>0</v>
      </c>
      <c r="M1604" s="93">
        <f t="shared" si="313"/>
        <v>5</v>
      </c>
    </row>
    <row r="1605" spans="2:18">
      <c r="B1605" s="50">
        <v>3658</v>
      </c>
      <c r="C1605" s="50">
        <f>Matrix!B3658</f>
        <v>0</v>
      </c>
      <c r="D1605" s="93">
        <f t="shared" si="311"/>
        <v>5</v>
      </c>
      <c r="E1605" s="50">
        <v>5388</v>
      </c>
      <c r="F1605" s="50">
        <f>Matrix!B5388</f>
        <v>0</v>
      </c>
      <c r="G1605" s="93">
        <f t="shared" si="312"/>
        <v>5</v>
      </c>
      <c r="K1605" s="50">
        <v>1385</v>
      </c>
      <c r="L1605" s="50">
        <f>Matrix!B1385</f>
        <v>0</v>
      </c>
      <c r="M1605" s="93">
        <f t="shared" si="313"/>
        <v>5</v>
      </c>
      <c r="N1605" s="121">
        <f>MAX(M1605:M1606)</f>
        <v>5</v>
      </c>
      <c r="O1605" s="97">
        <f>IF(N1605&gt;Max_Value,Max_Value,IF(N1605&lt;0,0,N1605))</f>
        <v>5</v>
      </c>
      <c r="P1605" s="39" t="s">
        <v>23719</v>
      </c>
    </row>
    <row r="1606" spans="2:18">
      <c r="B1606" s="50">
        <v>3699</v>
      </c>
      <c r="C1606" s="50">
        <f>Matrix!B3699</f>
        <v>0</v>
      </c>
      <c r="D1606" s="93">
        <f t="shared" si="311"/>
        <v>5</v>
      </c>
      <c r="E1606" s="50">
        <v>1363</v>
      </c>
      <c r="F1606" s="50">
        <f>Matrix!B1363</f>
        <v>0</v>
      </c>
      <c r="G1606" s="93">
        <f t="shared" si="312"/>
        <v>5</v>
      </c>
      <c r="H1606" t="s">
        <v>23651</v>
      </c>
      <c r="I1606" s="121">
        <f>MAX(G1606:G1613)</f>
        <v>5</v>
      </c>
      <c r="J1606" s="97">
        <f>IF(I1606&gt;Max_Value,Max_Value,IF(I1606&lt;0,0,I1606))</f>
        <v>5</v>
      </c>
      <c r="K1606" s="50">
        <v>1387</v>
      </c>
      <c r="L1606" s="50">
        <f>Matrix!B1387</f>
        <v>0</v>
      </c>
      <c r="M1606" s="93">
        <f t="shared" si="313"/>
        <v>5</v>
      </c>
    </row>
    <row r="1607" spans="2:18">
      <c r="B1607" s="50">
        <v>3700</v>
      </c>
      <c r="C1607" s="50">
        <f>Matrix!B3700</f>
        <v>0</v>
      </c>
      <c r="D1607" s="93">
        <f t="shared" si="311"/>
        <v>5</v>
      </c>
      <c r="E1607" s="50">
        <v>9682</v>
      </c>
      <c r="F1607" s="50">
        <f>Matrix!B9682</f>
        <v>0</v>
      </c>
      <c r="G1607" s="93">
        <f t="shared" si="312"/>
        <v>5</v>
      </c>
      <c r="K1607" s="50">
        <v>3096</v>
      </c>
      <c r="L1607" s="50">
        <f>Matrix!B3096</f>
        <v>0</v>
      </c>
      <c r="M1607" s="93">
        <f t="shared" si="313"/>
        <v>5</v>
      </c>
      <c r="N1607" s="121">
        <f>MAX(M1607:M1608)</f>
        <v>5</v>
      </c>
      <c r="O1607" s="97">
        <f>IF(N1607&gt;Max_Value,Max_Value,IF(N1607&lt;0,0,N1607))</f>
        <v>5</v>
      </c>
      <c r="P1607" s="39" t="s">
        <v>23720</v>
      </c>
    </row>
    <row r="1608" spans="2:18">
      <c r="B1608" s="50">
        <v>3701</v>
      </c>
      <c r="C1608" s="50">
        <f>Matrix!B3701</f>
        <v>0</v>
      </c>
      <c r="D1608" s="93">
        <f t="shared" si="311"/>
        <v>5</v>
      </c>
      <c r="E1608" s="50">
        <v>1385</v>
      </c>
      <c r="F1608" s="50">
        <f>Matrix!B1385</f>
        <v>0</v>
      </c>
      <c r="G1608" s="93">
        <f t="shared" si="312"/>
        <v>5</v>
      </c>
      <c r="K1608" s="50">
        <v>7750</v>
      </c>
      <c r="L1608" s="50">
        <f>Matrix!B7750</f>
        <v>0</v>
      </c>
      <c r="M1608" s="93">
        <f t="shared" si="313"/>
        <v>5</v>
      </c>
    </row>
    <row r="1609" spans="2:18">
      <c r="B1609" s="50">
        <v>3707</v>
      </c>
      <c r="C1609" s="50">
        <f>Matrix!B3707</f>
        <v>0</v>
      </c>
      <c r="D1609" s="93">
        <f t="shared" si="311"/>
        <v>5</v>
      </c>
      <c r="E1609" s="50">
        <v>1387</v>
      </c>
      <c r="F1609" s="50">
        <f>Matrix!B1387</f>
        <v>0</v>
      </c>
      <c r="G1609" s="93">
        <f t="shared" si="312"/>
        <v>5</v>
      </c>
      <c r="K1609" s="50">
        <v>653</v>
      </c>
      <c r="L1609" s="50">
        <f>Matrix!B653</f>
        <v>0</v>
      </c>
      <c r="M1609" s="93">
        <f t="shared" si="313"/>
        <v>5</v>
      </c>
      <c r="N1609" s="121">
        <f>MAX(M1609:M1626,M1637:M1645,M1648)</f>
        <v>5</v>
      </c>
      <c r="O1609" s="97">
        <f>IF(N1609&gt;Max_Value,Max_Value,IF(N1609&lt;0,0,N1609))</f>
        <v>5</v>
      </c>
      <c r="P1609" s="39" t="s">
        <v>23721</v>
      </c>
      <c r="R1609" s="133" t="str">
        <f>Matrix!C653</f>
        <v>GEOPATHIC STRESS (NV) -- 用于环境病理压力(geopathic stress)副作用的治疗，用于解决所处方位问题（placement problem）。</v>
      </c>
    </row>
    <row r="1610" spans="2:18">
      <c r="B1610" s="50">
        <v>3708</v>
      </c>
      <c r="C1610" s="50">
        <f>Matrix!B3708</f>
        <v>0</v>
      </c>
      <c r="D1610" s="93">
        <f t="shared" si="311"/>
        <v>5</v>
      </c>
      <c r="E1610" s="50">
        <v>1398</v>
      </c>
      <c r="F1610" s="50">
        <f>Matrix!B1398</f>
        <v>0</v>
      </c>
      <c r="G1610" s="93">
        <f t="shared" si="312"/>
        <v>5</v>
      </c>
      <c r="K1610" s="50">
        <v>3059</v>
      </c>
      <c r="L1610" s="50">
        <f>Matrix!B3059</f>
        <v>0</v>
      </c>
      <c r="M1610" s="93">
        <f t="shared" si="313"/>
        <v>5</v>
      </c>
      <c r="R1610" s="133" t="str">
        <f>Matrix!C3059</f>
        <v>X-RAY RADIATION X射线辐射</v>
      </c>
    </row>
    <row r="1611" spans="2:18">
      <c r="B1611" s="50">
        <v>3709</v>
      </c>
      <c r="C1611" s="50">
        <f>Matrix!B3709</f>
        <v>0</v>
      </c>
      <c r="D1611" s="93">
        <f t="shared" si="311"/>
        <v>5</v>
      </c>
      <c r="E1611" s="50">
        <v>3096</v>
      </c>
      <c r="F1611" s="50">
        <f>Matrix!B3096</f>
        <v>0</v>
      </c>
      <c r="G1611" s="93">
        <f t="shared" si="312"/>
        <v>5</v>
      </c>
      <c r="K1611" s="50">
        <v>3060</v>
      </c>
      <c r="L1611" s="50">
        <f>Matrix!B3060</f>
        <v>0</v>
      </c>
      <c r="M1611" s="93">
        <f t="shared" si="313"/>
        <v>5</v>
      </c>
      <c r="R1611" s="133" t="str">
        <f>Matrix!C3060</f>
        <v>GAMMA RAY RADIATION</v>
      </c>
    </row>
    <row r="1612" spans="2:18">
      <c r="B1612" s="50">
        <v>3710</v>
      </c>
      <c r="C1612" s="50">
        <f>Matrix!B3710</f>
        <v>0</v>
      </c>
      <c r="D1612" s="93">
        <f t="shared" si="311"/>
        <v>5</v>
      </c>
      <c r="E1612" s="50">
        <v>7750</v>
      </c>
      <c r="F1612" s="50">
        <f>Matrix!B7750</f>
        <v>0</v>
      </c>
      <c r="G1612" s="93">
        <f t="shared" si="312"/>
        <v>5</v>
      </c>
      <c r="K1612" s="50">
        <v>3061</v>
      </c>
      <c r="L1612" s="50">
        <f>Matrix!B3061</f>
        <v>0</v>
      </c>
      <c r="M1612" s="93">
        <f t="shared" si="313"/>
        <v>5</v>
      </c>
      <c r="R1612" s="133" t="str">
        <f>Matrix!C3061</f>
        <v>ALPHA RAY RADIATION</v>
      </c>
    </row>
    <row r="1613" spans="2:18">
      <c r="B1613" s="50">
        <v>3711</v>
      </c>
      <c r="C1613" s="50">
        <f>Matrix!B3711</f>
        <v>0</v>
      </c>
      <c r="D1613" s="93">
        <f t="shared" si="311"/>
        <v>5</v>
      </c>
      <c r="E1613" s="50">
        <v>6816</v>
      </c>
      <c r="F1613" s="50">
        <f>Matrix!B6816</f>
        <v>0</v>
      </c>
      <c r="G1613" s="93">
        <f t="shared" si="312"/>
        <v>5</v>
      </c>
      <c r="K1613" s="50">
        <v>3062</v>
      </c>
      <c r="L1613" s="50">
        <f>Matrix!B3062</f>
        <v>0</v>
      </c>
      <c r="M1613" s="93">
        <f t="shared" si="313"/>
        <v>5</v>
      </c>
      <c r="R1613" s="133" t="str">
        <f>Matrix!C3062</f>
        <v>BETA RAY RADIATION</v>
      </c>
    </row>
    <row r="1614" spans="2:18">
      <c r="B1614" s="50">
        <v>3712</v>
      </c>
      <c r="C1614" s="50">
        <f>Matrix!B3712</f>
        <v>0</v>
      </c>
      <c r="D1614" s="93">
        <f t="shared" si="311"/>
        <v>5</v>
      </c>
      <c r="E1614" s="50">
        <v>605</v>
      </c>
      <c r="F1614" s="50">
        <f>Matrix!B605</f>
        <v>0</v>
      </c>
      <c r="G1614" s="93">
        <f t="shared" si="312"/>
        <v>5</v>
      </c>
      <c r="H1614" t="s">
        <v>23652</v>
      </c>
      <c r="I1614" s="121">
        <f>MAX(G1614:G1641)</f>
        <v>5</v>
      </c>
      <c r="J1614" s="97">
        <f>IF(I1614&gt;Max_Value,Max_Value,IF(I1614&lt;0,0,I1614))</f>
        <v>5</v>
      </c>
      <c r="K1614" s="50">
        <v>3063</v>
      </c>
      <c r="L1614" s="50">
        <f>Matrix!B3063</f>
        <v>0</v>
      </c>
      <c r="M1614" s="93">
        <f t="shared" si="313"/>
        <v>5</v>
      </c>
      <c r="R1614" s="133" t="str">
        <f>Matrix!C3063</f>
        <v>EELF -- 极度低频，低于1赫兹。</v>
      </c>
    </row>
    <row r="1615" spans="2:18">
      <c r="B1615" s="50">
        <v>3713</v>
      </c>
      <c r="C1615" s="50">
        <f>Matrix!B3713</f>
        <v>0</v>
      </c>
      <c r="D1615" s="93">
        <f t="shared" si="311"/>
        <v>5</v>
      </c>
      <c r="E1615" s="50">
        <v>907</v>
      </c>
      <c r="F1615" s="50">
        <f>Matrix!B907</f>
        <v>0</v>
      </c>
      <c r="G1615" s="93">
        <f t="shared" si="312"/>
        <v>5</v>
      </c>
      <c r="K1615" s="50">
        <v>3064</v>
      </c>
      <c r="L1615" s="50">
        <f>Matrix!B3064</f>
        <v>0</v>
      </c>
      <c r="M1615" s="93">
        <f t="shared" si="313"/>
        <v>5</v>
      </c>
      <c r="R1615" s="133" t="str">
        <f>Matrix!C3064</f>
        <v>ELF -- 极度低频，低于10赫兹。</v>
      </c>
    </row>
    <row r="1616" spans="2:18">
      <c r="B1616" s="50">
        <v>3828</v>
      </c>
      <c r="C1616" s="50">
        <f>Matrix!B3828</f>
        <v>0</v>
      </c>
      <c r="D1616" s="93">
        <f t="shared" si="311"/>
        <v>5</v>
      </c>
      <c r="E1616" s="50">
        <v>914</v>
      </c>
      <c r="F1616" s="50">
        <f>Matrix!B914</f>
        <v>0</v>
      </c>
      <c r="G1616" s="93">
        <f t="shared" si="312"/>
        <v>5</v>
      </c>
      <c r="K1616" s="50">
        <v>3658</v>
      </c>
      <c r="L1616" s="50">
        <f>Matrix!B3658</f>
        <v>0</v>
      </c>
      <c r="M1616" s="93">
        <f t="shared" si="313"/>
        <v>5</v>
      </c>
      <c r="R1616" s="133" t="str">
        <f>Matrix!C3658</f>
        <v>COMPUTER TERMINAL RADIATION -- 敏感性，过敏，以前或现在使用，可以辨识作为顺势疗法的反转图片</v>
      </c>
    </row>
    <row r="1617" spans="2:18">
      <c r="B1617" s="50">
        <v>3829</v>
      </c>
      <c r="C1617" s="50">
        <f>Matrix!B3829</f>
        <v>0</v>
      </c>
      <c r="D1617" s="93">
        <f t="shared" si="311"/>
        <v>5</v>
      </c>
      <c r="E1617" s="50">
        <v>1136</v>
      </c>
      <c r="F1617" s="50">
        <f>Matrix!B1136</f>
        <v>0</v>
      </c>
      <c r="G1617" s="93">
        <f t="shared" si="312"/>
        <v>5</v>
      </c>
      <c r="K1617" s="50">
        <v>3699</v>
      </c>
      <c r="L1617" s="50">
        <f>Matrix!B3699</f>
        <v>0</v>
      </c>
      <c r="M1617" s="93">
        <f t="shared" si="313"/>
        <v>5</v>
      </c>
      <c r="R1617" s="133" t="str">
        <f>Matrix!C3699</f>
        <v>SUNSPOT RADIATION -- 太阳的黑点,环境病理压力（Geopathic stress），指明太阳干扰能量。</v>
      </c>
    </row>
    <row r="1618" spans="2:18">
      <c r="B1618" s="50">
        <v>3832</v>
      </c>
      <c r="C1618" s="50">
        <f>Matrix!B3832</f>
        <v>0</v>
      </c>
      <c r="D1618" s="93">
        <f t="shared" si="311"/>
        <v>5</v>
      </c>
      <c r="E1618" s="50">
        <v>1137</v>
      </c>
      <c r="F1618" s="50">
        <f>Matrix!B1137</f>
        <v>0</v>
      </c>
      <c r="G1618" s="93">
        <f t="shared" si="312"/>
        <v>5</v>
      </c>
      <c r="K1618" s="50">
        <v>3700</v>
      </c>
      <c r="L1618" s="50">
        <f>Matrix!B3700</f>
        <v>0</v>
      </c>
      <c r="M1618" s="93">
        <f t="shared" si="313"/>
        <v>5</v>
      </c>
      <c r="R1618" s="133" t="str">
        <f>Matrix!C3700</f>
        <v>WATER CROSS -- 环境病理压力（Geopathic stress），指明水流干扰能量。</v>
      </c>
    </row>
    <row r="1619" spans="2:18">
      <c r="B1619" s="50">
        <v>3833</v>
      </c>
      <c r="C1619" s="50">
        <f>Matrix!B3833</f>
        <v>0</v>
      </c>
      <c r="D1619" s="93">
        <f t="shared" si="311"/>
        <v>5</v>
      </c>
      <c r="E1619" s="50">
        <v>1138</v>
      </c>
      <c r="F1619" s="50">
        <f>Matrix!B1138</f>
        <v>0</v>
      </c>
      <c r="G1619" s="93">
        <f t="shared" si="312"/>
        <v>5</v>
      </c>
      <c r="K1619" s="50">
        <v>3701</v>
      </c>
      <c r="L1619" s="50">
        <f>Matrix!B3701</f>
        <v>0</v>
      </c>
      <c r="M1619" s="93">
        <f t="shared" si="313"/>
        <v>5</v>
      </c>
      <c r="R1619" s="133" t="str">
        <f>Matrix!C3701</f>
        <v>HARTMAN CROSS -- 环境病理压力（Geopathic stress），指明致癌或变性干扰能量。</v>
      </c>
    </row>
    <row r="1620" spans="2:18">
      <c r="B1620" s="50">
        <v>3834</v>
      </c>
      <c r="C1620" s="50">
        <f>Matrix!B3834</f>
        <v>0</v>
      </c>
      <c r="D1620" s="93">
        <f t="shared" si="311"/>
        <v>5</v>
      </c>
      <c r="E1620" s="50">
        <v>1139</v>
      </c>
      <c r="F1620" s="50">
        <f>Matrix!B1139</f>
        <v>0</v>
      </c>
      <c r="G1620" s="93">
        <f t="shared" si="312"/>
        <v>5</v>
      </c>
      <c r="K1620" s="50">
        <v>3707</v>
      </c>
      <c r="L1620" s="50">
        <f>Matrix!B3707</f>
        <v>0</v>
      </c>
      <c r="M1620" s="93">
        <f t="shared" si="313"/>
        <v>5</v>
      </c>
      <c r="R1620" s="133" t="str">
        <f>Matrix!C3707</f>
        <v>MOBILE TELEPHONE RADIATION -- 敏感性，过敏，以前或现在使用，可以辨识作为顺势疗法的反转图片（reverse picture）。</v>
      </c>
    </row>
    <row r="1621" spans="2:18">
      <c r="B1621" s="50">
        <v>3837</v>
      </c>
      <c r="C1621" s="50">
        <f>Matrix!B3837</f>
        <v>0</v>
      </c>
      <c r="D1621" s="93">
        <f t="shared" si="311"/>
        <v>5</v>
      </c>
      <c r="E1621" s="50">
        <v>1140</v>
      </c>
      <c r="F1621" s="50">
        <f>Matrix!B1140</f>
        <v>0</v>
      </c>
      <c r="G1621" s="93">
        <f t="shared" si="312"/>
        <v>5</v>
      </c>
      <c r="K1621" s="50">
        <v>3708</v>
      </c>
      <c r="L1621" s="50">
        <f>Matrix!B3708</f>
        <v>0</v>
      </c>
      <c r="M1621" s="93">
        <f t="shared" si="313"/>
        <v>5</v>
      </c>
      <c r="R1621" s="133" t="str">
        <f>Matrix!C3708</f>
        <v>WATER CROSS -- 环境病理压力（Geopathic stress），指示干扰水流的能量。</v>
      </c>
    </row>
    <row r="1622" spans="2:18">
      <c r="B1622" s="50">
        <v>3838</v>
      </c>
      <c r="C1622" s="50">
        <f>Matrix!B3838</f>
        <v>0</v>
      </c>
      <c r="D1622" s="93">
        <f t="shared" si="311"/>
        <v>5</v>
      </c>
      <c r="E1622" s="50">
        <v>1141</v>
      </c>
      <c r="F1622" s="50">
        <f>Matrix!B1141</f>
        <v>0</v>
      </c>
      <c r="G1622" s="93">
        <f t="shared" si="312"/>
        <v>5</v>
      </c>
      <c r="K1622" s="50">
        <v>3709</v>
      </c>
      <c r="L1622" s="50">
        <f>Matrix!B3709</f>
        <v>0</v>
      </c>
      <c r="M1622" s="93">
        <f t="shared" si="313"/>
        <v>5</v>
      </c>
      <c r="R1622" s="133" t="str">
        <f>Matrix!C3709</f>
        <v>LEY CROSS -- 环境病理压力（Geopathic stress），辨识干扰陆上线路的能量</v>
      </c>
    </row>
    <row r="1623" spans="2:18">
      <c r="B1623" s="50">
        <v>3839</v>
      </c>
      <c r="C1623" s="50">
        <f>Matrix!B3839</f>
        <v>0</v>
      </c>
      <c r="D1623" s="93">
        <f t="shared" si="311"/>
        <v>5</v>
      </c>
      <c r="E1623" s="50">
        <v>1142</v>
      </c>
      <c r="F1623" s="50">
        <f>Matrix!B1142</f>
        <v>0</v>
      </c>
      <c r="G1623" s="93">
        <f t="shared" si="312"/>
        <v>5</v>
      </c>
      <c r="K1623" s="50">
        <v>3710</v>
      </c>
      <c r="L1623" s="50">
        <f>Matrix!B3710</f>
        <v>0</v>
      </c>
      <c r="M1623" s="93">
        <f t="shared" si="313"/>
        <v>5</v>
      </c>
      <c r="R1623" s="133" t="str">
        <f>Matrix!C3710</f>
        <v>SZENT GEORGYI CROSS -- 环境病理压力（Geopathic stress），辨识干扰血糖的能量。</v>
      </c>
    </row>
    <row r="1624" spans="2:18">
      <c r="B1624" s="50">
        <v>3840</v>
      </c>
      <c r="C1624" s="50">
        <f>Matrix!B3840</f>
        <v>0</v>
      </c>
      <c r="D1624" s="93">
        <f t="shared" si="311"/>
        <v>5</v>
      </c>
      <c r="E1624" s="50">
        <v>1228</v>
      </c>
      <c r="F1624" s="50">
        <f>Matrix!B1228</f>
        <v>0</v>
      </c>
      <c r="G1624" s="93">
        <f t="shared" si="312"/>
        <v>5</v>
      </c>
      <c r="K1624" s="50">
        <v>3711</v>
      </c>
      <c r="L1624" s="50">
        <f>Matrix!B3711</f>
        <v>0</v>
      </c>
      <c r="M1624" s="93">
        <f t="shared" si="313"/>
        <v>5</v>
      </c>
      <c r="R1624" s="133" t="str">
        <f>Matrix!C3711</f>
        <v>CURRY CROSS -- 环境病理压力（Geopathic stress），辨识干扰电的能量。</v>
      </c>
    </row>
    <row r="1625" spans="2:18">
      <c r="B1625" s="50">
        <v>3841</v>
      </c>
      <c r="C1625" s="50">
        <f>Matrix!B3841</f>
        <v>0</v>
      </c>
      <c r="D1625" s="93">
        <f t="shared" si="311"/>
        <v>5</v>
      </c>
      <c r="E1625" s="50">
        <v>1393</v>
      </c>
      <c r="F1625" s="50">
        <f>Matrix!B1393</f>
        <v>0</v>
      </c>
      <c r="G1625" s="93">
        <f t="shared" si="312"/>
        <v>5</v>
      </c>
      <c r="K1625" s="50">
        <v>3712</v>
      </c>
      <c r="L1625" s="50">
        <f>Matrix!B3712</f>
        <v>0</v>
      </c>
      <c r="M1625" s="93">
        <f t="shared" si="313"/>
        <v>5</v>
      </c>
      <c r="R1625" s="133" t="str">
        <f>Matrix!C3712</f>
        <v>HARTMAN CROSS -- 环境病理压力（Geopathic stress），辨识导致癌症或疾病变性的能量。</v>
      </c>
    </row>
    <row r="1626" spans="2:18">
      <c r="B1626" s="50">
        <v>3842</v>
      </c>
      <c r="C1626" s="50">
        <f>Matrix!B3842</f>
        <v>0</v>
      </c>
      <c r="D1626" s="93">
        <f t="shared" si="311"/>
        <v>5</v>
      </c>
      <c r="E1626" s="50">
        <v>2229</v>
      </c>
      <c r="F1626" s="50">
        <f>Matrix!B2229</f>
        <v>0</v>
      </c>
      <c r="G1626" s="93">
        <f t="shared" si="312"/>
        <v>5</v>
      </c>
      <c r="K1626" s="50">
        <v>3713</v>
      </c>
      <c r="L1626" s="50">
        <f>Matrix!B3713</f>
        <v>0</v>
      </c>
      <c r="M1626" s="93">
        <f t="shared" si="313"/>
        <v>5</v>
      </c>
      <c r="R1626" s="133" t="str">
        <f>Matrix!C3713</f>
        <v>METAL SENSITIVITY -- 干扰身体能量的金属问题。</v>
      </c>
    </row>
    <row r="1627" spans="2:18">
      <c r="B1627" s="50">
        <v>3843</v>
      </c>
      <c r="C1627" s="50">
        <f>Matrix!B3843</f>
        <v>0</v>
      </c>
      <c r="D1627" s="93">
        <f t="shared" si="311"/>
        <v>5</v>
      </c>
      <c r="E1627" s="50">
        <v>2233</v>
      </c>
      <c r="F1627" s="50">
        <f>Matrix!B2233</f>
        <v>0</v>
      </c>
      <c r="G1627" s="93">
        <f t="shared" si="312"/>
        <v>5</v>
      </c>
      <c r="K1627" s="50">
        <v>3827</v>
      </c>
      <c r="L1627" s="50">
        <f>Matrix!B3827</f>
        <v>0</v>
      </c>
      <c r="M1627" s="93">
        <f t="shared" si="313"/>
        <v>5</v>
      </c>
      <c r="N1627" s="121">
        <f>MAX(M1627:M1635)</f>
        <v>5</v>
      </c>
      <c r="O1627" s="97">
        <f>IF(N1627&gt;Max_Value,Max_Value,IF(N1627&lt;0,0,N1627))</f>
        <v>5</v>
      </c>
      <c r="R1627" s="133" t="str">
        <f>Matrix!C3827</f>
        <v>MAGNET EXPOSURE -- 磁性暴露过度，停止磁性治疗一个星期。不可估计的</v>
      </c>
    </row>
    <row r="1628" spans="2:18">
      <c r="B1628" s="50">
        <v>3844</v>
      </c>
      <c r="C1628" s="50">
        <f>Matrix!B3844</f>
        <v>0</v>
      </c>
      <c r="D1628" s="93">
        <f t="shared" si="311"/>
        <v>5</v>
      </c>
      <c r="E1628" s="50">
        <v>2246</v>
      </c>
      <c r="F1628" s="50">
        <f>Matrix!B2246</f>
        <v>0</v>
      </c>
      <c r="G1628" s="93">
        <f t="shared" si="312"/>
        <v>5</v>
      </c>
      <c r="K1628" s="50">
        <v>3828</v>
      </c>
      <c r="L1628" s="50">
        <f>Matrix!B3828</f>
        <v>0</v>
      </c>
      <c r="M1628" s="93">
        <f t="shared" si="313"/>
        <v>5</v>
      </c>
      <c r="R1628" s="133" t="str">
        <f>Matrix!C3828</f>
        <v>ELF -- 极低频。不可估计的</v>
      </c>
    </row>
    <row r="1629" spans="2:18">
      <c r="B1629" s="50">
        <v>3846</v>
      </c>
      <c r="C1629" s="50">
        <f>Matrix!B3846</f>
        <v>0</v>
      </c>
      <c r="D1629" s="93">
        <f t="shared" si="311"/>
        <v>5</v>
      </c>
      <c r="E1629" s="50">
        <v>2247</v>
      </c>
      <c r="F1629" s="50">
        <f>Matrix!B2247</f>
        <v>0</v>
      </c>
      <c r="G1629" s="93">
        <f t="shared" si="312"/>
        <v>5</v>
      </c>
      <c r="K1629" s="50">
        <v>3829</v>
      </c>
      <c r="L1629" s="50">
        <f>Matrix!B3829</f>
        <v>0</v>
      </c>
      <c r="M1629" s="93">
        <f t="shared" si="313"/>
        <v>5</v>
      </c>
      <c r="R1629" s="133" t="str">
        <f>Matrix!C3829</f>
        <v>EELF -- 极度低频。不可估计的</v>
      </c>
    </row>
    <row r="1630" spans="2:18">
      <c r="B1630" s="50">
        <v>5284</v>
      </c>
      <c r="C1630" s="50">
        <f>Matrix!B5284</f>
        <v>0</v>
      </c>
      <c r="D1630" s="93">
        <f t="shared" si="311"/>
        <v>5</v>
      </c>
      <c r="E1630" s="50">
        <v>2265</v>
      </c>
      <c r="F1630" s="50">
        <f>Matrix!B2265</f>
        <v>0</v>
      </c>
      <c r="G1630" s="93">
        <f t="shared" si="312"/>
        <v>5</v>
      </c>
      <c r="K1630" s="50">
        <v>3830</v>
      </c>
      <c r="L1630" s="50">
        <f>Matrix!B3830</f>
        <v>0</v>
      </c>
      <c r="M1630" s="93">
        <f t="shared" si="313"/>
        <v>5</v>
      </c>
      <c r="R1630" s="133" t="str">
        <f>Matrix!C3830</f>
        <v>60 CYCLE HUM -- 北美的电动工具，电吹风，等。不可估计的</v>
      </c>
    </row>
    <row r="1631" spans="2:18">
      <c r="B1631" s="50">
        <v>3059</v>
      </c>
      <c r="C1631" s="50">
        <f>Matrix!B3059</f>
        <v>0</v>
      </c>
      <c r="D1631" s="93">
        <f t="shared" si="311"/>
        <v>5</v>
      </c>
      <c r="E1631" s="50">
        <v>2283</v>
      </c>
      <c r="F1631" s="50">
        <f>Matrix!B2283</f>
        <v>0</v>
      </c>
      <c r="G1631" s="93">
        <f t="shared" si="312"/>
        <v>5</v>
      </c>
      <c r="K1631" s="50">
        <v>3831</v>
      </c>
      <c r="L1631" s="50">
        <f>Matrix!B3831</f>
        <v>0</v>
      </c>
      <c r="M1631" s="93">
        <f t="shared" ref="M1631:M1653" si="314">ROUNDUP(ABS(75-L1631)/Base_Value*toxin_factor,1)</f>
        <v>5</v>
      </c>
      <c r="R1631" s="133" t="str">
        <f>Matrix!C3831</f>
        <v>50 CYCLE HUM -- 欧洲能量工具，电吹风，等。不可估计的</v>
      </c>
    </row>
    <row r="1632" spans="2:18">
      <c r="B1632" s="50">
        <v>3835</v>
      </c>
      <c r="C1632" s="50">
        <f>Matrix!B3835</f>
        <v>0</v>
      </c>
      <c r="D1632" s="93">
        <f t="shared" si="311"/>
        <v>5</v>
      </c>
      <c r="E1632" s="50">
        <v>2919</v>
      </c>
      <c r="F1632" s="50">
        <f>Matrix!B2919</f>
        <v>0</v>
      </c>
      <c r="G1632" s="93">
        <f t="shared" si="312"/>
        <v>5</v>
      </c>
      <c r="K1632" s="50">
        <v>3832</v>
      </c>
      <c r="L1632" s="50">
        <f>Matrix!B3832</f>
        <v>0</v>
      </c>
      <c r="M1632" s="93">
        <f t="shared" si="314"/>
        <v>5</v>
      </c>
      <c r="R1632" s="133" t="str">
        <f>Matrix!C3832</f>
        <v>RADIO FREQUENCIES -- 不可估计的</v>
      </c>
    </row>
    <row r="1633" spans="2:18">
      <c r="B1633" s="50">
        <v>3830</v>
      </c>
      <c r="C1633" s="50">
        <f>Matrix!B3830</f>
        <v>0</v>
      </c>
      <c r="D1633" s="93">
        <f t="shared" si="311"/>
        <v>5</v>
      </c>
      <c r="E1633" s="50">
        <v>2921</v>
      </c>
      <c r="F1633" s="50">
        <f>Matrix!B2921</f>
        <v>0</v>
      </c>
      <c r="G1633" s="93">
        <f t="shared" si="312"/>
        <v>5</v>
      </c>
      <c r="K1633" s="50">
        <v>3833</v>
      </c>
      <c r="L1633" s="50">
        <f>Matrix!B3833</f>
        <v>0</v>
      </c>
      <c r="M1633" s="93">
        <f t="shared" si="314"/>
        <v>5</v>
      </c>
      <c r="R1633" s="133" t="str">
        <f>Matrix!C3833</f>
        <v>TV FREQUENCIES -- 不可估计的</v>
      </c>
    </row>
    <row r="1634" spans="2:18">
      <c r="B1634" s="50">
        <v>3831</v>
      </c>
      <c r="C1634" s="50">
        <f>Matrix!B3831</f>
        <v>0</v>
      </c>
      <c r="D1634" s="93">
        <f t="shared" si="311"/>
        <v>5</v>
      </c>
      <c r="E1634" s="50">
        <v>2924</v>
      </c>
      <c r="F1634" s="50">
        <f>Matrix!B2924</f>
        <v>0</v>
      </c>
      <c r="G1634" s="93">
        <f t="shared" si="312"/>
        <v>5</v>
      </c>
      <c r="K1634" s="50">
        <v>3834</v>
      </c>
      <c r="L1634" s="50">
        <f>Matrix!B3834</f>
        <v>0</v>
      </c>
      <c r="M1634" s="93">
        <f t="shared" si="314"/>
        <v>5</v>
      </c>
      <c r="R1634" s="133" t="str">
        <f>Matrix!C3834</f>
        <v>COSMIC RAYX -- 不可估计的</v>
      </c>
    </row>
    <row r="1635" spans="2:18">
      <c r="B1635" s="50">
        <v>3827</v>
      </c>
      <c r="C1635" s="50">
        <f>Matrix!B3827</f>
        <v>0</v>
      </c>
      <c r="D1635" s="93">
        <f t="shared" si="311"/>
        <v>5</v>
      </c>
      <c r="E1635" s="50">
        <v>2938</v>
      </c>
      <c r="F1635" s="50">
        <f>Matrix!B2938</f>
        <v>0</v>
      </c>
      <c r="G1635" s="93">
        <f t="shared" si="312"/>
        <v>5</v>
      </c>
      <c r="K1635" s="50">
        <v>3835</v>
      </c>
      <c r="L1635" s="50">
        <f>Matrix!B3835</f>
        <v>0</v>
      </c>
      <c r="M1635" s="93">
        <f t="shared" si="314"/>
        <v>5</v>
      </c>
      <c r="R1635" s="133" t="str">
        <f>Matrix!C3835</f>
        <v>X-RAY -- 不可估计的</v>
      </c>
    </row>
    <row r="1636" spans="2:18">
      <c r="B1636" s="50">
        <v>3836</v>
      </c>
      <c r="C1636" s="50">
        <f>Matrix!B3836</f>
        <v>0</v>
      </c>
      <c r="D1636" s="93">
        <f t="shared" si="311"/>
        <v>5</v>
      </c>
      <c r="E1636" s="50">
        <v>3104</v>
      </c>
      <c r="F1636" s="50">
        <f>Matrix!B3104</f>
        <v>0</v>
      </c>
      <c r="G1636" s="93">
        <f t="shared" si="312"/>
        <v>5</v>
      </c>
      <c r="K1636" s="50">
        <v>3836</v>
      </c>
      <c r="L1636" s="50">
        <f>Matrix!B3836</f>
        <v>0</v>
      </c>
      <c r="M1636" s="93">
        <f t="shared" si="314"/>
        <v>5</v>
      </c>
      <c r="N1636" s="121">
        <f>M1636</f>
        <v>5</v>
      </c>
      <c r="O1636" s="97">
        <f>IF(N1636&gt;Max_Value,Max_Value,IF(N1636&lt;0,0,N1636))</f>
        <v>5</v>
      </c>
      <c r="R1636" s="133" t="str">
        <f>Matrix!C3836</f>
        <v>MICROWAVE RADIATION -- 不可估计的</v>
      </c>
    </row>
    <row r="1637" spans="2:18">
      <c r="B1637" s="50">
        <v>5285</v>
      </c>
      <c r="C1637" s="50">
        <f>Matrix!B5285</f>
        <v>0</v>
      </c>
      <c r="D1637" s="93">
        <f t="shared" si="311"/>
        <v>5</v>
      </c>
      <c r="E1637" s="50">
        <v>6151</v>
      </c>
      <c r="F1637" s="50">
        <f>Matrix!B6151</f>
        <v>0</v>
      </c>
      <c r="G1637" s="93">
        <f t="shared" si="312"/>
        <v>5</v>
      </c>
      <c r="K1637" s="50">
        <v>3837</v>
      </c>
      <c r="L1637" s="50">
        <f>Matrix!B3837</f>
        <v>0</v>
      </c>
      <c r="M1637" s="93">
        <f t="shared" si="314"/>
        <v>5</v>
      </c>
      <c r="R1637" s="133" t="str">
        <f>Matrix!C3837</f>
        <v>NEUTRINO RADIATION -- 不可估计的</v>
      </c>
    </row>
    <row r="1638" spans="2:18">
      <c r="B1638" s="50">
        <v>5104</v>
      </c>
      <c r="C1638" s="50">
        <f>Matrix!B5104</f>
        <v>0</v>
      </c>
      <c r="D1638" s="93">
        <f t="shared" si="311"/>
        <v>5</v>
      </c>
      <c r="E1638" s="50">
        <v>6641</v>
      </c>
      <c r="F1638" s="50">
        <f>Matrix!B6641</f>
        <v>0</v>
      </c>
      <c r="G1638" s="93">
        <f t="shared" si="312"/>
        <v>5</v>
      </c>
      <c r="K1638" s="50">
        <v>3838</v>
      </c>
      <c r="L1638" s="50">
        <f>Matrix!B3838</f>
        <v>0</v>
      </c>
      <c r="M1638" s="93">
        <f t="shared" si="314"/>
        <v>5</v>
      </c>
      <c r="R1638" s="133" t="str">
        <f>Matrix!C3838</f>
        <v>DIGITAL EXPOSURE EXCESS -- 过多接触数字电视或音乐。不可估计的</v>
      </c>
    </row>
    <row r="1639" spans="2:18">
      <c r="B1639" s="50">
        <v>3847</v>
      </c>
      <c r="C1639" s="50">
        <f>Matrix!B3847</f>
        <v>0</v>
      </c>
      <c r="D1639" s="93">
        <f t="shared" si="311"/>
        <v>5</v>
      </c>
      <c r="E1639" s="50">
        <v>6642</v>
      </c>
      <c r="F1639" s="50">
        <f>Matrix!B6642</f>
        <v>0</v>
      </c>
      <c r="G1639" s="93">
        <f t="shared" si="312"/>
        <v>5</v>
      </c>
      <c r="K1639" s="50">
        <v>3839</v>
      </c>
      <c r="L1639" s="50">
        <f>Matrix!B3839</f>
        <v>0</v>
      </c>
      <c r="M1639" s="93">
        <f t="shared" si="314"/>
        <v>5</v>
      </c>
      <c r="R1639" s="133" t="str">
        <f>Matrix!C3839</f>
        <v>GIGA HZ -- 不可估计的</v>
      </c>
    </row>
    <row r="1640" spans="2:18">
      <c r="E1640" s="50">
        <v>6643</v>
      </c>
      <c r="F1640" s="50">
        <f>Matrix!B6643</f>
        <v>0</v>
      </c>
      <c r="G1640" s="93">
        <f t="shared" si="312"/>
        <v>5</v>
      </c>
      <c r="K1640" s="50">
        <v>3840</v>
      </c>
      <c r="L1640" s="50">
        <f>Matrix!B3840</f>
        <v>0</v>
      </c>
      <c r="M1640" s="93">
        <f t="shared" si="314"/>
        <v>5</v>
      </c>
      <c r="R1640" s="133" t="str">
        <f>Matrix!C3840</f>
        <v>GAMMA RADIATION -- 不可估计的</v>
      </c>
    </row>
    <row r="1641" spans="2:18">
      <c r="E1641" s="50">
        <v>8530</v>
      </c>
      <c r="F1641" s="50">
        <f>Matrix!B8530</f>
        <v>0</v>
      </c>
      <c r="G1641" s="93">
        <f t="shared" si="312"/>
        <v>5</v>
      </c>
      <c r="K1641" s="50">
        <v>3841</v>
      </c>
      <c r="L1641" s="50">
        <f>Matrix!B3841</f>
        <v>0</v>
      </c>
      <c r="M1641" s="93">
        <f t="shared" si="314"/>
        <v>5</v>
      </c>
      <c r="R1641" s="133" t="str">
        <f>Matrix!C3841</f>
        <v>ALPHA BETA RADIATION -- 不可估计的</v>
      </c>
    </row>
    <row r="1642" spans="2:18">
      <c r="K1642" s="50">
        <v>3842</v>
      </c>
      <c r="L1642" s="50">
        <f>Matrix!B3842</f>
        <v>0</v>
      </c>
      <c r="M1642" s="93">
        <f t="shared" si="314"/>
        <v>5</v>
      </c>
      <c r="R1642" s="133" t="str">
        <f>Matrix!C3842</f>
        <v>CARTOON CYCLE EFFECTS ON BRAIN -- 不可估计的</v>
      </c>
    </row>
    <row r="1643" spans="2:18">
      <c r="B1643" s="131" t="s">
        <v>23578</v>
      </c>
      <c r="C1643" s="121">
        <f>MAX(D1644:D1867)</f>
        <v>5</v>
      </c>
      <c r="D1643" s="97">
        <f>IF(C1643&gt;Max_Value,Max_Value,IF(C1643&lt;0,0,C1643))</f>
        <v>5</v>
      </c>
      <c r="E1643" s="131" t="s">
        <v>23579</v>
      </c>
      <c r="F1643" s="121">
        <f>MAX(G1644:G1671)</f>
        <v>5</v>
      </c>
      <c r="G1643" s="97">
        <f>IF(F1643&gt;Max_Value,Max_Value,IF(F1643&lt;0,0,F1643))</f>
        <v>5</v>
      </c>
      <c r="K1643" s="50">
        <v>3843</v>
      </c>
      <c r="L1643" s="50">
        <f>Matrix!B3843</f>
        <v>0</v>
      </c>
      <c r="M1643" s="93">
        <f t="shared" si="314"/>
        <v>5</v>
      </c>
      <c r="R1643" s="133" t="str">
        <f>Matrix!C3843</f>
        <v>SCHUMAN WAVE DEFICIENCY -- 不可估计的</v>
      </c>
    </row>
    <row r="1644" spans="2:18">
      <c r="B1644" s="50">
        <v>17</v>
      </c>
      <c r="C1644" s="50">
        <f>Matrix!B17</f>
        <v>0</v>
      </c>
      <c r="D1644" s="93">
        <f t="shared" ref="D1644:D1707" si="315">ROUNDUP(ABS(75-C1644)/Base_Value*digest_factor,1)</f>
        <v>5</v>
      </c>
      <c r="E1644" s="50">
        <v>1944</v>
      </c>
      <c r="F1644" s="50">
        <f>Matrix!B1944</f>
        <v>0</v>
      </c>
      <c r="G1644" s="93">
        <f t="shared" ref="G1644:G1671" si="316">ROUNDUP(ABS(75-F1644)/Base_Value*digest_factor,1)</f>
        <v>5</v>
      </c>
      <c r="K1644" s="50">
        <v>3844</v>
      </c>
      <c r="L1644" s="50">
        <f>Matrix!B3844</f>
        <v>0</v>
      </c>
      <c r="M1644" s="93">
        <f t="shared" si="314"/>
        <v>5</v>
      </c>
      <c r="R1644" s="133" t="str">
        <f>Matrix!C3844</f>
        <v>COMPUTER CPU AND/OR MONITOR RADIATION EFFECTS -- 不可估计的</v>
      </c>
    </row>
    <row r="1645" spans="2:18">
      <c r="B1645" s="50">
        <v>48</v>
      </c>
      <c r="C1645" s="50">
        <f>Matrix!B48</f>
        <v>0</v>
      </c>
      <c r="D1645" s="93">
        <f t="shared" si="315"/>
        <v>5</v>
      </c>
      <c r="E1645" s="50">
        <v>1947</v>
      </c>
      <c r="F1645" s="50">
        <f>Matrix!B1947</f>
        <v>0</v>
      </c>
      <c r="G1645" s="93">
        <f t="shared" si="316"/>
        <v>5</v>
      </c>
      <c r="K1645" s="50">
        <v>3846</v>
      </c>
      <c r="L1645" s="50">
        <f>Matrix!B3846</f>
        <v>0</v>
      </c>
      <c r="M1645" s="93">
        <f t="shared" si="314"/>
        <v>5</v>
      </c>
      <c r="R1645" s="133" t="str">
        <f>Matrix!C3846</f>
        <v>EXCESS NERVOUSNESS ENERGY -- 来自于外部暴露。不可估计的</v>
      </c>
    </row>
    <row r="1646" spans="2:18">
      <c r="B1646" s="50">
        <v>89</v>
      </c>
      <c r="C1646" s="50">
        <f>Matrix!B89</f>
        <v>0</v>
      </c>
      <c r="D1646" s="93">
        <f t="shared" si="315"/>
        <v>5</v>
      </c>
      <c r="E1646" s="50">
        <v>1948</v>
      </c>
      <c r="F1646" s="50">
        <f>Matrix!B1948</f>
        <v>0</v>
      </c>
      <c r="G1646" s="93">
        <f t="shared" si="316"/>
        <v>5</v>
      </c>
      <c r="K1646" s="50">
        <v>3847</v>
      </c>
      <c r="L1646" s="50">
        <f>Matrix!B3847</f>
        <v>0</v>
      </c>
      <c r="M1646" s="93">
        <f t="shared" si="314"/>
        <v>5</v>
      </c>
      <c r="N1646" s="121">
        <f>MAX(M1646:M1647)</f>
        <v>5</v>
      </c>
      <c r="O1646" s="97">
        <f>IF(N1646&gt;Max_Value,Max_Value,IF(N1646&lt;0,0,N1646))</f>
        <v>5</v>
      </c>
      <c r="R1646" s="133" t="str">
        <f>Matrix!C3847</f>
        <v>MOBILE TELEPHONE -- 辐射和家庭物品。不可估计的</v>
      </c>
    </row>
    <row r="1647" spans="2:18">
      <c r="B1647" s="50">
        <v>129</v>
      </c>
      <c r="C1647" s="50">
        <f>Matrix!B129</f>
        <v>0</v>
      </c>
      <c r="D1647" s="93">
        <f t="shared" si="315"/>
        <v>5</v>
      </c>
      <c r="E1647" s="50">
        <v>1949</v>
      </c>
      <c r="F1647" s="50">
        <f>Matrix!B1949</f>
        <v>0</v>
      </c>
      <c r="G1647" s="93">
        <f t="shared" si="316"/>
        <v>5</v>
      </c>
      <c r="K1647" s="50">
        <v>5104</v>
      </c>
      <c r="L1647" s="50">
        <f>Matrix!B5104</f>
        <v>0</v>
      </c>
      <c r="M1647" s="93">
        <f t="shared" si="314"/>
        <v>5</v>
      </c>
      <c r="N1647" s="121"/>
      <c r="O1647" s="97"/>
      <c r="R1647" s="133" t="str">
        <f>Matrix!C5104</f>
        <v>MOBILE TELEPHONE RADIATION-- 车载电话辐射。</v>
      </c>
    </row>
    <row r="1648" spans="2:18">
      <c r="B1648" s="50">
        <v>191</v>
      </c>
      <c r="C1648" s="50">
        <f>Matrix!B191</f>
        <v>0</v>
      </c>
      <c r="D1648" s="93">
        <f t="shared" si="315"/>
        <v>5</v>
      </c>
      <c r="E1648" s="50">
        <v>1969</v>
      </c>
      <c r="F1648" s="50">
        <f>Matrix!B1969</f>
        <v>0</v>
      </c>
      <c r="G1648" s="93">
        <f t="shared" si="316"/>
        <v>5</v>
      </c>
      <c r="K1648" s="50">
        <v>5284</v>
      </c>
      <c r="L1648" s="50">
        <f>Matrix!B5284</f>
        <v>0</v>
      </c>
      <c r="M1648" s="93">
        <f t="shared" si="314"/>
        <v>5</v>
      </c>
      <c r="R1648" s="133" t="str">
        <f>Matrix!C5284</f>
        <v>PREMATURE AGING FROM SUN OR PERVERSE ENERGY（因太阳和倔强过早老化） -- 这种无法估量的顺势疗法会因过度或受抑制起反应。 ]</v>
      </c>
    </row>
    <row r="1649" spans="2:18">
      <c r="B1649" s="50">
        <v>216</v>
      </c>
      <c r="C1649" s="50">
        <f>Matrix!B216</f>
        <v>0</v>
      </c>
      <c r="D1649" s="93">
        <f t="shared" si="315"/>
        <v>5</v>
      </c>
      <c r="E1649" s="50">
        <v>2009</v>
      </c>
      <c r="F1649" s="50">
        <f>Matrix!B2009</f>
        <v>0</v>
      </c>
      <c r="G1649" s="93">
        <f t="shared" si="316"/>
        <v>5</v>
      </c>
      <c r="K1649" s="50">
        <v>5285</v>
      </c>
      <c r="L1649" s="50">
        <f>Matrix!B5285</f>
        <v>0</v>
      </c>
      <c r="M1649" s="93">
        <f t="shared" si="314"/>
        <v>5</v>
      </c>
      <c r="N1649" s="121">
        <f>M1649</f>
        <v>5</v>
      </c>
      <c r="O1649" s="97">
        <f>IF(N1649&gt;Max_Value,Max_Value,IF(N1649&lt;0,0,N1649))</f>
        <v>5</v>
      </c>
      <c r="R1649" s="133" t="str">
        <f>Matrix!C5285</f>
        <v>EXPOSURE TO AIR CONDITIONING（空调环境下） -- 这种无法估量的顺势疗法会因过度或受抑制起反应。</v>
      </c>
    </row>
    <row r="1650" spans="2:18">
      <c r="B1650" s="50">
        <v>348</v>
      </c>
      <c r="C1650" s="50">
        <f>Matrix!B348</f>
        <v>0</v>
      </c>
      <c r="D1650" s="93">
        <f t="shared" si="315"/>
        <v>5</v>
      </c>
      <c r="E1650" s="50">
        <v>5720</v>
      </c>
      <c r="F1650" s="50">
        <f>Matrix!B5720</f>
        <v>0</v>
      </c>
      <c r="G1650" s="93">
        <f t="shared" si="316"/>
        <v>5</v>
      </c>
      <c r="K1650" s="50">
        <v>6832</v>
      </c>
      <c r="L1650" s="50">
        <f>Matrix!B6832</f>
        <v>0</v>
      </c>
      <c r="M1650" s="93">
        <f t="shared" si="314"/>
        <v>5</v>
      </c>
      <c r="N1650" s="121">
        <f>MAX(M1650)</f>
        <v>5</v>
      </c>
      <c r="O1650" s="97">
        <f>IF(N1650&gt;Max_Value,Max_Value,IF(N1650&lt;0,0,N1650))</f>
        <v>5</v>
      </c>
      <c r="P1650" s="39" t="s">
        <v>23722</v>
      </c>
    </row>
    <row r="1651" spans="2:18">
      <c r="B1651" s="50">
        <v>425</v>
      </c>
      <c r="C1651" s="50">
        <f>Matrix!B425</f>
        <v>0</v>
      </c>
      <c r="D1651" s="93">
        <f t="shared" si="315"/>
        <v>5</v>
      </c>
      <c r="E1651" s="50">
        <v>5721</v>
      </c>
      <c r="F1651" s="50">
        <f>Matrix!B5721</f>
        <v>0</v>
      </c>
      <c r="G1651" s="93">
        <f t="shared" si="316"/>
        <v>5</v>
      </c>
      <c r="K1651" s="50">
        <v>4491</v>
      </c>
      <c r="L1651" s="50">
        <f>Matrix!B4491</f>
        <v>0</v>
      </c>
      <c r="M1651" s="93">
        <f t="shared" si="314"/>
        <v>5</v>
      </c>
      <c r="N1651" s="121">
        <f>MAX(M1651:M1653)</f>
        <v>5</v>
      </c>
      <c r="O1651" s="97">
        <f>IF(N1651&gt;Max_Value,Max_Value,IF(N1651&lt;0,0,N1651))</f>
        <v>5</v>
      </c>
      <c r="P1651" s="39" t="s">
        <v>23723</v>
      </c>
    </row>
    <row r="1652" spans="2:18">
      <c r="B1652" s="50">
        <v>480</v>
      </c>
      <c r="C1652" s="50">
        <f>Matrix!B480</f>
        <v>0</v>
      </c>
      <c r="D1652" s="93">
        <f t="shared" si="315"/>
        <v>5</v>
      </c>
      <c r="E1652" s="50">
        <v>5722</v>
      </c>
      <c r="F1652" s="50">
        <f>Matrix!B5722</f>
        <v>0</v>
      </c>
      <c r="G1652" s="93">
        <f t="shared" si="316"/>
        <v>5</v>
      </c>
      <c r="K1652" s="50">
        <v>8450</v>
      </c>
      <c r="L1652" s="50">
        <f>Matrix!B8450</f>
        <v>0</v>
      </c>
      <c r="M1652" s="93">
        <f t="shared" si="314"/>
        <v>5</v>
      </c>
    </row>
    <row r="1653" spans="2:18">
      <c r="B1653" s="50">
        <v>482</v>
      </c>
      <c r="C1653" s="50">
        <f>Matrix!B482</f>
        <v>0</v>
      </c>
      <c r="D1653" s="93">
        <f t="shared" si="315"/>
        <v>5</v>
      </c>
      <c r="E1653" s="50">
        <v>5775</v>
      </c>
      <c r="F1653" s="50">
        <f>Matrix!B5775</f>
        <v>0</v>
      </c>
      <c r="G1653" s="93">
        <f t="shared" si="316"/>
        <v>5</v>
      </c>
      <c r="K1653" s="50">
        <v>9471</v>
      </c>
      <c r="L1653" s="50">
        <f>Matrix!B9741</f>
        <v>0</v>
      </c>
      <c r="M1653" s="93">
        <f t="shared" si="314"/>
        <v>5</v>
      </c>
    </row>
    <row r="1654" spans="2:18">
      <c r="B1654" s="50">
        <v>496</v>
      </c>
      <c r="C1654" s="50">
        <f>Matrix!B496</f>
        <v>0</v>
      </c>
      <c r="D1654" s="93">
        <f t="shared" si="315"/>
        <v>5</v>
      </c>
      <c r="E1654" s="50">
        <v>5847</v>
      </c>
      <c r="F1654" s="50">
        <f>Matrix!B5847</f>
        <v>0</v>
      </c>
      <c r="G1654" s="93">
        <f t="shared" si="316"/>
        <v>5</v>
      </c>
    </row>
    <row r="1655" spans="2:18">
      <c r="B1655" s="50">
        <v>505</v>
      </c>
      <c r="C1655" s="50">
        <f>Matrix!B505</f>
        <v>0</v>
      </c>
      <c r="D1655" s="93">
        <f t="shared" si="315"/>
        <v>5</v>
      </c>
      <c r="E1655" s="50">
        <v>6073</v>
      </c>
      <c r="F1655" s="50">
        <f>Matrix!B6073</f>
        <v>0</v>
      </c>
      <c r="G1655" s="93">
        <f t="shared" si="316"/>
        <v>5</v>
      </c>
      <c r="K1655" s="50">
        <v>6816</v>
      </c>
      <c r="L1655" s="50">
        <f>Matrix!B6816</f>
        <v>0</v>
      </c>
      <c r="M1655" s="93">
        <f>ROUNDUP(ABS(75-L1655)/Base_Value*toxin_factor,1)</f>
        <v>5</v>
      </c>
      <c r="N1655" s="121">
        <f>MAX(M1655:M1657)</f>
        <v>5</v>
      </c>
      <c r="O1655" s="97">
        <f>IF(N1655&gt;Max_Value,Max_Value,IF(N1655&lt;0,0,N1655))</f>
        <v>5</v>
      </c>
      <c r="P1655" s="39" t="s">
        <v>24417</v>
      </c>
    </row>
    <row r="1656" spans="2:18">
      <c r="B1656" s="50">
        <v>518</v>
      </c>
      <c r="C1656" s="50">
        <f>Matrix!B518</f>
        <v>0</v>
      </c>
      <c r="D1656" s="93">
        <f t="shared" si="315"/>
        <v>5</v>
      </c>
      <c r="E1656" s="50">
        <v>6074</v>
      </c>
      <c r="F1656" s="50">
        <f>Matrix!B6074</f>
        <v>0</v>
      </c>
      <c r="G1656" s="93">
        <f t="shared" si="316"/>
        <v>5</v>
      </c>
    </row>
    <row r="1657" spans="2:18">
      <c r="B1657" s="50">
        <v>531</v>
      </c>
      <c r="C1657" s="50">
        <f>Matrix!B531</f>
        <v>0</v>
      </c>
      <c r="D1657" s="93">
        <f t="shared" si="315"/>
        <v>5</v>
      </c>
      <c r="E1657" s="50">
        <v>7458</v>
      </c>
      <c r="F1657" s="50">
        <f>Matrix!B7458</f>
        <v>0</v>
      </c>
      <c r="G1657" s="93">
        <f t="shared" si="316"/>
        <v>5</v>
      </c>
    </row>
    <row r="1658" spans="2:18">
      <c r="B1658" s="50">
        <v>583</v>
      </c>
      <c r="C1658" s="50">
        <f>Matrix!B583</f>
        <v>0</v>
      </c>
      <c r="D1658" s="93">
        <f t="shared" si="315"/>
        <v>5</v>
      </c>
      <c r="E1658" s="50">
        <v>7472</v>
      </c>
      <c r="F1658" s="50">
        <f>Matrix!B7472</f>
        <v>0</v>
      </c>
      <c r="G1658" s="93">
        <f t="shared" si="316"/>
        <v>5</v>
      </c>
    </row>
    <row r="1659" spans="2:18">
      <c r="B1659" s="50">
        <v>628</v>
      </c>
      <c r="C1659" s="50">
        <f>Matrix!B628</f>
        <v>0</v>
      </c>
      <c r="D1659" s="93">
        <f t="shared" si="315"/>
        <v>5</v>
      </c>
      <c r="E1659" s="50">
        <v>7666</v>
      </c>
      <c r="F1659" s="50">
        <f>Matrix!B7666</f>
        <v>0</v>
      </c>
      <c r="G1659" s="93">
        <f t="shared" si="316"/>
        <v>5</v>
      </c>
    </row>
    <row r="1660" spans="2:18">
      <c r="B1660" s="50">
        <v>646</v>
      </c>
      <c r="C1660" s="50">
        <f>Matrix!B646</f>
        <v>0</v>
      </c>
      <c r="D1660" s="93">
        <f t="shared" si="315"/>
        <v>5</v>
      </c>
      <c r="E1660" s="50">
        <v>7667</v>
      </c>
      <c r="F1660" s="50">
        <f>Matrix!B7667</f>
        <v>0</v>
      </c>
      <c r="G1660" s="93">
        <f t="shared" si="316"/>
        <v>5</v>
      </c>
    </row>
    <row r="1661" spans="2:18">
      <c r="B1661" s="50">
        <v>685</v>
      </c>
      <c r="C1661" s="50">
        <f>Matrix!B685</f>
        <v>0</v>
      </c>
      <c r="D1661" s="93">
        <f t="shared" si="315"/>
        <v>5</v>
      </c>
      <c r="E1661" s="50">
        <v>7668</v>
      </c>
      <c r="F1661" s="50">
        <f>Matrix!B7668</f>
        <v>0</v>
      </c>
      <c r="G1661" s="93">
        <f t="shared" si="316"/>
        <v>5</v>
      </c>
    </row>
    <row r="1662" spans="2:18">
      <c r="B1662" s="50">
        <v>719</v>
      </c>
      <c r="C1662" s="50">
        <f>Matrix!B719</f>
        <v>0</v>
      </c>
      <c r="D1662" s="93">
        <f t="shared" si="315"/>
        <v>5</v>
      </c>
      <c r="E1662" s="50">
        <v>7669</v>
      </c>
      <c r="F1662" s="50">
        <f>Matrix!B7669</f>
        <v>0</v>
      </c>
      <c r="G1662" s="93">
        <f t="shared" si="316"/>
        <v>5</v>
      </c>
    </row>
    <row r="1663" spans="2:18">
      <c r="B1663" s="50">
        <v>743</v>
      </c>
      <c r="C1663" s="50">
        <f>Matrix!B743</f>
        <v>0</v>
      </c>
      <c r="D1663" s="93">
        <f t="shared" si="315"/>
        <v>5</v>
      </c>
      <c r="E1663" s="50">
        <v>9801</v>
      </c>
      <c r="F1663" s="50">
        <f>Matrix!B9801</f>
        <v>0</v>
      </c>
      <c r="G1663" s="93">
        <f t="shared" si="316"/>
        <v>5</v>
      </c>
    </row>
    <row r="1664" spans="2:18">
      <c r="B1664" s="50">
        <v>792</v>
      </c>
      <c r="C1664" s="50">
        <f>Matrix!B792</f>
        <v>0</v>
      </c>
      <c r="D1664" s="93">
        <f t="shared" si="315"/>
        <v>5</v>
      </c>
      <c r="E1664" s="50">
        <v>9802</v>
      </c>
      <c r="F1664" s="50">
        <f>Matrix!B9802</f>
        <v>0</v>
      </c>
      <c r="G1664" s="93">
        <f t="shared" si="316"/>
        <v>5</v>
      </c>
    </row>
    <row r="1665" spans="2:7">
      <c r="B1665" s="50">
        <v>794</v>
      </c>
      <c r="C1665" s="50">
        <f>Matrix!B794</f>
        <v>0</v>
      </c>
      <c r="D1665" s="93">
        <f t="shared" si="315"/>
        <v>5</v>
      </c>
      <c r="E1665" s="50">
        <v>9803</v>
      </c>
      <c r="F1665" s="50">
        <f>Matrix!B9803</f>
        <v>0</v>
      </c>
      <c r="G1665" s="93">
        <f t="shared" si="316"/>
        <v>5</v>
      </c>
    </row>
    <row r="1666" spans="2:7">
      <c r="B1666" s="50">
        <v>903</v>
      </c>
      <c r="C1666" s="50">
        <f>Matrix!B903</f>
        <v>0</v>
      </c>
      <c r="D1666" s="93">
        <f t="shared" si="315"/>
        <v>5</v>
      </c>
      <c r="E1666" s="50">
        <v>9804</v>
      </c>
      <c r="F1666" s="50">
        <f>Matrix!B9804</f>
        <v>0</v>
      </c>
      <c r="G1666" s="93">
        <f t="shared" si="316"/>
        <v>5</v>
      </c>
    </row>
    <row r="1667" spans="2:7">
      <c r="B1667" s="50">
        <v>931</v>
      </c>
      <c r="C1667" s="50">
        <f>Matrix!B931</f>
        <v>0</v>
      </c>
      <c r="D1667" s="93">
        <f t="shared" si="315"/>
        <v>5</v>
      </c>
      <c r="E1667" s="50">
        <v>9805</v>
      </c>
      <c r="F1667" s="50">
        <f>Matrix!B9805</f>
        <v>0</v>
      </c>
      <c r="G1667" s="93">
        <f t="shared" si="316"/>
        <v>5</v>
      </c>
    </row>
    <row r="1668" spans="2:7">
      <c r="B1668" s="50">
        <v>971</v>
      </c>
      <c r="C1668" s="50">
        <f>Matrix!B971</f>
        <v>0</v>
      </c>
      <c r="D1668" s="93">
        <f t="shared" si="315"/>
        <v>5</v>
      </c>
      <c r="E1668" s="50">
        <v>9806</v>
      </c>
      <c r="F1668" s="50">
        <f>Matrix!B9806</f>
        <v>0</v>
      </c>
      <c r="G1668" s="93">
        <f t="shared" si="316"/>
        <v>5</v>
      </c>
    </row>
    <row r="1669" spans="2:7">
      <c r="B1669" s="50">
        <v>1028</v>
      </c>
      <c r="C1669" s="50">
        <f>Matrix!B1028</f>
        <v>0</v>
      </c>
      <c r="D1669" s="93">
        <f t="shared" si="315"/>
        <v>5</v>
      </c>
      <c r="E1669" s="50">
        <v>9807</v>
      </c>
      <c r="F1669" s="50">
        <f>Matrix!B9807</f>
        <v>0</v>
      </c>
      <c r="G1669" s="93">
        <f t="shared" si="316"/>
        <v>5</v>
      </c>
    </row>
    <row r="1670" spans="2:7">
      <c r="B1670" s="50">
        <v>1053</v>
      </c>
      <c r="C1670" s="50">
        <f>Matrix!B1053</f>
        <v>0</v>
      </c>
      <c r="D1670" s="93">
        <f t="shared" si="315"/>
        <v>5</v>
      </c>
      <c r="E1670" s="50">
        <v>9808</v>
      </c>
      <c r="F1670" s="50">
        <f>Matrix!B9808</f>
        <v>0</v>
      </c>
      <c r="G1670" s="93">
        <f t="shared" si="316"/>
        <v>5</v>
      </c>
    </row>
    <row r="1671" spans="2:7">
      <c r="B1671" s="50">
        <v>1054</v>
      </c>
      <c r="C1671" s="50">
        <f>Matrix!B1054</f>
        <v>0</v>
      </c>
      <c r="D1671" s="93">
        <f t="shared" si="315"/>
        <v>5</v>
      </c>
      <c r="E1671" s="50">
        <v>9809</v>
      </c>
      <c r="F1671" s="50">
        <f>Matrix!B9809</f>
        <v>0</v>
      </c>
      <c r="G1671" s="93">
        <f t="shared" si="316"/>
        <v>5</v>
      </c>
    </row>
    <row r="1672" spans="2:7">
      <c r="B1672" s="50">
        <v>1057</v>
      </c>
      <c r="C1672" s="50">
        <f>Matrix!B1057</f>
        <v>0</v>
      </c>
      <c r="D1672" s="93">
        <f t="shared" si="315"/>
        <v>5</v>
      </c>
    </row>
    <row r="1673" spans="2:7">
      <c r="B1673" s="50">
        <v>1063</v>
      </c>
      <c r="C1673" s="50">
        <f>Matrix!B1063</f>
        <v>0</v>
      </c>
      <c r="D1673" s="93">
        <f t="shared" si="315"/>
        <v>5</v>
      </c>
      <c r="E1673" s="134" t="s">
        <v>23582</v>
      </c>
      <c r="F1673" s="121">
        <f>MAX(G1674:G1690)</f>
        <v>5</v>
      </c>
      <c r="G1673" s="97">
        <f>IF(F1673&gt;Max_Value,Max_Value,IF(F1673&lt;0,0,F1673))</f>
        <v>5</v>
      </c>
    </row>
    <row r="1674" spans="2:7">
      <c r="B1674" s="50">
        <v>1153</v>
      </c>
      <c r="C1674" s="50">
        <f>Matrix!B1153</f>
        <v>0</v>
      </c>
      <c r="D1674" s="93">
        <f t="shared" si="315"/>
        <v>5</v>
      </c>
      <c r="E1674" s="50">
        <v>287</v>
      </c>
      <c r="F1674" s="50">
        <f>Matrix!B287</f>
        <v>0</v>
      </c>
      <c r="G1674" s="93">
        <f t="shared" ref="G1674:G1690" si="317">ROUNDUP(ABS(75-F1674)/Base_Value*nutri_factor,1)</f>
        <v>5</v>
      </c>
    </row>
    <row r="1675" spans="2:7">
      <c r="B1675" s="50">
        <v>1187</v>
      </c>
      <c r="C1675" s="50">
        <f>Matrix!B1187</f>
        <v>0</v>
      </c>
      <c r="D1675" s="93">
        <f t="shared" si="315"/>
        <v>5</v>
      </c>
      <c r="E1675" s="50">
        <v>352</v>
      </c>
      <c r="F1675" s="50">
        <f>Matrix!B352</f>
        <v>0</v>
      </c>
      <c r="G1675" s="93">
        <f t="shared" si="317"/>
        <v>5</v>
      </c>
    </row>
    <row r="1676" spans="2:7">
      <c r="B1676" s="50">
        <v>1220</v>
      </c>
      <c r="C1676" s="50">
        <f>Matrix!B1220</f>
        <v>0</v>
      </c>
      <c r="D1676" s="93">
        <f t="shared" si="315"/>
        <v>5</v>
      </c>
      <c r="E1676" s="50">
        <v>408</v>
      </c>
      <c r="F1676" s="50">
        <f>Matrix!B408</f>
        <v>0</v>
      </c>
      <c r="G1676" s="93">
        <f t="shared" si="317"/>
        <v>5</v>
      </c>
    </row>
    <row r="1677" spans="2:7">
      <c r="B1677" s="50">
        <v>1256</v>
      </c>
      <c r="C1677" s="50">
        <f>Matrix!B1256</f>
        <v>0</v>
      </c>
      <c r="D1677" s="93">
        <f t="shared" si="315"/>
        <v>5</v>
      </c>
      <c r="E1677" s="50">
        <v>433</v>
      </c>
      <c r="F1677" s="50">
        <f>Matrix!B433</f>
        <v>0</v>
      </c>
      <c r="G1677" s="93">
        <f t="shared" si="317"/>
        <v>5</v>
      </c>
    </row>
    <row r="1678" spans="2:7">
      <c r="B1678" s="50">
        <v>1260</v>
      </c>
      <c r="C1678" s="50">
        <f>Matrix!B1260</f>
        <v>0</v>
      </c>
      <c r="D1678" s="93">
        <f t="shared" si="315"/>
        <v>5</v>
      </c>
      <c r="E1678" s="50">
        <v>447</v>
      </c>
      <c r="F1678" s="50">
        <f>Matrix!B447</f>
        <v>0</v>
      </c>
      <c r="G1678" s="93">
        <f t="shared" si="317"/>
        <v>5</v>
      </c>
    </row>
    <row r="1679" spans="2:7">
      <c r="B1679" s="50">
        <v>1267</v>
      </c>
      <c r="C1679" s="50">
        <f>Matrix!B1267</f>
        <v>0</v>
      </c>
      <c r="D1679" s="93">
        <f t="shared" si="315"/>
        <v>5</v>
      </c>
      <c r="E1679" s="50">
        <v>463</v>
      </c>
      <c r="F1679" s="50">
        <f>Matrix!B463</f>
        <v>0</v>
      </c>
      <c r="G1679" s="93">
        <f t="shared" si="317"/>
        <v>5</v>
      </c>
    </row>
    <row r="1680" spans="2:7">
      <c r="B1680" s="50">
        <v>1304</v>
      </c>
      <c r="C1680" s="50">
        <f>Matrix!B1304</f>
        <v>0</v>
      </c>
      <c r="D1680" s="93">
        <f t="shared" si="315"/>
        <v>5</v>
      </c>
      <c r="E1680" s="50">
        <v>895</v>
      </c>
      <c r="F1680" s="50">
        <f>Matrix!B895</f>
        <v>0</v>
      </c>
      <c r="G1680" s="93">
        <f t="shared" si="317"/>
        <v>5</v>
      </c>
    </row>
    <row r="1681" spans="2:13">
      <c r="B1681" s="50">
        <v>1347</v>
      </c>
      <c r="C1681" s="50">
        <f>Matrix!B1347</f>
        <v>0</v>
      </c>
      <c r="D1681" s="93">
        <f t="shared" si="315"/>
        <v>5</v>
      </c>
      <c r="E1681" s="50">
        <v>896</v>
      </c>
      <c r="F1681" s="50">
        <f>Matrix!B896</f>
        <v>0</v>
      </c>
      <c r="G1681" s="93">
        <f t="shared" si="317"/>
        <v>5</v>
      </c>
    </row>
    <row r="1682" spans="2:13">
      <c r="B1682" s="50">
        <v>1349</v>
      </c>
      <c r="C1682" s="50">
        <f>Matrix!B1349</f>
        <v>0</v>
      </c>
      <c r="D1682" s="93">
        <f t="shared" si="315"/>
        <v>5</v>
      </c>
      <c r="E1682" s="50">
        <v>1312</v>
      </c>
      <c r="F1682" s="50">
        <f>Matrix!B1312</f>
        <v>0</v>
      </c>
      <c r="G1682" s="93">
        <f t="shared" si="317"/>
        <v>5</v>
      </c>
    </row>
    <row r="1683" spans="2:13">
      <c r="B1683" s="50">
        <v>1354</v>
      </c>
      <c r="C1683" s="50">
        <f>Matrix!B1354</f>
        <v>0</v>
      </c>
      <c r="D1683" s="93">
        <f t="shared" si="315"/>
        <v>5</v>
      </c>
      <c r="E1683" s="50">
        <v>2139</v>
      </c>
      <c r="F1683" s="50">
        <f>Matrix!B2139</f>
        <v>0</v>
      </c>
      <c r="G1683" s="93">
        <f t="shared" si="317"/>
        <v>5</v>
      </c>
    </row>
    <row r="1684" spans="2:13">
      <c r="B1684" s="50">
        <v>1377</v>
      </c>
      <c r="C1684" s="50">
        <f>Matrix!B1377</f>
        <v>0</v>
      </c>
      <c r="D1684" s="93">
        <f t="shared" si="315"/>
        <v>5</v>
      </c>
      <c r="E1684" s="50">
        <v>3204</v>
      </c>
      <c r="F1684" s="50">
        <f>Matrix!B3204</f>
        <v>0</v>
      </c>
      <c r="G1684" s="93">
        <f t="shared" si="317"/>
        <v>5</v>
      </c>
    </row>
    <row r="1685" spans="2:13">
      <c r="B1685" s="50">
        <v>1380</v>
      </c>
      <c r="C1685" s="50">
        <f>Matrix!B1380</f>
        <v>0</v>
      </c>
      <c r="D1685" s="93">
        <f t="shared" si="315"/>
        <v>5</v>
      </c>
      <c r="E1685" s="50">
        <v>3244</v>
      </c>
      <c r="F1685" s="50">
        <f>Matrix!B3244</f>
        <v>0</v>
      </c>
      <c r="G1685" s="93">
        <f t="shared" si="317"/>
        <v>5</v>
      </c>
    </row>
    <row r="1686" spans="2:13">
      <c r="B1686" s="50">
        <v>1386</v>
      </c>
      <c r="C1686" s="50">
        <f>Matrix!B1386</f>
        <v>0</v>
      </c>
      <c r="D1686" s="93">
        <f t="shared" si="315"/>
        <v>5</v>
      </c>
      <c r="E1686" s="50">
        <v>3647</v>
      </c>
      <c r="F1686" s="50">
        <f>Matrix!B3647</f>
        <v>0</v>
      </c>
      <c r="G1686" s="93">
        <f t="shared" si="317"/>
        <v>5</v>
      </c>
    </row>
    <row r="1687" spans="2:13">
      <c r="B1687" s="50">
        <v>1425</v>
      </c>
      <c r="C1687" s="50">
        <f>Matrix!B1425</f>
        <v>0</v>
      </c>
      <c r="D1687" s="93">
        <f t="shared" si="315"/>
        <v>5</v>
      </c>
      <c r="E1687" s="50">
        <v>4075</v>
      </c>
      <c r="F1687" s="50">
        <f>Matrix!B4075</f>
        <v>0</v>
      </c>
      <c r="G1687" s="93">
        <f t="shared" si="317"/>
        <v>5</v>
      </c>
      <c r="L1687" s="39"/>
      <c r="M1687" s="39"/>
    </row>
    <row r="1688" spans="2:13">
      <c r="B1688" s="50">
        <v>1447</v>
      </c>
      <c r="C1688" s="50">
        <f>Matrix!B1447</f>
        <v>0</v>
      </c>
      <c r="D1688" s="93">
        <f t="shared" si="315"/>
        <v>5</v>
      </c>
      <c r="E1688" s="50">
        <v>5697</v>
      </c>
      <c r="F1688" s="50">
        <f>Matrix!B5697</f>
        <v>0</v>
      </c>
      <c r="G1688" s="93">
        <f t="shared" si="317"/>
        <v>5</v>
      </c>
      <c r="L1688" s="39"/>
      <c r="M1688" s="39"/>
    </row>
    <row r="1689" spans="2:13">
      <c r="B1689" s="50">
        <v>1755</v>
      </c>
      <c r="C1689" s="50">
        <f>Matrix!B1755</f>
        <v>0</v>
      </c>
      <c r="D1689" s="93">
        <f t="shared" si="315"/>
        <v>5</v>
      </c>
      <c r="E1689" s="50">
        <v>5786</v>
      </c>
      <c r="F1689" s="50">
        <f>Matrix!B5786</f>
        <v>0</v>
      </c>
      <c r="G1689" s="93">
        <f t="shared" si="317"/>
        <v>5</v>
      </c>
      <c r="L1689" s="39"/>
      <c r="M1689" s="39"/>
    </row>
    <row r="1690" spans="2:13">
      <c r="B1690" s="50">
        <v>1786</v>
      </c>
      <c r="C1690" s="50">
        <f>Matrix!B1786</f>
        <v>0</v>
      </c>
      <c r="D1690" s="93">
        <f t="shared" si="315"/>
        <v>5</v>
      </c>
      <c r="E1690" s="50">
        <v>7509</v>
      </c>
      <c r="F1690" s="50">
        <f>Matrix!B7509</f>
        <v>0</v>
      </c>
      <c r="G1690" s="93">
        <f t="shared" si="317"/>
        <v>5</v>
      </c>
      <c r="L1690" s="39"/>
      <c r="M1690" s="39"/>
    </row>
    <row r="1691" spans="2:13">
      <c r="B1691" s="50">
        <v>1791</v>
      </c>
      <c r="C1691" s="50">
        <f>Matrix!B1791</f>
        <v>0</v>
      </c>
      <c r="D1691" s="93">
        <f t="shared" si="315"/>
        <v>5</v>
      </c>
      <c r="L1691" s="39"/>
      <c r="M1691" s="39"/>
    </row>
    <row r="1692" spans="2:13">
      <c r="B1692" s="50">
        <v>1821</v>
      </c>
      <c r="C1692" s="50">
        <f>Matrix!B1821</f>
        <v>0</v>
      </c>
      <c r="D1692" s="93">
        <f t="shared" si="315"/>
        <v>5</v>
      </c>
      <c r="E1692" s="135" t="s">
        <v>23583</v>
      </c>
      <c r="F1692" s="121">
        <f>MAX(G1693:G1726)</f>
        <v>5</v>
      </c>
      <c r="G1692" s="97">
        <f>IF(F1692&gt;Max_Value,Max_Value,IF(F1692&lt;0,0,F1692))</f>
        <v>5</v>
      </c>
      <c r="L1692" s="39"/>
      <c r="M1692" s="39"/>
    </row>
    <row r="1693" spans="2:13">
      <c r="B1693" s="50">
        <v>1863</v>
      </c>
      <c r="C1693" s="50">
        <f>Matrix!B1863</f>
        <v>0</v>
      </c>
      <c r="D1693" s="93">
        <f t="shared" si="315"/>
        <v>5</v>
      </c>
      <c r="E1693" s="50">
        <v>39</v>
      </c>
      <c r="F1693" s="50">
        <f>Matrix!B39</f>
        <v>0</v>
      </c>
      <c r="G1693" s="93">
        <f t="shared" ref="G1693:G1726" si="318">ROUNDUP(ABS(75-F1693)/Base_Value*resp_factor,1)</f>
        <v>5</v>
      </c>
      <c r="L1693" s="39"/>
      <c r="M1693" s="39"/>
    </row>
    <row r="1694" spans="2:13">
      <c r="B1694" s="50">
        <v>1896</v>
      </c>
      <c r="C1694" s="50">
        <f>Matrix!B1896</f>
        <v>0</v>
      </c>
      <c r="D1694" s="93">
        <f t="shared" si="315"/>
        <v>5</v>
      </c>
      <c r="E1694" s="50">
        <v>78</v>
      </c>
      <c r="F1694" s="50">
        <f>Matrix!B78</f>
        <v>0</v>
      </c>
      <c r="G1694" s="93">
        <f t="shared" si="318"/>
        <v>5</v>
      </c>
      <c r="L1694" s="39"/>
      <c r="M1694" s="39"/>
    </row>
    <row r="1695" spans="2:13">
      <c r="B1695" s="50">
        <v>1908</v>
      </c>
      <c r="C1695" s="50">
        <f>Matrix!B1908</f>
        <v>0</v>
      </c>
      <c r="D1695" s="93">
        <f t="shared" si="315"/>
        <v>5</v>
      </c>
      <c r="E1695" s="50">
        <v>222</v>
      </c>
      <c r="F1695" s="50">
        <f>Matrix!B222</f>
        <v>0</v>
      </c>
      <c r="G1695" s="93">
        <f t="shared" si="318"/>
        <v>5</v>
      </c>
      <c r="L1695" s="39"/>
      <c r="M1695" s="39"/>
    </row>
    <row r="1696" spans="2:13">
      <c r="B1696" s="50">
        <v>1911</v>
      </c>
      <c r="C1696" s="50">
        <f>Matrix!B1911</f>
        <v>0</v>
      </c>
      <c r="D1696" s="93">
        <f t="shared" si="315"/>
        <v>5</v>
      </c>
      <c r="E1696" s="50">
        <v>598</v>
      </c>
      <c r="F1696" s="50">
        <f>Matrix!B598</f>
        <v>0</v>
      </c>
      <c r="G1696" s="93">
        <f t="shared" si="318"/>
        <v>5</v>
      </c>
      <c r="L1696" s="39"/>
      <c r="M1696" s="39"/>
    </row>
    <row r="1697" spans="2:13">
      <c r="B1697" s="50">
        <v>1920</v>
      </c>
      <c r="C1697" s="50">
        <f>Matrix!B1920</f>
        <v>0</v>
      </c>
      <c r="D1697" s="93">
        <f t="shared" si="315"/>
        <v>5</v>
      </c>
      <c r="E1697" s="50">
        <v>1787</v>
      </c>
      <c r="F1697" s="50">
        <f>Matrix!B1787</f>
        <v>0</v>
      </c>
      <c r="G1697" s="93">
        <f t="shared" si="318"/>
        <v>5</v>
      </c>
      <c r="L1697" s="39"/>
      <c r="M1697" s="39"/>
    </row>
    <row r="1698" spans="2:13">
      <c r="B1698" s="50">
        <v>1924</v>
      </c>
      <c r="C1698" s="50">
        <f>Matrix!B1924</f>
        <v>0</v>
      </c>
      <c r="D1698" s="93">
        <f t="shared" si="315"/>
        <v>5</v>
      </c>
      <c r="E1698" s="50">
        <v>3219</v>
      </c>
      <c r="F1698" s="50">
        <f>Matrix!B3219</f>
        <v>0</v>
      </c>
      <c r="G1698" s="93">
        <f t="shared" si="318"/>
        <v>5</v>
      </c>
      <c r="L1698" s="39"/>
      <c r="M1698" s="39"/>
    </row>
    <row r="1699" spans="2:13">
      <c r="B1699" s="50">
        <v>1944</v>
      </c>
      <c r="C1699" s="50">
        <f>Matrix!B1944</f>
        <v>0</v>
      </c>
      <c r="D1699" s="93">
        <f t="shared" si="315"/>
        <v>5</v>
      </c>
      <c r="E1699" s="50">
        <v>3224</v>
      </c>
      <c r="F1699" s="50">
        <f>Matrix!B3224</f>
        <v>0</v>
      </c>
      <c r="G1699" s="93">
        <f t="shared" si="318"/>
        <v>5</v>
      </c>
      <c r="L1699" s="39"/>
      <c r="M1699" s="39"/>
    </row>
    <row r="1700" spans="2:13">
      <c r="B1700" s="50">
        <v>1947</v>
      </c>
      <c r="C1700" s="50">
        <f>Matrix!B1947</f>
        <v>0</v>
      </c>
      <c r="D1700" s="93">
        <f t="shared" si="315"/>
        <v>5</v>
      </c>
      <c r="E1700" s="50">
        <v>3248</v>
      </c>
      <c r="F1700" s="50">
        <f>Matrix!B3248</f>
        <v>0</v>
      </c>
      <c r="G1700" s="93">
        <f t="shared" si="318"/>
        <v>5</v>
      </c>
      <c r="L1700" s="39"/>
      <c r="M1700" s="39"/>
    </row>
    <row r="1701" spans="2:13">
      <c r="B1701" s="50">
        <v>1948</v>
      </c>
      <c r="C1701" s="50">
        <f>Matrix!B1948</f>
        <v>0</v>
      </c>
      <c r="D1701" s="93">
        <f t="shared" si="315"/>
        <v>5</v>
      </c>
      <c r="E1701" s="50">
        <v>3341</v>
      </c>
      <c r="F1701" s="50">
        <f>Matrix!B3341</f>
        <v>0</v>
      </c>
      <c r="G1701" s="93">
        <f t="shared" si="318"/>
        <v>5</v>
      </c>
      <c r="L1701" s="39"/>
      <c r="M1701" s="39"/>
    </row>
    <row r="1702" spans="2:13">
      <c r="B1702" s="50">
        <v>1949</v>
      </c>
      <c r="C1702" s="50">
        <f>Matrix!B1949</f>
        <v>0</v>
      </c>
      <c r="D1702" s="93">
        <f t="shared" si="315"/>
        <v>5</v>
      </c>
      <c r="E1702" s="50">
        <v>4035</v>
      </c>
      <c r="F1702" s="50">
        <f>Matrix!B4035</f>
        <v>0</v>
      </c>
      <c r="G1702" s="93">
        <f t="shared" si="318"/>
        <v>5</v>
      </c>
      <c r="L1702" s="39"/>
      <c r="M1702" s="39"/>
    </row>
    <row r="1703" spans="2:13">
      <c r="B1703" s="50">
        <v>1969</v>
      </c>
      <c r="C1703" s="50">
        <f>Matrix!B1969</f>
        <v>0</v>
      </c>
      <c r="D1703" s="93">
        <f t="shared" si="315"/>
        <v>5</v>
      </c>
      <c r="E1703" s="50">
        <v>4337</v>
      </c>
      <c r="F1703" s="50">
        <f>Matrix!B4337</f>
        <v>0</v>
      </c>
      <c r="G1703" s="93">
        <f t="shared" si="318"/>
        <v>5</v>
      </c>
      <c r="L1703" s="39"/>
      <c r="M1703" s="39"/>
    </row>
    <row r="1704" spans="2:13">
      <c r="B1704" s="50">
        <v>2009</v>
      </c>
      <c r="C1704" s="50">
        <f>Matrix!B2009</f>
        <v>0</v>
      </c>
      <c r="D1704" s="93">
        <f t="shared" si="315"/>
        <v>5</v>
      </c>
      <c r="E1704" s="50">
        <v>4993</v>
      </c>
      <c r="F1704" s="50">
        <f>Matrix!B4993</f>
        <v>0</v>
      </c>
      <c r="G1704" s="93">
        <f t="shared" si="318"/>
        <v>5</v>
      </c>
      <c r="L1704" s="39"/>
      <c r="M1704" s="39"/>
    </row>
    <row r="1705" spans="2:13">
      <c r="B1705" s="50">
        <v>2010</v>
      </c>
      <c r="C1705" s="50">
        <f>Matrix!B2010</f>
        <v>0</v>
      </c>
      <c r="D1705" s="93">
        <f t="shared" si="315"/>
        <v>5</v>
      </c>
      <c r="E1705" s="50">
        <v>5564</v>
      </c>
      <c r="F1705" s="50">
        <f>Matrix!B5564</f>
        <v>0</v>
      </c>
      <c r="G1705" s="93">
        <f t="shared" si="318"/>
        <v>5</v>
      </c>
      <c r="L1705" s="39"/>
      <c r="M1705" s="39"/>
    </row>
    <row r="1706" spans="2:13">
      <c r="B1706" s="50">
        <v>2051</v>
      </c>
      <c r="C1706" s="50">
        <f>Matrix!B2051</f>
        <v>0</v>
      </c>
      <c r="D1706" s="93">
        <f t="shared" si="315"/>
        <v>5</v>
      </c>
      <c r="E1706" s="50">
        <v>5565</v>
      </c>
      <c r="F1706" s="50">
        <f>Matrix!B5565</f>
        <v>0</v>
      </c>
      <c r="G1706" s="93">
        <f t="shared" si="318"/>
        <v>5</v>
      </c>
      <c r="L1706" s="39"/>
      <c r="M1706" s="39"/>
    </row>
    <row r="1707" spans="2:13">
      <c r="B1707" s="50">
        <v>2152</v>
      </c>
      <c r="C1707" s="50">
        <f>Matrix!B2152</f>
        <v>0</v>
      </c>
      <c r="D1707" s="93">
        <f t="shared" si="315"/>
        <v>5</v>
      </c>
      <c r="E1707" s="50">
        <v>5606</v>
      </c>
      <c r="F1707" s="50">
        <f>Matrix!B5606</f>
        <v>0</v>
      </c>
      <c r="G1707" s="93">
        <f t="shared" si="318"/>
        <v>5</v>
      </c>
      <c r="L1707" s="39"/>
      <c r="M1707" s="39"/>
    </row>
    <row r="1708" spans="2:13">
      <c r="B1708" s="50">
        <v>2153</v>
      </c>
      <c r="C1708" s="50">
        <f>Matrix!B2153</f>
        <v>0</v>
      </c>
      <c r="D1708" s="93">
        <f t="shared" ref="D1708:D1771" si="319">ROUNDUP(ABS(75-C1708)/Base_Value*digest_factor,1)</f>
        <v>5</v>
      </c>
      <c r="E1708" s="50">
        <v>6270</v>
      </c>
      <c r="F1708" s="50">
        <f>Matrix!B6270</f>
        <v>0</v>
      </c>
      <c r="G1708" s="93">
        <f t="shared" si="318"/>
        <v>5</v>
      </c>
      <c r="L1708" s="39"/>
      <c r="M1708" s="39"/>
    </row>
    <row r="1709" spans="2:13">
      <c r="B1709" s="50">
        <v>2155</v>
      </c>
      <c r="C1709" s="50">
        <f>Matrix!B2155</f>
        <v>0</v>
      </c>
      <c r="D1709" s="93">
        <f t="shared" si="319"/>
        <v>5</v>
      </c>
      <c r="E1709" s="50">
        <v>6281</v>
      </c>
      <c r="F1709" s="50">
        <f>Matrix!B6281</f>
        <v>0</v>
      </c>
      <c r="G1709" s="93">
        <f t="shared" si="318"/>
        <v>5</v>
      </c>
      <c r="L1709" s="39"/>
      <c r="M1709" s="39"/>
    </row>
    <row r="1710" spans="2:13">
      <c r="B1710" s="50">
        <v>2338</v>
      </c>
      <c r="C1710" s="50">
        <f>Matrix!B2338</f>
        <v>0</v>
      </c>
      <c r="D1710" s="93">
        <f t="shared" si="319"/>
        <v>5</v>
      </c>
      <c r="E1710" s="50">
        <v>6436</v>
      </c>
      <c r="F1710" s="50">
        <f>Matrix!B6436</f>
        <v>0</v>
      </c>
      <c r="G1710" s="93">
        <f t="shared" si="318"/>
        <v>5</v>
      </c>
      <c r="L1710" s="39"/>
      <c r="M1710" s="39"/>
    </row>
    <row r="1711" spans="2:13">
      <c r="B1711" s="50">
        <v>2369</v>
      </c>
      <c r="C1711" s="50">
        <f>Matrix!B2369</f>
        <v>0</v>
      </c>
      <c r="D1711" s="93">
        <f t="shared" si="319"/>
        <v>5</v>
      </c>
      <c r="E1711" s="50">
        <v>6854</v>
      </c>
      <c r="F1711" s="50">
        <f>Matrix!B6854</f>
        <v>0</v>
      </c>
      <c r="G1711" s="93">
        <f t="shared" si="318"/>
        <v>5</v>
      </c>
      <c r="L1711" s="39"/>
      <c r="M1711" s="39"/>
    </row>
    <row r="1712" spans="2:13">
      <c r="B1712" s="50">
        <v>2513</v>
      </c>
      <c r="C1712" s="50">
        <f>Matrix!B2513</f>
        <v>0</v>
      </c>
      <c r="D1712" s="93">
        <f t="shared" si="319"/>
        <v>5</v>
      </c>
      <c r="E1712" s="50">
        <v>6940</v>
      </c>
      <c r="F1712" s="50">
        <f>Matrix!B6940</f>
        <v>0</v>
      </c>
      <c r="G1712" s="93">
        <f t="shared" si="318"/>
        <v>5</v>
      </c>
      <c r="L1712" s="39"/>
      <c r="M1712" s="39"/>
    </row>
    <row r="1713" spans="2:13">
      <c r="B1713" s="50">
        <v>2676</v>
      </c>
      <c r="C1713" s="50">
        <f>Matrix!B2676</f>
        <v>0</v>
      </c>
      <c r="D1713" s="93">
        <f t="shared" si="319"/>
        <v>5</v>
      </c>
      <c r="E1713" s="50">
        <v>7243</v>
      </c>
      <c r="F1713" s="50">
        <f>Matrix!B7243</f>
        <v>0</v>
      </c>
      <c r="G1713" s="93">
        <f t="shared" si="318"/>
        <v>5</v>
      </c>
      <c r="L1713" s="39"/>
      <c r="M1713" s="39"/>
    </row>
    <row r="1714" spans="2:13">
      <c r="B1714" s="50">
        <v>2693</v>
      </c>
      <c r="C1714" s="50">
        <f>Matrix!B2693</f>
        <v>0</v>
      </c>
      <c r="D1714" s="93">
        <f t="shared" si="319"/>
        <v>5</v>
      </c>
      <c r="E1714" s="50">
        <v>7466</v>
      </c>
      <c r="F1714" s="50">
        <f>Matrix!B7466</f>
        <v>0</v>
      </c>
      <c r="G1714" s="93">
        <f t="shared" si="318"/>
        <v>5</v>
      </c>
      <c r="L1714" s="39"/>
      <c r="M1714" s="39"/>
    </row>
    <row r="1715" spans="2:13">
      <c r="B1715" s="50">
        <v>2964</v>
      </c>
      <c r="C1715" s="50">
        <f>Matrix!B2964</f>
        <v>0</v>
      </c>
      <c r="D1715" s="93">
        <f t="shared" si="319"/>
        <v>5</v>
      </c>
      <c r="E1715" s="50">
        <v>7499</v>
      </c>
      <c r="F1715" s="50">
        <f>Matrix!B7499</f>
        <v>0</v>
      </c>
      <c r="G1715" s="93">
        <f t="shared" si="318"/>
        <v>5</v>
      </c>
    </row>
    <row r="1716" spans="2:13">
      <c r="B1716" s="50">
        <v>2985</v>
      </c>
      <c r="C1716" s="50">
        <f>Matrix!B2985</f>
        <v>0</v>
      </c>
      <c r="D1716" s="93">
        <f t="shared" si="319"/>
        <v>5</v>
      </c>
      <c r="E1716" s="50">
        <v>7833</v>
      </c>
      <c r="F1716" s="50">
        <f>Matrix!B7833</f>
        <v>0</v>
      </c>
      <c r="G1716" s="93">
        <f t="shared" si="318"/>
        <v>5</v>
      </c>
    </row>
    <row r="1717" spans="2:13">
      <c r="B1717" s="50">
        <v>3006</v>
      </c>
      <c r="C1717" s="50">
        <f>Matrix!B3006</f>
        <v>0</v>
      </c>
      <c r="D1717" s="93">
        <f t="shared" si="319"/>
        <v>5</v>
      </c>
      <c r="E1717" s="50">
        <v>7837</v>
      </c>
      <c r="F1717" s="50">
        <f>Matrix!B7837</f>
        <v>0</v>
      </c>
      <c r="G1717" s="93">
        <f t="shared" si="318"/>
        <v>5</v>
      </c>
    </row>
    <row r="1718" spans="2:13">
      <c r="B1718" s="50">
        <v>3012</v>
      </c>
      <c r="C1718" s="50">
        <f>Matrix!B3012</f>
        <v>0</v>
      </c>
      <c r="D1718" s="93">
        <f t="shared" si="319"/>
        <v>5</v>
      </c>
      <c r="E1718" s="50">
        <v>7850</v>
      </c>
      <c r="F1718" s="50">
        <f>Matrix!B7850</f>
        <v>0</v>
      </c>
      <c r="G1718" s="93">
        <f t="shared" si="318"/>
        <v>5</v>
      </c>
    </row>
    <row r="1719" spans="2:13">
      <c r="B1719" s="50">
        <v>3013</v>
      </c>
      <c r="C1719" s="50">
        <f>Matrix!B3013</f>
        <v>0</v>
      </c>
      <c r="D1719" s="93">
        <f t="shared" si="319"/>
        <v>5</v>
      </c>
      <c r="E1719" s="50">
        <v>8235</v>
      </c>
      <c r="F1719" s="50">
        <f>Matrix!B8235</f>
        <v>0</v>
      </c>
      <c r="G1719" s="93">
        <f t="shared" si="318"/>
        <v>5</v>
      </c>
    </row>
    <row r="1720" spans="2:13">
      <c r="B1720" s="50">
        <v>3042</v>
      </c>
      <c r="C1720" s="50">
        <f>Matrix!B3042</f>
        <v>0</v>
      </c>
      <c r="D1720" s="93">
        <f t="shared" si="319"/>
        <v>5</v>
      </c>
      <c r="E1720" s="50">
        <v>8867</v>
      </c>
      <c r="F1720" s="50">
        <f>Matrix!B8867</f>
        <v>0</v>
      </c>
      <c r="G1720" s="93">
        <f t="shared" si="318"/>
        <v>5</v>
      </c>
    </row>
    <row r="1721" spans="2:13">
      <c r="B1721" s="50">
        <v>3095</v>
      </c>
      <c r="C1721" s="50">
        <f>Matrix!B3095</f>
        <v>0</v>
      </c>
      <c r="D1721" s="93">
        <f t="shared" si="319"/>
        <v>5</v>
      </c>
      <c r="E1721" s="50">
        <v>9117</v>
      </c>
      <c r="F1721" s="50">
        <f>Matrix!B9117</f>
        <v>0</v>
      </c>
      <c r="G1721" s="93">
        <f t="shared" si="318"/>
        <v>5</v>
      </c>
    </row>
    <row r="1722" spans="2:13">
      <c r="B1722" s="50">
        <v>3160</v>
      </c>
      <c r="C1722" s="50">
        <f>Matrix!B3160</f>
        <v>0</v>
      </c>
      <c r="D1722" s="93">
        <f t="shared" si="319"/>
        <v>5</v>
      </c>
      <c r="E1722" s="50">
        <v>9119</v>
      </c>
      <c r="F1722" s="50">
        <f>Matrix!B9119</f>
        <v>0</v>
      </c>
      <c r="G1722" s="93">
        <f t="shared" si="318"/>
        <v>5</v>
      </c>
    </row>
    <row r="1723" spans="2:13">
      <c r="B1723" s="50">
        <v>3161</v>
      </c>
      <c r="C1723" s="50">
        <f>Matrix!B3161</f>
        <v>0</v>
      </c>
      <c r="D1723" s="93">
        <f t="shared" si="319"/>
        <v>5</v>
      </c>
      <c r="E1723" s="50">
        <v>9230</v>
      </c>
      <c r="F1723" s="50">
        <f>Matrix!B9230</f>
        <v>0</v>
      </c>
      <c r="G1723" s="93">
        <f t="shared" si="318"/>
        <v>5</v>
      </c>
    </row>
    <row r="1724" spans="2:13">
      <c r="B1724" s="50">
        <v>3163</v>
      </c>
      <c r="C1724" s="50">
        <f>Matrix!B3163</f>
        <v>0</v>
      </c>
      <c r="D1724" s="93">
        <f t="shared" si="319"/>
        <v>5</v>
      </c>
      <c r="E1724" s="50">
        <v>9332</v>
      </c>
      <c r="F1724" s="50">
        <f>Matrix!B9332</f>
        <v>0</v>
      </c>
      <c r="G1724" s="93">
        <f t="shared" si="318"/>
        <v>5</v>
      </c>
    </row>
    <row r="1725" spans="2:13">
      <c r="B1725" s="50">
        <v>3177</v>
      </c>
      <c r="C1725" s="50">
        <f>Matrix!B3177</f>
        <v>0</v>
      </c>
      <c r="D1725" s="93">
        <f t="shared" si="319"/>
        <v>5</v>
      </c>
      <c r="E1725" s="50">
        <v>9587</v>
      </c>
      <c r="F1725" s="50">
        <f>Matrix!B9587</f>
        <v>0</v>
      </c>
      <c r="G1725" s="93">
        <f t="shared" si="318"/>
        <v>5</v>
      </c>
    </row>
    <row r="1726" spans="2:13">
      <c r="B1726" s="50">
        <v>3184</v>
      </c>
      <c r="C1726" s="50">
        <f>Matrix!B3184</f>
        <v>0</v>
      </c>
      <c r="D1726" s="93">
        <f t="shared" si="319"/>
        <v>5</v>
      </c>
      <c r="E1726" s="50">
        <v>10058</v>
      </c>
      <c r="F1726" s="50">
        <f>Matrix!B10058</f>
        <v>0</v>
      </c>
      <c r="G1726" s="93">
        <f t="shared" si="318"/>
        <v>5</v>
      </c>
    </row>
    <row r="1727" spans="2:13">
      <c r="B1727" s="50">
        <v>3198</v>
      </c>
      <c r="C1727" s="50">
        <f>Matrix!B3198</f>
        <v>0</v>
      </c>
      <c r="D1727" s="93">
        <f t="shared" si="319"/>
        <v>5</v>
      </c>
    </row>
    <row r="1728" spans="2:13">
      <c r="B1728" s="50">
        <v>3222</v>
      </c>
      <c r="C1728" s="50">
        <f>Matrix!B3222</f>
        <v>0</v>
      </c>
      <c r="D1728" s="93">
        <f t="shared" si="319"/>
        <v>5</v>
      </c>
      <c r="E1728" s="134" t="s">
        <v>23584</v>
      </c>
      <c r="F1728" s="121">
        <f>MAX(G1729:G1878)</f>
        <v>5</v>
      </c>
      <c r="G1728" s="97">
        <f>IF(F1728&gt;Max_Value,Max_Value,IF(F1728&lt;0,0,F1728))</f>
        <v>5</v>
      </c>
    </row>
    <row r="1729" spans="2:7">
      <c r="B1729" s="50">
        <v>3223</v>
      </c>
      <c r="C1729" s="50">
        <f>Matrix!B3223</f>
        <v>0</v>
      </c>
      <c r="D1729" s="93">
        <f t="shared" si="319"/>
        <v>5</v>
      </c>
      <c r="E1729" s="50">
        <v>9</v>
      </c>
      <c r="F1729" s="50">
        <f>Matrix!B9</f>
        <v>0</v>
      </c>
      <c r="G1729" s="93">
        <f t="shared" ref="G1729:G1760" si="320">ROUNDUP(ABS(75-F1729)/Base_Value*resp_factor,1)</f>
        <v>5</v>
      </c>
    </row>
    <row r="1730" spans="2:7">
      <c r="B1730" s="50">
        <v>3234</v>
      </c>
      <c r="C1730" s="50">
        <f>Matrix!B3234</f>
        <v>0</v>
      </c>
      <c r="D1730" s="93">
        <f t="shared" si="319"/>
        <v>5</v>
      </c>
      <c r="E1730" s="50">
        <v>20</v>
      </c>
      <c r="F1730" s="50">
        <f>Matrix!B20</f>
        <v>0</v>
      </c>
      <c r="G1730" s="93">
        <f t="shared" si="320"/>
        <v>5</v>
      </c>
    </row>
    <row r="1731" spans="2:7">
      <c r="B1731" s="50">
        <v>3650</v>
      </c>
      <c r="C1731" s="50">
        <f>Matrix!B3650</f>
        <v>0</v>
      </c>
      <c r="D1731" s="93">
        <f t="shared" si="319"/>
        <v>5</v>
      </c>
      <c r="E1731" s="50">
        <v>39</v>
      </c>
      <c r="F1731" s="50">
        <f>Matrix!B39</f>
        <v>0</v>
      </c>
      <c r="G1731" s="93">
        <f t="shared" si="320"/>
        <v>5</v>
      </c>
    </row>
    <row r="1732" spans="2:7">
      <c r="B1732" s="50">
        <v>3714</v>
      </c>
      <c r="C1732" s="50">
        <f>Matrix!B3714</f>
        <v>0</v>
      </c>
      <c r="D1732" s="93">
        <f t="shared" si="319"/>
        <v>5</v>
      </c>
      <c r="E1732" s="50">
        <v>58</v>
      </c>
      <c r="F1732" s="50">
        <f>Matrix!B58</f>
        <v>0</v>
      </c>
      <c r="G1732" s="93">
        <f t="shared" si="320"/>
        <v>5</v>
      </c>
    </row>
    <row r="1733" spans="2:7">
      <c r="B1733" s="50">
        <v>3862</v>
      </c>
      <c r="C1733" s="50">
        <f>Matrix!B3862</f>
        <v>0</v>
      </c>
      <c r="D1733" s="93">
        <f t="shared" si="319"/>
        <v>5</v>
      </c>
      <c r="E1733" s="50">
        <v>62</v>
      </c>
      <c r="F1733" s="50">
        <f>Matrix!B62</f>
        <v>0</v>
      </c>
      <c r="G1733" s="93">
        <f t="shared" si="320"/>
        <v>5</v>
      </c>
    </row>
    <row r="1734" spans="2:7">
      <c r="B1734" s="50">
        <v>4045</v>
      </c>
      <c r="C1734" s="50">
        <f>Matrix!B4045</f>
        <v>0</v>
      </c>
      <c r="D1734" s="93">
        <f t="shared" si="319"/>
        <v>5</v>
      </c>
      <c r="E1734" s="50">
        <v>67</v>
      </c>
      <c r="F1734" s="50">
        <f>Matrix!B67</f>
        <v>0</v>
      </c>
      <c r="G1734" s="93">
        <f t="shared" si="320"/>
        <v>5</v>
      </c>
    </row>
    <row r="1735" spans="2:7">
      <c r="B1735" s="50">
        <v>4075</v>
      </c>
      <c r="C1735" s="50">
        <f>Matrix!B4075</f>
        <v>0</v>
      </c>
      <c r="D1735" s="93">
        <f t="shared" si="319"/>
        <v>5</v>
      </c>
      <c r="E1735" s="50">
        <v>141</v>
      </c>
      <c r="F1735" s="50">
        <f>Matrix!B141</f>
        <v>0</v>
      </c>
      <c r="G1735" s="93">
        <f t="shared" si="320"/>
        <v>5</v>
      </c>
    </row>
    <row r="1736" spans="2:7">
      <c r="B1736" s="50">
        <v>4117</v>
      </c>
      <c r="C1736" s="50">
        <f>Matrix!B4117</f>
        <v>0</v>
      </c>
      <c r="D1736" s="93">
        <f t="shared" si="319"/>
        <v>5</v>
      </c>
      <c r="E1736" s="50">
        <v>209</v>
      </c>
      <c r="F1736" s="50">
        <f>Matrix!B209</f>
        <v>0</v>
      </c>
      <c r="G1736" s="93">
        <f t="shared" si="320"/>
        <v>5</v>
      </c>
    </row>
    <row r="1737" spans="2:7">
      <c r="B1737" s="50">
        <v>4162</v>
      </c>
      <c r="C1737" s="50">
        <f>Matrix!B4162</f>
        <v>0</v>
      </c>
      <c r="D1737" s="93">
        <f t="shared" si="319"/>
        <v>5</v>
      </c>
      <c r="E1737" s="50">
        <v>210</v>
      </c>
      <c r="F1737" s="50">
        <f>Matrix!B210</f>
        <v>0</v>
      </c>
      <c r="G1737" s="93">
        <f t="shared" si="320"/>
        <v>5</v>
      </c>
    </row>
    <row r="1738" spans="2:7">
      <c r="B1738" s="50">
        <v>4306</v>
      </c>
      <c r="C1738" s="50">
        <f>Matrix!B4306</f>
        <v>0</v>
      </c>
      <c r="D1738" s="93">
        <f t="shared" si="319"/>
        <v>5</v>
      </c>
      <c r="E1738" s="50">
        <v>212</v>
      </c>
      <c r="F1738" s="50">
        <f>Matrix!B212</f>
        <v>0</v>
      </c>
      <c r="G1738" s="93">
        <f t="shared" si="320"/>
        <v>5</v>
      </c>
    </row>
    <row r="1739" spans="2:7">
      <c r="B1739" s="50">
        <v>4310</v>
      </c>
      <c r="C1739" s="50">
        <f>Matrix!B4310</f>
        <v>0</v>
      </c>
      <c r="D1739" s="93">
        <f t="shared" si="319"/>
        <v>5</v>
      </c>
      <c r="E1739" s="50">
        <v>214</v>
      </c>
      <c r="F1739" s="50">
        <f>Matrix!B214</f>
        <v>0</v>
      </c>
      <c r="G1739" s="93">
        <f t="shared" si="320"/>
        <v>5</v>
      </c>
    </row>
    <row r="1740" spans="2:7">
      <c r="B1740" s="50">
        <v>4314</v>
      </c>
      <c r="C1740" s="50">
        <f>Matrix!B4314</f>
        <v>0</v>
      </c>
      <c r="D1740" s="93">
        <f t="shared" si="319"/>
        <v>5</v>
      </c>
      <c r="E1740" s="50">
        <v>218</v>
      </c>
      <c r="F1740" s="50">
        <f>Matrix!B218</f>
        <v>0</v>
      </c>
      <c r="G1740" s="93">
        <f t="shared" si="320"/>
        <v>5</v>
      </c>
    </row>
    <row r="1741" spans="2:7">
      <c r="B1741" s="50">
        <v>4329</v>
      </c>
      <c r="C1741" s="50">
        <f>Matrix!B4329</f>
        <v>0</v>
      </c>
      <c r="D1741" s="93">
        <f t="shared" si="319"/>
        <v>5</v>
      </c>
      <c r="E1741" s="50">
        <v>220</v>
      </c>
      <c r="F1741" s="50">
        <f>Matrix!B220</f>
        <v>0</v>
      </c>
      <c r="G1741" s="93">
        <f t="shared" si="320"/>
        <v>5</v>
      </c>
    </row>
    <row r="1742" spans="2:7">
      <c r="B1742" s="50">
        <v>4977</v>
      </c>
      <c r="C1742" s="50">
        <f>Matrix!B4977</f>
        <v>0</v>
      </c>
      <c r="D1742" s="93">
        <f t="shared" si="319"/>
        <v>5</v>
      </c>
      <c r="E1742" s="50">
        <v>250</v>
      </c>
      <c r="F1742" s="50">
        <f>Matrix!B250</f>
        <v>0</v>
      </c>
      <c r="G1742" s="93">
        <f t="shared" si="320"/>
        <v>5</v>
      </c>
    </row>
    <row r="1743" spans="2:7">
      <c r="B1743" s="50">
        <v>5022</v>
      </c>
      <c r="C1743" s="50">
        <f>Matrix!B5022</f>
        <v>0</v>
      </c>
      <c r="D1743" s="93">
        <f t="shared" si="319"/>
        <v>5</v>
      </c>
      <c r="E1743" s="50">
        <v>264</v>
      </c>
      <c r="F1743" s="50">
        <f>Matrix!B264</f>
        <v>0</v>
      </c>
      <c r="G1743" s="93">
        <f t="shared" si="320"/>
        <v>5</v>
      </c>
    </row>
    <row r="1744" spans="2:7">
      <c r="B1744" s="50">
        <v>5028</v>
      </c>
      <c r="C1744" s="50">
        <f>Matrix!B5028</f>
        <v>0</v>
      </c>
      <c r="D1744" s="93">
        <f t="shared" si="319"/>
        <v>5</v>
      </c>
      <c r="E1744" s="50">
        <v>266</v>
      </c>
      <c r="F1744" s="50">
        <f>Matrix!B266</f>
        <v>0</v>
      </c>
      <c r="G1744" s="93">
        <f t="shared" si="320"/>
        <v>5</v>
      </c>
    </row>
    <row r="1745" spans="2:7">
      <c r="B1745" s="50">
        <v>5098</v>
      </c>
      <c r="C1745" s="50">
        <f>Matrix!B5098</f>
        <v>0</v>
      </c>
      <c r="D1745" s="93">
        <f t="shared" si="319"/>
        <v>5</v>
      </c>
      <c r="E1745" s="50">
        <v>327</v>
      </c>
      <c r="F1745" s="50">
        <f>Matrix!B327</f>
        <v>0</v>
      </c>
      <c r="G1745" s="93">
        <f t="shared" si="320"/>
        <v>5</v>
      </c>
    </row>
    <row r="1746" spans="2:7">
      <c r="B1746" s="50">
        <v>5179</v>
      </c>
      <c r="C1746" s="50">
        <f>Matrix!B5179</f>
        <v>0</v>
      </c>
      <c r="D1746" s="93">
        <f t="shared" si="319"/>
        <v>5</v>
      </c>
      <c r="E1746" s="50">
        <v>349</v>
      </c>
      <c r="F1746" s="50">
        <f>Matrix!B349</f>
        <v>0</v>
      </c>
      <c r="G1746" s="93">
        <f t="shared" si="320"/>
        <v>5</v>
      </c>
    </row>
    <row r="1747" spans="2:7">
      <c r="B1747" s="50">
        <v>5191</v>
      </c>
      <c r="C1747" s="50">
        <f>Matrix!B5191</f>
        <v>0</v>
      </c>
      <c r="D1747" s="93">
        <f t="shared" si="319"/>
        <v>5</v>
      </c>
      <c r="E1747" s="50">
        <v>353</v>
      </c>
      <c r="F1747" s="50">
        <f>Matrix!B353</f>
        <v>0</v>
      </c>
      <c r="G1747" s="93">
        <f t="shared" si="320"/>
        <v>5</v>
      </c>
    </row>
    <row r="1748" spans="2:7">
      <c r="B1748" s="50">
        <v>5310</v>
      </c>
      <c r="C1748" s="50">
        <f>Matrix!B5310</f>
        <v>0</v>
      </c>
      <c r="D1748" s="93">
        <f t="shared" si="319"/>
        <v>5</v>
      </c>
      <c r="E1748" s="50">
        <v>367</v>
      </c>
      <c r="F1748" s="50">
        <f>Matrix!B367</f>
        <v>0</v>
      </c>
      <c r="G1748" s="93">
        <f t="shared" si="320"/>
        <v>5</v>
      </c>
    </row>
    <row r="1749" spans="2:7">
      <c r="B1749" s="50">
        <v>5359</v>
      </c>
      <c r="C1749" s="50">
        <f>Matrix!B5359</f>
        <v>0</v>
      </c>
      <c r="D1749" s="93">
        <f t="shared" si="319"/>
        <v>5</v>
      </c>
      <c r="E1749" s="50">
        <v>369</v>
      </c>
      <c r="F1749" s="50">
        <f>Matrix!B369</f>
        <v>0</v>
      </c>
      <c r="G1749" s="93">
        <f t="shared" si="320"/>
        <v>5</v>
      </c>
    </row>
    <row r="1750" spans="2:7">
      <c r="B1750" s="50">
        <v>5482</v>
      </c>
      <c r="C1750" s="50">
        <f>Matrix!B5482</f>
        <v>0</v>
      </c>
      <c r="D1750" s="93">
        <f t="shared" si="319"/>
        <v>5</v>
      </c>
      <c r="E1750" s="50">
        <v>607</v>
      </c>
      <c r="F1750" s="50">
        <f>Matrix!B607</f>
        <v>0</v>
      </c>
      <c r="G1750" s="93">
        <f t="shared" si="320"/>
        <v>5</v>
      </c>
    </row>
    <row r="1751" spans="2:7">
      <c r="B1751" s="50">
        <v>5545</v>
      </c>
      <c r="C1751" s="50">
        <f>Matrix!B5545</f>
        <v>0</v>
      </c>
      <c r="D1751" s="93">
        <f t="shared" si="319"/>
        <v>5</v>
      </c>
      <c r="E1751" s="50">
        <v>633</v>
      </c>
      <c r="F1751" s="50">
        <f>Matrix!B633</f>
        <v>0</v>
      </c>
      <c r="G1751" s="93">
        <f t="shared" si="320"/>
        <v>5</v>
      </c>
    </row>
    <row r="1752" spans="2:7">
      <c r="B1752" s="50">
        <v>5548</v>
      </c>
      <c r="C1752" s="50">
        <f>Matrix!B5548</f>
        <v>0</v>
      </c>
      <c r="D1752" s="93">
        <f t="shared" si="319"/>
        <v>5</v>
      </c>
      <c r="E1752" s="50">
        <v>641</v>
      </c>
      <c r="F1752" s="50">
        <f>Matrix!B641</f>
        <v>0</v>
      </c>
      <c r="G1752" s="93">
        <f t="shared" si="320"/>
        <v>5</v>
      </c>
    </row>
    <row r="1753" spans="2:7">
      <c r="B1753" s="50">
        <v>5556</v>
      </c>
      <c r="C1753" s="50">
        <f>Matrix!B5556</f>
        <v>0</v>
      </c>
      <c r="D1753" s="93">
        <f t="shared" si="319"/>
        <v>5</v>
      </c>
      <c r="E1753" s="50">
        <v>680</v>
      </c>
      <c r="F1753" s="50">
        <f>Matrix!B680</f>
        <v>0</v>
      </c>
      <c r="G1753" s="93">
        <f t="shared" si="320"/>
        <v>5</v>
      </c>
    </row>
    <row r="1754" spans="2:7">
      <c r="B1754" s="50">
        <v>5708</v>
      </c>
      <c r="C1754" s="50">
        <f>Matrix!B5708</f>
        <v>0</v>
      </c>
      <c r="D1754" s="93">
        <f t="shared" si="319"/>
        <v>5</v>
      </c>
      <c r="E1754" s="50">
        <v>720</v>
      </c>
      <c r="F1754" s="50">
        <f>Matrix!B720</f>
        <v>0</v>
      </c>
      <c r="G1754" s="93">
        <f t="shared" si="320"/>
        <v>5</v>
      </c>
    </row>
    <row r="1755" spans="2:7">
      <c r="B1755" s="50">
        <v>5719</v>
      </c>
      <c r="C1755" s="50">
        <f>Matrix!B5719</f>
        <v>0</v>
      </c>
      <c r="D1755" s="93">
        <f t="shared" si="319"/>
        <v>5</v>
      </c>
      <c r="E1755" s="50">
        <v>738</v>
      </c>
      <c r="F1755" s="50">
        <f>Matrix!B738</f>
        <v>0</v>
      </c>
      <c r="G1755" s="93">
        <f t="shared" si="320"/>
        <v>5</v>
      </c>
    </row>
    <row r="1756" spans="2:7">
      <c r="B1756" s="50">
        <v>5720</v>
      </c>
      <c r="C1756" s="50">
        <f>Matrix!B5720</f>
        <v>0</v>
      </c>
      <c r="D1756" s="93">
        <f t="shared" si="319"/>
        <v>5</v>
      </c>
      <c r="E1756" s="50">
        <v>875</v>
      </c>
      <c r="F1756" s="50">
        <f>Matrix!B875</f>
        <v>0</v>
      </c>
      <c r="G1756" s="93">
        <f t="shared" si="320"/>
        <v>5</v>
      </c>
    </row>
    <row r="1757" spans="2:7">
      <c r="B1757" s="50">
        <v>5721</v>
      </c>
      <c r="C1757" s="50">
        <f>Matrix!B5721</f>
        <v>0</v>
      </c>
      <c r="D1757" s="93">
        <f t="shared" si="319"/>
        <v>5</v>
      </c>
      <c r="E1757" s="50">
        <v>900</v>
      </c>
      <c r="F1757" s="50">
        <f>Matrix!B900</f>
        <v>0</v>
      </c>
      <c r="G1757" s="93">
        <f t="shared" si="320"/>
        <v>5</v>
      </c>
    </row>
    <row r="1758" spans="2:7">
      <c r="B1758" s="50">
        <v>5722</v>
      </c>
      <c r="C1758" s="50">
        <f>Matrix!B5722</f>
        <v>0</v>
      </c>
      <c r="D1758" s="93">
        <f t="shared" si="319"/>
        <v>5</v>
      </c>
      <c r="E1758" s="50">
        <v>904</v>
      </c>
      <c r="F1758" s="50">
        <f>Matrix!B904</f>
        <v>0</v>
      </c>
      <c r="G1758" s="93">
        <f t="shared" si="320"/>
        <v>5</v>
      </c>
    </row>
    <row r="1759" spans="2:7">
      <c r="B1759" s="50">
        <v>5775</v>
      </c>
      <c r="C1759" s="50">
        <f>Matrix!B5775</f>
        <v>0</v>
      </c>
      <c r="D1759" s="93">
        <f t="shared" si="319"/>
        <v>5</v>
      </c>
      <c r="E1759" s="50">
        <v>942</v>
      </c>
      <c r="F1759" s="50">
        <f>Matrix!B942</f>
        <v>0</v>
      </c>
      <c r="G1759" s="93">
        <f t="shared" si="320"/>
        <v>5</v>
      </c>
    </row>
    <row r="1760" spans="2:7">
      <c r="B1760" s="50">
        <v>5847</v>
      </c>
      <c r="C1760" s="50">
        <f>Matrix!B5847</f>
        <v>0</v>
      </c>
      <c r="D1760" s="93">
        <f t="shared" si="319"/>
        <v>5</v>
      </c>
      <c r="E1760" s="50">
        <v>952</v>
      </c>
      <c r="F1760" s="50">
        <f>Matrix!B952</f>
        <v>0</v>
      </c>
      <c r="G1760" s="93">
        <f t="shared" si="320"/>
        <v>5</v>
      </c>
    </row>
    <row r="1761" spans="2:7">
      <c r="B1761" s="50">
        <v>5886</v>
      </c>
      <c r="C1761" s="50">
        <f>Matrix!B5886</f>
        <v>0</v>
      </c>
      <c r="D1761" s="93">
        <f t="shared" si="319"/>
        <v>5</v>
      </c>
      <c r="E1761" s="50">
        <v>984</v>
      </c>
      <c r="F1761" s="50">
        <f>Matrix!B984</f>
        <v>0</v>
      </c>
      <c r="G1761" s="93">
        <f t="shared" ref="G1761:G1792" si="321">ROUNDUP(ABS(75-F1761)/Base_Value*resp_factor,1)</f>
        <v>5</v>
      </c>
    </row>
    <row r="1762" spans="2:7">
      <c r="B1762" s="50">
        <v>5887</v>
      </c>
      <c r="C1762" s="50">
        <f>Matrix!B5887</f>
        <v>0</v>
      </c>
      <c r="D1762" s="93">
        <f t="shared" si="319"/>
        <v>5</v>
      </c>
      <c r="E1762" s="50">
        <v>1025</v>
      </c>
      <c r="F1762" s="50">
        <f>Matrix!B1025</f>
        <v>0</v>
      </c>
      <c r="G1762" s="93">
        <f t="shared" si="321"/>
        <v>5</v>
      </c>
    </row>
    <row r="1763" spans="2:7">
      <c r="B1763" s="50">
        <v>6013</v>
      </c>
      <c r="C1763" s="50">
        <f>Matrix!B6013</f>
        <v>0</v>
      </c>
      <c r="D1763" s="93">
        <f t="shared" si="319"/>
        <v>5</v>
      </c>
      <c r="E1763" s="50">
        <v>1050</v>
      </c>
      <c r="F1763" s="50">
        <f>Matrix!B1050</f>
        <v>0</v>
      </c>
      <c r="G1763" s="93">
        <f t="shared" si="321"/>
        <v>5</v>
      </c>
    </row>
    <row r="1764" spans="2:7">
      <c r="B1764" s="50">
        <v>6017</v>
      </c>
      <c r="C1764" s="50">
        <f>Matrix!B6017</f>
        <v>0</v>
      </c>
      <c r="D1764" s="93">
        <f t="shared" si="319"/>
        <v>5</v>
      </c>
      <c r="E1764" s="50">
        <v>1051</v>
      </c>
      <c r="F1764" s="50">
        <f>Matrix!B1051</f>
        <v>0</v>
      </c>
      <c r="G1764" s="93">
        <f t="shared" si="321"/>
        <v>5</v>
      </c>
    </row>
    <row r="1765" spans="2:7">
      <c r="B1765" s="50">
        <v>6034</v>
      </c>
      <c r="C1765" s="50">
        <f>Matrix!B6034</f>
        <v>0</v>
      </c>
      <c r="D1765" s="93">
        <f t="shared" si="319"/>
        <v>5</v>
      </c>
      <c r="E1765" s="50">
        <v>1064</v>
      </c>
      <c r="F1765" s="50">
        <f>Matrix!B1064</f>
        <v>0</v>
      </c>
      <c r="G1765" s="93">
        <f t="shared" si="321"/>
        <v>5</v>
      </c>
    </row>
    <row r="1766" spans="2:7">
      <c r="B1766" s="50">
        <v>6073</v>
      </c>
      <c r="C1766" s="50">
        <f>Matrix!B6073</f>
        <v>0</v>
      </c>
      <c r="D1766" s="93">
        <f t="shared" si="319"/>
        <v>5</v>
      </c>
      <c r="E1766" s="50">
        <v>1085</v>
      </c>
      <c r="F1766" s="50">
        <f>Matrix!B1085</f>
        <v>0</v>
      </c>
      <c r="G1766" s="93">
        <f t="shared" si="321"/>
        <v>5</v>
      </c>
    </row>
    <row r="1767" spans="2:7">
      <c r="B1767" s="50">
        <v>6074</v>
      </c>
      <c r="C1767" s="50">
        <f>Matrix!B6074</f>
        <v>0</v>
      </c>
      <c r="D1767" s="93">
        <f t="shared" si="319"/>
        <v>5</v>
      </c>
      <c r="E1767" s="50">
        <v>1280</v>
      </c>
      <c r="F1767" s="50">
        <f>Matrix!B1280</f>
        <v>0</v>
      </c>
      <c r="G1767" s="93">
        <f t="shared" si="321"/>
        <v>5</v>
      </c>
    </row>
    <row r="1768" spans="2:7">
      <c r="B1768" s="50">
        <v>6144</v>
      </c>
      <c r="C1768" s="50">
        <f>Matrix!B6144</f>
        <v>0</v>
      </c>
      <c r="D1768" s="93">
        <f t="shared" si="319"/>
        <v>5</v>
      </c>
      <c r="E1768" s="50">
        <v>1304</v>
      </c>
      <c r="F1768" s="50">
        <f>Matrix!B1304</f>
        <v>0</v>
      </c>
      <c r="G1768" s="93">
        <f t="shared" si="321"/>
        <v>5</v>
      </c>
    </row>
    <row r="1769" spans="2:7">
      <c r="B1769" s="50">
        <v>6161</v>
      </c>
      <c r="C1769" s="50">
        <f>Matrix!B6161</f>
        <v>0</v>
      </c>
      <c r="D1769" s="93">
        <f t="shared" si="319"/>
        <v>5</v>
      </c>
      <c r="E1769" s="50">
        <v>1375</v>
      </c>
      <c r="F1769" s="50">
        <f>Matrix!B1375</f>
        <v>0</v>
      </c>
      <c r="G1769" s="93">
        <f t="shared" si="321"/>
        <v>5</v>
      </c>
    </row>
    <row r="1770" spans="2:7">
      <c r="B1770" s="50">
        <v>6265</v>
      </c>
      <c r="C1770" s="50">
        <f>Matrix!B6265</f>
        <v>0</v>
      </c>
      <c r="D1770" s="93">
        <f t="shared" si="319"/>
        <v>5</v>
      </c>
      <c r="E1770" s="50">
        <v>1388</v>
      </c>
      <c r="F1770" s="50">
        <f>Matrix!B1388</f>
        <v>0</v>
      </c>
      <c r="G1770" s="93">
        <f t="shared" si="321"/>
        <v>5</v>
      </c>
    </row>
    <row r="1771" spans="2:7">
      <c r="B1771" s="50">
        <v>6361</v>
      </c>
      <c r="C1771" s="50">
        <f>Matrix!B6361</f>
        <v>0</v>
      </c>
      <c r="D1771" s="93">
        <f t="shared" si="319"/>
        <v>5</v>
      </c>
      <c r="E1771" s="50">
        <v>1469</v>
      </c>
      <c r="F1771" s="50">
        <f>Matrix!B1469</f>
        <v>0</v>
      </c>
      <c r="G1771" s="93">
        <f t="shared" si="321"/>
        <v>5</v>
      </c>
    </row>
    <row r="1772" spans="2:7">
      <c r="B1772" s="50">
        <v>6409</v>
      </c>
      <c r="C1772" s="50">
        <f>Matrix!B6409</f>
        <v>0</v>
      </c>
      <c r="D1772" s="93">
        <f t="shared" ref="D1772:D1835" si="322">ROUNDUP(ABS(75-C1772)/Base_Value*digest_factor,1)</f>
        <v>5</v>
      </c>
      <c r="E1772" s="50">
        <v>1488</v>
      </c>
      <c r="F1772" s="50">
        <f>Matrix!B1488</f>
        <v>0</v>
      </c>
      <c r="G1772" s="93">
        <f t="shared" si="321"/>
        <v>5</v>
      </c>
    </row>
    <row r="1773" spans="2:7">
      <c r="B1773" s="50">
        <v>6479</v>
      </c>
      <c r="C1773" s="50">
        <f>Matrix!B6479</f>
        <v>0</v>
      </c>
      <c r="D1773" s="93">
        <f t="shared" si="322"/>
        <v>5</v>
      </c>
      <c r="E1773" s="50">
        <v>1752</v>
      </c>
      <c r="F1773" s="50">
        <f>Matrix!B1752</f>
        <v>0</v>
      </c>
      <c r="G1773" s="93">
        <f t="shared" si="321"/>
        <v>5</v>
      </c>
    </row>
    <row r="1774" spans="2:7">
      <c r="B1774" s="50">
        <v>6498</v>
      </c>
      <c r="C1774" s="50">
        <f>Matrix!B6498</f>
        <v>0</v>
      </c>
      <c r="D1774" s="93">
        <f t="shared" si="322"/>
        <v>5</v>
      </c>
      <c r="E1774" s="50">
        <v>1765</v>
      </c>
      <c r="F1774" s="50">
        <f>Matrix!B1765</f>
        <v>0</v>
      </c>
      <c r="G1774" s="93">
        <f t="shared" si="321"/>
        <v>5</v>
      </c>
    </row>
    <row r="1775" spans="2:7">
      <c r="B1775" s="50">
        <v>6536</v>
      </c>
      <c r="C1775" s="50">
        <f>Matrix!B6536</f>
        <v>0</v>
      </c>
      <c r="D1775" s="93">
        <f t="shared" si="322"/>
        <v>5</v>
      </c>
      <c r="E1775" s="50">
        <v>1815</v>
      </c>
      <c r="F1775" s="50">
        <f>Matrix!B1815</f>
        <v>0</v>
      </c>
      <c r="G1775" s="93">
        <f t="shared" si="321"/>
        <v>5</v>
      </c>
    </row>
    <row r="1776" spans="2:7">
      <c r="B1776" s="50">
        <v>6698</v>
      </c>
      <c r="C1776" s="50">
        <f>Matrix!B6698</f>
        <v>0</v>
      </c>
      <c r="D1776" s="93">
        <f t="shared" si="322"/>
        <v>5</v>
      </c>
      <c r="E1776" s="50">
        <v>1871</v>
      </c>
      <c r="F1776" s="50">
        <f>Matrix!B1871</f>
        <v>0</v>
      </c>
      <c r="G1776" s="93">
        <f t="shared" si="321"/>
        <v>5</v>
      </c>
    </row>
    <row r="1777" spans="2:7">
      <c r="B1777" s="50">
        <v>6730</v>
      </c>
      <c r="C1777" s="50">
        <f>Matrix!B6730</f>
        <v>0</v>
      </c>
      <c r="D1777" s="93">
        <f t="shared" si="322"/>
        <v>5</v>
      </c>
      <c r="E1777" s="50">
        <v>1883</v>
      </c>
      <c r="F1777" s="50">
        <f>Matrix!B1883</f>
        <v>0</v>
      </c>
      <c r="G1777" s="93">
        <f t="shared" si="321"/>
        <v>5</v>
      </c>
    </row>
    <row r="1778" spans="2:7">
      <c r="B1778" s="50">
        <v>6828</v>
      </c>
      <c r="C1778" s="50">
        <f>Matrix!B6828</f>
        <v>0</v>
      </c>
      <c r="D1778" s="93">
        <f t="shared" si="322"/>
        <v>5</v>
      </c>
      <c r="E1778" s="50">
        <v>1976</v>
      </c>
      <c r="F1778" s="50">
        <f>Matrix!B1976</f>
        <v>0</v>
      </c>
      <c r="G1778" s="93">
        <f t="shared" si="321"/>
        <v>5</v>
      </c>
    </row>
    <row r="1779" spans="2:7">
      <c r="B1779" s="50">
        <v>6829</v>
      </c>
      <c r="C1779" s="50">
        <f>Matrix!B6829</f>
        <v>0</v>
      </c>
      <c r="D1779" s="93">
        <f t="shared" si="322"/>
        <v>5</v>
      </c>
      <c r="E1779" s="50">
        <v>1984</v>
      </c>
      <c r="F1779" s="50">
        <f>Matrix!B1984</f>
        <v>0</v>
      </c>
      <c r="G1779" s="93">
        <f t="shared" si="321"/>
        <v>5</v>
      </c>
    </row>
    <row r="1780" spans="2:7">
      <c r="B1780" s="50">
        <v>6830</v>
      </c>
      <c r="C1780" s="50">
        <f>Matrix!B6830</f>
        <v>0</v>
      </c>
      <c r="D1780" s="93">
        <f t="shared" si="322"/>
        <v>5</v>
      </c>
      <c r="E1780" s="50">
        <v>1999</v>
      </c>
      <c r="F1780" s="50">
        <f>Matrix!B1999</f>
        <v>0</v>
      </c>
      <c r="G1780" s="93">
        <f t="shared" si="321"/>
        <v>5</v>
      </c>
    </row>
    <row r="1781" spans="2:7">
      <c r="B1781" s="50">
        <v>6878</v>
      </c>
      <c r="C1781" s="50">
        <f>Matrix!B6878</f>
        <v>0</v>
      </c>
      <c r="D1781" s="93">
        <f t="shared" si="322"/>
        <v>5</v>
      </c>
      <c r="E1781" s="50">
        <v>2010</v>
      </c>
      <c r="F1781" s="50">
        <f>Matrix!B2010</f>
        <v>0</v>
      </c>
      <c r="G1781" s="93">
        <f t="shared" si="321"/>
        <v>5</v>
      </c>
    </row>
    <row r="1782" spans="2:7">
      <c r="B1782" s="50">
        <v>6883</v>
      </c>
      <c r="C1782" s="50">
        <f>Matrix!B6883</f>
        <v>0</v>
      </c>
      <c r="D1782" s="93">
        <f t="shared" si="322"/>
        <v>5</v>
      </c>
      <c r="E1782" s="50">
        <v>2038</v>
      </c>
      <c r="F1782" s="50">
        <f>Matrix!B2038</f>
        <v>0</v>
      </c>
      <c r="G1782" s="93">
        <f t="shared" si="321"/>
        <v>5</v>
      </c>
    </row>
    <row r="1783" spans="2:7">
      <c r="B1783" s="50">
        <v>7030</v>
      </c>
      <c r="C1783" s="50">
        <f>Matrix!B7030</f>
        <v>0</v>
      </c>
      <c r="D1783" s="93">
        <f t="shared" si="322"/>
        <v>5</v>
      </c>
      <c r="E1783" s="50">
        <v>2042</v>
      </c>
      <c r="F1783" s="50">
        <f>Matrix!B2042</f>
        <v>0</v>
      </c>
      <c r="G1783" s="93">
        <f t="shared" si="321"/>
        <v>5</v>
      </c>
    </row>
    <row r="1784" spans="2:7">
      <c r="B1784" s="50">
        <v>7031</v>
      </c>
      <c r="C1784" s="50">
        <f>Matrix!B7031</f>
        <v>0</v>
      </c>
      <c r="D1784" s="93">
        <f t="shared" si="322"/>
        <v>5</v>
      </c>
      <c r="E1784" s="50">
        <v>2045</v>
      </c>
      <c r="F1784" s="50">
        <f>Matrix!B2045</f>
        <v>0</v>
      </c>
      <c r="G1784" s="93">
        <f t="shared" si="321"/>
        <v>5</v>
      </c>
    </row>
    <row r="1785" spans="2:7">
      <c r="B1785" s="50">
        <v>7086</v>
      </c>
      <c r="C1785" s="50">
        <f>Matrix!B7086</f>
        <v>0</v>
      </c>
      <c r="D1785" s="93">
        <f t="shared" si="322"/>
        <v>5</v>
      </c>
      <c r="E1785" s="50">
        <v>2058</v>
      </c>
      <c r="F1785" s="50">
        <f>Matrix!B2058</f>
        <v>0</v>
      </c>
      <c r="G1785" s="93">
        <f t="shared" si="321"/>
        <v>5</v>
      </c>
    </row>
    <row r="1786" spans="2:7">
      <c r="B1786" s="50">
        <v>7094</v>
      </c>
      <c r="C1786" s="50">
        <f>Matrix!B7094</f>
        <v>0</v>
      </c>
      <c r="D1786" s="93">
        <f t="shared" si="322"/>
        <v>5</v>
      </c>
      <c r="E1786" s="50">
        <v>2059</v>
      </c>
      <c r="F1786" s="50">
        <f>Matrix!B2059</f>
        <v>0</v>
      </c>
      <c r="G1786" s="93">
        <f t="shared" si="321"/>
        <v>5</v>
      </c>
    </row>
    <row r="1787" spans="2:7">
      <c r="B1787" s="50">
        <v>7205</v>
      </c>
      <c r="C1787" s="50">
        <f>Matrix!B7205</f>
        <v>0</v>
      </c>
      <c r="D1787" s="93">
        <f t="shared" si="322"/>
        <v>5</v>
      </c>
      <c r="E1787" s="50">
        <v>2068</v>
      </c>
      <c r="F1787" s="50">
        <f>Matrix!B2068</f>
        <v>0</v>
      </c>
      <c r="G1787" s="93">
        <f t="shared" si="321"/>
        <v>5</v>
      </c>
    </row>
    <row r="1788" spans="2:7">
      <c r="B1788" s="50">
        <v>7206</v>
      </c>
      <c r="C1788" s="50">
        <f>Matrix!B7206</f>
        <v>0</v>
      </c>
      <c r="D1788" s="93">
        <f t="shared" si="322"/>
        <v>5</v>
      </c>
      <c r="E1788" s="50">
        <v>2075</v>
      </c>
      <c r="F1788" s="50">
        <f>Matrix!B2075</f>
        <v>0</v>
      </c>
      <c r="G1788" s="93">
        <f t="shared" si="321"/>
        <v>5</v>
      </c>
    </row>
    <row r="1789" spans="2:7">
      <c r="B1789" s="50">
        <v>7218</v>
      </c>
      <c r="C1789" s="50">
        <f>Matrix!B7218</f>
        <v>0</v>
      </c>
      <c r="D1789" s="93">
        <f t="shared" si="322"/>
        <v>5</v>
      </c>
      <c r="E1789" s="50">
        <v>2099</v>
      </c>
      <c r="F1789" s="50">
        <f>Matrix!B2099</f>
        <v>0</v>
      </c>
      <c r="G1789" s="93">
        <f t="shared" si="321"/>
        <v>5</v>
      </c>
    </row>
    <row r="1790" spans="2:7">
      <c r="B1790" s="50">
        <v>7234</v>
      </c>
      <c r="C1790" s="50">
        <f>Matrix!B7234</f>
        <v>0</v>
      </c>
      <c r="D1790" s="93">
        <f t="shared" si="322"/>
        <v>5</v>
      </c>
      <c r="E1790" s="50">
        <v>2108</v>
      </c>
      <c r="F1790" s="50">
        <f>Matrix!B2108</f>
        <v>0</v>
      </c>
      <c r="G1790" s="93">
        <f t="shared" si="321"/>
        <v>5</v>
      </c>
    </row>
    <row r="1791" spans="2:7">
      <c r="B1791" s="50">
        <v>7236</v>
      </c>
      <c r="C1791" s="50">
        <f>Matrix!B7236</f>
        <v>0</v>
      </c>
      <c r="D1791" s="93">
        <f t="shared" si="322"/>
        <v>5</v>
      </c>
      <c r="E1791" s="50">
        <v>2337</v>
      </c>
      <c r="F1791" s="50">
        <f>Matrix!B2337</f>
        <v>0</v>
      </c>
      <c r="G1791" s="93">
        <f t="shared" si="321"/>
        <v>5</v>
      </c>
    </row>
    <row r="1792" spans="2:7">
      <c r="B1792" s="50">
        <v>7281</v>
      </c>
      <c r="C1792" s="50">
        <f>Matrix!B7281</f>
        <v>0</v>
      </c>
      <c r="D1792" s="93">
        <f t="shared" si="322"/>
        <v>5</v>
      </c>
      <c r="E1792" s="50">
        <v>2338</v>
      </c>
      <c r="F1792" s="50">
        <f>Matrix!B2338</f>
        <v>0</v>
      </c>
      <c r="G1792" s="93">
        <f t="shared" si="321"/>
        <v>5</v>
      </c>
    </row>
    <row r="1793" spans="2:7">
      <c r="B1793" s="50">
        <v>7311</v>
      </c>
      <c r="C1793" s="50">
        <f>Matrix!B7311</f>
        <v>0</v>
      </c>
      <c r="D1793" s="93">
        <f t="shared" si="322"/>
        <v>5</v>
      </c>
      <c r="E1793" s="50">
        <v>2369</v>
      </c>
      <c r="F1793" s="50">
        <f>Matrix!B2369</f>
        <v>0</v>
      </c>
      <c r="G1793" s="93">
        <f t="shared" ref="G1793:G1824" si="323">ROUNDUP(ABS(75-F1793)/Base_Value*resp_factor,1)</f>
        <v>5</v>
      </c>
    </row>
    <row r="1794" spans="2:7">
      <c r="B1794" s="50">
        <v>7458</v>
      </c>
      <c r="C1794" s="50">
        <f>Matrix!B7458</f>
        <v>0</v>
      </c>
      <c r="D1794" s="93">
        <f t="shared" si="322"/>
        <v>5</v>
      </c>
      <c r="E1794" s="50">
        <v>2374</v>
      </c>
      <c r="F1794" s="50">
        <f>Matrix!B2374</f>
        <v>0</v>
      </c>
      <c r="G1794" s="93">
        <f t="shared" si="323"/>
        <v>5</v>
      </c>
    </row>
    <row r="1795" spans="2:7">
      <c r="B1795" s="50">
        <v>7461</v>
      </c>
      <c r="C1795" s="50">
        <f>Matrix!B7461</f>
        <v>0</v>
      </c>
      <c r="D1795" s="93">
        <f t="shared" si="322"/>
        <v>5</v>
      </c>
      <c r="E1795" s="50">
        <v>2575</v>
      </c>
      <c r="F1795" s="50">
        <f>Matrix!B2575</f>
        <v>0</v>
      </c>
      <c r="G1795" s="93">
        <f t="shared" si="323"/>
        <v>5</v>
      </c>
    </row>
    <row r="1796" spans="2:7">
      <c r="B1796" s="50">
        <v>7472</v>
      </c>
      <c r="C1796" s="50">
        <f>Matrix!B7472</f>
        <v>0</v>
      </c>
      <c r="D1796" s="93">
        <f t="shared" si="322"/>
        <v>5</v>
      </c>
      <c r="E1796" s="50">
        <v>2629</v>
      </c>
      <c r="F1796" s="50">
        <f>Matrix!B2629</f>
        <v>0</v>
      </c>
      <c r="G1796" s="93">
        <f t="shared" si="323"/>
        <v>5</v>
      </c>
    </row>
    <row r="1797" spans="2:7">
      <c r="B1797" s="50">
        <v>7478</v>
      </c>
      <c r="C1797" s="50">
        <f>Matrix!B7478</f>
        <v>0</v>
      </c>
      <c r="D1797" s="93">
        <f t="shared" si="322"/>
        <v>5</v>
      </c>
      <c r="E1797" s="50">
        <v>2637</v>
      </c>
      <c r="F1797" s="50">
        <f>Matrix!B2637</f>
        <v>0</v>
      </c>
      <c r="G1797" s="93">
        <f t="shared" si="323"/>
        <v>5</v>
      </c>
    </row>
    <row r="1798" spans="2:7">
      <c r="B1798" s="50">
        <v>7479</v>
      </c>
      <c r="C1798" s="50">
        <f>Matrix!B7479</f>
        <v>0</v>
      </c>
      <c r="D1798" s="93">
        <f t="shared" si="322"/>
        <v>5</v>
      </c>
      <c r="E1798" s="50">
        <v>2697</v>
      </c>
      <c r="F1798" s="50">
        <f>Matrix!B2697</f>
        <v>0</v>
      </c>
      <c r="G1798" s="93">
        <f t="shared" si="323"/>
        <v>5</v>
      </c>
    </row>
    <row r="1799" spans="2:7">
      <c r="B1799" s="50">
        <v>7480</v>
      </c>
      <c r="C1799" s="50">
        <f>Matrix!B7480</f>
        <v>0</v>
      </c>
      <c r="D1799" s="93">
        <f t="shared" si="322"/>
        <v>5</v>
      </c>
      <c r="E1799" s="50">
        <v>2698</v>
      </c>
      <c r="F1799" s="50">
        <f>Matrix!B2698</f>
        <v>0</v>
      </c>
      <c r="G1799" s="93">
        <f t="shared" si="323"/>
        <v>5</v>
      </c>
    </row>
    <row r="1800" spans="2:7">
      <c r="B1800" s="50">
        <v>7485</v>
      </c>
      <c r="C1800" s="50">
        <f>Matrix!B7485</f>
        <v>0</v>
      </c>
      <c r="D1800" s="93">
        <f t="shared" si="322"/>
        <v>5</v>
      </c>
      <c r="E1800" s="50">
        <v>2701</v>
      </c>
      <c r="F1800" s="50">
        <f>Matrix!B2701</f>
        <v>0</v>
      </c>
      <c r="G1800" s="93">
        <f t="shared" si="323"/>
        <v>5</v>
      </c>
    </row>
    <row r="1801" spans="2:7">
      <c r="B1801" s="50">
        <v>7489</v>
      </c>
      <c r="C1801" s="50">
        <f>Matrix!B7489</f>
        <v>0</v>
      </c>
      <c r="D1801" s="93">
        <f t="shared" si="322"/>
        <v>5</v>
      </c>
      <c r="E1801" s="50">
        <v>2738</v>
      </c>
      <c r="F1801" s="50">
        <f>Matrix!B2738</f>
        <v>0</v>
      </c>
      <c r="G1801" s="93">
        <f t="shared" si="323"/>
        <v>5</v>
      </c>
    </row>
    <row r="1802" spans="2:7">
      <c r="B1802" s="50">
        <v>7490</v>
      </c>
      <c r="C1802" s="50">
        <f>Matrix!B7490</f>
        <v>0</v>
      </c>
      <c r="D1802" s="93">
        <f t="shared" si="322"/>
        <v>5</v>
      </c>
      <c r="E1802" s="50">
        <v>2745</v>
      </c>
      <c r="F1802" s="50">
        <f>Matrix!B2745</f>
        <v>0</v>
      </c>
      <c r="G1802" s="93">
        <f t="shared" si="323"/>
        <v>5</v>
      </c>
    </row>
    <row r="1803" spans="2:7">
      <c r="B1803" s="50">
        <v>7495</v>
      </c>
      <c r="C1803" s="50">
        <f>Matrix!B7495</f>
        <v>0</v>
      </c>
      <c r="D1803" s="93">
        <f t="shared" si="322"/>
        <v>5</v>
      </c>
      <c r="E1803" s="50">
        <v>2962</v>
      </c>
      <c r="F1803" s="50">
        <f>Matrix!B2962</f>
        <v>0</v>
      </c>
      <c r="G1803" s="93">
        <f t="shared" si="323"/>
        <v>5</v>
      </c>
    </row>
    <row r="1804" spans="2:7">
      <c r="B1804" s="50">
        <v>7496</v>
      </c>
      <c r="C1804" s="50">
        <f>Matrix!B7496</f>
        <v>0</v>
      </c>
      <c r="D1804" s="93">
        <f t="shared" si="322"/>
        <v>5</v>
      </c>
      <c r="E1804" s="50">
        <v>3002</v>
      </c>
      <c r="F1804" s="50">
        <f>Matrix!B3002</f>
        <v>0</v>
      </c>
      <c r="G1804" s="93">
        <f t="shared" si="323"/>
        <v>5</v>
      </c>
    </row>
    <row r="1805" spans="2:7">
      <c r="B1805" s="50">
        <v>7497</v>
      </c>
      <c r="C1805" s="50">
        <f>Matrix!B7497</f>
        <v>0</v>
      </c>
      <c r="D1805" s="93">
        <f t="shared" si="322"/>
        <v>5</v>
      </c>
      <c r="E1805" s="50">
        <v>3130</v>
      </c>
      <c r="F1805" s="50">
        <f>Matrix!B3130</f>
        <v>0</v>
      </c>
      <c r="G1805" s="93">
        <f t="shared" si="323"/>
        <v>5</v>
      </c>
    </row>
    <row r="1806" spans="2:7">
      <c r="B1806" s="50">
        <v>7506</v>
      </c>
      <c r="C1806" s="50">
        <f>Matrix!B7506</f>
        <v>0</v>
      </c>
      <c r="D1806" s="93">
        <f t="shared" si="322"/>
        <v>5</v>
      </c>
      <c r="E1806" s="50">
        <v>3140</v>
      </c>
      <c r="F1806" s="50">
        <f>Matrix!B3140</f>
        <v>0</v>
      </c>
      <c r="G1806" s="93">
        <f t="shared" si="323"/>
        <v>5</v>
      </c>
    </row>
    <row r="1807" spans="2:7">
      <c r="B1807" s="50">
        <v>7507</v>
      </c>
      <c r="C1807" s="50">
        <f>Matrix!B7507</f>
        <v>0</v>
      </c>
      <c r="D1807" s="93">
        <f t="shared" si="322"/>
        <v>5</v>
      </c>
      <c r="E1807" s="50">
        <v>3154</v>
      </c>
      <c r="F1807" s="50">
        <f>Matrix!B3154</f>
        <v>0</v>
      </c>
      <c r="G1807" s="93">
        <f t="shared" si="323"/>
        <v>5</v>
      </c>
    </row>
    <row r="1808" spans="2:7">
      <c r="B1808" s="50">
        <v>7523</v>
      </c>
      <c r="C1808" s="50">
        <f>Matrix!B7523</f>
        <v>0</v>
      </c>
      <c r="D1808" s="93">
        <f t="shared" si="322"/>
        <v>5</v>
      </c>
      <c r="E1808" s="50">
        <v>3201</v>
      </c>
      <c r="F1808" s="50">
        <f>Matrix!B3201</f>
        <v>0</v>
      </c>
      <c r="G1808" s="93">
        <f t="shared" si="323"/>
        <v>5</v>
      </c>
    </row>
    <row r="1809" spans="2:7">
      <c r="B1809" s="50">
        <v>7525</v>
      </c>
      <c r="C1809" s="50">
        <f>Matrix!B7525</f>
        <v>0</v>
      </c>
      <c r="D1809" s="93">
        <f t="shared" si="322"/>
        <v>5</v>
      </c>
      <c r="E1809" s="50">
        <v>3239</v>
      </c>
      <c r="F1809" s="50">
        <f>Matrix!B3239</f>
        <v>0</v>
      </c>
      <c r="G1809" s="93">
        <f t="shared" si="323"/>
        <v>5</v>
      </c>
    </row>
    <row r="1810" spans="2:7">
      <c r="B1810" s="50">
        <v>7530</v>
      </c>
      <c r="C1810" s="50">
        <f>Matrix!B7530</f>
        <v>0</v>
      </c>
      <c r="D1810" s="93">
        <f t="shared" si="322"/>
        <v>5</v>
      </c>
      <c r="E1810" s="50">
        <v>3344</v>
      </c>
      <c r="F1810" s="50">
        <f>Matrix!B3344</f>
        <v>0</v>
      </c>
      <c r="G1810" s="93">
        <f t="shared" si="323"/>
        <v>5</v>
      </c>
    </row>
    <row r="1811" spans="2:7">
      <c r="B1811" s="50">
        <v>7541</v>
      </c>
      <c r="C1811" s="50">
        <f>Matrix!B7541</f>
        <v>0</v>
      </c>
      <c r="D1811" s="93">
        <f t="shared" si="322"/>
        <v>5</v>
      </c>
      <c r="E1811" s="50">
        <v>3345</v>
      </c>
      <c r="F1811" s="50">
        <f>Matrix!B3345</f>
        <v>0</v>
      </c>
      <c r="G1811" s="93">
        <f t="shared" si="323"/>
        <v>5</v>
      </c>
    </row>
    <row r="1812" spans="2:7">
      <c r="B1812" s="50">
        <v>7546</v>
      </c>
      <c r="C1812" s="50">
        <f>Matrix!B7546</f>
        <v>0</v>
      </c>
      <c r="D1812" s="93">
        <f t="shared" si="322"/>
        <v>5</v>
      </c>
      <c r="E1812" s="50">
        <v>3479</v>
      </c>
      <c r="F1812" s="50">
        <f>Matrix!B3479</f>
        <v>0</v>
      </c>
      <c r="G1812" s="93">
        <f t="shared" si="323"/>
        <v>5</v>
      </c>
    </row>
    <row r="1813" spans="2:7">
      <c r="B1813" s="50">
        <v>7568</v>
      </c>
      <c r="C1813" s="50">
        <f>Matrix!B7568</f>
        <v>0</v>
      </c>
      <c r="D1813" s="93">
        <f t="shared" si="322"/>
        <v>5</v>
      </c>
      <c r="E1813" s="50">
        <v>3802</v>
      </c>
      <c r="F1813" s="50">
        <f>Matrix!B3802</f>
        <v>0</v>
      </c>
      <c r="G1813" s="93">
        <f t="shared" si="323"/>
        <v>5</v>
      </c>
    </row>
    <row r="1814" spans="2:7">
      <c r="B1814" s="50">
        <v>7589</v>
      </c>
      <c r="C1814" s="50">
        <f>Matrix!B7589</f>
        <v>0</v>
      </c>
      <c r="D1814" s="93">
        <f t="shared" si="322"/>
        <v>5</v>
      </c>
      <c r="E1814" s="50">
        <v>3880</v>
      </c>
      <c r="F1814" s="50">
        <f>Matrix!B3880</f>
        <v>0</v>
      </c>
      <c r="G1814" s="93">
        <f t="shared" si="323"/>
        <v>5</v>
      </c>
    </row>
    <row r="1815" spans="2:7">
      <c r="B1815" s="50">
        <v>7660</v>
      </c>
      <c r="C1815" s="50">
        <f>Matrix!B7660</f>
        <v>0</v>
      </c>
      <c r="D1815" s="93">
        <f t="shared" si="322"/>
        <v>5</v>
      </c>
      <c r="E1815" s="50">
        <v>3903</v>
      </c>
      <c r="F1815" s="50">
        <f>Matrix!B3903</f>
        <v>0</v>
      </c>
      <c r="G1815" s="93">
        <f t="shared" si="323"/>
        <v>5</v>
      </c>
    </row>
    <row r="1816" spans="2:7">
      <c r="B1816" s="50">
        <v>7666</v>
      </c>
      <c r="C1816" s="50">
        <f>Matrix!B7666</f>
        <v>0</v>
      </c>
      <c r="D1816" s="93">
        <f t="shared" si="322"/>
        <v>5</v>
      </c>
      <c r="E1816" s="50">
        <v>3904</v>
      </c>
      <c r="F1816" s="50">
        <f>Matrix!B3904</f>
        <v>0</v>
      </c>
      <c r="G1816" s="93">
        <f t="shared" si="323"/>
        <v>5</v>
      </c>
    </row>
    <row r="1817" spans="2:7">
      <c r="B1817" s="50">
        <v>7667</v>
      </c>
      <c r="C1817" s="50">
        <f>Matrix!B7667</f>
        <v>0</v>
      </c>
      <c r="D1817" s="93">
        <f t="shared" si="322"/>
        <v>5</v>
      </c>
      <c r="E1817" s="50">
        <v>4027</v>
      </c>
      <c r="F1817" s="50">
        <f>Matrix!B4027</f>
        <v>0</v>
      </c>
      <c r="G1817" s="93">
        <f t="shared" si="323"/>
        <v>5</v>
      </c>
    </row>
    <row r="1818" spans="2:7">
      <c r="B1818" s="50">
        <v>7668</v>
      </c>
      <c r="C1818" s="50">
        <f>Matrix!B7668</f>
        <v>0</v>
      </c>
      <c r="D1818" s="93">
        <f t="shared" si="322"/>
        <v>5</v>
      </c>
      <c r="E1818" s="50">
        <v>4990</v>
      </c>
      <c r="F1818" s="50">
        <f>Matrix!B4990</f>
        <v>0</v>
      </c>
      <c r="G1818" s="93">
        <f t="shared" si="323"/>
        <v>5</v>
      </c>
    </row>
    <row r="1819" spans="2:7">
      <c r="B1819" s="50">
        <v>7669</v>
      </c>
      <c r="C1819" s="50">
        <f>Matrix!B7669</f>
        <v>0</v>
      </c>
      <c r="D1819" s="93">
        <f t="shared" si="322"/>
        <v>5</v>
      </c>
      <c r="E1819" s="50">
        <v>5000</v>
      </c>
      <c r="F1819" s="50">
        <f>Matrix!B5000</f>
        <v>0</v>
      </c>
      <c r="G1819" s="93">
        <f t="shared" si="323"/>
        <v>5</v>
      </c>
    </row>
    <row r="1820" spans="2:7">
      <c r="B1820" s="50">
        <v>7675</v>
      </c>
      <c r="C1820" s="50">
        <f>Matrix!B7675</f>
        <v>0</v>
      </c>
      <c r="D1820" s="93">
        <f t="shared" si="322"/>
        <v>5</v>
      </c>
      <c r="E1820" s="50">
        <v>5069</v>
      </c>
      <c r="F1820" s="50">
        <f>Matrix!B5069</f>
        <v>0</v>
      </c>
      <c r="G1820" s="93">
        <f t="shared" si="323"/>
        <v>5</v>
      </c>
    </row>
    <row r="1821" spans="2:7">
      <c r="B1821" s="50">
        <v>8505</v>
      </c>
      <c r="C1821" s="50">
        <f>Matrix!B8505</f>
        <v>0</v>
      </c>
      <c r="D1821" s="93">
        <f t="shared" si="322"/>
        <v>5</v>
      </c>
      <c r="E1821" s="50">
        <v>5077</v>
      </c>
      <c r="F1821" s="50">
        <f>Matrix!B5077</f>
        <v>0</v>
      </c>
      <c r="G1821" s="93">
        <f t="shared" si="323"/>
        <v>5</v>
      </c>
    </row>
    <row r="1822" spans="2:7">
      <c r="B1822" s="50">
        <v>8506</v>
      </c>
      <c r="C1822" s="50">
        <f>Matrix!B8506</f>
        <v>0</v>
      </c>
      <c r="D1822" s="93">
        <f t="shared" si="322"/>
        <v>5</v>
      </c>
      <c r="E1822" s="50">
        <v>5079</v>
      </c>
      <c r="F1822" s="50">
        <f>Matrix!B5079</f>
        <v>0</v>
      </c>
      <c r="G1822" s="93">
        <f t="shared" si="323"/>
        <v>5</v>
      </c>
    </row>
    <row r="1823" spans="2:7">
      <c r="B1823" s="50">
        <v>8507</v>
      </c>
      <c r="C1823" s="50">
        <f>Matrix!B8507</f>
        <v>0</v>
      </c>
      <c r="D1823" s="93">
        <f t="shared" si="322"/>
        <v>5</v>
      </c>
      <c r="E1823" s="50">
        <v>5170</v>
      </c>
      <c r="F1823" s="50">
        <f>Matrix!B5170</f>
        <v>0</v>
      </c>
      <c r="G1823" s="93">
        <f t="shared" si="323"/>
        <v>5</v>
      </c>
    </row>
    <row r="1824" spans="2:7">
      <c r="B1824" s="50">
        <v>8508</v>
      </c>
      <c r="C1824" s="50">
        <f>Matrix!B8508</f>
        <v>0</v>
      </c>
      <c r="D1824" s="93">
        <f t="shared" si="322"/>
        <v>5</v>
      </c>
      <c r="E1824" s="50">
        <v>5219</v>
      </c>
      <c r="F1824" s="50">
        <f>Matrix!B5219</f>
        <v>0</v>
      </c>
      <c r="G1824" s="93">
        <f t="shared" si="323"/>
        <v>5</v>
      </c>
    </row>
    <row r="1825" spans="2:7">
      <c r="B1825" s="50">
        <v>8541</v>
      </c>
      <c r="C1825" s="50">
        <f>Matrix!B8541</f>
        <v>0</v>
      </c>
      <c r="D1825" s="93">
        <f t="shared" si="322"/>
        <v>5</v>
      </c>
      <c r="E1825" s="50">
        <v>5302</v>
      </c>
      <c r="F1825" s="50">
        <f>Matrix!B5302</f>
        <v>0</v>
      </c>
      <c r="G1825" s="93">
        <f t="shared" ref="G1825:G1856" si="324">ROUNDUP(ABS(75-F1825)/Base_Value*resp_factor,1)</f>
        <v>5</v>
      </c>
    </row>
    <row r="1826" spans="2:7">
      <c r="B1826" s="50">
        <v>8561</v>
      </c>
      <c r="C1826" s="50">
        <f>Matrix!B8561</f>
        <v>0</v>
      </c>
      <c r="D1826" s="93">
        <f t="shared" si="322"/>
        <v>5</v>
      </c>
      <c r="E1826" s="50">
        <v>5495</v>
      </c>
      <c r="F1826" s="50">
        <f>Matrix!B5495</f>
        <v>0</v>
      </c>
      <c r="G1826" s="93">
        <f t="shared" si="324"/>
        <v>5</v>
      </c>
    </row>
    <row r="1827" spans="2:7">
      <c r="B1827" s="50">
        <v>8579</v>
      </c>
      <c r="C1827" s="50">
        <f>Matrix!B8579</f>
        <v>0</v>
      </c>
      <c r="D1827" s="93">
        <f t="shared" si="322"/>
        <v>5</v>
      </c>
      <c r="E1827" s="50">
        <v>5496</v>
      </c>
      <c r="F1827" s="50">
        <f>Matrix!B5496</f>
        <v>0</v>
      </c>
      <c r="G1827" s="93">
        <f t="shared" si="324"/>
        <v>5</v>
      </c>
    </row>
    <row r="1828" spans="2:7">
      <c r="B1828" s="50">
        <v>8583</v>
      </c>
      <c r="C1828" s="50">
        <f>Matrix!B8583</f>
        <v>0</v>
      </c>
      <c r="D1828" s="93">
        <f t="shared" si="322"/>
        <v>5</v>
      </c>
      <c r="E1828" s="50">
        <v>5521</v>
      </c>
      <c r="F1828" s="50">
        <f>Matrix!B5521</f>
        <v>0</v>
      </c>
      <c r="G1828" s="93">
        <f t="shared" si="324"/>
        <v>5</v>
      </c>
    </row>
    <row r="1829" spans="2:7">
      <c r="B1829" s="50">
        <v>8618</v>
      </c>
      <c r="C1829" s="50">
        <f>Matrix!B8618</f>
        <v>0</v>
      </c>
      <c r="D1829" s="93">
        <f t="shared" si="322"/>
        <v>5</v>
      </c>
      <c r="E1829" s="50">
        <v>5601</v>
      </c>
      <c r="F1829" s="50">
        <f>Matrix!B5601</f>
        <v>0</v>
      </c>
      <c r="G1829" s="93">
        <f t="shared" si="324"/>
        <v>5</v>
      </c>
    </row>
    <row r="1830" spans="2:7">
      <c r="B1830" s="50">
        <v>8628</v>
      </c>
      <c r="C1830" s="50">
        <f>Matrix!B8628</f>
        <v>0</v>
      </c>
      <c r="D1830" s="93">
        <f t="shared" si="322"/>
        <v>5</v>
      </c>
      <c r="E1830" s="50">
        <v>5654</v>
      </c>
      <c r="F1830" s="50">
        <f>Matrix!B5654</f>
        <v>0</v>
      </c>
      <c r="G1830" s="93">
        <f t="shared" si="324"/>
        <v>5</v>
      </c>
    </row>
    <row r="1831" spans="2:7">
      <c r="B1831" s="50">
        <v>8667</v>
      </c>
      <c r="C1831" s="50">
        <f>Matrix!B8667</f>
        <v>0</v>
      </c>
      <c r="D1831" s="93">
        <f t="shared" si="322"/>
        <v>5</v>
      </c>
      <c r="E1831" s="50">
        <v>5655</v>
      </c>
      <c r="F1831" s="50">
        <f>Matrix!B5655</f>
        <v>0</v>
      </c>
      <c r="G1831" s="93">
        <f t="shared" si="324"/>
        <v>5</v>
      </c>
    </row>
    <row r="1832" spans="2:7">
      <c r="B1832" s="50">
        <v>8725</v>
      </c>
      <c r="C1832" s="50">
        <f>Matrix!B8725</f>
        <v>0</v>
      </c>
      <c r="D1832" s="93">
        <f t="shared" si="322"/>
        <v>5</v>
      </c>
      <c r="E1832" s="50">
        <v>5704</v>
      </c>
      <c r="F1832" s="50">
        <f>Matrix!B5704</f>
        <v>0</v>
      </c>
      <c r="G1832" s="93">
        <f t="shared" si="324"/>
        <v>5</v>
      </c>
    </row>
    <row r="1833" spans="2:7">
      <c r="B1833" s="50">
        <v>8780</v>
      </c>
      <c r="C1833" s="50">
        <f>Matrix!B8780</f>
        <v>0</v>
      </c>
      <c r="D1833" s="93">
        <f t="shared" si="322"/>
        <v>5</v>
      </c>
      <c r="E1833" s="50">
        <v>5797</v>
      </c>
      <c r="F1833" s="50">
        <f>Matrix!B5797</f>
        <v>0</v>
      </c>
      <c r="G1833" s="93">
        <f t="shared" si="324"/>
        <v>5</v>
      </c>
    </row>
    <row r="1834" spans="2:7">
      <c r="B1834" s="50">
        <v>8784</v>
      </c>
      <c r="C1834" s="50">
        <f>Matrix!B8784</f>
        <v>0</v>
      </c>
      <c r="D1834" s="93">
        <f t="shared" si="322"/>
        <v>5</v>
      </c>
      <c r="E1834" s="50">
        <v>5878</v>
      </c>
      <c r="F1834" s="50">
        <f>Matrix!B5878</f>
        <v>0</v>
      </c>
      <c r="G1834" s="93">
        <f t="shared" si="324"/>
        <v>5</v>
      </c>
    </row>
    <row r="1835" spans="2:7">
      <c r="B1835" s="50">
        <v>8793</v>
      </c>
      <c r="C1835" s="50">
        <f>Matrix!B8793</f>
        <v>0</v>
      </c>
      <c r="D1835" s="93">
        <f t="shared" si="322"/>
        <v>5</v>
      </c>
      <c r="E1835" s="50">
        <v>5881</v>
      </c>
      <c r="F1835" s="50">
        <f>Matrix!B5881</f>
        <v>0</v>
      </c>
      <c r="G1835" s="93">
        <f t="shared" si="324"/>
        <v>5</v>
      </c>
    </row>
    <row r="1836" spans="2:7">
      <c r="B1836" s="50">
        <v>8827</v>
      </c>
      <c r="C1836" s="50">
        <f>Matrix!B8827</f>
        <v>0</v>
      </c>
      <c r="D1836" s="93">
        <f t="shared" ref="D1836:D1867" si="325">ROUNDUP(ABS(75-C1836)/Base_Value*digest_factor,1)</f>
        <v>5</v>
      </c>
      <c r="E1836" s="50">
        <v>5882</v>
      </c>
      <c r="F1836" s="50">
        <f>Matrix!B5882</f>
        <v>0</v>
      </c>
      <c r="G1836" s="93">
        <f t="shared" si="324"/>
        <v>5</v>
      </c>
    </row>
    <row r="1837" spans="2:7">
      <c r="B1837" s="50">
        <v>8828</v>
      </c>
      <c r="C1837" s="50">
        <f>Matrix!B8828</f>
        <v>0</v>
      </c>
      <c r="D1837" s="93">
        <f t="shared" si="325"/>
        <v>5</v>
      </c>
      <c r="E1837" s="50">
        <v>5883</v>
      </c>
      <c r="F1837" s="50">
        <f>Matrix!B5883</f>
        <v>0</v>
      </c>
      <c r="G1837" s="93">
        <f t="shared" si="324"/>
        <v>5</v>
      </c>
    </row>
    <row r="1838" spans="2:7">
      <c r="B1838" s="50">
        <v>8829</v>
      </c>
      <c r="C1838" s="50">
        <f>Matrix!B8829</f>
        <v>0</v>
      </c>
      <c r="D1838" s="93">
        <f t="shared" si="325"/>
        <v>5</v>
      </c>
      <c r="E1838" s="50">
        <v>5897</v>
      </c>
      <c r="F1838" s="50">
        <f>Matrix!B5897</f>
        <v>0</v>
      </c>
      <c r="G1838" s="93">
        <f t="shared" si="324"/>
        <v>5</v>
      </c>
    </row>
    <row r="1839" spans="2:7">
      <c r="B1839" s="50">
        <v>8837</v>
      </c>
      <c r="C1839" s="50">
        <f>Matrix!B8837</f>
        <v>0</v>
      </c>
      <c r="D1839" s="93">
        <f t="shared" si="325"/>
        <v>5</v>
      </c>
      <c r="E1839" s="50">
        <v>5898</v>
      </c>
      <c r="F1839" s="50">
        <f>Matrix!B5898</f>
        <v>0</v>
      </c>
      <c r="G1839" s="93">
        <f t="shared" si="324"/>
        <v>5</v>
      </c>
    </row>
    <row r="1840" spans="2:7">
      <c r="B1840" s="50">
        <v>8874</v>
      </c>
      <c r="C1840" s="50">
        <f>Matrix!B8874</f>
        <v>0</v>
      </c>
      <c r="D1840" s="93">
        <f t="shared" si="325"/>
        <v>5</v>
      </c>
      <c r="E1840" s="50">
        <v>5899</v>
      </c>
      <c r="F1840" s="50">
        <f>Matrix!B5899</f>
        <v>0</v>
      </c>
      <c r="G1840" s="93">
        <f t="shared" si="324"/>
        <v>5</v>
      </c>
    </row>
    <row r="1841" spans="2:7">
      <c r="B1841" s="50">
        <v>8879</v>
      </c>
      <c r="C1841" s="50">
        <f>Matrix!B8879</f>
        <v>0</v>
      </c>
      <c r="D1841" s="93">
        <f t="shared" si="325"/>
        <v>5</v>
      </c>
      <c r="E1841" s="50">
        <v>5900</v>
      </c>
      <c r="F1841" s="50">
        <f>Matrix!B5900</f>
        <v>0</v>
      </c>
      <c r="G1841" s="93">
        <f t="shared" si="324"/>
        <v>5</v>
      </c>
    </row>
    <row r="1842" spans="2:7">
      <c r="B1842" s="50">
        <v>8958</v>
      </c>
      <c r="C1842" s="50">
        <f>Matrix!B8958</f>
        <v>0</v>
      </c>
      <c r="D1842" s="93">
        <f t="shared" si="325"/>
        <v>5</v>
      </c>
      <c r="E1842" s="50">
        <v>5916</v>
      </c>
      <c r="F1842" s="50">
        <f>Matrix!B5916</f>
        <v>0</v>
      </c>
      <c r="G1842" s="93">
        <f t="shared" si="324"/>
        <v>5</v>
      </c>
    </row>
    <row r="1843" spans="2:7">
      <c r="B1843" s="50">
        <v>9028</v>
      </c>
      <c r="C1843" s="50">
        <f>Matrix!B9028</f>
        <v>0</v>
      </c>
      <c r="D1843" s="93">
        <f t="shared" si="325"/>
        <v>5</v>
      </c>
      <c r="E1843" s="50">
        <v>5919</v>
      </c>
      <c r="F1843" s="50">
        <f>Matrix!B5919</f>
        <v>0</v>
      </c>
      <c r="G1843" s="93">
        <f t="shared" si="324"/>
        <v>5</v>
      </c>
    </row>
    <row r="1844" spans="2:7">
      <c r="B1844" s="50">
        <v>9029</v>
      </c>
      <c r="C1844" s="50">
        <f>Matrix!B9029</f>
        <v>0</v>
      </c>
      <c r="D1844" s="93">
        <f t="shared" si="325"/>
        <v>5</v>
      </c>
      <c r="E1844" s="50">
        <v>5940</v>
      </c>
      <c r="F1844" s="50">
        <f>Matrix!B5940</f>
        <v>0</v>
      </c>
      <c r="G1844" s="93">
        <f t="shared" si="324"/>
        <v>5</v>
      </c>
    </row>
    <row r="1845" spans="2:7">
      <c r="B1845" s="50">
        <v>9032</v>
      </c>
      <c r="C1845" s="50">
        <f>Matrix!B9032</f>
        <v>0</v>
      </c>
      <c r="D1845" s="93">
        <f t="shared" si="325"/>
        <v>5</v>
      </c>
      <c r="E1845" s="50">
        <v>6033</v>
      </c>
      <c r="F1845" s="50">
        <f>Matrix!B6033</f>
        <v>0</v>
      </c>
      <c r="G1845" s="93">
        <f t="shared" si="324"/>
        <v>5</v>
      </c>
    </row>
    <row r="1846" spans="2:7">
      <c r="B1846" s="50">
        <v>9049</v>
      </c>
      <c r="C1846" s="50">
        <f>Matrix!B9049</f>
        <v>0</v>
      </c>
      <c r="D1846" s="93">
        <f t="shared" si="325"/>
        <v>5</v>
      </c>
      <c r="E1846" s="50">
        <v>6078</v>
      </c>
      <c r="F1846" s="50">
        <f>Matrix!B6078</f>
        <v>0</v>
      </c>
      <c r="G1846" s="93">
        <f t="shared" si="324"/>
        <v>5</v>
      </c>
    </row>
    <row r="1847" spans="2:7">
      <c r="B1847" s="50">
        <v>9051</v>
      </c>
      <c r="C1847" s="50">
        <f>Matrix!B9051</f>
        <v>0</v>
      </c>
      <c r="D1847" s="93">
        <f t="shared" si="325"/>
        <v>5</v>
      </c>
      <c r="E1847" s="50">
        <v>6161</v>
      </c>
      <c r="F1847" s="50">
        <f>Matrix!B6161</f>
        <v>0</v>
      </c>
      <c r="G1847" s="93">
        <f t="shared" si="324"/>
        <v>5</v>
      </c>
    </row>
    <row r="1848" spans="2:7">
      <c r="B1848" s="50">
        <v>9060</v>
      </c>
      <c r="C1848" s="50">
        <f>Matrix!B9060</f>
        <v>0</v>
      </c>
      <c r="D1848" s="93">
        <f t="shared" si="325"/>
        <v>5</v>
      </c>
      <c r="E1848" s="50">
        <v>6731</v>
      </c>
      <c r="F1848" s="50">
        <f>Matrix!B6731</f>
        <v>0</v>
      </c>
      <c r="G1848" s="93">
        <f t="shared" si="324"/>
        <v>5</v>
      </c>
    </row>
    <row r="1849" spans="2:7">
      <c r="B1849" s="50">
        <v>9086</v>
      </c>
      <c r="C1849" s="50">
        <f>Matrix!B9086</f>
        <v>0</v>
      </c>
      <c r="D1849" s="93">
        <f t="shared" si="325"/>
        <v>5</v>
      </c>
      <c r="E1849" s="50">
        <v>6745</v>
      </c>
      <c r="F1849" s="50">
        <f>Matrix!B6745</f>
        <v>0</v>
      </c>
      <c r="G1849" s="93">
        <f t="shared" si="324"/>
        <v>5</v>
      </c>
    </row>
    <row r="1850" spans="2:7">
      <c r="B1850" s="50">
        <v>9136</v>
      </c>
      <c r="C1850" s="50">
        <f>Matrix!B9136</f>
        <v>0</v>
      </c>
      <c r="D1850" s="93">
        <f t="shared" si="325"/>
        <v>5</v>
      </c>
      <c r="E1850" s="50">
        <v>6769</v>
      </c>
      <c r="F1850" s="50">
        <f>Matrix!B6769</f>
        <v>0</v>
      </c>
      <c r="G1850" s="93">
        <f t="shared" si="324"/>
        <v>5</v>
      </c>
    </row>
    <row r="1851" spans="2:7">
      <c r="B1851" s="50">
        <v>9147</v>
      </c>
      <c r="C1851" s="50">
        <f>Matrix!B9147</f>
        <v>0</v>
      </c>
      <c r="D1851" s="93">
        <f t="shared" si="325"/>
        <v>5</v>
      </c>
      <c r="E1851" s="50">
        <v>6778</v>
      </c>
      <c r="F1851" s="50">
        <f>Matrix!B6778</f>
        <v>0</v>
      </c>
      <c r="G1851" s="93">
        <f t="shared" si="324"/>
        <v>5</v>
      </c>
    </row>
    <row r="1852" spans="2:7">
      <c r="B1852" s="50">
        <v>9192</v>
      </c>
      <c r="C1852" s="50">
        <f>Matrix!B9192</f>
        <v>0</v>
      </c>
      <c r="D1852" s="93">
        <f t="shared" si="325"/>
        <v>5</v>
      </c>
      <c r="E1852" s="50">
        <v>6782</v>
      </c>
      <c r="F1852" s="50">
        <f>Matrix!B6782</f>
        <v>0</v>
      </c>
      <c r="G1852" s="93">
        <f t="shared" si="324"/>
        <v>5</v>
      </c>
    </row>
    <row r="1853" spans="2:7">
      <c r="B1853" s="50">
        <v>9220</v>
      </c>
      <c r="C1853" s="50">
        <f>Matrix!B9220</f>
        <v>0</v>
      </c>
      <c r="D1853" s="93">
        <f t="shared" si="325"/>
        <v>5</v>
      </c>
      <c r="E1853" s="50">
        <v>6887</v>
      </c>
      <c r="F1853" s="50">
        <f>Matrix!B6887</f>
        <v>0</v>
      </c>
      <c r="G1853" s="93">
        <f t="shared" si="324"/>
        <v>5</v>
      </c>
    </row>
    <row r="1854" spans="2:7">
      <c r="B1854" s="50">
        <v>9254</v>
      </c>
      <c r="C1854" s="50">
        <f>Matrix!B9254</f>
        <v>0</v>
      </c>
      <c r="D1854" s="93">
        <f t="shared" si="325"/>
        <v>5</v>
      </c>
      <c r="E1854" s="50">
        <v>7205</v>
      </c>
      <c r="F1854" s="50">
        <f>Matrix!B7205</f>
        <v>0</v>
      </c>
      <c r="G1854" s="93">
        <f t="shared" si="324"/>
        <v>5</v>
      </c>
    </row>
    <row r="1855" spans="2:7">
      <c r="B1855" s="50">
        <v>9263</v>
      </c>
      <c r="C1855" s="50">
        <f>Matrix!B9263</f>
        <v>0</v>
      </c>
      <c r="D1855" s="93">
        <f t="shared" si="325"/>
        <v>5</v>
      </c>
      <c r="E1855" s="50">
        <v>7206</v>
      </c>
      <c r="F1855" s="50">
        <f>Matrix!B7206</f>
        <v>0</v>
      </c>
      <c r="G1855" s="93">
        <f t="shared" si="324"/>
        <v>5</v>
      </c>
    </row>
    <row r="1856" spans="2:7">
      <c r="B1856" s="50">
        <v>9271</v>
      </c>
      <c r="C1856" s="50">
        <f>Matrix!B9271</f>
        <v>0</v>
      </c>
      <c r="D1856" s="93">
        <f t="shared" si="325"/>
        <v>5</v>
      </c>
      <c r="E1856" s="50">
        <v>7246</v>
      </c>
      <c r="F1856" s="50">
        <f>Matrix!B7246</f>
        <v>0</v>
      </c>
      <c r="G1856" s="93">
        <f t="shared" si="324"/>
        <v>5</v>
      </c>
    </row>
    <row r="1857" spans="2:7">
      <c r="B1857" s="50">
        <v>9272</v>
      </c>
      <c r="C1857" s="50">
        <f>Matrix!B9272</f>
        <v>0</v>
      </c>
      <c r="D1857" s="93">
        <f t="shared" si="325"/>
        <v>5</v>
      </c>
      <c r="E1857" s="50">
        <v>7417</v>
      </c>
      <c r="F1857" s="50">
        <f>Matrix!B7417</f>
        <v>0</v>
      </c>
      <c r="G1857" s="93">
        <f t="shared" ref="G1857:G1878" si="326">ROUNDUP(ABS(75-F1857)/Base_Value*resp_factor,1)</f>
        <v>5</v>
      </c>
    </row>
    <row r="1858" spans="2:7">
      <c r="B1858" s="50">
        <v>9273</v>
      </c>
      <c r="C1858" s="50">
        <f>Matrix!B9273</f>
        <v>0</v>
      </c>
      <c r="D1858" s="93">
        <f t="shared" si="325"/>
        <v>5</v>
      </c>
      <c r="E1858" s="50">
        <v>7461</v>
      </c>
      <c r="F1858" s="50">
        <f>Matrix!B7461</f>
        <v>0</v>
      </c>
      <c r="G1858" s="93">
        <f t="shared" si="326"/>
        <v>5</v>
      </c>
    </row>
    <row r="1859" spans="2:7">
      <c r="B1859" s="50">
        <v>9801</v>
      </c>
      <c r="C1859" s="50">
        <f>Matrix!B9801</f>
        <v>0</v>
      </c>
      <c r="D1859" s="93">
        <f t="shared" si="325"/>
        <v>5</v>
      </c>
      <c r="E1859" s="50">
        <v>7468</v>
      </c>
      <c r="F1859" s="50">
        <f>Matrix!B7468</f>
        <v>0</v>
      </c>
      <c r="G1859" s="93">
        <f t="shared" si="326"/>
        <v>5</v>
      </c>
    </row>
    <row r="1860" spans="2:7">
      <c r="B1860" s="50">
        <v>9802</v>
      </c>
      <c r="C1860" s="50">
        <f>Matrix!B9802</f>
        <v>0</v>
      </c>
      <c r="D1860" s="93">
        <f t="shared" si="325"/>
        <v>5</v>
      </c>
      <c r="E1860" s="50">
        <v>7473</v>
      </c>
      <c r="F1860" s="50">
        <f>Matrix!B7473</f>
        <v>0</v>
      </c>
      <c r="G1860" s="93">
        <f t="shared" si="326"/>
        <v>5</v>
      </c>
    </row>
    <row r="1861" spans="2:7">
      <c r="B1861" s="50">
        <v>9803</v>
      </c>
      <c r="C1861" s="50">
        <f>Matrix!B9803</f>
        <v>0</v>
      </c>
      <c r="D1861" s="93">
        <f t="shared" si="325"/>
        <v>5</v>
      </c>
      <c r="E1861" s="50">
        <v>7474</v>
      </c>
      <c r="F1861" s="50">
        <f>Matrix!B7474</f>
        <v>0</v>
      </c>
      <c r="G1861" s="93">
        <f t="shared" si="326"/>
        <v>5</v>
      </c>
    </row>
    <row r="1862" spans="2:7">
      <c r="B1862" s="50">
        <v>9804</v>
      </c>
      <c r="C1862" s="50">
        <f>Matrix!B9804</f>
        <v>0</v>
      </c>
      <c r="D1862" s="93">
        <f t="shared" si="325"/>
        <v>5</v>
      </c>
      <c r="E1862" s="50">
        <v>7536</v>
      </c>
      <c r="F1862" s="50">
        <f>Matrix!B7536</f>
        <v>0</v>
      </c>
      <c r="G1862" s="93">
        <f t="shared" si="326"/>
        <v>5</v>
      </c>
    </row>
    <row r="1863" spans="2:7">
      <c r="B1863" s="50">
        <v>9805</v>
      </c>
      <c r="C1863" s="50">
        <f>Matrix!B9805</f>
        <v>0</v>
      </c>
      <c r="D1863" s="93">
        <f t="shared" si="325"/>
        <v>5</v>
      </c>
      <c r="E1863" s="50">
        <v>7603</v>
      </c>
      <c r="F1863" s="50">
        <f>Matrix!B7603</f>
        <v>0</v>
      </c>
      <c r="G1863" s="93">
        <f t="shared" si="326"/>
        <v>5</v>
      </c>
    </row>
    <row r="1864" spans="2:7">
      <c r="B1864" s="50">
        <v>9806</v>
      </c>
      <c r="C1864" s="50">
        <f>Matrix!B9806</f>
        <v>0</v>
      </c>
      <c r="D1864" s="93">
        <f t="shared" si="325"/>
        <v>5</v>
      </c>
      <c r="E1864" s="50">
        <v>7655</v>
      </c>
      <c r="F1864" s="50">
        <f>Matrix!B7655</f>
        <v>0</v>
      </c>
      <c r="G1864" s="93">
        <f t="shared" si="326"/>
        <v>5</v>
      </c>
    </row>
    <row r="1865" spans="2:7">
      <c r="B1865" s="50">
        <v>9807</v>
      </c>
      <c r="C1865" s="50">
        <f>Matrix!B9807</f>
        <v>0</v>
      </c>
      <c r="D1865" s="93">
        <f t="shared" si="325"/>
        <v>5</v>
      </c>
      <c r="E1865" s="50">
        <v>7656</v>
      </c>
      <c r="F1865" s="50">
        <f>Matrix!B7656</f>
        <v>0</v>
      </c>
      <c r="G1865" s="93">
        <f t="shared" si="326"/>
        <v>5</v>
      </c>
    </row>
    <row r="1866" spans="2:7">
      <c r="B1866" s="50">
        <v>9808</v>
      </c>
      <c r="C1866" s="50">
        <f>Matrix!B9808</f>
        <v>0</v>
      </c>
      <c r="D1866" s="93">
        <f t="shared" si="325"/>
        <v>5</v>
      </c>
      <c r="E1866" s="50">
        <v>7679</v>
      </c>
      <c r="F1866" s="50">
        <f>Matrix!B7679</f>
        <v>0</v>
      </c>
      <c r="G1866" s="93">
        <f t="shared" si="326"/>
        <v>5</v>
      </c>
    </row>
    <row r="1867" spans="2:7">
      <c r="B1867" s="50">
        <v>9809</v>
      </c>
      <c r="C1867" s="50">
        <f>Matrix!B9809</f>
        <v>0</v>
      </c>
      <c r="D1867" s="93">
        <f t="shared" si="325"/>
        <v>5</v>
      </c>
      <c r="E1867" s="50">
        <v>7724</v>
      </c>
      <c r="F1867" s="50">
        <f>Matrix!B7724</f>
        <v>0</v>
      </c>
      <c r="G1867" s="93">
        <f t="shared" si="326"/>
        <v>5</v>
      </c>
    </row>
    <row r="1868" spans="2:7">
      <c r="E1868" s="50">
        <v>7727</v>
      </c>
      <c r="F1868" s="50">
        <f>Matrix!B7727</f>
        <v>0</v>
      </c>
      <c r="G1868" s="93">
        <f t="shared" si="326"/>
        <v>5</v>
      </c>
    </row>
    <row r="1869" spans="2:7">
      <c r="E1869" s="50">
        <v>7774</v>
      </c>
      <c r="F1869" s="50">
        <f>Matrix!B7774</f>
        <v>0</v>
      </c>
      <c r="G1869" s="93">
        <f t="shared" si="326"/>
        <v>5</v>
      </c>
    </row>
    <row r="1870" spans="2:7">
      <c r="E1870" s="50">
        <v>7842</v>
      </c>
      <c r="F1870" s="50">
        <f>Matrix!B7842</f>
        <v>0</v>
      </c>
      <c r="G1870" s="93">
        <f t="shared" si="326"/>
        <v>5</v>
      </c>
    </row>
    <row r="1871" spans="2:7">
      <c r="E1871" s="50">
        <v>7843</v>
      </c>
      <c r="F1871" s="50">
        <f>Matrix!B7843</f>
        <v>0</v>
      </c>
      <c r="G1871" s="93">
        <f t="shared" si="326"/>
        <v>5</v>
      </c>
    </row>
    <row r="1872" spans="2:7">
      <c r="E1872" s="50">
        <v>7845</v>
      </c>
      <c r="F1872" s="50">
        <f>Matrix!B7845</f>
        <v>0</v>
      </c>
      <c r="G1872" s="93">
        <f t="shared" si="326"/>
        <v>5</v>
      </c>
    </row>
    <row r="1873" spans="1:7">
      <c r="E1873" s="50">
        <v>7846</v>
      </c>
      <c r="F1873" s="50">
        <f>Matrix!B7846</f>
        <v>0</v>
      </c>
      <c r="G1873" s="93">
        <f t="shared" si="326"/>
        <v>5</v>
      </c>
    </row>
    <row r="1874" spans="1:7">
      <c r="E1874" s="50">
        <v>7847</v>
      </c>
      <c r="F1874" s="50">
        <f>Matrix!B7847</f>
        <v>0</v>
      </c>
      <c r="G1874" s="93">
        <f t="shared" si="326"/>
        <v>5</v>
      </c>
    </row>
    <row r="1875" spans="1:7">
      <c r="E1875" s="50">
        <v>7849</v>
      </c>
      <c r="F1875" s="50">
        <f>Matrix!B7849</f>
        <v>0</v>
      </c>
      <c r="G1875" s="93">
        <f t="shared" si="326"/>
        <v>5</v>
      </c>
    </row>
    <row r="1876" spans="1:7">
      <c r="E1876" s="50">
        <v>8030</v>
      </c>
      <c r="F1876" s="50">
        <f>Matrix!B8030</f>
        <v>0</v>
      </c>
      <c r="G1876" s="93">
        <f t="shared" si="326"/>
        <v>5</v>
      </c>
    </row>
    <row r="1877" spans="1:7">
      <c r="E1877" s="50">
        <v>8850</v>
      </c>
      <c r="F1877" s="50">
        <f>Matrix!B8850</f>
        <v>0</v>
      </c>
      <c r="G1877" s="93">
        <f t="shared" si="326"/>
        <v>5</v>
      </c>
    </row>
    <row r="1878" spans="1:7">
      <c r="E1878" s="50">
        <v>8871</v>
      </c>
      <c r="F1878" s="50">
        <f>Matrix!B8871</f>
        <v>0</v>
      </c>
      <c r="G1878" s="93">
        <f t="shared" si="326"/>
        <v>5</v>
      </c>
    </row>
    <row r="1881" spans="1:7">
      <c r="A1881" s="94" t="s">
        <v>23799</v>
      </c>
      <c r="B1881" s="39">
        <v>858</v>
      </c>
      <c r="C1881" s="39">
        <f>Matrix!B858</f>
        <v>0</v>
      </c>
      <c r="D1881" s="93">
        <f t="shared" ref="D1881:D1944" si="327">ROUNDUP(ABS(75-C1881)/(Base_Value-3)*allergy_factor,1)</f>
        <v>6.3</v>
      </c>
      <c r="E1881" s="97">
        <f t="shared" ref="E1881:E1914" si="328">IF(D1881&gt;Max_Value,Max_Value,IF(D1881&lt;0,0,D1881))</f>
        <v>5</v>
      </c>
      <c r="F1881" s="97">
        <f>MAX(E1881,E1884,E1886,E1882,E1883,E1901,E1902)</f>
        <v>5</v>
      </c>
      <c r="G1881" s="39" t="str">
        <f>Matrix!C858</f>
        <v>牛奶-- 过敏或敏感，提示酶类不耐受，优质食物。O型血者应当避免，A型不应经常食用，B型和AB应当避免全奶。</v>
      </c>
    </row>
    <row r="1882" spans="1:7">
      <c r="A1882" s="121">
        <f>MAX(D1881:D1902)</f>
        <v>6.3</v>
      </c>
      <c r="B1882" s="39">
        <v>1617</v>
      </c>
      <c r="C1882" s="39">
        <f>Matrix!B1617</f>
        <v>0</v>
      </c>
      <c r="D1882" s="93">
        <f t="shared" si="327"/>
        <v>6.3</v>
      </c>
      <c r="E1882" s="97">
        <f t="shared" si="328"/>
        <v>5</v>
      </c>
      <c r="G1882" s="39" t="str">
        <f>Matrix!C1617</f>
        <v>奶类制品--敏感型提示肝蛋白酶的不耐受性。O型血者应避免，A型血者不宜多食，B型和AB型者应当避免全奶。</v>
      </c>
    </row>
    <row r="1883" spans="1:7">
      <c r="A1883" s="97">
        <f>IF(A1882&gt;Max_Value,Max_Value,IF(A1882&lt;0,0,A1882))</f>
        <v>5</v>
      </c>
      <c r="B1883" s="39">
        <v>6657</v>
      </c>
      <c r="C1883" s="39">
        <f>Matrix!B6657</f>
        <v>0</v>
      </c>
      <c r="D1883" s="93">
        <f t="shared" si="327"/>
        <v>6.3</v>
      </c>
      <c r="E1883" s="97">
        <f t="shared" si="328"/>
        <v>5</v>
      </c>
      <c r="G1883" s="39" t="str">
        <f>Matrix!C6657</f>
        <v>过敏方.1 -- 乳制品。 GUNA s.r.l., MILANO (ALR)</v>
      </c>
    </row>
    <row r="1884" spans="1:7">
      <c r="A1884" s="94"/>
      <c r="B1884" s="39">
        <v>8298</v>
      </c>
      <c r="C1884" s="39">
        <f>Matrix!B8298</f>
        <v>0</v>
      </c>
      <c r="D1884" s="93">
        <f t="shared" si="327"/>
        <v>6.3</v>
      </c>
      <c r="E1884" s="97">
        <f t="shared" si="328"/>
        <v>5</v>
      </c>
      <c r="G1884" s="39" t="str">
        <f>Matrix!C8298</f>
        <v>牛乳--食物提取物，O型血者应避免，A型者应少食用，B型和AB型者应当避免全奶。</v>
      </c>
    </row>
    <row r="1885" spans="1:7">
      <c r="A1885" s="94"/>
      <c r="B1885" s="39">
        <v>9546</v>
      </c>
      <c r="C1885" s="39">
        <f>Matrix!B9546</f>
        <v>0</v>
      </c>
      <c r="D1885" s="93">
        <f t="shared" si="327"/>
        <v>6.3</v>
      </c>
      <c r="E1885" s="97">
        <f t="shared" si="328"/>
        <v>5</v>
      </c>
      <c r="G1885" s="39" t="str">
        <f>Matrix!C9546</f>
        <v>酪蛋白,酪素--顺势疗法方剂，治疗过敏。O型和A型者应当避免。</v>
      </c>
    </row>
    <row r="1886" spans="1:7">
      <c r="A1886" s="94"/>
      <c r="B1886" s="39">
        <v>9559</v>
      </c>
      <c r="C1886" s="39">
        <f>Matrix!B9559</f>
        <v>0</v>
      </c>
      <c r="D1886" s="93">
        <f t="shared" si="327"/>
        <v>6.3</v>
      </c>
      <c r="E1886" s="97">
        <f t="shared" si="328"/>
        <v>5</v>
      </c>
      <c r="G1886" s="39" t="str">
        <f>Matrix!C9559</f>
        <v>纯牛奶--顺势疗法方剂，治疗过敏。A型者应当少食，其他血型者应当避免。</v>
      </c>
    </row>
    <row r="1887" spans="1:7">
      <c r="A1887" s="94"/>
      <c r="B1887" s="39">
        <v>816</v>
      </c>
      <c r="C1887" s="39">
        <f>Matrix!B816</f>
        <v>0</v>
      </c>
      <c r="D1887" s="93">
        <f t="shared" si="327"/>
        <v>6.3</v>
      </c>
      <c r="E1887" s="97">
        <f t="shared" si="328"/>
        <v>5</v>
      </c>
      <c r="G1887" s="39" t="str">
        <f>Matrix!C816</f>
        <v>奶酪,干酪-- 治疗钙失调的优质食物，可提示蛋白质疾病，消除愤怒的情感药物。</v>
      </c>
    </row>
    <row r="1888" spans="1:7">
      <c r="A1888" s="94"/>
      <c r="B1888" s="39">
        <v>5368</v>
      </c>
      <c r="C1888" s="39">
        <f>Matrix!B5368</f>
        <v>0</v>
      </c>
      <c r="D1888" s="93">
        <f t="shared" si="327"/>
        <v>6.3</v>
      </c>
      <c r="E1888" s="97">
        <f t="shared" si="328"/>
        <v>5</v>
      </c>
      <c r="F1888" s="98">
        <f>MAX(E1888,E1890,E1891,E1893,E1895,E1899)</f>
        <v>5</v>
      </c>
      <c r="G1888" s="39" t="str">
        <f>Matrix!C5368</f>
        <v>羊奶--O型血者避免，B型和AB型者有益，对A型者中性。</v>
      </c>
    </row>
    <row r="1889" spans="1:7">
      <c r="A1889" s="94"/>
      <c r="B1889" s="39">
        <v>8288</v>
      </c>
      <c r="C1889" s="39">
        <f>Matrix!B8288</f>
        <v>0</v>
      </c>
      <c r="D1889" s="93">
        <f t="shared" si="327"/>
        <v>6.3</v>
      </c>
      <c r="E1889" s="97">
        <f t="shared" si="328"/>
        <v>5</v>
      </c>
      <c r="F1889" s="98">
        <f>MAX(E1889,E1892,E1894,E1896,E1897,E1898,E1900)</f>
        <v>5</v>
      </c>
      <c r="G1889" s="39" t="str">
        <f>Matrix!C8288</f>
        <v>切达干酪--食物提取物，O型和A型者应当避免。</v>
      </c>
    </row>
    <row r="1890" spans="1:7">
      <c r="A1890" s="94"/>
      <c r="B1890" s="39">
        <v>8307</v>
      </c>
      <c r="C1890" s="39">
        <f>Matrix!B8307</f>
        <v>0</v>
      </c>
      <c r="D1890" s="93">
        <f t="shared" si="327"/>
        <v>6.3</v>
      </c>
      <c r="E1890" s="97">
        <f t="shared" si="328"/>
        <v>5</v>
      </c>
      <c r="G1890" s="39" t="str">
        <f>Matrix!C8307</f>
        <v>山羊乳--食物提取物，对O型血中性，其他血型者均有益。</v>
      </c>
    </row>
    <row r="1891" spans="1:7">
      <c r="A1891" s="94"/>
      <c r="B1891" s="39">
        <v>8358</v>
      </c>
      <c r="C1891" s="39">
        <f>Matrix!B8358</f>
        <v>0</v>
      </c>
      <c r="D1891" s="93">
        <f t="shared" si="327"/>
        <v>6.3</v>
      </c>
      <c r="E1891" s="97">
        <f t="shared" si="328"/>
        <v>5</v>
      </c>
      <c r="G1891" s="39" t="str">
        <f>Matrix!C8358</f>
        <v>羊奶--食物提取物。</v>
      </c>
    </row>
    <row r="1892" spans="1:7">
      <c r="A1892" s="94"/>
      <c r="B1892" s="39">
        <v>9499</v>
      </c>
      <c r="C1892" s="39">
        <f>Matrix!B9499</f>
        <v>0</v>
      </c>
      <c r="D1892" s="93">
        <f t="shared" si="327"/>
        <v>6.3</v>
      </c>
      <c r="E1892" s="97">
        <f t="shared" si="328"/>
        <v>5</v>
      </c>
      <c r="G1892" s="39" t="str">
        <f>Matrix!C9499</f>
        <v>脱脂干酪--治疗过敏的方剂，各种血型均应避免。</v>
      </c>
    </row>
    <row r="1893" spans="1:7">
      <c r="A1893" s="94"/>
      <c r="B1893" s="39">
        <v>9522</v>
      </c>
      <c r="C1893" s="39">
        <f>Matrix!B9522</f>
        <v>0</v>
      </c>
      <c r="D1893" s="93">
        <f t="shared" si="327"/>
        <v>6.3</v>
      </c>
      <c r="E1893" s="97">
        <f t="shared" si="328"/>
        <v>5</v>
      </c>
      <c r="G1893" s="39" t="str">
        <f>Matrix!C9522</f>
        <v>羊奶顺势疗法方剂，治疗过敏。</v>
      </c>
    </row>
    <row r="1894" spans="1:7">
      <c r="A1894" s="94"/>
      <c r="B1894" s="39">
        <v>9549</v>
      </c>
      <c r="C1894" s="39">
        <f>Matrix!B9549</f>
        <v>0</v>
      </c>
      <c r="D1894" s="93">
        <f t="shared" si="327"/>
        <v>6.3</v>
      </c>
      <c r="E1894" s="97">
        <f t="shared" si="328"/>
        <v>5</v>
      </c>
      <c r="G1894" s="39" t="str">
        <f>Matrix!C9549</f>
        <v>奶酪,干酪--顺势疗法方剂，治疗过敏。O型和A型血者应当避免，</v>
      </c>
    </row>
    <row r="1895" spans="1:7">
      <c r="A1895" s="94"/>
      <c r="B1895" s="39">
        <v>9568</v>
      </c>
      <c r="C1895" s="39">
        <f>Matrix!B9568</f>
        <v>0</v>
      </c>
      <c r="D1895" s="93">
        <f t="shared" si="327"/>
        <v>6.3</v>
      </c>
      <c r="E1895" s="97">
        <f t="shared" si="328"/>
        <v>5</v>
      </c>
      <c r="G1895" s="39" t="str">
        <f>Matrix!C9568</f>
        <v>羊奶--顺势疗法方剂，治疗过敏。O型血者应当避免，对B型和AB者有益，对A型者中性。</v>
      </c>
    </row>
    <row r="1896" spans="1:7">
      <c r="A1896" s="94"/>
      <c r="B1896" s="39">
        <v>817</v>
      </c>
      <c r="C1896" s="39">
        <f>Matrix!B817</f>
        <v>0</v>
      </c>
      <c r="D1896" s="93">
        <f t="shared" si="327"/>
        <v>6.3</v>
      </c>
      <c r="E1896" s="97">
        <f t="shared" si="328"/>
        <v>5</v>
      </c>
      <c r="G1896" s="39" t="str">
        <f>Matrix!C817</f>
        <v>干酪混合物-- 过敏或敏感，与对传统感到愤怒有情感联系。</v>
      </c>
    </row>
    <row r="1897" spans="1:7">
      <c r="A1897" s="94"/>
      <c r="B1897" s="39">
        <v>1544</v>
      </c>
      <c r="C1897" s="39">
        <f>Matrix!B1544</f>
        <v>0</v>
      </c>
      <c r="D1897" s="93">
        <f t="shared" si="327"/>
        <v>6.3</v>
      </c>
      <c r="E1897" s="97">
        <f t="shared" si="328"/>
        <v>5</v>
      </c>
      <c r="G1897" s="39" t="str">
        <f>Matrix!C1544</f>
        <v>奶酪--奶制品敏感, 和愤怒情绪有关。O型和A型血者应避免。</v>
      </c>
    </row>
    <row r="1898" spans="1:7">
      <c r="A1898" s="94"/>
      <c r="B1898" s="39">
        <v>1641</v>
      </c>
      <c r="C1898" s="39">
        <f>Matrix!B1641</f>
        <v>0</v>
      </c>
      <c r="D1898" s="93">
        <f t="shared" si="327"/>
        <v>6.3</v>
      </c>
      <c r="E1898" s="97">
        <f t="shared" si="328"/>
        <v>5</v>
      </c>
      <c r="G1898" s="39" t="str">
        <f>Matrix!C1641</f>
        <v>奶酪--有利于改善钙失调，提示蛋白质疾病，愤怒的情绪药物。</v>
      </c>
    </row>
    <row r="1899" spans="1:7">
      <c r="A1899" s="94"/>
      <c r="B1899" s="39">
        <v>5369</v>
      </c>
      <c r="C1899" s="39">
        <f>Matrix!B5369</f>
        <v>0</v>
      </c>
      <c r="D1899" s="93">
        <f t="shared" si="327"/>
        <v>6.3</v>
      </c>
      <c r="E1899" s="97">
        <f t="shared" si="328"/>
        <v>5</v>
      </c>
      <c r="G1899" s="39" t="str">
        <f>Matrix!C5369</f>
        <v>山羊奶奶酪 -- (ALR）B、AB、O型血人应当避免, 对A型血人中性</v>
      </c>
    </row>
    <row r="1900" spans="1:7">
      <c r="A1900" s="94"/>
      <c r="B1900" s="39">
        <v>8334</v>
      </c>
      <c r="C1900" s="39">
        <f>Matrix!B8334</f>
        <v>0</v>
      </c>
      <c r="D1900" s="93">
        <f t="shared" si="327"/>
        <v>6.3</v>
      </c>
      <c r="E1900" s="97">
        <f t="shared" si="328"/>
        <v>5</v>
      </c>
      <c r="G1900" s="39" t="str">
        <f>Matrix!C8334</f>
        <v>帕马森干酪--食物提取物，所有血型这均应避免。</v>
      </c>
    </row>
    <row r="1901" spans="1:7">
      <c r="A1901" s="94"/>
      <c r="B1901" s="39">
        <v>553</v>
      </c>
      <c r="C1901" s="39">
        <f>Matrix!B553</f>
        <v>0</v>
      </c>
      <c r="D1901" s="93">
        <f t="shared" si="327"/>
        <v>6.3</v>
      </c>
      <c r="E1901" s="97">
        <f t="shared" si="328"/>
        <v>5</v>
      </c>
      <c r="G1901" s="39" t="str">
        <f>Matrix!C553</f>
        <v>LACTOSE -- 乳糖，经常出现在乳糖不耐受中。</v>
      </c>
    </row>
    <row r="1902" spans="1:7">
      <c r="A1902" s="94"/>
      <c r="B1902" s="39">
        <v>3070</v>
      </c>
      <c r="C1902" s="39">
        <f>Matrix!B3070</f>
        <v>0</v>
      </c>
      <c r="D1902" s="93">
        <f t="shared" si="327"/>
        <v>6.3</v>
      </c>
      <c r="E1902" s="97">
        <f t="shared" si="328"/>
        <v>5</v>
      </c>
      <c r="G1902" s="39" t="str">
        <f>Matrix!C3070</f>
        <v>LACTOSE -- 乳糖，可以指示敏感或酶不耐受性。</v>
      </c>
    </row>
    <row r="1903" spans="1:7">
      <c r="A1903" s="94" t="s">
        <v>23800</v>
      </c>
      <c r="B1903" s="39">
        <v>892</v>
      </c>
      <c r="C1903" s="39">
        <f>Matrix!B892</f>
        <v>0</v>
      </c>
      <c r="D1903" s="93">
        <f t="shared" si="327"/>
        <v>6.3</v>
      </c>
      <c r="E1903" s="97">
        <f t="shared" si="328"/>
        <v>5</v>
      </c>
      <c r="G1903" s="39" t="str">
        <f>Matrix!C892</f>
        <v>蛤--过敏或敏感，情感上对性生活有不安全感，优质食物。对O型血为中性，其他血型应当避免。</v>
      </c>
    </row>
    <row r="1904" spans="1:7">
      <c r="A1904" s="121">
        <f>MAX(D1903:D1914)</f>
        <v>6.3</v>
      </c>
      <c r="B1904" s="39">
        <v>893</v>
      </c>
      <c r="C1904" s="39">
        <f>Matrix!B893</f>
        <v>0</v>
      </c>
      <c r="D1904" s="93">
        <f t="shared" si="327"/>
        <v>6.3</v>
      </c>
      <c r="E1904" s="97">
        <f t="shared" si="328"/>
        <v>5</v>
      </c>
      <c r="G1904" s="39" t="str">
        <f>Matrix!C893</f>
        <v>贝壳类、 螃蟹--过敏或敏感，情感上不受控制的情绪摇摆不定。只对O型血为中性，其他血型均应避免。</v>
      </c>
    </row>
    <row r="1905" spans="1:7">
      <c r="A1905" s="97">
        <f>IF(A1904&gt;Max_Value,Max_Value,IF(A1904&lt;0,0,A1904))</f>
        <v>5</v>
      </c>
      <c r="B1905" s="39">
        <v>894</v>
      </c>
      <c r="C1905" s="39">
        <f>Matrix!B894</f>
        <v>0</v>
      </c>
      <c r="D1905" s="93">
        <f t="shared" si="327"/>
        <v>6.3</v>
      </c>
      <c r="E1905" s="97">
        <f t="shared" si="328"/>
        <v>5</v>
      </c>
      <c r="G1905" s="39" t="str">
        <f>Matrix!C894</f>
        <v>牡蛎--过敏或敏感，情感上对性生活有不安全感，优质食物。对O型血为中性，其他血型应当避免。</v>
      </c>
    </row>
    <row r="1906" spans="1:7">
      <c r="A1906" s="94"/>
      <c r="B1906" s="39">
        <v>895</v>
      </c>
      <c r="C1906" s="39">
        <f>Matrix!B895</f>
        <v>0</v>
      </c>
      <c r="D1906" s="93">
        <f t="shared" si="327"/>
        <v>6.3</v>
      </c>
      <c r="E1906" s="97">
        <f t="shared" si="328"/>
        <v>5</v>
      </c>
      <c r="G1906" s="39" t="str">
        <f>Matrix!C895</f>
        <v>海扇贝--过敏或敏感，富含尿酸，会导致痛风或使之恶化，优质食物。A型血应避免。</v>
      </c>
    </row>
    <row r="1907" spans="1:7">
      <c r="A1907" s="94"/>
      <c r="B1907" s="39">
        <v>896</v>
      </c>
      <c r="C1907" s="39">
        <f>Matrix!B896</f>
        <v>0</v>
      </c>
      <c r="D1907" s="93">
        <f t="shared" si="327"/>
        <v>6.3</v>
      </c>
      <c r="E1907" s="97">
        <f t="shared" si="328"/>
        <v>5</v>
      </c>
      <c r="G1907" s="39" t="str">
        <f>Matrix!C896</f>
        <v>虾--过敏或敏感，提示痛风或是碘，优质食物。对O型血者中性，其他血型者避免。</v>
      </c>
    </row>
    <row r="1908" spans="1:7">
      <c r="A1908" s="94"/>
      <c r="B1908" s="39">
        <v>1645</v>
      </c>
      <c r="C1908" s="39">
        <f>Matrix!B1645</f>
        <v>0</v>
      </c>
      <c r="D1908" s="93">
        <f t="shared" si="327"/>
        <v>6.3</v>
      </c>
      <c r="E1908" s="97">
        <f t="shared" si="328"/>
        <v>5</v>
      </c>
      <c r="G1908" s="39" t="str">
        <f>Matrix!C1645</f>
        <v>蚝--敏感，提示细胞发育障碍，未老先衰，体重增加，懒惰。各种血型者均应避免。</v>
      </c>
    </row>
    <row r="1909" spans="1:7">
      <c r="A1909" s="94"/>
      <c r="B1909" s="39">
        <v>1681</v>
      </c>
      <c r="C1909" s="39">
        <f>Matrix!B1681</f>
        <v>0</v>
      </c>
      <c r="D1909" s="93">
        <f t="shared" si="327"/>
        <v>6.3</v>
      </c>
      <c r="E1909" s="97">
        <f t="shared" si="328"/>
        <v>5</v>
      </c>
      <c r="G1909" s="39" t="str">
        <f>Matrix!C1681</f>
        <v>蛤蜊 ( 蚬 )--可能对此过敏。反映对性爱或异性没有安全感。除了O型以外者，均应避免。</v>
      </c>
    </row>
    <row r="1910" spans="1:7">
      <c r="A1910" s="94"/>
      <c r="B1910" s="39">
        <v>1682</v>
      </c>
      <c r="C1910" s="39">
        <f>Matrix!B1682</f>
        <v>0</v>
      </c>
      <c r="D1910" s="93">
        <f t="shared" si="327"/>
        <v>6.3</v>
      </c>
      <c r="E1910" s="97">
        <f t="shared" si="328"/>
        <v>5</v>
      </c>
      <c r="G1910" s="39" t="str">
        <f>Matrix!C1682</f>
        <v>扇贝--可能对此过敏。因含丰富尿酸 , 可能会引致痛风。A型血者应避免，其他血型者中性。</v>
      </c>
    </row>
    <row r="1911" spans="1:7">
      <c r="A1911" s="94"/>
      <c r="B1911" s="39">
        <v>1683</v>
      </c>
      <c r="C1911" s="39">
        <f>Matrix!B1683</f>
        <v>0</v>
      </c>
      <c r="D1911" s="93">
        <f t="shared" si="327"/>
        <v>6.3</v>
      </c>
      <c r="E1911" s="97">
        <f t="shared" si="328"/>
        <v>5</v>
      </c>
      <c r="G1911" s="39" t="str">
        <f>Matrix!C1683</f>
        <v>蟹肉--情感上对性有不安全感，霍乱，肠绞痛，中风，皮肤。对O型血者中性，其他血型者应避免。</v>
      </c>
    </row>
    <row r="1912" spans="1:7">
      <c r="A1912" s="94"/>
      <c r="B1912" s="39">
        <v>1684</v>
      </c>
      <c r="C1912" s="39">
        <f>Matrix!B1684</f>
        <v>0</v>
      </c>
      <c r="D1912" s="93">
        <f t="shared" si="327"/>
        <v>6.3</v>
      </c>
      <c r="E1912" s="97">
        <f t="shared" si="328"/>
        <v>5</v>
      </c>
      <c r="G1912" s="39" t="str">
        <f>Matrix!C1684</f>
        <v>虾--敏感或过敏，提示痛风或是碘缺乏。对O型血者中性，其他血型者应避免。</v>
      </c>
    </row>
    <row r="1913" spans="1:7">
      <c r="A1913" s="94"/>
      <c r="B1913" s="39">
        <v>8348</v>
      </c>
      <c r="C1913" s="39">
        <f>Matrix!B8348</f>
        <v>0</v>
      </c>
      <c r="D1913" s="93">
        <f t="shared" si="327"/>
        <v>6.3</v>
      </c>
      <c r="E1913" s="97">
        <f t="shared" si="328"/>
        <v>5</v>
      </c>
      <c r="G1913" s="39" t="str">
        <f>Matrix!C8348</f>
        <v>对虾--提示对贝壳类食物过敏。</v>
      </c>
    </row>
    <row r="1914" spans="1:7">
      <c r="A1914" s="94"/>
      <c r="B1914" s="39">
        <v>9513</v>
      </c>
      <c r="C1914" s="39">
        <f>Matrix!B9513</f>
        <v>0</v>
      </c>
      <c r="D1914" s="93">
        <f t="shared" si="327"/>
        <v>6.3</v>
      </c>
      <c r="E1914" s="97">
        <f t="shared" si="328"/>
        <v>5</v>
      </c>
      <c r="G1914" s="39" t="str">
        <f>Matrix!C9513</f>
        <v>明虾, 大虾--顺势疗法方剂，治疗过敏。</v>
      </c>
    </row>
    <row r="1915" spans="1:7">
      <c r="A1915" s="94" t="s">
        <v>23801</v>
      </c>
      <c r="B1915" s="39">
        <v>1698</v>
      </c>
      <c r="C1915" s="39">
        <f>Matrix!B1698</f>
        <v>0</v>
      </c>
      <c r="D1915" s="93">
        <f t="shared" si="327"/>
        <v>6.3</v>
      </c>
      <c r="E1915" s="121">
        <f>MAX(D1915:D1916)</f>
        <v>6.3</v>
      </c>
      <c r="F1915" s="97">
        <f>IF(E1915&gt;Max_Value,Max_Value,IF(E1915&lt;0,0,E1915))</f>
        <v>5</v>
      </c>
      <c r="G1915" s="39" t="str">
        <f>Matrix!C1698</f>
        <v>过热的植物油脂--敏感显示细胞发育障碍，未老先衰。</v>
      </c>
    </row>
    <row r="1916" spans="1:7">
      <c r="A1916" s="94"/>
      <c r="B1916" s="39">
        <v>8220</v>
      </c>
      <c r="C1916" s="39">
        <f>Matrix!B8220</f>
        <v>0</v>
      </c>
      <c r="D1916" s="93">
        <f t="shared" si="327"/>
        <v>6.3</v>
      </c>
      <c r="E1916" s="121"/>
      <c r="F1916" s="97"/>
      <c r="G1916" s="39" t="str">
        <f>Matrix!C8220</f>
        <v>油炸食物-- 含有家庭或快餐店使用的饱和油脂。</v>
      </c>
    </row>
    <row r="1917" spans="1:7">
      <c r="A1917" s="94" t="s">
        <v>23802</v>
      </c>
      <c r="B1917" s="39">
        <v>8217</v>
      </c>
      <c r="C1917" s="39">
        <f>Matrix!B8217</f>
        <v>0</v>
      </c>
      <c r="D1917" s="93">
        <f t="shared" si="327"/>
        <v>6.3</v>
      </c>
      <c r="E1917" s="121">
        <f>D1917</f>
        <v>6.3</v>
      </c>
      <c r="F1917" s="97">
        <f>IF(E1917&gt;Max_Value,Max_Value,IF(E1917&lt;0,0,E1917))</f>
        <v>5</v>
      </c>
      <c r="G1917" s="39" t="str">
        <f>Matrix!C8217</f>
        <v>使用反式脂肪酸的快餐或者家庭用油烧制的菜肴。</v>
      </c>
    </row>
    <row r="1918" spans="1:7">
      <c r="A1918" s="94" t="s">
        <v>23803</v>
      </c>
      <c r="B1918" s="39">
        <v>3768</v>
      </c>
      <c r="C1918" s="39">
        <f>Matrix!B3768</f>
        <v>0</v>
      </c>
      <c r="D1918" s="93">
        <f t="shared" si="327"/>
        <v>6.3</v>
      </c>
      <c r="E1918" s="121">
        <f>D1918</f>
        <v>6.3</v>
      </c>
      <c r="F1918" s="97">
        <f>IF(E1918&gt;Max_Value,Max_Value,IF(E1918&lt;0,0,E1918))</f>
        <v>5</v>
      </c>
      <c r="G1918" s="39" t="str">
        <f>Matrix!C3768</f>
        <v>转基因食物--情绪或身体的敏感性。</v>
      </c>
    </row>
    <row r="1919" spans="1:7">
      <c r="A1919" s="94" t="s">
        <v>23804</v>
      </c>
      <c r="B1919" s="39">
        <v>1178</v>
      </c>
      <c r="C1919" s="39">
        <f>Matrix!B1178</f>
        <v>0</v>
      </c>
      <c r="D1919" s="93">
        <f t="shared" si="327"/>
        <v>6.3</v>
      </c>
      <c r="G1919" s="39" t="str">
        <f>Matrix!C1178</f>
        <v>茶叶 -- 过敏或提示不顾他人而妄自尊大的情绪问题。</v>
      </c>
    </row>
    <row r="1920" spans="1:7">
      <c r="A1920" s="121">
        <f>MAX(D1919:D1927)</f>
        <v>6.3</v>
      </c>
      <c r="B1920" s="39">
        <v>6691</v>
      </c>
      <c r="C1920" s="39">
        <f>Matrix!B6691</f>
        <v>0</v>
      </c>
      <c r="D1920" s="93">
        <f t="shared" si="327"/>
        <v>6.3</v>
      </c>
      <c r="G1920" s="39" t="str">
        <f>Matrix!C6691</f>
        <v>过敏方.35 -- 咖啡，茶。 GUNA s.r.l., MILANO (ALR)</v>
      </c>
    </row>
    <row r="1921" spans="1:7">
      <c r="A1921" s="97">
        <f>IF(A1920&gt;Max_Value,Max_Value,IF(A1920&lt;0,0,A1920))</f>
        <v>5</v>
      </c>
      <c r="B1921" s="39">
        <v>8367</v>
      </c>
      <c r="C1921" s="39">
        <f>Matrix!B8367</f>
        <v>0</v>
      </c>
      <c r="D1921" s="93">
        <f t="shared" si="327"/>
        <v>6.3</v>
      </c>
      <c r="G1921" s="39" t="str">
        <f>Matrix!C8367</f>
        <v>茶--各种血型均应避免。</v>
      </c>
    </row>
    <row r="1922" spans="1:7">
      <c r="A1922" s="94"/>
      <c r="B1922" s="39">
        <v>9387</v>
      </c>
      <c r="C1922" s="39">
        <f>Matrix!B9387</f>
        <v>0</v>
      </c>
      <c r="D1922" s="93">
        <f t="shared" si="327"/>
        <v>6.3</v>
      </c>
      <c r="G1922" s="39" t="str">
        <f>Matrix!C9387</f>
        <v>茶--治疗过敏的方剂，O型血应避免，对其他血型可能为中性或者应避免。</v>
      </c>
    </row>
    <row r="1923" spans="1:7">
      <c r="A1923" s="94"/>
      <c r="B1923" s="39">
        <v>820</v>
      </c>
      <c r="C1923" s="39">
        <f>Matrix!B820</f>
        <v>0</v>
      </c>
      <c r="D1923" s="93">
        <f t="shared" si="327"/>
        <v>6.3</v>
      </c>
      <c r="G1923" s="39" t="str">
        <f>Matrix!C820</f>
        <v>咖啡-- 提示神经疾病压力和失眠。对A型B型AB型血型者有益。</v>
      </c>
    </row>
    <row r="1924" spans="1:7">
      <c r="A1924" s="94"/>
      <c r="B1924" s="39">
        <v>1559</v>
      </c>
      <c r="C1924" s="39">
        <f>Matrix!B1559</f>
        <v>0</v>
      </c>
      <c r="D1924" s="93">
        <f t="shared" si="327"/>
        <v>6.3</v>
      </c>
      <c r="G1924" s="39" t="str">
        <f>Matrix!C1559</f>
        <v>咖啡--导致神经疾病压力和失眠，哮喘（肺）等问题。O型血应当避免，对其他血型者有益。</v>
      </c>
    </row>
    <row r="1925" spans="1:7">
      <c r="A1925" s="94"/>
      <c r="B1925" s="39">
        <v>8211</v>
      </c>
      <c r="C1925" s="39">
        <f>Matrix!B8211</f>
        <v>0</v>
      </c>
      <c r="D1925" s="93">
        <f t="shared" si="327"/>
        <v>6.3</v>
      </c>
      <c r="G1925" s="39" t="str">
        <f>Matrix!C8211</f>
        <v>含咖啡因的软饮料 -- 可口可乐、百事可乐、维珍可乐等。</v>
      </c>
    </row>
    <row r="1926" spans="1:7">
      <c r="A1926" s="94"/>
      <c r="B1926" s="39">
        <v>8295</v>
      </c>
      <c r="C1926" s="39">
        <f>Matrix!B8295</f>
        <v>0</v>
      </c>
      <c r="D1926" s="93">
        <f t="shared" si="327"/>
        <v>6.3</v>
      </c>
      <c r="G1926" s="39" t="str">
        <f>Matrix!C8295</f>
        <v>咖啡--食物提取物，O型血者应当避免，其他血型者有益。</v>
      </c>
    </row>
    <row r="1927" spans="1:7">
      <c r="A1927" s="94"/>
      <c r="B1927" s="39">
        <v>9556</v>
      </c>
      <c r="C1927" s="39">
        <f>Matrix!B9556</f>
        <v>0</v>
      </c>
      <c r="D1927" s="93">
        <f t="shared" si="327"/>
        <v>6.3</v>
      </c>
      <c r="G1927" s="39" t="str">
        <f>Matrix!C9556</f>
        <v>咖啡--顺势疗法方剂，治疗过敏。O型血者应当避免，对其他血型者均有益。</v>
      </c>
    </row>
    <row r="1928" spans="1:7">
      <c r="A1928" s="94" t="s">
        <v>23805</v>
      </c>
      <c r="B1928" s="39">
        <v>603</v>
      </c>
      <c r="C1928" s="39">
        <f>Matrix!B603</f>
        <v>0</v>
      </c>
      <c r="D1928" s="93">
        <f t="shared" si="327"/>
        <v>6.3</v>
      </c>
      <c r="E1928" s="121">
        <f>MAX(D1928:D1938)</f>
        <v>6.3</v>
      </c>
      <c r="F1928" s="97">
        <f>IF(E1928&gt;Max_Value,Max_Value,IF(E1928&lt;0,0,E1928))</f>
        <v>5</v>
      </c>
      <c r="G1928" s="39" t="str">
        <f>Matrix!C603</f>
        <v>ADDEX (NV) -- 食物中食品加入剂和杀虫剂的解毒药。</v>
      </c>
    </row>
    <row r="1929" spans="1:7">
      <c r="A1929" s="94"/>
      <c r="B1929" s="39">
        <v>909</v>
      </c>
      <c r="C1929" s="39">
        <f>Matrix!B909</f>
        <v>0</v>
      </c>
      <c r="D1929" s="93">
        <f t="shared" si="327"/>
        <v>6.3</v>
      </c>
      <c r="G1929" s="39" t="str">
        <f>Matrix!C909</f>
        <v>FOOD ADDITIVES (DR) -- 食物添加剂(DR)，合成药物，用于治疗对食物加入剂敏感，有助于解毒。</v>
      </c>
    </row>
    <row r="1930" spans="1:7">
      <c r="A1930" s="94"/>
      <c r="B1930" s="39">
        <v>1175</v>
      </c>
      <c r="C1930" s="39">
        <f>Matrix!B1175</f>
        <v>0</v>
      </c>
      <c r="D1930" s="93">
        <f t="shared" si="327"/>
        <v>6.3</v>
      </c>
      <c r="G1930" s="39" t="str">
        <f>Matrix!C1175</f>
        <v>POTASSIUM BITARTRATE -- 用于食物加入剂提示毒性暴露。</v>
      </c>
    </row>
    <row r="1931" spans="1:7">
      <c r="A1931" s="94"/>
      <c r="B1931" s="39">
        <v>1215</v>
      </c>
      <c r="C1931" s="39">
        <f>Matrix!B1215</f>
        <v>0</v>
      </c>
      <c r="D1931" s="93">
        <f t="shared" si="327"/>
        <v>6.3</v>
      </c>
      <c r="G1931" s="39" t="str">
        <f>Matrix!C1215</f>
        <v>BENZOIC ACID -- 药物防腐剂，食品加入剂，工业，苯酚。</v>
      </c>
    </row>
    <row r="1932" spans="1:7">
      <c r="A1932" s="94"/>
      <c r="B1932" s="39">
        <v>1401</v>
      </c>
      <c r="C1932" s="39">
        <f>Matrix!B1401</f>
        <v>0</v>
      </c>
      <c r="D1932" s="93">
        <f t="shared" si="327"/>
        <v>6.3</v>
      </c>
      <c r="G1932" s="39" t="str">
        <f>Matrix!C1401</f>
        <v>ESTERS -- 酯类, 用于食物加入剂和色素的化学品聚积提示毒性，苯酚。</v>
      </c>
    </row>
    <row r="1933" spans="1:7">
      <c r="A1933" s="94"/>
      <c r="B1933" s="39">
        <v>2742</v>
      </c>
      <c r="C1933" s="39">
        <f>Matrix!B2742</f>
        <v>0</v>
      </c>
      <c r="D1933" s="93">
        <f t="shared" si="327"/>
        <v>6.3</v>
      </c>
      <c r="G1933" s="39" t="str">
        <f>Matrix!C2742</f>
        <v>SODIUM BISULFIDE -- 硫化氢钠, 在食品加入剂中用作防腐剂，辨识敏感或过去毒性。矿物质</v>
      </c>
    </row>
    <row r="1934" spans="1:7">
      <c r="A1934" s="94"/>
      <c r="B1934" s="39">
        <v>6680</v>
      </c>
      <c r="C1934" s="39">
        <f>Matrix!B6680</f>
        <v>0</v>
      </c>
      <c r="D1934" s="93">
        <f t="shared" si="327"/>
        <v>6.3</v>
      </c>
      <c r="G1934" s="39" t="str">
        <f>Matrix!C6680</f>
        <v>过敏方.24 -- 盐和/或种类。 GUNA s.r.l., MILANO (ALR)</v>
      </c>
    </row>
    <row r="1935" spans="1:7">
      <c r="A1935" s="94"/>
      <c r="B1935" s="39">
        <v>6681</v>
      </c>
      <c r="C1935" s="39">
        <f>Matrix!B6681</f>
        <v>0</v>
      </c>
      <c r="D1935" s="93">
        <f t="shared" si="327"/>
        <v>6.3</v>
      </c>
      <c r="G1935" s="39" t="str">
        <f>Matrix!C6681</f>
        <v>过敏方.25 -- 食物加入剂 I (conservants)。 GUNA s.r.l., MILANO (ALR)</v>
      </c>
    </row>
    <row r="1936" spans="1:7">
      <c r="A1936" s="94"/>
      <c r="B1936" s="39">
        <v>6682</v>
      </c>
      <c r="C1936" s="39">
        <f>Matrix!B6682</f>
        <v>0</v>
      </c>
      <c r="D1936" s="93">
        <f t="shared" si="327"/>
        <v>6.3</v>
      </c>
      <c r="G1936" s="39" t="str">
        <f>Matrix!C6682</f>
        <v xml:space="preserve"> ALLERGY PLEX N.26 /食物加入剂 II. GUNA s.r.l., MILANO (ALR)</v>
      </c>
    </row>
    <row r="1937" spans="1:7">
      <c r="A1937" s="94"/>
      <c r="B1937" s="39">
        <v>6683</v>
      </c>
      <c r="C1937" s="39">
        <f>Matrix!B6683</f>
        <v>0</v>
      </c>
      <c r="D1937" s="93">
        <f t="shared" si="327"/>
        <v>6.3</v>
      </c>
      <c r="G1937" s="39" t="str">
        <f>Matrix!C6683</f>
        <v>过敏方27 -- 用于治疗对食物加入剂 III （着色剂）过敏。 GUNA s.r.l., MILANO (ALR)</v>
      </c>
    </row>
    <row r="1938" spans="1:7">
      <c r="A1938" s="94"/>
      <c r="B1938" s="39">
        <v>6684</v>
      </c>
      <c r="C1938" s="39">
        <f>Matrix!B6684</f>
        <v>0</v>
      </c>
      <c r="D1938" s="93">
        <f t="shared" si="327"/>
        <v>6.3</v>
      </c>
      <c r="G1938" s="39" t="str">
        <f>Matrix!C6684</f>
        <v>过敏方.28 -- 食物加入剂 IV （化学物）。 GUNA s.r.l., MILANO (ALR)</v>
      </c>
    </row>
    <row r="1939" spans="1:7">
      <c r="A1939" s="94" t="s">
        <v>23806</v>
      </c>
      <c r="B1939" s="39">
        <v>360</v>
      </c>
      <c r="C1939" s="39">
        <f>Matrix!B360</f>
        <v>0</v>
      </c>
      <c r="D1939" s="93">
        <f t="shared" si="327"/>
        <v>6.3</v>
      </c>
      <c r="E1939" s="121">
        <f>MAX(D1939:D1942)</f>
        <v>6.3</v>
      </c>
      <c r="F1939" s="97">
        <f>IF(E1939&gt;Max_Value,Max_Value,IF(E1939&lt;0,0,E1939))</f>
        <v>5</v>
      </c>
      <c r="G1939" s="39" t="str">
        <f>Matrix!C360</f>
        <v>VERBENA OFFICINALIS -- 用于皮肤和神经系统，沮丧，瘀伤，精疲力竭。 \ ]</v>
      </c>
    </row>
    <row r="1940" spans="1:7">
      <c r="A1940" s="94"/>
      <c r="B1940" s="39">
        <v>1381</v>
      </c>
      <c r="C1940" s="39">
        <f>Matrix!B1381</f>
        <v>0</v>
      </c>
      <c r="D1940" s="93">
        <f t="shared" si="327"/>
        <v>6.3</v>
      </c>
      <c r="G1940" s="39" t="str">
        <f>Matrix!C1381</f>
        <v>BUTYLATED HYDROXYTOULENE (BHT) -- 食物加入剂提示未愈的毒性暴露，治疗抑郁的情感药物，苯酚。 ]</v>
      </c>
    </row>
    <row r="1941" spans="1:7">
      <c r="A1941" s="94"/>
      <c r="B1941" s="39">
        <v>7757</v>
      </c>
      <c r="C1941" s="39">
        <f>Matrix!B7757</f>
        <v>0</v>
      </c>
      <c r="D1941" s="93">
        <f t="shared" si="327"/>
        <v>6.3</v>
      </c>
      <c r="G1941" s="39" t="str">
        <f>Matrix!C7757</f>
        <v>食品质腐剂--用于葡萄酒业和酒精工业，会导致过敏或中毒。 ]</v>
      </c>
    </row>
    <row r="1942" spans="1:7">
      <c r="A1942" s="94"/>
      <c r="B1942" s="39">
        <v>7759</v>
      </c>
      <c r="C1942" s="39">
        <f>Matrix!B7759</f>
        <v>0</v>
      </c>
      <c r="D1942" s="93">
        <f t="shared" si="327"/>
        <v>6.3</v>
      </c>
      <c r="G1942" s="39" t="str">
        <f>Matrix!C7759</f>
        <v>重亚硫酸盐--会引起过敏或使中毒加深。</v>
      </c>
    </row>
    <row r="1943" spans="1:7">
      <c r="A1943" s="94" t="s">
        <v>23653</v>
      </c>
      <c r="B1943" s="39">
        <v>1350</v>
      </c>
      <c r="C1943" s="39">
        <f>Matrix!B1350</f>
        <v>0</v>
      </c>
      <c r="D1943" s="93">
        <f t="shared" si="327"/>
        <v>6.3</v>
      </c>
      <c r="E1943" s="121">
        <f>MAX(D1943:D1946)</f>
        <v>6.3</v>
      </c>
      <c r="F1943" s="97">
        <f>IF(E1943&gt;Max_Value,Max_Value,IF(E1943&lt;0,0,E1943))</f>
        <v>5</v>
      </c>
      <c r="G1943" s="39" t="str">
        <f>Matrix!C1350</f>
        <v>FD&amp;C RED -- 食物色素加入剂提示敏感或是毒性暴露。</v>
      </c>
    </row>
    <row r="1944" spans="1:7">
      <c r="A1944" s="94"/>
      <c r="B1944" s="39">
        <v>1351</v>
      </c>
      <c r="C1944" s="39">
        <f>Matrix!B1351</f>
        <v>0</v>
      </c>
      <c r="D1944" s="93">
        <f t="shared" si="327"/>
        <v>6.3</v>
      </c>
      <c r="G1944" s="39" t="str">
        <f>Matrix!C1351</f>
        <v>FD&amp;C YELLOW (1X) -- 食物色素提示食物加入剂的敏感。</v>
      </c>
    </row>
    <row r="1945" spans="1:7">
      <c r="A1945" s="94"/>
      <c r="B1945" s="39">
        <v>1352</v>
      </c>
      <c r="C1945" s="39">
        <f>Matrix!B1352</f>
        <v>0</v>
      </c>
      <c r="D1945" s="93">
        <f t="shared" ref="D1945:D2008" si="329">ROUNDUP(ABS(75-C1945)/(Base_Value-3)*allergy_factor,1)</f>
        <v>6.3</v>
      </c>
      <c r="G1945" s="39" t="str">
        <f>Matrix!C1352</f>
        <v>FD&amp;C BLUE -- 食物色素和加入剂提示敏感或是毒性。</v>
      </c>
    </row>
    <row r="1946" spans="1:7">
      <c r="A1946" s="94"/>
      <c r="B1946" s="39">
        <v>6844</v>
      </c>
      <c r="C1946" s="39">
        <f>Matrix!B6844</f>
        <v>0</v>
      </c>
      <c r="D1946" s="93">
        <f t="shared" si="329"/>
        <v>6.3</v>
      </c>
      <c r="G1946" s="39" t="str">
        <f>Matrix!C6844</f>
        <v>TARTRAZINE （柠檬黄）-- 有毒的黄色食用色素。</v>
      </c>
    </row>
    <row r="1947" spans="1:7">
      <c r="A1947" s="94" t="s">
        <v>23807</v>
      </c>
      <c r="B1947" s="39">
        <v>53</v>
      </c>
      <c r="C1947" s="39">
        <f>Matrix!B53</f>
        <v>0</v>
      </c>
      <c r="D1947" s="93">
        <f t="shared" si="329"/>
        <v>6.3</v>
      </c>
      <c r="E1947" s="97">
        <f t="shared" ref="E1947:E1972" si="330">IF(D1947&gt;Max_Value,Max_Value,IF(D1947&lt;0,0,D1947))</f>
        <v>5</v>
      </c>
      <c r="F1947" s="98">
        <f>MAX(E1947,E1953,E1954,E1955,E1957,E1958,E1959,E1960,E1963,E1964,E1965,E1966,E1967,E1970,E1971,E1972)</f>
        <v>5</v>
      </c>
      <c r="G1947" s="39" t="str">
        <f>Matrix!C53</f>
        <v>花粉--为前列腺提供营养和加强氧化。</v>
      </c>
    </row>
    <row r="1948" spans="1:7">
      <c r="A1948" s="121">
        <f>MAX(D1947:D1972)</f>
        <v>6.3</v>
      </c>
      <c r="B1948" s="39">
        <v>841</v>
      </c>
      <c r="C1948" s="39">
        <f>Matrix!B841</f>
        <v>0</v>
      </c>
      <c r="D1948" s="93">
        <f t="shared" si="329"/>
        <v>6.3</v>
      </c>
      <c r="E1948" s="97">
        <f t="shared" si="330"/>
        <v>5</v>
      </c>
      <c r="G1948" s="39" t="str">
        <f>Matrix!C841</f>
        <v>蓝色肯塔基草-- 对花粉过敏或敏感。</v>
      </c>
    </row>
    <row r="1949" spans="1:7">
      <c r="A1949" s="97">
        <f>IF(A1948&gt;Max_Value,Max_Value,IF(A1948&lt;0,0,A1948))</f>
        <v>5</v>
      </c>
      <c r="B1949" s="39">
        <v>842</v>
      </c>
      <c r="C1949" s="39">
        <f>Matrix!B842</f>
        <v>0</v>
      </c>
      <c r="D1949" s="93">
        <f t="shared" si="329"/>
        <v>6.3</v>
      </c>
      <c r="E1949" s="97">
        <f t="shared" si="330"/>
        <v>5</v>
      </c>
      <c r="G1949" s="39" t="str">
        <f>Matrix!C842</f>
        <v>羊茅草-- 对花粉过敏或敏感。</v>
      </c>
    </row>
    <row r="1950" spans="1:7">
      <c r="A1950" s="94"/>
      <c r="B1950" s="39">
        <v>843</v>
      </c>
      <c r="C1950" s="39">
        <f>Matrix!B843</f>
        <v>0</v>
      </c>
      <c r="D1950" s="93">
        <f t="shared" si="329"/>
        <v>6.3</v>
      </c>
      <c r="E1950" s="97">
        <f t="shared" si="330"/>
        <v>5</v>
      </c>
      <c r="G1950" s="39" t="str">
        <f>Matrix!C843</f>
        <v>果树-- 对花粉过敏或敏感。</v>
      </c>
    </row>
    <row r="1951" spans="1:7">
      <c r="A1951" s="94"/>
      <c r="B1951" s="39">
        <v>844</v>
      </c>
      <c r="C1951" s="39">
        <f>Matrix!B844</f>
        <v>0</v>
      </c>
      <c r="D1951" s="93">
        <f t="shared" si="329"/>
        <v>6.3</v>
      </c>
      <c r="E1951" s="97">
        <f t="shared" si="330"/>
        <v>5</v>
      </c>
      <c r="G1951" s="39" t="str">
        <f>Matrix!C844</f>
        <v>黑麦-- 对花粉过敏或敏感。</v>
      </c>
    </row>
    <row r="1952" spans="1:7">
      <c r="A1952" s="94"/>
      <c r="B1952" s="39">
        <v>845</v>
      </c>
      <c r="C1952" s="39">
        <f>Matrix!B845</f>
        <v>0</v>
      </c>
      <c r="D1952" s="93">
        <f t="shared" si="329"/>
        <v>6.3</v>
      </c>
      <c r="E1952" s="97">
        <f t="shared" si="330"/>
        <v>5</v>
      </c>
      <c r="G1952" s="39" t="str">
        <f>Matrix!C845</f>
        <v>红三叶草-- 对花粉过敏或敏感，用于精神（大脑）疾病的情感药物。</v>
      </c>
    </row>
    <row r="1953" spans="1:7">
      <c r="A1953" s="94"/>
      <c r="B1953" s="39">
        <v>846</v>
      </c>
      <c r="C1953" s="39">
        <f>Matrix!B846</f>
        <v>0</v>
      </c>
      <c r="D1953" s="93">
        <f t="shared" si="329"/>
        <v>6.3</v>
      </c>
      <c r="E1953" s="97">
        <f t="shared" si="330"/>
        <v>5</v>
      </c>
      <c r="G1953" s="39" t="str">
        <f>Matrix!C846</f>
        <v>RED TOP -- 对花粉过敏或敏感。</v>
      </c>
    </row>
    <row r="1954" spans="1:7">
      <c r="A1954" s="94"/>
      <c r="B1954" s="39">
        <v>847</v>
      </c>
      <c r="C1954" s="39">
        <f>Matrix!B847</f>
        <v>0</v>
      </c>
      <c r="D1954" s="93">
        <f t="shared" si="329"/>
        <v>6.3</v>
      </c>
      <c r="E1954" s="97">
        <f t="shared" si="330"/>
        <v>5</v>
      </c>
      <c r="G1954" s="39" t="str">
        <f>Matrix!C847</f>
        <v>情人草 -- 对花粉过敏或敏感。</v>
      </c>
    </row>
    <row r="1955" spans="1:7">
      <c r="A1955" s="94"/>
      <c r="B1955" s="39">
        <v>848</v>
      </c>
      <c r="C1955" s="39">
        <f>Matrix!B848</f>
        <v>0</v>
      </c>
      <c r="D1955" s="93">
        <f t="shared" si="329"/>
        <v>6.3</v>
      </c>
      <c r="E1955" s="97">
        <f t="shared" si="330"/>
        <v>5</v>
      </c>
      <c r="G1955" s="39" t="str">
        <f>Matrix!C848</f>
        <v>梯牧草-- 缓解对花粉的过敏或敏感症状，消除疑虑的情感药物。</v>
      </c>
    </row>
    <row r="1956" spans="1:7">
      <c r="A1956" s="94"/>
      <c r="B1956" s="39">
        <v>850</v>
      </c>
      <c r="C1956" s="39">
        <f>Matrix!B850</f>
        <v>0</v>
      </c>
      <c r="D1956" s="93">
        <f t="shared" si="329"/>
        <v>6.3</v>
      </c>
      <c r="E1956" s="97">
        <f t="shared" si="330"/>
        <v>5</v>
      </c>
      <c r="G1956" s="39" t="str">
        <f>Matrix!C850</f>
        <v>山胡桃树, 山胡桃木-- 对花粉过敏或敏感，缓解丧失信心的情感药物。</v>
      </c>
    </row>
    <row r="1957" spans="1:7">
      <c r="A1957" s="94"/>
      <c r="B1957" s="39">
        <v>857</v>
      </c>
      <c r="C1957" s="39">
        <f>Matrix!B857</f>
        <v>0</v>
      </c>
      <c r="D1957" s="93">
        <f t="shared" si="329"/>
        <v>6.3</v>
      </c>
      <c r="E1957" s="97">
        <f t="shared" si="330"/>
        <v>5</v>
      </c>
      <c r="G1957" s="39" t="str">
        <f>Matrix!C857</f>
        <v>枫树-- 对花粉过敏或敏感，与个人成长停滞有关。</v>
      </c>
    </row>
    <row r="1958" spans="1:7">
      <c r="A1958" s="94"/>
      <c r="B1958" s="39">
        <v>876</v>
      </c>
      <c r="C1958" s="39">
        <f>Matrix!B876</f>
        <v>0</v>
      </c>
      <c r="D1958" s="93">
        <f t="shared" si="329"/>
        <v>6.3</v>
      </c>
      <c r="E1958" s="97">
        <f t="shared" si="330"/>
        <v>5</v>
      </c>
      <c r="G1958" s="39" t="str">
        <f>Matrix!C876</f>
        <v>夏日花粉-- 过敏，对与爱人之间矛盾释放的情感需求。</v>
      </c>
    </row>
    <row r="1959" spans="1:7">
      <c r="A1959" s="94"/>
      <c r="B1959" s="39">
        <v>877</v>
      </c>
      <c r="C1959" s="39">
        <f>Matrix!B877</f>
        <v>0</v>
      </c>
      <c r="D1959" s="93">
        <f t="shared" si="329"/>
        <v>6.3</v>
      </c>
      <c r="E1959" s="97">
        <f t="shared" si="330"/>
        <v>5</v>
      </c>
      <c r="G1959" s="39" t="str">
        <f>Matrix!C877</f>
        <v>夏日花粉-- 过敏或敏感，春天的花粉。</v>
      </c>
    </row>
    <row r="1960" spans="1:7">
      <c r="A1960" s="94"/>
      <c r="B1960" s="39">
        <v>878</v>
      </c>
      <c r="C1960" s="39">
        <f>Matrix!B878</f>
        <v>0</v>
      </c>
      <c r="D1960" s="93">
        <f t="shared" si="329"/>
        <v>6.3</v>
      </c>
      <c r="E1960" s="97">
        <f t="shared" si="330"/>
        <v>5</v>
      </c>
      <c r="G1960" s="39" t="str">
        <f>Matrix!C878</f>
        <v>海扇芒刺花粉-- 过敏或敏感，春天或夏天的花粉。</v>
      </c>
    </row>
    <row r="1961" spans="1:7">
      <c r="A1961" s="94"/>
      <c r="B1961" s="39">
        <v>879</v>
      </c>
      <c r="C1961" s="39">
        <f>Matrix!B879</f>
        <v>0</v>
      </c>
      <c r="D1961" s="93">
        <f t="shared" si="329"/>
        <v>6.3</v>
      </c>
      <c r="E1961" s="97">
        <f t="shared" si="330"/>
        <v>5</v>
      </c>
      <c r="G1961" s="39" t="str">
        <f>Matrix!C879</f>
        <v>雏菊花粉-- 过敏或敏感，春天或夏天的花粉。</v>
      </c>
    </row>
    <row r="1962" spans="1:7">
      <c r="A1962" s="94"/>
      <c r="B1962" s="39">
        <v>880</v>
      </c>
      <c r="C1962" s="39">
        <f>Matrix!B880</f>
        <v>0</v>
      </c>
      <c r="D1962" s="93">
        <f t="shared" si="329"/>
        <v>6.3</v>
      </c>
      <c r="E1962" s="97">
        <f t="shared" si="330"/>
        <v>5</v>
      </c>
      <c r="F1962" s="98">
        <f>MAX(E1962,E1968)</f>
        <v>5</v>
      </c>
      <c r="G1962" s="39" t="str">
        <f>Matrix!C880</f>
        <v>蒲公英花粉-- 可用于清肾（膀胱，尿道）。</v>
      </c>
    </row>
    <row r="1963" spans="1:7">
      <c r="A1963" s="94"/>
      <c r="B1963" s="39">
        <v>882</v>
      </c>
      <c r="C1963" s="39">
        <f>Matrix!B882</f>
        <v>0</v>
      </c>
      <c r="D1963" s="93">
        <f t="shared" si="329"/>
        <v>6.3</v>
      </c>
      <c r="E1963" s="97">
        <f t="shared" si="330"/>
        <v>5</v>
      </c>
      <c r="G1963" s="39" t="str">
        <f>Matrix!C882</f>
        <v>沼泽地的一种花粉-- 过敏或敏感。 ]</v>
      </c>
    </row>
    <row r="1964" spans="1:7">
      <c r="A1964" s="94"/>
      <c r="B1964" s="39">
        <v>883</v>
      </c>
      <c r="C1964" s="39">
        <f>Matrix!B883</f>
        <v>0</v>
      </c>
      <c r="D1964" s="93">
        <f t="shared" si="329"/>
        <v>6.3</v>
      </c>
      <c r="E1964" s="97">
        <f t="shared" si="330"/>
        <v>5</v>
      </c>
      <c r="G1964" s="39" t="str">
        <f>Matrix!C883</f>
        <v>艾蒿花粉-- 过敏或敏感。</v>
      </c>
    </row>
    <row r="1965" spans="1:7">
      <c r="A1965" s="94"/>
      <c r="B1965" s="39">
        <v>996</v>
      </c>
      <c r="C1965" s="39">
        <f>Matrix!B996</f>
        <v>0</v>
      </c>
      <c r="D1965" s="93">
        <f t="shared" si="329"/>
        <v>6.3</v>
      </c>
      <c r="E1965" s="97">
        <f t="shared" si="330"/>
        <v>5</v>
      </c>
      <c r="G1965" s="39" t="str">
        <f>Matrix!C996</f>
        <v>POLLEN (DR) -- 口服的抗原化合物，用于对花粉敏感。</v>
      </c>
    </row>
    <row r="1966" spans="1:7">
      <c r="A1966" s="94"/>
      <c r="B1966" s="39">
        <v>1577</v>
      </c>
      <c r="C1966" s="39">
        <f>Matrix!B1577</f>
        <v>0</v>
      </c>
      <c r="D1966" s="93">
        <f t="shared" si="329"/>
        <v>6.3</v>
      </c>
      <c r="E1966" s="97">
        <f t="shared" si="330"/>
        <v>5</v>
      </c>
      <c r="G1966" s="39" t="str">
        <f>Matrix!C1577</f>
        <v>花粉--过敏敏感或是毒性反应，避免接触，注意脱敏。</v>
      </c>
    </row>
    <row r="1967" spans="1:7">
      <c r="A1967" s="94"/>
      <c r="B1967" s="39">
        <v>1656</v>
      </c>
      <c r="C1967" s="39">
        <f>Matrix!B1656</f>
        <v>0</v>
      </c>
      <c r="D1967" s="93">
        <f t="shared" si="329"/>
        <v>6.3</v>
      </c>
      <c r="E1967" s="97">
        <f t="shared" si="330"/>
        <v>5</v>
      </c>
      <c r="G1967" s="39" t="str">
        <f>Matrix!C1656</f>
        <v>花粉热-- 过敏敏感或是毒性反应，避免接触并注意脱敏治疗。</v>
      </c>
    </row>
    <row r="1968" spans="1:7">
      <c r="A1968" s="94"/>
      <c r="B1968" s="39">
        <v>1657</v>
      </c>
      <c r="C1968" s="39">
        <f>Matrix!B1657</f>
        <v>0</v>
      </c>
      <c r="D1968" s="93">
        <f t="shared" si="329"/>
        <v>6.3</v>
      </c>
      <c r="E1968" s="97">
        <f t="shared" si="330"/>
        <v>5</v>
      </c>
      <c r="G1968" s="39" t="str">
        <f>Matrix!C1657</f>
        <v>蒲公英花粉--过敏敏感或是毒性反应，避免接触，注意脱敏。</v>
      </c>
    </row>
    <row r="1969" spans="1:8">
      <c r="A1969" s="94"/>
      <c r="B1969" s="39">
        <v>1658</v>
      </c>
      <c r="C1969" s="39">
        <f>Matrix!B1658</f>
        <v>0</v>
      </c>
      <c r="D1969" s="93">
        <f t="shared" si="329"/>
        <v>6.3</v>
      </c>
      <c r="E1969" s="97">
        <f t="shared" si="330"/>
        <v>5</v>
      </c>
      <c r="G1969" s="39" t="str">
        <f>Matrix!C1658</f>
        <v>雏菊花粉--过敏敏感或是毒性反应，注意避免接触并脱敏。</v>
      </c>
    </row>
    <row r="1970" spans="1:8">
      <c r="A1970" s="94"/>
      <c r="B1970" s="39">
        <v>1660</v>
      </c>
      <c r="C1970" s="39">
        <f>Matrix!B1660</f>
        <v>0</v>
      </c>
      <c r="D1970" s="93">
        <f t="shared" si="329"/>
        <v>6.3</v>
      </c>
      <c r="E1970" s="97">
        <f t="shared" si="330"/>
        <v>5</v>
      </c>
      <c r="G1970" s="39" t="str">
        <f>Matrix!C1660</f>
        <v>藜属--过敏敏感或是毒性反应，避免接触，注意脱敏。</v>
      </c>
    </row>
    <row r="1971" spans="1:8">
      <c r="A1971" s="94"/>
      <c r="B1971" s="39">
        <v>1661</v>
      </c>
      <c r="C1971" s="39">
        <f>Matrix!B1661</f>
        <v>0</v>
      </c>
      <c r="D1971" s="93">
        <f t="shared" si="329"/>
        <v>6.3</v>
      </c>
      <c r="E1971" s="97">
        <f t="shared" si="330"/>
        <v>5</v>
      </c>
      <c r="G1971" s="39" t="str">
        <f>Matrix!C1661</f>
        <v>麦芽汁 -- 过敏敏感或是毒性反应，避免接触，注意脱敏。</v>
      </c>
    </row>
    <row r="1972" spans="1:8">
      <c r="A1972" s="94"/>
      <c r="B1972" s="39">
        <v>6803</v>
      </c>
      <c r="C1972" s="39">
        <f>Matrix!B6803</f>
        <v>0</v>
      </c>
      <c r="D1972" s="93">
        <f t="shared" si="329"/>
        <v>6.3</v>
      </c>
      <c r="E1972" s="97">
        <f t="shared" si="330"/>
        <v>5</v>
      </c>
      <c r="G1972" s="39" t="str">
        <f>Matrix!C6803</f>
        <v>POLLEN-COMPOSITUM -- 呼吸(肺部)过敏。 ]</v>
      </c>
    </row>
    <row r="1973" spans="1:8">
      <c r="A1973" s="94" t="s">
        <v>23808</v>
      </c>
      <c r="B1973" s="39">
        <v>2848</v>
      </c>
      <c r="C1973" s="39">
        <f>Matrix!B2848</f>
        <v>0</v>
      </c>
      <c r="D1973" s="93">
        <f t="shared" si="329"/>
        <v>6.3</v>
      </c>
      <c r="E1973" s="121">
        <f>MAX(D1973:D1976)</f>
        <v>6.3</v>
      </c>
      <c r="F1973" s="97">
        <f>IF(E1973&gt;Max_Value,Max_Value,IF(E1973&lt;0,0,E1973))</f>
        <v>5</v>
      </c>
      <c r="G1973" s="39" t="str">
        <f>Matrix!C2848</f>
        <v>PERFUME -- 香水, 敏感或毒性暴露。</v>
      </c>
    </row>
    <row r="1974" spans="1:8">
      <c r="A1974" s="94"/>
      <c r="B1974" s="39">
        <v>3767</v>
      </c>
      <c r="C1974" s="39">
        <f>Matrix!B3767</f>
        <v>0</v>
      </c>
      <c r="D1974" s="93">
        <f t="shared" si="329"/>
        <v>6.3</v>
      </c>
      <c r="G1974" s="39" t="str">
        <f>Matrix!C3767</f>
        <v>SYNTHETIC DESIGNER AROMATICS -- 对香水过敏。</v>
      </c>
    </row>
    <row r="1975" spans="1:8">
      <c r="A1975" s="94"/>
      <c r="B1975" s="39">
        <v>8453</v>
      </c>
      <c r="C1975" s="39">
        <f>Matrix!B8453</f>
        <v>0</v>
      </c>
      <c r="D1975" s="93">
        <f t="shared" si="329"/>
        <v>6.3</v>
      </c>
      <c r="G1975" s="39" t="str">
        <f>Matrix!C8453</f>
        <v>PERFUME MIX -- 化学毒素提取物</v>
      </c>
    </row>
    <row r="1976" spans="1:8">
      <c r="A1976" s="94"/>
      <c r="B1976" s="39">
        <v>9473</v>
      </c>
      <c r="C1976" s="39">
        <f>Matrix!B9473</f>
        <v>0</v>
      </c>
      <c r="D1976" s="93">
        <f t="shared" si="329"/>
        <v>6.3</v>
      </c>
      <c r="G1976" s="39" t="str">
        <f>Matrix!C9473</f>
        <v>香精混合物--顺势疗法方剂，提示接触过毒性物质。</v>
      </c>
    </row>
    <row r="1977" spans="1:8">
      <c r="A1977" s="94" t="s">
        <v>23654</v>
      </c>
      <c r="B1977" s="39">
        <v>827</v>
      </c>
      <c r="C1977" s="39">
        <f>Matrix!B827</f>
        <v>0</v>
      </c>
      <c r="D1977" s="93">
        <f t="shared" si="329"/>
        <v>6.3</v>
      </c>
      <c r="E1977" s="97">
        <f t="shared" ref="E1977:E1993" si="331">IF(D1977&gt;Max_Value,Max_Value,IF(D1977&lt;0,0,D1977))</f>
        <v>5</v>
      </c>
      <c r="G1977" s="39" t="str">
        <f>Matrix!C827</f>
        <v>室内粉尘,尘埃-- 过敏或敏感。</v>
      </c>
      <c r="H1977" t="s">
        <v>23812</v>
      </c>
    </row>
    <row r="1978" spans="1:8">
      <c r="A1978" s="121">
        <f>MAX(D1977:D1993)</f>
        <v>6.3</v>
      </c>
      <c r="B1978" s="39">
        <v>828</v>
      </c>
      <c r="C1978" s="39">
        <f>Matrix!B828</f>
        <v>0</v>
      </c>
      <c r="D1978" s="93">
        <f t="shared" si="329"/>
        <v>6.3</v>
      </c>
      <c r="E1978" s="97">
        <f t="shared" si="331"/>
        <v>5</v>
      </c>
      <c r="G1978" s="39" t="str">
        <f>Matrix!C828</f>
        <v>床垫粉尘-- 过敏或敏感。</v>
      </c>
      <c r="H1978" t="s">
        <v>23813</v>
      </c>
    </row>
    <row r="1979" spans="1:8">
      <c r="A1979" s="97">
        <f>IF(A1978&gt;Max_Value,Max_Value,IF(A1978&lt;0,0,A1978))</f>
        <v>5</v>
      </c>
      <c r="B1979" s="39">
        <v>829</v>
      </c>
      <c r="C1979" s="39">
        <f>Matrix!B829</f>
        <v>0</v>
      </c>
      <c r="D1979" s="93">
        <f t="shared" si="329"/>
        <v>6.3</v>
      </c>
      <c r="E1979" s="97">
        <f t="shared" si="331"/>
        <v>5</v>
      </c>
      <c r="G1979" s="39" t="str">
        <f>Matrix!C829</f>
        <v>地毯灰尘-- 过敏或敏感。</v>
      </c>
      <c r="H1979" t="s">
        <v>23814</v>
      </c>
    </row>
    <row r="1980" spans="1:8">
      <c r="A1980" s="94"/>
      <c r="B1980" s="39">
        <v>830</v>
      </c>
      <c r="C1980" s="39">
        <f>Matrix!B830</f>
        <v>0</v>
      </c>
      <c r="D1980" s="93">
        <f t="shared" si="329"/>
        <v>6.3</v>
      </c>
      <c r="E1980" s="97">
        <f t="shared" si="331"/>
        <v>5</v>
      </c>
      <c r="G1980" s="39" t="str">
        <f>Matrix!C830</f>
        <v>室内装修粉尘-- 过敏或敏感。</v>
      </c>
      <c r="H1980" t="s">
        <v>23815</v>
      </c>
    </row>
    <row r="1981" spans="1:8">
      <c r="A1981" s="94"/>
      <c r="B1981" s="39">
        <v>837</v>
      </c>
      <c r="C1981" s="39">
        <f>Matrix!B837</f>
        <v>0</v>
      </c>
      <c r="D1981" s="93">
        <f t="shared" si="329"/>
        <v>6.3</v>
      </c>
      <c r="E1981" s="97">
        <f t="shared" si="331"/>
        <v>5</v>
      </c>
      <c r="F1981" s="98">
        <f>MAX(E1981,E1988)</f>
        <v>5</v>
      </c>
      <c r="G1981" s="39" t="str">
        <f>Matrix!C837</f>
        <v>玉米粉尘-- 过敏或敏感，提示神经问题或神经虚弱。如果是B型血者，请搜索玉米，再进行具体解释。</v>
      </c>
      <c r="H1981" t="s">
        <v>23816</v>
      </c>
    </row>
    <row r="1982" spans="1:8">
      <c r="A1982" s="94"/>
      <c r="B1982" s="39">
        <v>838</v>
      </c>
      <c r="C1982" s="39">
        <f>Matrix!B838</f>
        <v>0</v>
      </c>
      <c r="D1982" s="93">
        <f t="shared" si="329"/>
        <v>6.3</v>
      </c>
      <c r="E1982" s="97">
        <f t="shared" si="331"/>
        <v>5</v>
      </c>
      <c r="G1982" s="39" t="str">
        <f>Matrix!C838</f>
        <v>小麦粉尘-- 过敏或敏感，提示结肠肠内（肠道，肠）敏感。如果是B型血者，请搜索小麦，再进行具体解释。</v>
      </c>
      <c r="H1982" t="s">
        <v>23817</v>
      </c>
    </row>
    <row r="1983" spans="1:8">
      <c r="A1983" s="94"/>
      <c r="B1983" s="39">
        <v>1565</v>
      </c>
      <c r="C1983" s="39">
        <f>Matrix!B1565</f>
        <v>0</v>
      </c>
      <c r="D1983" s="93">
        <f t="shared" si="329"/>
        <v>6.3</v>
      </c>
      <c r="E1983" s="97">
        <f t="shared" si="331"/>
        <v>5</v>
      </c>
      <c r="G1983" s="39" t="str">
        <f>Matrix!C1565</f>
        <v>毛皮地毯尘埃--房间内人皮屑过多，引起的过敏，会导致不育。</v>
      </c>
      <c r="H1983" t="s">
        <v>13616</v>
      </c>
    </row>
    <row r="1984" spans="1:8">
      <c r="A1984" s="94"/>
      <c r="B1984" s="39">
        <v>1566</v>
      </c>
      <c r="C1984" s="39">
        <f>Matrix!B1566</f>
        <v>0</v>
      </c>
      <c r="D1984" s="93">
        <f t="shared" si="329"/>
        <v>6.3</v>
      </c>
      <c r="E1984" s="97">
        <f t="shared" si="331"/>
        <v>5</v>
      </c>
      <c r="G1984" s="39" t="str">
        <f>Matrix!C1566</f>
        <v>DUST MIX - MATTRESS -- 床褥之尘埃 ,人体皮肤占家尘的50％，过敏会导致不育。</v>
      </c>
      <c r="H1984" t="s">
        <v>13617</v>
      </c>
    </row>
    <row r="1985" spans="1:8">
      <c r="A1985" s="94"/>
      <c r="B1985" s="39">
        <v>1567</v>
      </c>
      <c r="C1985" s="39">
        <f>Matrix!B1567</f>
        <v>0</v>
      </c>
      <c r="D1985" s="93">
        <f t="shared" si="329"/>
        <v>6.3</v>
      </c>
      <c r="E1985" s="97">
        <f t="shared" si="331"/>
        <v>5</v>
      </c>
      <c r="G1985" s="39" t="str">
        <f>Matrix!C1567</f>
        <v>房间灰尘-- 人体皮肤占家尘的50％，过敏会导致不育。</v>
      </c>
      <c r="H1985" t="s">
        <v>13618</v>
      </c>
    </row>
    <row r="1986" spans="1:8">
      <c r="A1986" s="94"/>
      <c r="B1986" s="39">
        <v>1568</v>
      </c>
      <c r="C1986" s="39">
        <f>Matrix!B1568</f>
        <v>0</v>
      </c>
      <c r="D1986" s="93">
        <f t="shared" si="329"/>
        <v>6.3</v>
      </c>
      <c r="E1986" s="97">
        <f t="shared" si="331"/>
        <v>5</v>
      </c>
      <c r="G1986" s="39" t="str">
        <f>Matrix!C1568</f>
        <v>室内装修灰尘--房间内人皮屑过多，引起的过敏，会导致不育。</v>
      </c>
      <c r="H1986" t="s">
        <v>13619</v>
      </c>
    </row>
    <row r="1987" spans="1:8">
      <c r="A1987" s="94"/>
      <c r="B1987" s="39">
        <v>1583</v>
      </c>
      <c r="C1987" s="39">
        <f>Matrix!B1583</f>
        <v>0</v>
      </c>
      <c r="D1987" s="93">
        <f t="shared" si="329"/>
        <v>6.3</v>
      </c>
      <c r="E1987" s="97">
        <f t="shared" si="331"/>
        <v>5</v>
      </c>
      <c r="G1987" s="39" t="str">
        <f>Matrix!C1583</f>
        <v>小麦面粉粉尘-- 过敏敏感或是毒性反应，避免接触，注意脱敏。</v>
      </c>
      <c r="H1987" t="s">
        <v>13634</v>
      </c>
    </row>
    <row r="1988" spans="1:8">
      <c r="A1988" s="94"/>
      <c r="B1988" s="39">
        <v>1584</v>
      </c>
      <c r="C1988" s="39">
        <f>Matrix!B1584</f>
        <v>0</v>
      </c>
      <c r="D1988" s="93">
        <f t="shared" si="329"/>
        <v>6.3</v>
      </c>
      <c r="E1988" s="97">
        <f t="shared" si="331"/>
        <v>5</v>
      </c>
      <c r="G1988" s="39" t="str">
        <f>Matrix!C1584</f>
        <v>玉米粉(粟米粉)--过敏敏感或是毒性反应，避免接触，注意脱敏。</v>
      </c>
      <c r="H1988" t="s">
        <v>23818</v>
      </c>
    </row>
    <row r="1989" spans="1:8">
      <c r="A1989" s="94"/>
      <c r="B1989" s="39">
        <v>8391</v>
      </c>
      <c r="C1989" s="39">
        <f>Matrix!B8391</f>
        <v>0</v>
      </c>
      <c r="D1989" s="93">
        <f t="shared" si="329"/>
        <v>6.3</v>
      </c>
      <c r="E1989" s="97">
        <f t="shared" si="331"/>
        <v>5</v>
      </c>
      <c r="G1989" s="39" t="str">
        <f>Matrix!C8391</f>
        <v>羊群-- 尘埃提取物</v>
      </c>
      <c r="H1989" t="s">
        <v>20091</v>
      </c>
    </row>
    <row r="1990" spans="1:8">
      <c r="A1990" s="94"/>
      <c r="B1990" s="39">
        <v>8392</v>
      </c>
      <c r="C1990" s="39">
        <f>Matrix!B8392</f>
        <v>0</v>
      </c>
      <c r="D1990" s="93">
        <f t="shared" si="329"/>
        <v>6.3</v>
      </c>
      <c r="E1990" s="97">
        <f t="shared" si="331"/>
        <v>5</v>
      </c>
      <c r="F1990" s="98">
        <f>MAX(E1990,E1991,E1992)</f>
        <v>5</v>
      </c>
      <c r="G1990" s="39" t="str">
        <f>Matrix!C8392</f>
        <v>干草--尘埃提取物</v>
      </c>
      <c r="H1990" t="s">
        <v>23819</v>
      </c>
    </row>
    <row r="1991" spans="1:8">
      <c r="A1991" s="94"/>
      <c r="B1991" s="39">
        <v>8395</v>
      </c>
      <c r="C1991" s="39">
        <f>Matrix!B8395</f>
        <v>0</v>
      </c>
      <c r="D1991" s="93">
        <f t="shared" si="329"/>
        <v>6.3</v>
      </c>
      <c r="E1991" s="97">
        <f t="shared" si="331"/>
        <v>5</v>
      </c>
      <c r="G1991" s="39" t="str">
        <f>Matrix!C8395</f>
        <v>秸杆尘土-- 尘埃提取物</v>
      </c>
      <c r="H1991" t="s">
        <v>20094</v>
      </c>
    </row>
    <row r="1992" spans="1:8">
      <c r="A1992" s="94"/>
      <c r="B1992" s="39">
        <v>9412</v>
      </c>
      <c r="C1992" s="39">
        <f>Matrix!B9412</f>
        <v>0</v>
      </c>
      <c r="D1992" s="93">
        <f t="shared" si="329"/>
        <v>6.3</v>
      </c>
      <c r="E1992" s="97">
        <f t="shared" si="331"/>
        <v>5</v>
      </c>
      <c r="G1992" s="39" t="str">
        <f>Matrix!C9412</f>
        <v>甘草灰--治疗过敏的方剂</v>
      </c>
      <c r="H1992" t="s">
        <v>21061</v>
      </c>
    </row>
    <row r="1993" spans="1:8">
      <c r="A1993" s="94"/>
      <c r="B1993" s="39">
        <v>9429</v>
      </c>
      <c r="C1993" s="39">
        <f>Matrix!B9429</f>
        <v>0</v>
      </c>
      <c r="D1993" s="93">
        <f t="shared" si="329"/>
        <v>6.3</v>
      </c>
      <c r="E1993" s="97">
        <f t="shared" si="331"/>
        <v>5</v>
      </c>
      <c r="F1993" s="98">
        <f>MAX(E1993,E1983,E1984,E1989,)</f>
        <v>5</v>
      </c>
      <c r="G1993" s="39" t="str">
        <f>Matrix!C9429</f>
        <v>灰--治疗过敏的方剂</v>
      </c>
      <c r="H1993" t="s">
        <v>23820</v>
      </c>
    </row>
    <row r="1994" spans="1:8">
      <c r="A1994" s="94" t="s">
        <v>23809</v>
      </c>
      <c r="B1994" s="39">
        <v>8393</v>
      </c>
      <c r="C1994" s="39">
        <f>Matrix!B8393</f>
        <v>0</v>
      </c>
      <c r="D1994" s="93">
        <f t="shared" si="329"/>
        <v>6.3</v>
      </c>
      <c r="E1994" s="121">
        <f>MAX(D1994:D1997)</f>
        <v>6.3</v>
      </c>
      <c r="F1994" s="97">
        <f>IF(E1994&gt;Max_Value,Max_Value,IF(E1994&lt;0,0,E1994))</f>
        <v>5</v>
      </c>
      <c r="G1994" s="39" t="str">
        <f>Matrix!C8393</f>
        <v>螨-- 尘埃提取物 *</v>
      </c>
    </row>
    <row r="1995" spans="1:8">
      <c r="A1995" s="94"/>
      <c r="B1995" s="39">
        <v>8394</v>
      </c>
      <c r="C1995" s="39">
        <f>Matrix!B8394</f>
        <v>0</v>
      </c>
      <c r="D1995" s="93">
        <f t="shared" si="329"/>
        <v>6.3</v>
      </c>
      <c r="G1995" s="39" t="str">
        <f>Matrix!C8394</f>
        <v>螨-- 尘埃提取物 *</v>
      </c>
    </row>
    <row r="1996" spans="1:8">
      <c r="A1996" s="94"/>
      <c r="B1996" s="39">
        <v>9413</v>
      </c>
      <c r="C1996" s="39">
        <f>Matrix!B9413</f>
        <v>0</v>
      </c>
      <c r="D1996" s="93">
        <f t="shared" si="329"/>
        <v>6.3</v>
      </c>
      <c r="G1996" s="39" t="str">
        <f>Matrix!C9413</f>
        <v>螨--治疗过敏的方剂</v>
      </c>
    </row>
    <row r="1997" spans="1:8">
      <c r="A1997" s="94"/>
      <c r="B1997" s="39">
        <v>9414</v>
      </c>
      <c r="C1997" s="39">
        <f>Matrix!B9414</f>
        <v>0</v>
      </c>
      <c r="D1997" s="93">
        <f t="shared" si="329"/>
        <v>6.3</v>
      </c>
      <c r="G1997" s="39" t="str">
        <f>Matrix!C9414</f>
        <v>螨--治疗过敏的方剂</v>
      </c>
    </row>
    <row r="1998" spans="1:8">
      <c r="A1998" s="94" t="s">
        <v>23655</v>
      </c>
      <c r="B1998" s="39">
        <v>471</v>
      </c>
      <c r="C1998" s="39">
        <f>Matrix!B471</f>
        <v>0</v>
      </c>
      <c r="D1998" s="93">
        <f t="shared" si="329"/>
        <v>6.3</v>
      </c>
      <c r="E1998" s="121">
        <f>MAX(D1998:D2005)</f>
        <v>6.3</v>
      </c>
      <c r="F1998" s="97">
        <f>IF(E1998&gt;Max_Value,Max_Value,IF(E1998&lt;0,0,E1998))</f>
        <v>5</v>
      </c>
      <c r="G1998" s="39" t="str">
        <f>Matrix!C471</f>
        <v>汽油--提示环境毒性，与现代社会冲突有情感联系。</v>
      </c>
    </row>
    <row r="1999" spans="1:8">
      <c r="A1999" s="94"/>
      <c r="B1999" s="39">
        <v>1522</v>
      </c>
      <c r="C1999" s="39">
        <f>Matrix!B1522</f>
        <v>0</v>
      </c>
      <c r="D1999" s="93">
        <f t="shared" si="329"/>
        <v>6.3</v>
      </c>
      <c r="G1999" s="39" t="str">
        <f>Matrix!C1522</f>
        <v>沥青;柏油--过敏反应，环境毒性，肝和肾中毒。</v>
      </c>
    </row>
    <row r="2000" spans="1:8">
      <c r="A2000" s="94"/>
      <c r="B2000" s="39">
        <v>8447</v>
      </c>
      <c r="C2000" s="39">
        <f>Matrix!B8447</f>
        <v>0</v>
      </c>
      <c r="D2000" s="93">
        <f t="shared" si="329"/>
        <v>6.3</v>
      </c>
      <c r="G2000" s="39" t="str">
        <f>Matrix!C8447</f>
        <v>DIESEL FUMES -- 化学毒素提取物</v>
      </c>
    </row>
    <row r="2001" spans="1:7">
      <c r="A2001" s="94"/>
      <c r="B2001" s="39">
        <v>8450</v>
      </c>
      <c r="C2001" s="39">
        <f>Matrix!B8450</f>
        <v>0</v>
      </c>
      <c r="D2001" s="93">
        <f t="shared" si="329"/>
        <v>6.3</v>
      </c>
      <c r="G2001" s="39" t="str">
        <f>Matrix!C8450</f>
        <v>GAS (NORTH SEA) FUMES -- 化学毒素提取物</v>
      </c>
    </row>
    <row r="2002" spans="1:7">
      <c r="A2002" s="94"/>
      <c r="B2002" s="39">
        <v>8454</v>
      </c>
      <c r="C2002" s="39">
        <f>Matrix!B8454</f>
        <v>0</v>
      </c>
      <c r="D2002" s="93">
        <f t="shared" si="329"/>
        <v>6.3</v>
      </c>
      <c r="G2002" s="39" t="str">
        <f>Matrix!C8454</f>
        <v>PETROL FUMES -- 化学毒素提取物</v>
      </c>
    </row>
    <row r="2003" spans="1:7">
      <c r="A2003" s="94"/>
      <c r="B2003" s="39">
        <v>9467</v>
      </c>
      <c r="C2003" s="39">
        <f>Matrix!B9467</f>
        <v>0</v>
      </c>
      <c r="D2003" s="93">
        <f t="shared" si="329"/>
        <v>6.3</v>
      </c>
      <c r="G2003" s="39" t="str">
        <f>Matrix!C9467</f>
        <v>柴油--治疗过敏的方剂</v>
      </c>
    </row>
    <row r="2004" spans="1:7">
      <c r="A2004" s="94"/>
      <c r="B2004" s="39">
        <v>9470</v>
      </c>
      <c r="C2004" s="39">
        <f>Matrix!B9470</f>
        <v>0</v>
      </c>
      <c r="D2004" s="93">
        <f t="shared" si="329"/>
        <v>6.3</v>
      </c>
      <c r="G2004" s="39" t="str">
        <f>Matrix!C9470</f>
        <v>汽油、瓦斯--治疗过敏的方剂</v>
      </c>
    </row>
    <row r="2005" spans="1:7">
      <c r="A2005" s="94"/>
      <c r="B2005" s="39">
        <v>9474</v>
      </c>
      <c r="C2005" s="39">
        <f>Matrix!B9474</f>
        <v>0</v>
      </c>
      <c r="D2005" s="93">
        <f t="shared" si="329"/>
        <v>6.3</v>
      </c>
      <c r="G2005" s="39" t="str">
        <f>Matrix!C9474</f>
        <v>汽油--治疗过敏的方剂，提示环境或者毒性物质接触</v>
      </c>
    </row>
    <row r="2006" spans="1:7">
      <c r="A2006" s="94" t="s">
        <v>23810</v>
      </c>
      <c r="B2006" s="39">
        <v>799</v>
      </c>
      <c r="C2006" s="39">
        <f>Matrix!B799</f>
        <v>0</v>
      </c>
      <c r="D2006" s="93">
        <f t="shared" si="329"/>
        <v>6.3</v>
      </c>
      <c r="E2006" s="121">
        <f>MAX(D2006:D2018)</f>
        <v>6.3</v>
      </c>
      <c r="F2006" s="97">
        <f>IF(E2006&gt;Max_Value,Max_Value,IF(E2006&lt;0,0,E2006))</f>
        <v>5</v>
      </c>
      <c r="G2006" s="39" t="str">
        <f>Matrix!C799</f>
        <v>SMOKERS VITAMIN -- 吸烟者维生素，用于由抽烟而导致衰竭的尼古丁抽吸者。 ]</v>
      </c>
    </row>
    <row r="2007" spans="1:7">
      <c r="A2007" s="94"/>
      <c r="B2007" s="39">
        <v>900</v>
      </c>
      <c r="C2007" s="39">
        <f>Matrix!B900</f>
        <v>0</v>
      </c>
      <c r="D2007" s="93">
        <f t="shared" si="329"/>
        <v>6.3</v>
      </c>
      <c r="G2007" s="39" t="str">
        <f>Matrix!C900</f>
        <v>烟草--过敏或敏感，抽烟，尼古丁，提示肺部和身体细胞中的毒素堆积，成瘾性。</v>
      </c>
    </row>
    <row r="2008" spans="1:7">
      <c r="A2008" s="94"/>
      <c r="B2008" s="39">
        <v>1375</v>
      </c>
      <c r="C2008" s="39">
        <f>Matrix!B1375</f>
        <v>0</v>
      </c>
      <c r="D2008" s="93">
        <f t="shared" si="329"/>
        <v>6.3</v>
      </c>
      <c r="G2008" s="39" t="str">
        <f>Matrix!C1375</f>
        <v>ANTHRACOSIS -- 肺部的碳，作为煤，灰尘，烟，或是污染提示肺疾病或是危险。 ]</v>
      </c>
    </row>
    <row r="2009" spans="1:7">
      <c r="A2009" s="94"/>
      <c r="B2009" s="39">
        <v>1703</v>
      </c>
      <c r="C2009" s="39">
        <f>Matrix!B1703</f>
        <v>0</v>
      </c>
      <c r="D2009" s="93">
        <f t="shared" ref="D2009:D2056" si="332">ROUNDUP(ABS(75-C2009)/(Base_Value-3)*allergy_factor,1)</f>
        <v>6.3</v>
      </c>
      <c r="G2009" s="39" t="str">
        <f>Matrix!C1703</f>
        <v>烟草--可能对此过敏。反映肺部及身体细胞受污染。</v>
      </c>
    </row>
    <row r="2010" spans="1:7">
      <c r="A2010" s="94"/>
      <c r="B2010" s="39">
        <v>4627</v>
      </c>
      <c r="C2010" s="39">
        <f>Matrix!B4627</f>
        <v>0</v>
      </c>
      <c r="D2010" s="93">
        <f t="shared" si="332"/>
        <v>6.3</v>
      </c>
      <c r="G2010" s="39" t="str">
        <f>Matrix!C4627</f>
        <v>(FE) TREE TOBACCO（烟草） -- 无烟。</v>
      </c>
    </row>
    <row r="2011" spans="1:7">
      <c r="A2011" s="94"/>
      <c r="B2011" s="39">
        <v>6690</v>
      </c>
      <c r="C2011" s="39">
        <f>Matrix!B6690</f>
        <v>0</v>
      </c>
      <c r="D2011" s="93">
        <f t="shared" si="332"/>
        <v>6.3</v>
      </c>
      <c r="G2011" s="39" t="str">
        <f>Matrix!C6690</f>
        <v>过敏方.34 -- 烟雾。 GUNA s.r.l., MILANO (ALR)</v>
      </c>
    </row>
    <row r="2012" spans="1:7">
      <c r="A2012" s="94"/>
      <c r="B2012" s="39">
        <v>8445</v>
      </c>
      <c r="C2012" s="39">
        <f>Matrix!B8445</f>
        <v>0</v>
      </c>
      <c r="D2012" s="93">
        <f t="shared" si="332"/>
        <v>6.3</v>
      </c>
      <c r="G2012" s="39" t="str">
        <f>Matrix!C8445</f>
        <v>CIGARETTE SOMOKE -- 烟草尼古丁。 化学毒素提取物 ]</v>
      </c>
    </row>
    <row r="2013" spans="1:7">
      <c r="A2013" s="94"/>
      <c r="B2013" s="39">
        <v>8446</v>
      </c>
      <c r="C2013" s="39">
        <f>Matrix!B8446</f>
        <v>0</v>
      </c>
      <c r="D2013" s="93">
        <f t="shared" si="332"/>
        <v>6.3</v>
      </c>
      <c r="G2013" s="39" t="str">
        <f>Matrix!C8446</f>
        <v>CIGARRETE TOBACCO -- 尼古丁，吸烟。 化学毒素提取物 ]</v>
      </c>
    </row>
    <row r="2014" spans="1:7">
      <c r="A2014" s="94"/>
      <c r="B2014" s="39">
        <v>8867</v>
      </c>
      <c r="C2014" s="39">
        <f>Matrix!B8867</f>
        <v>0</v>
      </c>
      <c r="D2014" s="93">
        <f t="shared" si="332"/>
        <v>6.3</v>
      </c>
      <c r="G2014" s="39" t="str">
        <f>Matrix!C8867</f>
        <v>METAPLASIA -- 用不同的细胞类型转化或代替一种细胞类型，上皮纤毛组织，在慢性支气管炎（肺）、吸烟者、鼻窦、或维生素A缺乏症的气管/支气管内。 } ]</v>
      </c>
    </row>
    <row r="2015" spans="1:7">
      <c r="A2015" s="94"/>
      <c r="B2015" s="39">
        <v>9465</v>
      </c>
      <c r="C2015" s="39">
        <f>Matrix!B9465</f>
        <v>0</v>
      </c>
      <c r="D2015" s="93">
        <f t="shared" si="332"/>
        <v>6.3</v>
      </c>
      <c r="G2015" s="39" t="str">
        <f>Matrix!C9465</f>
        <v>烟--治疗过敏的方剂</v>
      </c>
    </row>
    <row r="2016" spans="1:7">
      <c r="A2016" s="94"/>
      <c r="B2016" s="39">
        <v>9466</v>
      </c>
      <c r="C2016" s="39">
        <f>Matrix!B9466</f>
        <v>0</v>
      </c>
      <c r="D2016" s="93">
        <f t="shared" si="332"/>
        <v>6.3</v>
      </c>
      <c r="G2016" s="39" t="str">
        <f>Matrix!C9466</f>
        <v>烟草, 香烟--治疗过敏的方剂</v>
      </c>
    </row>
    <row r="2017" spans="1:7">
      <c r="A2017" s="94"/>
      <c r="B2017" s="39">
        <v>9584</v>
      </c>
      <c r="C2017" s="39">
        <f>Matrix!B9584</f>
        <v>0</v>
      </c>
      <c r="D2017" s="93">
        <f t="shared" si="332"/>
        <v>6.3</v>
      </c>
      <c r="G2017" s="39" t="str">
        <f>Matrix!C9584</f>
        <v>TOBACCO S-18/homeopatic formula allergy(过敏顺势疗法配方)/APEX ENERGETICS</v>
      </c>
    </row>
    <row r="2018" spans="1:7">
      <c r="A2018" s="94"/>
      <c r="B2018" s="39">
        <v>9687</v>
      </c>
      <c r="C2018" s="39">
        <f>Matrix!B9687</f>
        <v>0</v>
      </c>
      <c r="D2018" s="93">
        <f t="shared" si="332"/>
        <v>6.3</v>
      </c>
      <c r="G2018" s="39" t="str">
        <f>Matrix!C9687</f>
        <v>SMOKE OUT: （解除烟草毒素的药）supports detoxification of cigarettes/tobacco/chemicals/Monastery of Herbs</v>
      </c>
    </row>
    <row r="2019" spans="1:7">
      <c r="A2019" s="94" t="s">
        <v>23656</v>
      </c>
      <c r="B2019" s="39">
        <v>1185</v>
      </c>
      <c r="C2019" s="39">
        <f>Matrix!B1185</f>
        <v>0</v>
      </c>
      <c r="D2019" s="93">
        <f t="shared" si="332"/>
        <v>6.3</v>
      </c>
      <c r="E2019" s="121">
        <f>MAX(D2019:D2056)</f>
        <v>6.3</v>
      </c>
      <c r="F2019" s="97">
        <f>IF(E2019&gt;Max_Value,Max_Value,IF(E2019&lt;0,0,E2019))</f>
        <v>5</v>
      </c>
      <c r="G2019" s="39" t="str">
        <f>Matrix!C1185</f>
        <v>PLUMBUM SULF. -- （硫化铅）提示有毒的血或是体内腺，怀疑是陈旧的油漆。</v>
      </c>
    </row>
    <row r="2020" spans="1:7">
      <c r="A2020" s="94"/>
      <c r="B2020" s="39">
        <v>1202</v>
      </c>
      <c r="C2020" s="39">
        <f>Matrix!B1202</f>
        <v>0</v>
      </c>
      <c r="D2020" s="93">
        <f t="shared" si="332"/>
        <v>6.3</v>
      </c>
      <c r="G2020" s="39" t="str">
        <f>Matrix!C1202</f>
        <v>PHOSPHOPTHANOLAMINE -- 工业中用于油漆和塑料并在医药中也使用的化学物提示毒性。</v>
      </c>
    </row>
    <row r="2021" spans="1:7">
      <c r="A2021" s="94"/>
      <c r="B2021" s="39">
        <v>1396</v>
      </c>
      <c r="C2021" s="39">
        <f>Matrix!B1396</f>
        <v>0</v>
      </c>
      <c r="D2021" s="93">
        <f t="shared" si="332"/>
        <v>6.3</v>
      </c>
      <c r="G2021" s="39" t="str">
        <f>Matrix!C1396</f>
        <v>DICHLORO CHEMICALS -- 用于油漆，化妆品，药物，工业影响神经和组织，用Industriox N. 612。 ]</v>
      </c>
    </row>
    <row r="2022" spans="1:7">
      <c r="A2022" s="94"/>
      <c r="B2022" s="39">
        <v>1399</v>
      </c>
      <c r="C2022" s="39">
        <f>Matrix!B1399</f>
        <v>0</v>
      </c>
      <c r="D2022" s="93">
        <f t="shared" si="332"/>
        <v>6.3</v>
      </c>
      <c r="G2022" s="39" t="str">
        <f>Matrix!C1399</f>
        <v>ETHER -- 乙醚, 工业中用于油漆，化妆品等提示毒性暴露，情感上无法处理疼痛。</v>
      </c>
    </row>
    <row r="2023" spans="1:7">
      <c r="A2023" s="94"/>
      <c r="B2023" s="39">
        <v>3254</v>
      </c>
      <c r="C2023" s="39">
        <f>Matrix!B3254</f>
        <v>0</v>
      </c>
      <c r="D2023" s="93">
        <f t="shared" si="332"/>
        <v>6.3</v>
      </c>
      <c r="G2023" s="39" t="str">
        <f>Matrix!C3254</f>
        <v>PAINT SOLVENTS -- 油漆溶剂，苯酚</v>
      </c>
    </row>
    <row r="2024" spans="1:7">
      <c r="A2024" s="94"/>
      <c r="B2024" s="39">
        <v>611</v>
      </c>
      <c r="C2024" s="39">
        <f>Matrix!B611</f>
        <v>0</v>
      </c>
      <c r="D2024" s="93">
        <f t="shared" si="332"/>
        <v>6.3</v>
      </c>
      <c r="G2024" s="39" t="str">
        <f>Matrix!C611</f>
        <v>CHLOROX (NV) -- 水中的氯和氟以及氯氟溶剂的解毒药。</v>
      </c>
    </row>
    <row r="2025" spans="1:7">
      <c r="A2025" s="94"/>
      <c r="B2025" s="39">
        <v>614</v>
      </c>
      <c r="C2025" s="39">
        <f>Matrix!B614</f>
        <v>0</v>
      </c>
      <c r="D2025" s="93">
        <f t="shared" si="332"/>
        <v>6.3</v>
      </c>
      <c r="G2025" s="39" t="str">
        <f>Matrix!C614</f>
        <v>INDUSTRIOX (NV) -- 工业污染物的解毒药，用于溶剂。</v>
      </c>
    </row>
    <row r="2026" spans="1:7">
      <c r="A2026" s="94"/>
      <c r="B2026" s="39">
        <v>1474</v>
      </c>
      <c r="C2026" s="39">
        <f>Matrix!B1474</f>
        <v>0</v>
      </c>
      <c r="D2026" s="93">
        <f t="shared" si="332"/>
        <v>6.3</v>
      </c>
      <c r="G2026" s="39" t="str">
        <f>Matrix!C1474</f>
        <v>XYLENE -- 二甲苯, 油/酶蒸馏得来的化合物，用于高辛烷气体，溶剂，聚酯树脂。</v>
      </c>
    </row>
    <row r="2027" spans="1:7">
      <c r="A2027" s="94"/>
      <c r="B2027" s="39">
        <v>3253</v>
      </c>
      <c r="C2027" s="39">
        <f>Matrix!B3253</f>
        <v>0</v>
      </c>
      <c r="D2027" s="93">
        <f t="shared" si="332"/>
        <v>6.3</v>
      </c>
      <c r="G2027" s="39" t="str">
        <f>Matrix!C3253</f>
        <v>PLASTIC SOLVENTS -- 塑胶溶剂，苯酚</v>
      </c>
    </row>
    <row r="2028" spans="1:7">
      <c r="A2028" s="94"/>
      <c r="B2028" s="39">
        <v>3255</v>
      </c>
      <c r="C2028" s="39">
        <f>Matrix!B3255</f>
        <v>0</v>
      </c>
      <c r="D2028" s="93">
        <f t="shared" si="332"/>
        <v>6.3</v>
      </c>
      <c r="G2028" s="39" t="str">
        <f>Matrix!C3255</f>
        <v>FURNITURE STRIPING SOLVENTS -- 家具去胶溶剂，苯酚</v>
      </c>
    </row>
    <row r="2029" spans="1:7">
      <c r="A2029" s="94"/>
      <c r="B2029" s="39">
        <v>3256</v>
      </c>
      <c r="C2029" s="39">
        <f>Matrix!B3256</f>
        <v>0</v>
      </c>
      <c r="D2029" s="93">
        <f t="shared" si="332"/>
        <v>6.3</v>
      </c>
      <c r="G2029" s="39" t="str">
        <f>Matrix!C3256</f>
        <v>INDUSTRIAL SOLVENTS -- 工业溶剂，苯酚</v>
      </c>
    </row>
    <row r="2030" spans="1:7">
      <c r="A2030" s="94"/>
      <c r="B2030" s="39">
        <v>3257</v>
      </c>
      <c r="C2030" s="39">
        <f>Matrix!B3257</f>
        <v>0</v>
      </c>
      <c r="D2030" s="93">
        <f t="shared" si="332"/>
        <v>6.3</v>
      </c>
      <c r="G2030" s="39" t="str">
        <f>Matrix!C3257</f>
        <v>CONSTRUCTION SOLVENTS -- 建筑溶剂，苯酚</v>
      </c>
    </row>
    <row r="2031" spans="1:7">
      <c r="A2031" s="94"/>
      <c r="B2031" s="39">
        <v>3258</v>
      </c>
      <c r="C2031" s="39">
        <f>Matrix!B3258</f>
        <v>0</v>
      </c>
      <c r="D2031" s="93">
        <f t="shared" si="332"/>
        <v>6.3</v>
      </c>
      <c r="G2031" s="39" t="str">
        <f>Matrix!C3258</f>
        <v>BENZENE SOLVENTS -- 苯酚溶剂，苯酚</v>
      </c>
    </row>
    <row r="2032" spans="1:7">
      <c r="A2032" s="94"/>
      <c r="B2032" s="39">
        <v>3259</v>
      </c>
      <c r="C2032" s="39">
        <f>Matrix!B3259</f>
        <v>0</v>
      </c>
      <c r="D2032" s="93">
        <f t="shared" si="332"/>
        <v>6.3</v>
      </c>
      <c r="G2032" s="39" t="str">
        <f>Matrix!C3259</f>
        <v>PHOSPHOROUS SOLVENTS -- 含磷溶剂，苯酚</v>
      </c>
    </row>
    <row r="2033" spans="1:7">
      <c r="A2033" s="94"/>
      <c r="B2033" s="39">
        <v>3260</v>
      </c>
      <c r="C2033" s="39">
        <f>Matrix!B3260</f>
        <v>0</v>
      </c>
      <c r="D2033" s="93">
        <f t="shared" si="332"/>
        <v>6.3</v>
      </c>
      <c r="G2033" s="39" t="str">
        <f>Matrix!C3260</f>
        <v>ALCOLOID SOLVENTS -- 醇溶剂，苯酚</v>
      </c>
    </row>
    <row r="2034" spans="1:7">
      <c r="A2034" s="94"/>
      <c r="B2034" s="39">
        <v>3261</v>
      </c>
      <c r="C2034" s="39">
        <f>Matrix!B3261</f>
        <v>0</v>
      </c>
      <c r="D2034" s="93">
        <f t="shared" si="332"/>
        <v>6.3</v>
      </c>
      <c r="G2034" s="39" t="str">
        <f>Matrix!C3261</f>
        <v>POLYPROPYL SOLVENTS -- 聚丙烯溶剂，苯酚</v>
      </c>
    </row>
    <row r="2035" spans="1:7">
      <c r="A2035" s="94"/>
      <c r="B2035" s="39">
        <v>3263</v>
      </c>
      <c r="C2035" s="39">
        <f>Matrix!B3263</f>
        <v>0</v>
      </c>
      <c r="D2035" s="93">
        <f t="shared" si="332"/>
        <v>6.3</v>
      </c>
      <c r="G2035" s="39" t="str">
        <f>Matrix!C3263</f>
        <v>SULFYL SOLVENTS -- 苯酚</v>
      </c>
    </row>
    <row r="2036" spans="1:7">
      <c r="A2036" s="94"/>
      <c r="B2036" s="39">
        <v>3264</v>
      </c>
      <c r="C2036" s="39">
        <f>Matrix!B3264</f>
        <v>0</v>
      </c>
      <c r="D2036" s="93">
        <f t="shared" si="332"/>
        <v>6.3</v>
      </c>
      <c r="G2036" s="39" t="str">
        <f>Matrix!C3264</f>
        <v>AMMONIA SOLVENTS -- 氨水溶剂，苯酚</v>
      </c>
    </row>
    <row r="2037" spans="1:7">
      <c r="A2037" s="94"/>
      <c r="B2037" s="39">
        <v>3265</v>
      </c>
      <c r="C2037" s="39">
        <f>Matrix!B3265</f>
        <v>0</v>
      </c>
      <c r="D2037" s="93">
        <f t="shared" si="332"/>
        <v>6.3</v>
      </c>
      <c r="G2037" s="39" t="str">
        <f>Matrix!C3265</f>
        <v>PORPHYRIN SOLVENTS -- 卟啉溶剂，苯酚</v>
      </c>
    </row>
    <row r="2038" spans="1:7">
      <c r="A2038" s="94"/>
      <c r="B2038" s="39">
        <v>3266</v>
      </c>
      <c r="C2038" s="39">
        <f>Matrix!B3266</f>
        <v>0</v>
      </c>
      <c r="D2038" s="93">
        <f t="shared" si="332"/>
        <v>6.3</v>
      </c>
      <c r="G2038" s="39" t="str">
        <f>Matrix!C3266</f>
        <v>STEROL SOLVENTS -- 固醇溶剂，苯酚</v>
      </c>
    </row>
    <row r="2039" spans="1:7">
      <c r="A2039" s="94"/>
      <c r="B2039" s="39">
        <v>3267</v>
      </c>
      <c r="C2039" s="39">
        <f>Matrix!B3267</f>
        <v>0</v>
      </c>
      <c r="D2039" s="93">
        <f t="shared" si="332"/>
        <v>6.3</v>
      </c>
      <c r="G2039" s="39" t="str">
        <f>Matrix!C3267</f>
        <v>VINYL CHL SOLVENTS -- 乙烯氯仿溶剂，苯酚</v>
      </c>
    </row>
    <row r="2040" spans="1:7">
      <c r="A2040" s="94"/>
      <c r="B2040" s="39">
        <v>3268</v>
      </c>
      <c r="C2040" s="39">
        <f>Matrix!B3268</f>
        <v>0</v>
      </c>
      <c r="D2040" s="93">
        <f t="shared" si="332"/>
        <v>6.3</v>
      </c>
      <c r="G2040" s="39" t="str">
        <f>Matrix!C3268</f>
        <v>TOULENE SOLVENTS -- 苯酚</v>
      </c>
    </row>
    <row r="2041" spans="1:7">
      <c r="A2041" s="94"/>
      <c r="B2041" s="39">
        <v>3269</v>
      </c>
      <c r="C2041" s="39">
        <f>Matrix!B3269</f>
        <v>0</v>
      </c>
      <c r="D2041" s="93">
        <f t="shared" si="332"/>
        <v>6.3</v>
      </c>
      <c r="G2041" s="39" t="str">
        <f>Matrix!C3269</f>
        <v>TETRA CHLORIDE SOLVENTS -- 四氯化琥珀胆碱，苯酚</v>
      </c>
    </row>
    <row r="2042" spans="1:7">
      <c r="A2042" s="94"/>
      <c r="B2042" s="39">
        <v>3270</v>
      </c>
      <c r="C2042" s="39">
        <f>Matrix!B3270</f>
        <v>0</v>
      </c>
      <c r="D2042" s="93">
        <f t="shared" si="332"/>
        <v>6.3</v>
      </c>
      <c r="G2042" s="39" t="str">
        <f>Matrix!C3270</f>
        <v>DRY CLEANING SOLVENTS -- 干洗溶剂，苯酚</v>
      </c>
    </row>
    <row r="2043" spans="1:7">
      <c r="A2043" s="94"/>
      <c r="B2043" s="39">
        <v>3271</v>
      </c>
      <c r="C2043" s="39">
        <f>Matrix!B3271</f>
        <v>0</v>
      </c>
      <c r="D2043" s="93">
        <f t="shared" si="332"/>
        <v>6.3</v>
      </c>
      <c r="G2043" s="39" t="str">
        <f>Matrix!C3271</f>
        <v>CHLOROFLOR DETOX NKF -- 氯仿解毒 NKF，用于溶剂</v>
      </c>
    </row>
    <row r="2044" spans="1:7">
      <c r="A2044" s="94"/>
      <c r="B2044" s="39">
        <v>6820</v>
      </c>
      <c r="C2044" s="39">
        <f>Matrix!B6820</f>
        <v>0</v>
      </c>
      <c r="D2044" s="93">
        <f t="shared" si="332"/>
        <v>6.3</v>
      </c>
      <c r="G2044" s="39" t="str">
        <f>Matrix!C6820</f>
        <v>ISOPROPYL ALCOHOL （异丙醇）-- 溶剂</v>
      </c>
    </row>
    <row r="2045" spans="1:7">
      <c r="A2045" s="94"/>
      <c r="B2045" s="39">
        <v>6822</v>
      </c>
      <c r="C2045" s="39">
        <f>Matrix!B6822</f>
        <v>0</v>
      </c>
      <c r="D2045" s="93">
        <f t="shared" si="332"/>
        <v>6.3</v>
      </c>
      <c r="G2045" s="39" t="str">
        <f>Matrix!C6822</f>
        <v>TOULENE -- 溶剂</v>
      </c>
    </row>
    <row r="2046" spans="1:7">
      <c r="A2046" s="94"/>
      <c r="B2046" s="39">
        <v>6823</v>
      </c>
      <c r="C2046" s="39">
        <f>Matrix!B6823</f>
        <v>0</v>
      </c>
      <c r="D2046" s="93">
        <f t="shared" si="332"/>
        <v>6.3</v>
      </c>
      <c r="G2046" s="39" t="str">
        <f>Matrix!C6823</f>
        <v>XYLENE（二甲苯） -- 溶剂</v>
      </c>
    </row>
    <row r="2047" spans="1:7">
      <c r="A2047" s="94"/>
      <c r="B2047" s="39">
        <v>6824</v>
      </c>
      <c r="C2047" s="39">
        <f>Matrix!B6824</f>
        <v>0</v>
      </c>
      <c r="D2047" s="93">
        <f t="shared" si="332"/>
        <v>6.3</v>
      </c>
      <c r="G2047" s="39" t="str">
        <f>Matrix!C6824</f>
        <v>HEXANE（己烷） -- 溶剂</v>
      </c>
    </row>
    <row r="2048" spans="1:7">
      <c r="A2048" s="94"/>
      <c r="B2048" s="39">
        <v>6825</v>
      </c>
      <c r="C2048" s="39">
        <f>Matrix!B6825</f>
        <v>0</v>
      </c>
      <c r="D2048" s="93">
        <f t="shared" si="332"/>
        <v>6.3</v>
      </c>
      <c r="G2048" s="39" t="str">
        <f>Matrix!C6825</f>
        <v>METHYL ETHYL KETONE甲(基)乙(基)甲酮,丁酮 -- 溶剂</v>
      </c>
    </row>
    <row r="2049" spans="1:7">
      <c r="A2049" s="94"/>
      <c r="B2049" s="39">
        <v>6826</v>
      </c>
      <c r="C2049" s="39">
        <f>Matrix!B6826</f>
        <v>0</v>
      </c>
      <c r="D2049" s="93">
        <f t="shared" si="332"/>
        <v>6.3</v>
      </c>
      <c r="G2049" s="39" t="str">
        <f>Matrix!C6826</f>
        <v>METHYLENE CHLORIDE（二氯甲烷） -- 溶剂</v>
      </c>
    </row>
    <row r="2050" spans="1:7">
      <c r="A2050" s="94"/>
      <c r="B2050" s="39">
        <v>6831</v>
      </c>
      <c r="C2050" s="39">
        <f>Matrix!B6831</f>
        <v>0</v>
      </c>
      <c r="D2050" s="93">
        <f t="shared" si="332"/>
        <v>6.3</v>
      </c>
      <c r="G2050" s="39" t="str">
        <f>Matrix!C6831</f>
        <v>WOOD ALCOHOL（甲醇,木醇,木精） -- 溶剂</v>
      </c>
    </row>
    <row r="2051" spans="1:7">
      <c r="A2051" s="94"/>
      <c r="B2051" s="39">
        <v>9463</v>
      </c>
      <c r="C2051" s="39">
        <f>Matrix!B9463</f>
        <v>0</v>
      </c>
      <c r="D2051" s="93">
        <f t="shared" si="332"/>
        <v>6.3</v>
      </c>
      <c r="G2051" s="39" t="str">
        <f>Matrix!C9463</f>
        <v>丁烷--治疗过敏的方剂，打火机中。</v>
      </c>
    </row>
    <row r="2052" spans="1:7">
      <c r="A2052" s="94"/>
      <c r="B2052" s="39">
        <v>9464</v>
      </c>
      <c r="C2052" s="39">
        <f>Matrix!B9464</f>
        <v>0</v>
      </c>
      <c r="D2052" s="93">
        <f t="shared" si="332"/>
        <v>6.3</v>
      </c>
      <c r="G2052" s="39" t="str">
        <f>Matrix!C9464</f>
        <v>氯--治疗过敏的方剂</v>
      </c>
    </row>
    <row r="2053" spans="1:7">
      <c r="A2053" s="94"/>
      <c r="B2053" s="39">
        <v>9468</v>
      </c>
      <c r="C2053" s="39">
        <f>Matrix!B9468</f>
        <v>0</v>
      </c>
      <c r="D2053" s="93">
        <f t="shared" si="332"/>
        <v>6.3</v>
      </c>
      <c r="G2053" s="39" t="str">
        <f>Matrix!C9468</f>
        <v>乙醇--治疗过敏的方剂，提示环境或者毒性物质接触。</v>
      </c>
    </row>
    <row r="2054" spans="1:7">
      <c r="A2054" s="94"/>
      <c r="B2054" s="39">
        <v>9475</v>
      </c>
      <c r="C2054" s="39">
        <f>Matrix!B9475</f>
        <v>0</v>
      </c>
      <c r="D2054" s="93">
        <f t="shared" si="332"/>
        <v>6.3</v>
      </c>
      <c r="G2054" s="39" t="str">
        <f>Matrix!C9475</f>
        <v>苯甲基--治疗过敏的方剂，提示环境或者毒性物质接触</v>
      </c>
    </row>
    <row r="2055" spans="1:7">
      <c r="A2055" s="94"/>
      <c r="B2055" s="39">
        <v>9477</v>
      </c>
      <c r="C2055" s="39">
        <f>Matrix!B9477</f>
        <v>0</v>
      </c>
      <c r="D2055" s="93">
        <f t="shared" si="332"/>
        <v>6.3</v>
      </c>
      <c r="G2055" s="39" t="str">
        <f>Matrix!C9477</f>
        <v>苯酚--治疗过敏的方剂</v>
      </c>
    </row>
    <row r="2056" spans="1:7">
      <c r="A2056" s="94"/>
      <c r="B2056" s="39">
        <v>9469</v>
      </c>
      <c r="C2056" s="39">
        <f>Matrix!B9469</f>
        <v>0</v>
      </c>
      <c r="D2056" s="93">
        <f t="shared" si="332"/>
        <v>6.3</v>
      </c>
      <c r="E2056" s="98">
        <f>D2056</f>
        <v>6.3</v>
      </c>
      <c r="F2056" s="97">
        <f>IF(E2056&gt;Max_Value,Max_Value,IF(E2056&lt;0,0,E2056))</f>
        <v>5</v>
      </c>
      <c r="G2056" s="39" t="str">
        <f>Matrix!C9469</f>
        <v>甲醛--治疗过敏的方剂</v>
      </c>
    </row>
    <row r="2057" spans="1:7">
      <c r="A2057" s="94" t="s">
        <v>23657</v>
      </c>
      <c r="B2057" s="39">
        <v>835</v>
      </c>
      <c r="C2057" s="39">
        <f>Matrix!B835</f>
        <v>0</v>
      </c>
      <c r="D2057" s="93">
        <f t="shared" ref="D2057:D2088" si="333">ROUNDUP(ABS(75-C2057)/(Base_Value)*allergy_factor,1)</f>
        <v>5</v>
      </c>
      <c r="E2057" s="121">
        <f>MAX(D2057:D2064)</f>
        <v>5</v>
      </c>
      <c r="F2057" s="97">
        <f>IF(E2057&gt;Max_Value,Max_Value,IF(E2057&lt;0,0,E2057))</f>
        <v>5</v>
      </c>
      <c r="G2057" s="39" t="str">
        <f>Matrix!C835</f>
        <v>鸡鸭鹅毛-- 过敏或敏感，提示病毒或流感防御虚弱。</v>
      </c>
    </row>
    <row r="2058" spans="1:7">
      <c r="A2058" s="94"/>
      <c r="B2058" s="39">
        <v>1578</v>
      </c>
      <c r="C2058" s="39">
        <f>Matrix!B1578</f>
        <v>0</v>
      </c>
      <c r="D2058" s="93">
        <f t="shared" si="333"/>
        <v>5</v>
      </c>
      <c r="G2058" s="39" t="str">
        <f>Matrix!C1578</f>
        <v>鸡毛--过敏敏感或是毒性反应，避免接触，注意脱敏。</v>
      </c>
    </row>
    <row r="2059" spans="1:7">
      <c r="A2059" s="94"/>
      <c r="B2059" s="39">
        <v>1579</v>
      </c>
      <c r="C2059" s="39">
        <f>Matrix!B1579</f>
        <v>0</v>
      </c>
      <c r="D2059" s="93">
        <f t="shared" si="333"/>
        <v>5</v>
      </c>
      <c r="G2059" s="39" t="str">
        <f>Matrix!C1579</f>
        <v>鹅毛--过敏敏感或是毒性反应，避免接触，注意脱敏。</v>
      </c>
    </row>
    <row r="2060" spans="1:7">
      <c r="A2060" s="94"/>
      <c r="B2060" s="39">
        <v>1580</v>
      </c>
      <c r="C2060" s="39">
        <f>Matrix!B1580</f>
        <v>0</v>
      </c>
      <c r="D2060" s="93">
        <f t="shared" si="333"/>
        <v>5</v>
      </c>
      <c r="G2060" s="39" t="str">
        <f>Matrix!C1580</f>
        <v>鸭毛--过敏敏感或是毒性反应，避免接触，注意脱敏。</v>
      </c>
    </row>
    <row r="2061" spans="1:7">
      <c r="A2061" s="94"/>
      <c r="B2061" s="39">
        <v>8399</v>
      </c>
      <c r="C2061" s="39">
        <f>Matrix!B8399</f>
        <v>0</v>
      </c>
      <c r="D2061" s="93">
        <f t="shared" si="333"/>
        <v>5</v>
      </c>
      <c r="G2061" s="39" t="str">
        <f>Matrix!C8399</f>
        <v>羽毛</v>
      </c>
    </row>
    <row r="2062" spans="1:7">
      <c r="A2062" s="94"/>
      <c r="B2062" s="39">
        <v>8400</v>
      </c>
      <c r="C2062" s="39">
        <f>Matrix!B8400</f>
        <v>0</v>
      </c>
      <c r="D2062" s="93">
        <f t="shared" si="333"/>
        <v>5</v>
      </c>
      <c r="G2062" s="39" t="str">
        <f>Matrix!C8400</f>
        <v>羽毛</v>
      </c>
    </row>
    <row r="2063" spans="1:7">
      <c r="A2063" s="94"/>
      <c r="B2063" s="39">
        <v>9419</v>
      </c>
      <c r="C2063" s="39">
        <f>Matrix!B9419</f>
        <v>0</v>
      </c>
      <c r="D2063" s="93">
        <f t="shared" si="333"/>
        <v>5</v>
      </c>
      <c r="G2063" s="39" t="str">
        <f>Matrix!C9419</f>
        <v>羽毛--治疗过敏的方剂</v>
      </c>
    </row>
    <row r="2064" spans="1:7">
      <c r="A2064" s="94"/>
      <c r="B2064" s="39">
        <v>9420</v>
      </c>
      <c r="C2064" s="39">
        <f>Matrix!B9420</f>
        <v>0</v>
      </c>
      <c r="D2064" s="93">
        <f t="shared" si="333"/>
        <v>5</v>
      </c>
      <c r="G2064" s="39" t="str">
        <f>Matrix!C9420</f>
        <v>羽毛--治疗过敏的方剂</v>
      </c>
    </row>
    <row r="2065" spans="1:7">
      <c r="A2065" s="94" t="s">
        <v>23658</v>
      </c>
      <c r="B2065" s="39">
        <v>803</v>
      </c>
      <c r="C2065" s="39">
        <f>Matrix!B803</f>
        <v>0</v>
      </c>
      <c r="D2065" s="93">
        <f t="shared" si="333"/>
        <v>5</v>
      </c>
      <c r="E2065" s="121">
        <f>MAX(D2065:D2097)</f>
        <v>5</v>
      </c>
      <c r="F2065" s="97">
        <f>IF(E2065&gt;Max_Value,Max_Value,IF(E2065&lt;0,0,E2065))</f>
        <v>5</v>
      </c>
      <c r="G2065" s="39" t="str">
        <f>Matrix!C803</f>
        <v>安哥拉山兔--与对性思想的恐惧有关。</v>
      </c>
    </row>
    <row r="2066" spans="1:7">
      <c r="A2066" s="94"/>
      <c r="B2066" s="39">
        <v>851</v>
      </c>
      <c r="C2066" s="39">
        <f>Matrix!B851</f>
        <v>0</v>
      </c>
      <c r="D2066" s="93">
        <f t="shared" si="333"/>
        <v>5</v>
      </c>
      <c r="G2066" s="39" t="str">
        <f>Matrix!C851</f>
        <v>马-- 对动物皮屑过敏或敏感，对性行为有恐惧。</v>
      </c>
    </row>
    <row r="2067" spans="1:7">
      <c r="A2067" s="94"/>
      <c r="B2067" s="39">
        <v>1511</v>
      </c>
      <c r="C2067" s="39">
        <f>Matrix!B1511</f>
        <v>0</v>
      </c>
      <c r="D2067" s="93">
        <f t="shared" si="333"/>
        <v>5</v>
      </c>
      <c r="G2067" s="39" t="str">
        <f>Matrix!C1511</f>
        <v>动物上皮细胞--可以辨识被伤害或是留下的冲突恐惧。</v>
      </c>
    </row>
    <row r="2068" spans="1:7">
      <c r="A2068" s="94"/>
      <c r="B2068" s="39">
        <v>1516</v>
      </c>
      <c r="C2068" s="39">
        <f>Matrix!B1516</f>
        <v>0</v>
      </c>
      <c r="D2068" s="93">
        <f t="shared" si="333"/>
        <v>5</v>
      </c>
      <c r="G2068" s="39" t="str">
        <f>Matrix!C1516</f>
        <v>牛皮 --提示害怕被伤害和抛弃</v>
      </c>
    </row>
    <row r="2069" spans="1:7">
      <c r="A2069" s="94"/>
      <c r="B2069" s="39">
        <v>1517</v>
      </c>
      <c r="C2069" s="39">
        <f>Matrix!B1517</f>
        <v>0</v>
      </c>
      <c r="D2069" s="93">
        <f t="shared" si="333"/>
        <v>5</v>
      </c>
      <c r="G2069" s="39" t="str">
        <f>Matrix!C1517</f>
        <v>狗皮,--提示被伤害或被伤害后造成的恐惧。</v>
      </c>
    </row>
    <row r="2070" spans="1:7">
      <c r="A2070" s="94"/>
      <c r="B2070" s="39">
        <v>2850</v>
      </c>
      <c r="C2070" s="39">
        <f>Matrix!B2850</f>
        <v>0</v>
      </c>
      <c r="D2070" s="93">
        <f t="shared" si="333"/>
        <v>5</v>
      </c>
      <c r="G2070" s="39" t="str">
        <f>Matrix!C2850</f>
        <v>CAT HAIR -- 动物唾液，引发主要的毛发过敏，使不敏感</v>
      </c>
    </row>
    <row r="2071" spans="1:7">
      <c r="A2071" s="94"/>
      <c r="B2071" s="39">
        <v>2851</v>
      </c>
      <c r="C2071" s="39">
        <f>Matrix!B2851</f>
        <v>0</v>
      </c>
      <c r="D2071" s="93">
        <f t="shared" si="333"/>
        <v>5</v>
      </c>
      <c r="G2071" s="39" t="str">
        <f>Matrix!C2851</f>
        <v>DOG HAIR -- 动物唾液，引发主要的毛发过敏，使不敏感</v>
      </c>
    </row>
    <row r="2072" spans="1:7">
      <c r="A2072" s="94"/>
      <c r="B2072" s="39">
        <v>2852</v>
      </c>
      <c r="C2072" s="39">
        <f>Matrix!B2852</f>
        <v>0</v>
      </c>
      <c r="D2072" s="93">
        <f t="shared" si="333"/>
        <v>5</v>
      </c>
      <c r="G2072" s="39" t="str">
        <f>Matrix!C2852</f>
        <v>ANIMAL DANDER -- 动物毛发皮屑，引发主要的毛发过敏，使不敏感</v>
      </c>
    </row>
    <row r="2073" spans="1:7">
      <c r="A2073" s="94"/>
      <c r="B2073" s="39">
        <v>8397</v>
      </c>
      <c r="C2073" s="39">
        <f>Matrix!B8397</f>
        <v>0</v>
      </c>
      <c r="D2073" s="93">
        <f t="shared" si="333"/>
        <v>5</v>
      </c>
      <c r="G2073" s="39" t="str">
        <f>Matrix!C8397</f>
        <v>牛毛皮</v>
      </c>
    </row>
    <row r="2074" spans="1:7">
      <c r="A2074" s="94"/>
      <c r="B2074" s="39">
        <v>8401</v>
      </c>
      <c r="C2074" s="39">
        <f>Matrix!B8401</f>
        <v>0</v>
      </c>
      <c r="D2074" s="93">
        <f t="shared" si="333"/>
        <v>5</v>
      </c>
      <c r="G2074" s="39" t="str">
        <f>Matrix!C8401</f>
        <v>天竺鼠</v>
      </c>
    </row>
    <row r="2075" spans="1:7">
      <c r="A2075" s="94"/>
      <c r="B2075" s="39">
        <v>8402</v>
      </c>
      <c r="C2075" s="39">
        <f>Matrix!B8402</f>
        <v>0</v>
      </c>
      <c r="D2075" s="93">
        <f t="shared" si="333"/>
        <v>5</v>
      </c>
      <c r="G2075" s="39" t="str">
        <f>Matrix!C8402</f>
        <v>仓鼠</v>
      </c>
    </row>
    <row r="2076" spans="1:7">
      <c r="A2076" s="94"/>
      <c r="B2076" s="39">
        <v>8403</v>
      </c>
      <c r="C2076" s="39">
        <f>Matrix!B8403</f>
        <v>0</v>
      </c>
      <c r="D2076" s="93">
        <f t="shared" si="333"/>
        <v>5</v>
      </c>
      <c r="G2076" s="39" t="str">
        <f>Matrix!C8403</f>
        <v>马毛</v>
      </c>
    </row>
    <row r="2077" spans="1:7">
      <c r="A2077" s="94"/>
      <c r="B2077" s="39">
        <v>8404</v>
      </c>
      <c r="C2077" s="39">
        <f>Matrix!B8404</f>
        <v>0</v>
      </c>
      <c r="D2077" s="93">
        <f t="shared" si="333"/>
        <v>5</v>
      </c>
      <c r="G2077" s="39" t="str">
        <f>Matrix!C8404</f>
        <v>人发</v>
      </c>
    </row>
    <row r="2078" spans="1:7">
      <c r="A2078" s="94"/>
      <c r="B2078" s="39">
        <v>8405</v>
      </c>
      <c r="C2078" s="39">
        <f>Matrix!B8405</f>
        <v>0</v>
      </c>
      <c r="D2078" s="93">
        <f t="shared" si="333"/>
        <v>5</v>
      </c>
      <c r="G2078" s="39" t="str">
        <f>Matrix!C8405</f>
        <v>老鼠毛皮</v>
      </c>
    </row>
    <row r="2079" spans="1:7">
      <c r="A2079" s="94"/>
      <c r="B2079" s="39">
        <v>8406</v>
      </c>
      <c r="C2079" s="39">
        <f>Matrix!B8406</f>
        <v>0</v>
      </c>
      <c r="D2079" s="93">
        <f t="shared" si="333"/>
        <v>5</v>
      </c>
      <c r="G2079" s="39" t="str">
        <f>Matrix!C8406</f>
        <v>兔子毛皮</v>
      </c>
    </row>
    <row r="2080" spans="1:7">
      <c r="A2080" s="94"/>
      <c r="B2080" s="39">
        <v>8407</v>
      </c>
      <c r="C2080" s="39">
        <f>Matrix!B8407</f>
        <v>0</v>
      </c>
      <c r="D2080" s="93">
        <f t="shared" si="333"/>
        <v>5</v>
      </c>
      <c r="G2080" s="39" t="str">
        <f>Matrix!C8407</f>
        <v>鼠毛皮</v>
      </c>
    </row>
    <row r="2081" spans="1:7">
      <c r="A2081" s="94"/>
      <c r="B2081" s="39">
        <v>9417</v>
      </c>
      <c r="C2081" s="39">
        <f>Matrix!B9417</f>
        <v>0</v>
      </c>
      <c r="D2081" s="93">
        <f t="shared" si="333"/>
        <v>5</v>
      </c>
      <c r="G2081" s="39" t="str">
        <f>Matrix!C9417</f>
        <v>奶牛毛--治疗过敏的方剂</v>
      </c>
    </row>
    <row r="2082" spans="1:7">
      <c r="A2082" s="94"/>
      <c r="B2082" s="39">
        <v>9421</v>
      </c>
      <c r="C2082" s="39">
        <f>Matrix!B9421</f>
        <v>0</v>
      </c>
      <c r="D2082" s="93">
        <f t="shared" si="333"/>
        <v>5</v>
      </c>
      <c r="G2082" s="39" t="str">
        <f>Matrix!C9421</f>
        <v>豚鼠--治疗过敏的方剂</v>
      </c>
    </row>
    <row r="2083" spans="1:7">
      <c r="A2083" s="94"/>
      <c r="B2083" s="39">
        <v>9422</v>
      </c>
      <c r="C2083" s="39">
        <f>Matrix!B9422</f>
        <v>0</v>
      </c>
      <c r="D2083" s="93">
        <f t="shared" si="333"/>
        <v>5</v>
      </c>
      <c r="G2083" s="39" t="str">
        <f>Matrix!C9422</f>
        <v>地鼠毛--治疗过敏的方剂</v>
      </c>
    </row>
    <row r="2084" spans="1:7">
      <c r="A2084" s="94"/>
      <c r="B2084" s="39">
        <v>9423</v>
      </c>
      <c r="C2084" s="39">
        <f>Matrix!B9423</f>
        <v>0</v>
      </c>
      <c r="D2084" s="93">
        <f t="shared" si="333"/>
        <v>5</v>
      </c>
      <c r="G2084" s="39" t="str">
        <f>Matrix!C9423</f>
        <v>马毛--治疗过敏的方剂</v>
      </c>
    </row>
    <row r="2085" spans="1:7">
      <c r="A2085" s="94"/>
      <c r="B2085" s="39">
        <v>9424</v>
      </c>
      <c r="C2085" s="39">
        <f>Matrix!B9424</f>
        <v>0</v>
      </c>
      <c r="D2085" s="93">
        <f t="shared" si="333"/>
        <v>5</v>
      </c>
      <c r="G2085" s="39" t="str">
        <f>Matrix!C9424</f>
        <v>头发--治疗过敏的方剂</v>
      </c>
    </row>
    <row r="2086" spans="1:7">
      <c r="A2086" s="94"/>
      <c r="B2086" s="39">
        <v>9425</v>
      </c>
      <c r="C2086" s="39">
        <f>Matrix!B9425</f>
        <v>0</v>
      </c>
      <c r="D2086" s="93">
        <f t="shared" si="333"/>
        <v>5</v>
      </c>
      <c r="G2086" s="39" t="str">
        <f>Matrix!C9425</f>
        <v>小鼠毛--治疗过敏的方剂</v>
      </c>
    </row>
    <row r="2087" spans="1:7">
      <c r="A2087" s="94"/>
      <c r="B2087" s="39">
        <v>9426</v>
      </c>
      <c r="C2087" s="39">
        <f>Matrix!B9426</f>
        <v>0</v>
      </c>
      <c r="D2087" s="93">
        <f t="shared" si="333"/>
        <v>5</v>
      </c>
      <c r="G2087" s="39" t="str">
        <f>Matrix!C9426</f>
        <v>兔毛--治疗过敏的方剂</v>
      </c>
    </row>
    <row r="2088" spans="1:7">
      <c r="A2088" s="94"/>
      <c r="B2088" s="39">
        <v>9427</v>
      </c>
      <c r="C2088" s="39">
        <f>Matrix!B9427</f>
        <v>0</v>
      </c>
      <c r="D2088" s="93">
        <f t="shared" si="333"/>
        <v>5</v>
      </c>
      <c r="G2088" s="39" t="str">
        <f>Matrix!C9427</f>
        <v>大鼠毛--治疗过敏的方剂</v>
      </c>
    </row>
    <row r="2089" spans="1:7">
      <c r="A2089" s="94"/>
      <c r="B2089" s="39">
        <v>812</v>
      </c>
      <c r="C2089" s="39">
        <f>Matrix!B812</f>
        <v>0</v>
      </c>
      <c r="D2089" s="93">
        <f t="shared" ref="D2089:D2114" si="334">ROUNDUP(ABS(75-C2089)/(Base_Value)*allergy_factor,1)</f>
        <v>5</v>
      </c>
      <c r="G2089" s="39" t="str">
        <f>Matrix!C812</f>
        <v>猫-- 过敏或敏感，不愿意独立，爱逞强。</v>
      </c>
    </row>
    <row r="2090" spans="1:7">
      <c r="A2090" s="94"/>
      <c r="B2090" s="39">
        <v>1518</v>
      </c>
      <c r="C2090" s="39">
        <f>Matrix!B1518</f>
        <v>0</v>
      </c>
      <c r="D2090" s="93">
        <f t="shared" si="334"/>
        <v>5</v>
      </c>
      <c r="G2090" s="39" t="str">
        <f>Matrix!C1518</f>
        <v>猫皮--提示害怕被伤害和抛弃</v>
      </c>
    </row>
    <row r="2091" spans="1:7">
      <c r="A2091" s="94"/>
      <c r="B2091" s="39">
        <v>1558</v>
      </c>
      <c r="C2091" s="39">
        <f>Matrix!B1558</f>
        <v>0</v>
      </c>
      <c r="D2091" s="93">
        <f t="shared" si="334"/>
        <v>5</v>
      </c>
      <c r="G2091" s="39" t="str">
        <f>Matrix!C1558</f>
        <v>猫毛--过敏敏感或是毒性反应，注意避免接触和脱敏。</v>
      </c>
    </row>
    <row r="2092" spans="1:7">
      <c r="A2092" s="94"/>
      <c r="B2092" s="39">
        <v>2850</v>
      </c>
      <c r="C2092" s="39">
        <f>Matrix!B2850</f>
        <v>0</v>
      </c>
      <c r="D2092" s="93">
        <f t="shared" si="334"/>
        <v>5</v>
      </c>
      <c r="G2092" s="39" t="str">
        <f>Matrix!C2850</f>
        <v>CAT HAIR -- 动物唾液，引发主要的毛发过敏，使不敏感</v>
      </c>
    </row>
    <row r="2093" spans="1:7">
      <c r="A2093" s="94"/>
      <c r="B2093" s="39">
        <v>8396</v>
      </c>
      <c r="C2093" s="39">
        <f>Matrix!B8396</f>
        <v>0</v>
      </c>
      <c r="D2093" s="93">
        <f t="shared" si="334"/>
        <v>5</v>
      </c>
      <c r="G2093" s="39" t="str">
        <f>Matrix!C8396</f>
        <v>猫毛皮</v>
      </c>
    </row>
    <row r="2094" spans="1:7">
      <c r="A2094" s="94"/>
      <c r="B2094" s="39">
        <v>9416</v>
      </c>
      <c r="C2094" s="39">
        <f>Matrix!B9416</f>
        <v>0</v>
      </c>
      <c r="D2094" s="93">
        <f t="shared" si="334"/>
        <v>5</v>
      </c>
      <c r="G2094" s="39" t="str">
        <f>Matrix!C9416</f>
        <v>猫皮毛--治疗过敏的方剂</v>
      </c>
    </row>
    <row r="2095" spans="1:7">
      <c r="A2095" s="94"/>
      <c r="B2095" s="39">
        <v>826</v>
      </c>
      <c r="C2095" s="39">
        <f>Matrix!B826</f>
        <v>0</v>
      </c>
      <c r="D2095" s="93">
        <f t="shared" si="334"/>
        <v>5</v>
      </c>
      <c r="G2095" s="39" t="str">
        <f>Matrix!C826</f>
        <v>狗-- 对狗的皮屑过敏或敏感。</v>
      </c>
    </row>
    <row r="2096" spans="1:7">
      <c r="A2096" s="94"/>
      <c r="B2096" s="39">
        <v>8398</v>
      </c>
      <c r="C2096" s="39">
        <f>Matrix!B8398</f>
        <v>0</v>
      </c>
      <c r="D2096" s="93">
        <f t="shared" si="334"/>
        <v>5</v>
      </c>
      <c r="G2096" s="39" t="str">
        <f>Matrix!C8398</f>
        <v>狗毛皮</v>
      </c>
    </row>
    <row r="2097" spans="1:7">
      <c r="A2097" s="94"/>
      <c r="B2097" s="39">
        <v>9418</v>
      </c>
      <c r="C2097" s="39">
        <f>Matrix!B9418</f>
        <v>0</v>
      </c>
      <c r="D2097" s="93">
        <f t="shared" si="334"/>
        <v>5</v>
      </c>
      <c r="G2097" s="39" t="str">
        <f>Matrix!C9418</f>
        <v>狗毛--治疗过敏的方剂</v>
      </c>
    </row>
    <row r="2098" spans="1:7">
      <c r="A2098" s="94" t="s">
        <v>23659</v>
      </c>
      <c r="B2098" s="39">
        <v>1621</v>
      </c>
      <c r="C2098" s="39">
        <f>Matrix!B1621</f>
        <v>0</v>
      </c>
      <c r="D2098" s="93">
        <f t="shared" si="334"/>
        <v>5</v>
      </c>
      <c r="E2098" s="121">
        <f>MAX(D2098:D2099)</f>
        <v>5</v>
      </c>
      <c r="F2098" s="97">
        <f>IF(E2098&gt;Max_Value,Max_Value,IF(E2098&lt;0,0,E2098))</f>
        <v>5</v>
      </c>
      <c r="G2098" s="39" t="str">
        <f>Matrix!C1621</f>
        <v>蚊子--传播过敏原，提示曾接触过某种过敏原物质。</v>
      </c>
    </row>
    <row r="2099" spans="1:7">
      <c r="A2099" s="94"/>
      <c r="B2099" s="39">
        <v>1764</v>
      </c>
      <c r="C2099" s="39">
        <f>Matrix!B1764</f>
        <v>0</v>
      </c>
      <c r="D2099" s="93">
        <f t="shared" si="334"/>
        <v>5</v>
      </c>
      <c r="G2099" s="39" t="str">
        <f>Matrix!C1764</f>
        <v>ANOPHELES MOSQUITO VENOM -- 疟蚊, 辨识因维生素B造成的易感性或皮肤毒性。 * ]</v>
      </c>
    </row>
    <row r="2100" spans="1:7">
      <c r="A2100" s="94" t="s">
        <v>23660</v>
      </c>
      <c r="B2100" s="39">
        <v>1368</v>
      </c>
      <c r="C2100" s="39">
        <f>Matrix!B1368</f>
        <v>0</v>
      </c>
      <c r="D2100" s="93">
        <f t="shared" si="334"/>
        <v>5</v>
      </c>
      <c r="E2100" s="121">
        <f>MAX(D2100:D2111)</f>
        <v>5</v>
      </c>
      <c r="F2100" s="97">
        <f>IF(E2100&gt;Max_Value,Max_Value,IF(E2100&lt;0,0,E2100))</f>
        <v>5</v>
      </c>
      <c r="G2100" s="39" t="str">
        <f>Matrix!C1368</f>
        <v>ACETYLBUTYROLACTONE -- 用于工业和化妆品，用Beautox N.607。 ]</v>
      </c>
    </row>
    <row r="2101" spans="1:7">
      <c r="A2101" s="94"/>
      <c r="B2101" s="39">
        <v>1370</v>
      </c>
      <c r="C2101" s="39">
        <f>Matrix!B1370</f>
        <v>0</v>
      </c>
      <c r="D2101" s="93">
        <f t="shared" si="334"/>
        <v>5</v>
      </c>
      <c r="G2101" s="39" t="str">
        <f>Matrix!C1370</f>
        <v>ARBENOBENZENE -- 用于工业和化妆品，用Beautox N.607。 ]</v>
      </c>
    </row>
    <row r="2102" spans="1:7">
      <c r="A2102" s="94"/>
      <c r="B2102" s="39">
        <v>1371</v>
      </c>
      <c r="C2102" s="39">
        <f>Matrix!B1371</f>
        <v>0</v>
      </c>
      <c r="D2102" s="93">
        <f t="shared" si="334"/>
        <v>5</v>
      </c>
      <c r="G2102" s="39" t="str">
        <f>Matrix!C1371</f>
        <v>ANTIMONY TRIETHYL -- 用于工业和化妆品提示皮肤疾病毒性，用Beautox N.607。 ]</v>
      </c>
    </row>
    <row r="2103" spans="1:7">
      <c r="A2103" s="94"/>
      <c r="B2103" s="39">
        <v>1372</v>
      </c>
      <c r="C2103" s="39">
        <f>Matrix!B1372</f>
        <v>0</v>
      </c>
      <c r="D2103" s="93">
        <f t="shared" si="334"/>
        <v>5</v>
      </c>
      <c r="G2103" s="39" t="str">
        <f>Matrix!C1372</f>
        <v>AMYLENE -- 石油浓缩剂，用于工业和化妆品提示毒性，用Beautox N.607－Envirox N. 1276 或是 N. 610, 苯酚。  ]</v>
      </c>
    </row>
    <row r="2104" spans="1:7">
      <c r="A2104" s="94"/>
      <c r="B2104" s="39">
        <v>1373</v>
      </c>
      <c r="C2104" s="39">
        <f>Matrix!B1373</f>
        <v>0</v>
      </c>
      <c r="D2104" s="93">
        <f t="shared" si="334"/>
        <v>5</v>
      </c>
      <c r="G2104" s="39" t="str">
        <f>Matrix!C1373</f>
        <v>AMMONIATED CHEMICALS -- 用于炸药，工业，化妆品，药物，影响蛋白质代谢，用Industriox N. 612。 ]</v>
      </c>
    </row>
    <row r="2105" spans="1:7">
      <c r="A2105" s="94"/>
      <c r="B2105" s="39">
        <v>1376</v>
      </c>
      <c r="C2105" s="39">
        <f>Matrix!B1376</f>
        <v>0</v>
      </c>
      <c r="D2105" s="93">
        <f t="shared" si="334"/>
        <v>5</v>
      </c>
      <c r="G2105" s="39" t="str">
        <f>Matrix!C1376</f>
        <v>AUROUS CYANIDE -- 用于工业和化妆品，影响头部和肾（膀胱，输尿管，尿道）的结缔组织，用 Beautox N. 607。 ]</v>
      </c>
    </row>
    <row r="2106" spans="1:7">
      <c r="A2106" s="94"/>
      <c r="B2106" s="39">
        <v>1379</v>
      </c>
      <c r="C2106" s="39">
        <f>Matrix!B1379</f>
        <v>0</v>
      </c>
      <c r="D2106" s="93">
        <f t="shared" si="334"/>
        <v>5</v>
      </c>
      <c r="G2106" s="39" t="str">
        <f>Matrix!C1379</f>
        <v>AMMONIUM CYANIDE -- 用于化妆品和药物，影响肾（膀胱，输尿管，尿道）和胰腺的蛋白质代谢。 ]</v>
      </c>
    </row>
    <row r="2107" spans="1:7">
      <c r="A2107" s="94"/>
      <c r="B2107" s="39">
        <v>1382</v>
      </c>
      <c r="C2107" s="39">
        <f>Matrix!B1382</f>
        <v>0</v>
      </c>
      <c r="D2107" s="93">
        <f t="shared" si="334"/>
        <v>5</v>
      </c>
      <c r="G2107" s="39" t="str">
        <f>Matrix!C1382</f>
        <v>BEAUVERCIN -- 用于化妆品和工业，影响对自我和他人的认识，用Beautox N. 607。 ] ]</v>
      </c>
    </row>
    <row r="2108" spans="1:7">
      <c r="A2108" s="94"/>
      <c r="B2108" s="39">
        <v>1388</v>
      </c>
      <c r="C2108" s="39">
        <f>Matrix!B1388</f>
        <v>0</v>
      </c>
      <c r="D2108" s="93">
        <f t="shared" si="334"/>
        <v>5</v>
      </c>
      <c r="G2108" s="39" t="str">
        <f>Matrix!C1388</f>
        <v>BENZENE CHEMICALS -- 用于工业，化妆品和药物中，影响肾，肺，皮肤，神经提示毒性。 $ ]</v>
      </c>
    </row>
    <row r="2109" spans="1:7">
      <c r="A2109" s="94"/>
      <c r="B2109" s="39">
        <v>454</v>
      </c>
      <c r="C2109" s="39">
        <f>Matrix!B454</f>
        <v>0</v>
      </c>
      <c r="D2109" s="93">
        <f t="shared" si="334"/>
        <v>5</v>
      </c>
      <c r="G2109" s="39" t="str">
        <f>Matrix!C454</f>
        <v>STEARIC ACID -- 硬脂酸, 辨识无精打采，疲乏，体质虚弱，用于洗涤用品，苯酚。 ]</v>
      </c>
    </row>
    <row r="2110" spans="1:7">
      <c r="A2110" s="94"/>
      <c r="B2110" s="39">
        <v>1331</v>
      </c>
      <c r="C2110" s="39">
        <f>Matrix!B1331</f>
        <v>0</v>
      </c>
      <c r="D2110" s="93">
        <f t="shared" si="334"/>
        <v>5</v>
      </c>
      <c r="G2110" s="39" t="str">
        <f>Matrix!C1331</f>
        <v>GLYCERINE -- 以自然剂量（in raw doses）刺激粘膜，用8x+缓和疼痛提示对化学药品的不耐性。 ]</v>
      </c>
    </row>
    <row r="2111" spans="1:7">
      <c r="A2111" s="94"/>
      <c r="B2111" s="39">
        <v>9476</v>
      </c>
      <c r="C2111" s="39">
        <f>Matrix!B9476</f>
        <v>0</v>
      </c>
      <c r="D2111" s="93">
        <f t="shared" si="334"/>
        <v>5</v>
      </c>
      <c r="G2111" s="39" t="str">
        <f>Matrix!C9476</f>
        <v>GLYCERINE（甘油,丙三醇） 4/homeopathic formula for allergy/Monastery of Herbs顺势公式过敏（ALR）</v>
      </c>
    </row>
    <row r="2112" spans="1:7">
      <c r="A2112" s="94" t="s">
        <v>23661</v>
      </c>
      <c r="B2112" s="39">
        <v>8452</v>
      </c>
      <c r="C2112" s="39">
        <f>Matrix!B8452</f>
        <v>0</v>
      </c>
      <c r="D2112" s="93">
        <f t="shared" si="334"/>
        <v>5</v>
      </c>
      <c r="E2112" s="121">
        <f>MAX(D2112:D2113)</f>
        <v>5</v>
      </c>
      <c r="F2112" s="97">
        <f>IF(E2112&gt;Max_Value,Max_Value,IF(E2112&lt;0,0,E2112))</f>
        <v>5</v>
      </c>
      <c r="G2112" s="39" t="str">
        <f>Matrix!C8452</f>
        <v>NEWS PRINT -- 化学毒素提取物</v>
      </c>
    </row>
    <row r="2113" spans="1:7">
      <c r="A2113" s="94"/>
      <c r="B2113" s="39">
        <v>9472</v>
      </c>
      <c r="C2113" s="39">
        <f>Matrix!B9472</f>
        <v>0</v>
      </c>
      <c r="D2113" s="93">
        <f t="shared" si="334"/>
        <v>5</v>
      </c>
      <c r="G2113" s="39" t="str">
        <f>Matrix!C9472</f>
        <v>报纸--治疗过敏的方剂，提示毒物接触。</v>
      </c>
    </row>
    <row r="2114" spans="1:7">
      <c r="A2114" s="94" t="s">
        <v>23811</v>
      </c>
      <c r="B2114" s="39">
        <v>1619</v>
      </c>
      <c r="C2114" s="39">
        <f>Matrix!B1619</f>
        <v>0</v>
      </c>
      <c r="D2114" s="93">
        <f t="shared" si="334"/>
        <v>5</v>
      </c>
      <c r="E2114" s="121">
        <f>D2114</f>
        <v>5</v>
      </c>
      <c r="F2114" s="97">
        <f>IF(E2114&gt;Max_Value,Max_Value,IF(E2114&lt;0,0,E2114))</f>
        <v>5</v>
      </c>
      <c r="G2114" s="39" t="str">
        <f>Matrix!C1619</f>
        <v>乳胶--过敏或敏感，提示毒性反应。</v>
      </c>
    </row>
    <row r="2115" spans="1:7">
      <c r="A2115" s="94" t="s">
        <v>11444</v>
      </c>
      <c r="B2115" s="39">
        <v>609</v>
      </c>
      <c r="C2115" s="39">
        <f>Matrix!B609</f>
        <v>0</v>
      </c>
      <c r="D2115" s="93">
        <f t="shared" ref="D2115:D2136" si="335">ROUNDUP(ABS(75-C2115)/(Base_Value-3)*allergy_factor,1)</f>
        <v>6.3</v>
      </c>
      <c r="E2115" s="121">
        <f>MAX(D2115:D2134)</f>
        <v>6.3</v>
      </c>
      <c r="F2115" s="97">
        <f>IF(E2115&gt;Max_Value,Max_Value,IF(E2115&lt;0,0,E2115))</f>
        <v>5</v>
      </c>
      <c r="G2115" s="39" t="str">
        <f>Matrix!C609</f>
        <v>BEAUTOX (NV) -- 合成药物，用于美容院毒素，头发定型剂，除臭剂等等，敏感。</v>
      </c>
    </row>
    <row r="2116" spans="1:7">
      <c r="A2116" s="94"/>
      <c r="B2116" s="39">
        <v>906</v>
      </c>
      <c r="C2116" s="39">
        <f>Matrix!B906</f>
        <v>0</v>
      </c>
      <c r="D2116" s="93">
        <f t="shared" si="335"/>
        <v>6.3</v>
      </c>
      <c r="G2116" s="39" t="str">
        <f>Matrix!C906</f>
        <v>COSMETIC MATERIALS (DR) -- 化妆品材料(DR)，合成药物，用于解除存在于头发和指甲中的美容产品化学物毒素。</v>
      </c>
    </row>
    <row r="2117" spans="1:7">
      <c r="A2117" s="94"/>
      <c r="B2117" s="39">
        <v>1368</v>
      </c>
      <c r="C2117" s="39">
        <f>Matrix!B1368</f>
        <v>0</v>
      </c>
      <c r="D2117" s="93">
        <f t="shared" si="335"/>
        <v>6.3</v>
      </c>
      <c r="G2117" s="39" t="str">
        <f>Matrix!C1368</f>
        <v>ACETYLBUTYROLACTONE -- 用于工业和化妆品，用Beautox N.607。 ]</v>
      </c>
    </row>
    <row r="2118" spans="1:7">
      <c r="A2118" s="94"/>
      <c r="B2118" s="39">
        <v>1370</v>
      </c>
      <c r="C2118" s="39">
        <f>Matrix!B1370</f>
        <v>0</v>
      </c>
      <c r="D2118" s="93">
        <f t="shared" si="335"/>
        <v>6.3</v>
      </c>
      <c r="G2118" s="39" t="str">
        <f>Matrix!C1370</f>
        <v>ARBENOBENZENE -- 用于工业和化妆品，用Beautox N.607。 ]</v>
      </c>
    </row>
    <row r="2119" spans="1:7">
      <c r="A2119" s="94"/>
      <c r="B2119" s="39">
        <v>1371</v>
      </c>
      <c r="C2119" s="39">
        <f>Matrix!B1371</f>
        <v>0</v>
      </c>
      <c r="D2119" s="93">
        <f t="shared" si="335"/>
        <v>6.3</v>
      </c>
      <c r="G2119" s="39" t="str">
        <f>Matrix!C1371</f>
        <v>ANTIMONY TRIETHYL -- 用于工业和化妆品提示皮肤疾病毒性，用Beautox N.607。 ]</v>
      </c>
    </row>
    <row r="2120" spans="1:7">
      <c r="A2120" s="94"/>
      <c r="B2120" s="39">
        <v>1372</v>
      </c>
      <c r="C2120" s="39">
        <f>Matrix!B1372</f>
        <v>0</v>
      </c>
      <c r="D2120" s="93">
        <f t="shared" si="335"/>
        <v>6.3</v>
      </c>
      <c r="G2120" s="39" t="str">
        <f>Matrix!C1372</f>
        <v>AMYLENE -- 石油浓缩剂，用于工业和化妆品提示毒性，用Beautox N.607－Envirox N. 1276 或是 N. 610, 苯酚。  ]</v>
      </c>
    </row>
    <row r="2121" spans="1:7">
      <c r="A2121" s="94"/>
      <c r="B2121" s="39">
        <v>1373</v>
      </c>
      <c r="C2121" s="39">
        <f>Matrix!B1373</f>
        <v>0</v>
      </c>
      <c r="D2121" s="93">
        <f t="shared" si="335"/>
        <v>6.3</v>
      </c>
      <c r="G2121" s="39" t="str">
        <f>Matrix!C1373</f>
        <v>AMMONIATED CHEMICALS -- 用于炸药，工业，化妆品，药物，影响蛋白质代谢，用Industriox N. 612。 ]</v>
      </c>
    </row>
    <row r="2122" spans="1:7">
      <c r="A2122" s="94"/>
      <c r="B2122" s="39">
        <v>1376</v>
      </c>
      <c r="C2122" s="39">
        <f>Matrix!B1376</f>
        <v>0</v>
      </c>
      <c r="D2122" s="93">
        <f t="shared" si="335"/>
        <v>6.3</v>
      </c>
      <c r="G2122" s="39" t="str">
        <f>Matrix!C1376</f>
        <v>AUROUS CYANIDE -- 用于工业和化妆品，影响头部和肾（膀胱，输尿管，尿道）的结缔组织，用 Beautox N. 607。 ]</v>
      </c>
    </row>
    <row r="2123" spans="1:7">
      <c r="A2123" s="94"/>
      <c r="B2123" s="39">
        <v>1379</v>
      </c>
      <c r="C2123" s="39">
        <f>Matrix!B1379</f>
        <v>0</v>
      </c>
      <c r="D2123" s="93">
        <f t="shared" si="335"/>
        <v>6.3</v>
      </c>
      <c r="G2123" s="39" t="str">
        <f>Matrix!C1379</f>
        <v>AMMONIUM CYANIDE -- 用于化妆品和药物，影响肾（膀胱，输尿管，尿道）和胰腺的蛋白质代谢。 ]</v>
      </c>
    </row>
    <row r="2124" spans="1:7">
      <c r="A2124" s="94"/>
      <c r="B2124" s="39">
        <v>1382</v>
      </c>
      <c r="C2124" s="39">
        <f>Matrix!B1382</f>
        <v>0</v>
      </c>
      <c r="D2124" s="93">
        <f t="shared" si="335"/>
        <v>6.3</v>
      </c>
      <c r="G2124" s="39" t="str">
        <f>Matrix!C1382</f>
        <v>BEAUVERCIN -- 用于化妆品和工业，影响对自我和他人的认识，用Beautox N. 607。 ] ]</v>
      </c>
    </row>
    <row r="2125" spans="1:7">
      <c r="A2125" s="94"/>
      <c r="B2125" s="39">
        <v>1388</v>
      </c>
      <c r="C2125" s="39">
        <f>Matrix!B1388</f>
        <v>0</v>
      </c>
      <c r="D2125" s="93">
        <f t="shared" si="335"/>
        <v>6.3</v>
      </c>
      <c r="G2125" s="39" t="str">
        <f>Matrix!C1388</f>
        <v>BENZENE CHEMICALS -- 用于工业，化妆品和药物中，影响肾，肺，皮肤，神经提示毒性。 $ ]</v>
      </c>
    </row>
    <row r="2126" spans="1:7">
      <c r="A2126" s="94"/>
      <c r="B2126" s="39">
        <v>1396</v>
      </c>
      <c r="C2126" s="39">
        <f>Matrix!B1396</f>
        <v>0</v>
      </c>
      <c r="D2126" s="93">
        <f t="shared" si="335"/>
        <v>6.3</v>
      </c>
      <c r="G2126" s="39" t="str">
        <f>Matrix!C1396</f>
        <v>DICHLORO CHEMICALS -- 用于油漆，化妆品，药物，工业影响神经和组织，用Industriox N. 612。 ]</v>
      </c>
    </row>
    <row r="2127" spans="1:7">
      <c r="A2127" s="94"/>
      <c r="B2127" s="39">
        <v>1397</v>
      </c>
      <c r="C2127" s="39">
        <f>Matrix!B1397</f>
        <v>0</v>
      </c>
      <c r="D2127" s="93">
        <f t="shared" si="335"/>
        <v>6.3</v>
      </c>
      <c r="G2127" s="39" t="str">
        <f>Matrix!C1397</f>
        <v>DIMETHYL CHEMICALS -- 用于化妆品，药物，杀虫剂，油漆，塑料，用Industriox N. 612。 ]</v>
      </c>
    </row>
    <row r="2128" spans="1:7">
      <c r="A2128" s="94"/>
      <c r="B2128" s="39">
        <v>1399</v>
      </c>
      <c r="C2128" s="39">
        <f>Matrix!B1399</f>
        <v>0</v>
      </c>
      <c r="D2128" s="93">
        <f t="shared" si="335"/>
        <v>6.3</v>
      </c>
      <c r="G2128" s="39" t="str">
        <f>Matrix!C1399</f>
        <v>ETHER -- 乙醚, 工业中用于油漆，化妆品等提示毒性暴露，情感上无法处理疼痛。</v>
      </c>
    </row>
    <row r="2129" spans="1:7">
      <c r="A2129" s="94"/>
      <c r="B2129" s="39">
        <v>1408</v>
      </c>
      <c r="C2129" s="39">
        <f>Matrix!B1408</f>
        <v>0</v>
      </c>
      <c r="D2129" s="93">
        <f t="shared" si="335"/>
        <v>6.3</v>
      </c>
      <c r="G2129" s="39" t="str">
        <f>Matrix!C1408</f>
        <v>ETHYLIODINE -- 药品，杀虫剂和化妆品中使用提示毒性，用Industriox N. 612。 ]</v>
      </c>
    </row>
    <row r="2130" spans="1:7">
      <c r="A2130" s="94"/>
      <c r="B2130" s="39">
        <v>2846</v>
      </c>
      <c r="C2130" s="39">
        <f>Matrix!B2846</f>
        <v>0</v>
      </c>
      <c r="D2130" s="93">
        <f t="shared" si="335"/>
        <v>6.3</v>
      </c>
      <c r="G2130" s="39" t="str">
        <f>Matrix!C2846</f>
        <v>HAIR SPRAY -- 喷发剂, 敏感或毒性暴露。</v>
      </c>
    </row>
    <row r="2131" spans="1:7">
      <c r="A2131" s="94"/>
      <c r="B2131" s="39">
        <v>2847</v>
      </c>
      <c r="C2131" s="39">
        <f>Matrix!B2847</f>
        <v>0</v>
      </c>
      <c r="D2131" s="93">
        <f t="shared" si="335"/>
        <v>6.3</v>
      </c>
      <c r="G2131" s="39" t="str">
        <f>Matrix!C2847</f>
        <v>DEODERANT -- 除臭剂, 敏感或毒性暴露。</v>
      </c>
    </row>
    <row r="2132" spans="1:7">
      <c r="A2132" s="94"/>
      <c r="B2132" s="39">
        <v>2848</v>
      </c>
      <c r="C2132" s="39">
        <f>Matrix!B2848</f>
        <v>0</v>
      </c>
      <c r="D2132" s="93">
        <f t="shared" si="335"/>
        <v>6.3</v>
      </c>
      <c r="G2132" s="39" t="str">
        <f>Matrix!C2848</f>
        <v>PERFUME -- 香水, 敏感或毒性暴露。</v>
      </c>
    </row>
    <row r="2133" spans="1:7">
      <c r="A2133" s="94"/>
      <c r="B2133" s="39">
        <v>8453</v>
      </c>
      <c r="C2133" s="39">
        <f>Matrix!B8453</f>
        <v>0</v>
      </c>
      <c r="D2133" s="93">
        <f t="shared" si="335"/>
        <v>6.3</v>
      </c>
      <c r="G2133" s="39" t="str">
        <f>Matrix!C8453</f>
        <v>PERFUME MIX -- 化学毒素提取物</v>
      </c>
    </row>
    <row r="2134" spans="1:7">
      <c r="A2134" s="94"/>
      <c r="B2134" s="39">
        <v>9473</v>
      </c>
      <c r="C2134" s="39">
        <f>Matrix!B9473</f>
        <v>0</v>
      </c>
      <c r="D2134" s="93">
        <f t="shared" si="335"/>
        <v>6.3</v>
      </c>
      <c r="G2134" s="39" t="str">
        <f>Matrix!C9473</f>
        <v>香精混合物--顺势疗法方剂，提示接触过毒性物质。</v>
      </c>
    </row>
    <row r="2135" spans="1:7">
      <c r="A2135" s="94" t="s">
        <v>23662</v>
      </c>
      <c r="B2135" s="39">
        <v>607</v>
      </c>
      <c r="C2135" s="39">
        <f>Matrix!B607</f>
        <v>0</v>
      </c>
      <c r="D2135" s="93">
        <f t="shared" si="335"/>
        <v>6.3</v>
      </c>
      <c r="E2135" s="121">
        <f>MAX(D2135:D2137)</f>
        <v>6.3</v>
      </c>
      <c r="F2135" s="97">
        <f>IF(E2135&gt;Max_Value,Max_Value,IF(E2135&lt;0,0,E2135))</f>
        <v>5</v>
      </c>
      <c r="G2135" s="39" t="str">
        <f>Matrix!C607</f>
        <v>ASBESTOX (NV) -- 石棉的解毒药，用于硅肺病或是其它肺毒。</v>
      </c>
    </row>
    <row r="2136" spans="1:7">
      <c r="A2136" s="94"/>
      <c r="B2136" s="39">
        <v>904</v>
      </c>
      <c r="C2136" s="39">
        <f>Matrix!B904</f>
        <v>0</v>
      </c>
      <c r="D2136" s="93">
        <f t="shared" si="335"/>
        <v>6.3</v>
      </c>
      <c r="G2136" s="39" t="str">
        <f>Matrix!C904</f>
        <v>ASBESTOS (DR) -- 石棉(DR)，合成药物，用于解除石棉中的毒素。</v>
      </c>
    </row>
    <row r="2137" spans="1:7">
      <c r="A2137" s="94"/>
      <c r="B2137" s="39">
        <v>6834</v>
      </c>
      <c r="C2137" s="39">
        <f>Matrix!B6834</f>
        <v>0</v>
      </c>
      <c r="D2137" s="93">
        <f t="shared" ref="D2137:D2200" si="336">ROUNDUP(ABS(75-C2137)/(Base_Value-3)*allergy_factor,1)</f>
        <v>6.3</v>
      </c>
      <c r="G2137" s="39" t="str">
        <f>Matrix!C6834</f>
        <v>ASBESTOS（石棉） -- 有毒的。</v>
      </c>
    </row>
    <row r="2138" spans="1:7">
      <c r="A2138" s="94" t="s">
        <v>23663</v>
      </c>
      <c r="B2138" s="39">
        <v>1191</v>
      </c>
      <c r="C2138" s="39">
        <f>Matrix!B1191</f>
        <v>0</v>
      </c>
      <c r="D2138" s="93">
        <f t="shared" si="336"/>
        <v>6.3</v>
      </c>
      <c r="E2138" s="121">
        <f>MAX(D2138:D2144)</f>
        <v>6.3</v>
      </c>
      <c r="F2138" s="97">
        <f>IF(E2138&gt;Max_Value,Max_Value,IF(E2138&lt;0,0,E2138))</f>
        <v>5</v>
      </c>
      <c r="G2138" s="39" t="str">
        <f>Matrix!C1191</f>
        <v>PERBENZOIC ACID -- 有机的过氧化物酶，用作防腐剂提示毒性暴露敏感，苯酚。</v>
      </c>
    </row>
    <row r="2139" spans="1:7">
      <c r="A2139" s="94"/>
      <c r="B2139" s="39">
        <v>1215</v>
      </c>
      <c r="C2139" s="39">
        <f>Matrix!B1215</f>
        <v>0</v>
      </c>
      <c r="D2139" s="93">
        <f t="shared" si="336"/>
        <v>6.3</v>
      </c>
      <c r="G2139" s="39" t="str">
        <f>Matrix!C1215</f>
        <v>BENZOIC ACID -- 药物防腐剂，食品加入剂，工业，苯酚。</v>
      </c>
    </row>
    <row r="2140" spans="1:7">
      <c r="A2140" s="94"/>
      <c r="B2140" s="39">
        <v>1302</v>
      </c>
      <c r="C2140" s="39">
        <f>Matrix!B1302</f>
        <v>0</v>
      </c>
      <c r="D2140" s="93">
        <f t="shared" si="336"/>
        <v>6.3</v>
      </c>
      <c r="G2140" s="39" t="str">
        <f>Matrix!C1302</f>
        <v>PROPYL BUTYRATE -- 食物加入剂用作防腐剂会造成激素停滞和虚弱。</v>
      </c>
    </row>
    <row r="2141" spans="1:7">
      <c r="A2141" s="94"/>
      <c r="B2141" s="39">
        <v>1460</v>
      </c>
      <c r="C2141" s="39">
        <f>Matrix!B1460</f>
        <v>0</v>
      </c>
      <c r="D2141" s="93">
        <f t="shared" si="336"/>
        <v>6.3</v>
      </c>
      <c r="G2141" s="39" t="str">
        <f>Matrix!C1460</f>
        <v>POTASSIUM NITRATE -- 硝酸钾, 用作防腐剂并用于减弱性欲提示暴露，矿物质。</v>
      </c>
    </row>
    <row r="2142" spans="1:7">
      <c r="A2142" s="94"/>
      <c r="B2142" s="39">
        <v>2742</v>
      </c>
      <c r="C2142" s="39">
        <f>Matrix!B2742</f>
        <v>0</v>
      </c>
      <c r="D2142" s="93">
        <f t="shared" si="336"/>
        <v>6.3</v>
      </c>
      <c r="G2142" s="39" t="str">
        <f>Matrix!C2742</f>
        <v>SODIUM BISULFIDE -- 硫化氢钠, 在食品加入剂中用作防腐剂，辨识敏感或过去毒性。矿物质</v>
      </c>
    </row>
    <row r="2143" spans="1:7">
      <c r="A2143" s="94"/>
      <c r="B2143" s="39">
        <v>7757</v>
      </c>
      <c r="C2143" s="39">
        <f>Matrix!B7757</f>
        <v>0</v>
      </c>
      <c r="D2143" s="93">
        <f t="shared" si="336"/>
        <v>6.3</v>
      </c>
      <c r="G2143" s="39" t="str">
        <f>Matrix!C7757</f>
        <v>食品质腐剂--用于葡萄酒业和酒精工业，会导致过敏或中毒。 ]</v>
      </c>
    </row>
    <row r="2144" spans="1:7">
      <c r="A2144" s="94"/>
      <c r="B2144" s="39">
        <v>7759</v>
      </c>
      <c r="C2144" s="39">
        <f>Matrix!B7759</f>
        <v>0</v>
      </c>
      <c r="D2144" s="93">
        <f t="shared" si="336"/>
        <v>6.3</v>
      </c>
      <c r="G2144" s="39" t="str">
        <f>Matrix!C7759</f>
        <v>重亚硫酸盐--会引起过敏或使中毒加深。</v>
      </c>
    </row>
    <row r="2145" spans="1:7">
      <c r="A2145" s="94" t="s">
        <v>23664</v>
      </c>
      <c r="B2145" s="39">
        <v>1101</v>
      </c>
      <c r="C2145" s="39">
        <f>Matrix!B1101</f>
        <v>0</v>
      </c>
      <c r="D2145" s="93">
        <f t="shared" si="336"/>
        <v>6.3</v>
      </c>
      <c r="E2145" s="121">
        <f>MAX(D2145:D2147)</f>
        <v>6.3</v>
      </c>
      <c r="F2145" s="97">
        <f>IF(E2145&gt;Max_Value,Max_Value,IF(E2145&lt;0,0,E2145))</f>
        <v>5</v>
      </c>
      <c r="G2145" s="39" t="str">
        <f>Matrix!C1101</f>
        <v>阿斯巴甜--人造甜味剂，提示对食物添加剂敏感，对神经，眼睛有害。</v>
      </c>
    </row>
    <row r="2146" spans="1:7">
      <c r="A2146" s="94"/>
      <c r="B2146" s="39">
        <v>1127</v>
      </c>
      <c r="C2146" s="39">
        <f>Matrix!B1127</f>
        <v>0</v>
      </c>
      <c r="D2146" s="93">
        <f t="shared" si="336"/>
        <v>6.3</v>
      </c>
      <c r="G2146" s="39" t="str">
        <f>Matrix!C1127</f>
        <v>SODIUM SACCHARIN -- 用于合成甜味剂，提示毒物暴露或过敏。</v>
      </c>
    </row>
    <row r="2147" spans="1:7">
      <c r="A2147" s="94"/>
      <c r="B2147" s="39">
        <v>1462</v>
      </c>
      <c r="C2147" s="39">
        <f>Matrix!B1462</f>
        <v>0</v>
      </c>
      <c r="D2147" s="93">
        <f t="shared" si="336"/>
        <v>6.3</v>
      </c>
      <c r="G2147" s="39" t="str">
        <f>Matrix!C1462</f>
        <v>天然糖-- 合成甜料，对神经产生压力，提示不耐受或过敏。</v>
      </c>
    </row>
    <row r="2148" spans="1:7">
      <c r="A2148" s="94" t="s">
        <v>23665</v>
      </c>
      <c r="B2148" s="39">
        <v>6817</v>
      </c>
      <c r="C2148" s="39">
        <f>Matrix!B6817</f>
        <v>0</v>
      </c>
      <c r="D2148" s="93">
        <f t="shared" si="336"/>
        <v>6.3</v>
      </c>
      <c r="E2148" s="121">
        <f>D2148</f>
        <v>6.3</v>
      </c>
      <c r="F2148" s="97">
        <f>IF(E2148&gt;Max_Value,Max_Value,IF(E2148&lt;0,0,E2148))</f>
        <v>5</v>
      </c>
      <c r="G2148" s="39" t="str">
        <f>Matrix!C6817</f>
        <v>AFLATOXIN（黄曲霉毒素） -- 在一些食品加入剂里发现的毒物和一般过敏原。 ]</v>
      </c>
    </row>
    <row r="2149" spans="1:7">
      <c r="A2149" s="94" t="s">
        <v>11445</v>
      </c>
      <c r="B2149" s="39">
        <v>465</v>
      </c>
      <c r="C2149" s="39">
        <f>Matrix!B465</f>
        <v>0</v>
      </c>
      <c r="D2149" s="93">
        <f t="shared" si="336"/>
        <v>6.3</v>
      </c>
      <c r="E2149" s="121">
        <f>MAX(D2149:D2194)</f>
        <v>6.3</v>
      </c>
      <c r="F2149" s="97">
        <f>IF(E2149&gt;Max_Value,Max_Value,IF(E2149&lt;0,0,E2149))</f>
        <v>5</v>
      </c>
      <c r="G2149" s="39" t="str">
        <f>Matrix!C465</f>
        <v>POAST POST INSECTICIDE -- 杀虫剂, 指明毒物暴露或是对毒物敏感度。</v>
      </c>
    </row>
    <row r="2150" spans="1:7">
      <c r="A2150" s="94"/>
      <c r="B2150" s="39">
        <v>466</v>
      </c>
      <c r="C2150" s="39">
        <f>Matrix!B466</f>
        <v>0</v>
      </c>
      <c r="D2150" s="93">
        <f t="shared" si="336"/>
        <v>6.3</v>
      </c>
      <c r="G2150" s="39" t="str">
        <f>Matrix!C466</f>
        <v>ROUND UP INSECTICIDE OR HERBICIDE -- 杀虫剂,农药, 除莠剂,除草剂, 神经，肾上腺有剧毒，抑制所有激素生成。 $ ]</v>
      </c>
    </row>
    <row r="2151" spans="1:7">
      <c r="A2151" s="94"/>
      <c r="B2151" s="39">
        <v>468</v>
      </c>
      <c r="C2151" s="39">
        <f>Matrix!B468</f>
        <v>0</v>
      </c>
      <c r="D2151" s="93">
        <f t="shared" si="336"/>
        <v>6.3</v>
      </c>
      <c r="G2151" s="39" t="str">
        <f>Matrix!C468</f>
        <v>LASSO INSECTICIDE -- 杀虫剂毒性，毒物暴露或毒物敏感度。</v>
      </c>
    </row>
    <row r="2152" spans="1:7">
      <c r="A2152" s="94"/>
      <c r="B2152" s="39">
        <v>469</v>
      </c>
      <c r="C2152" s="39">
        <f>Matrix!B469</f>
        <v>0</v>
      </c>
      <c r="D2152" s="93">
        <f t="shared" si="336"/>
        <v>6.3</v>
      </c>
      <c r="G2152" s="39" t="str">
        <f>Matrix!C469</f>
        <v>CONQUEST EXTRAZINE --  杀虫剂，指明毒物暴露或是对毒物敏感度。</v>
      </c>
    </row>
    <row r="2153" spans="1:7">
      <c r="A2153" s="94"/>
      <c r="B2153" s="39">
        <v>503</v>
      </c>
      <c r="C2153" s="39">
        <f>Matrix!B503</f>
        <v>0</v>
      </c>
      <c r="D2153" s="93">
        <f t="shared" si="336"/>
        <v>6.3</v>
      </c>
      <c r="G2153" s="39" t="str">
        <f>Matrix!C503</f>
        <v>TKR -- 杀虫剂和工业使用的工业毒素。</v>
      </c>
    </row>
    <row r="2154" spans="1:7">
      <c r="A2154" s="94"/>
      <c r="B2154" s="39">
        <v>603</v>
      </c>
      <c r="C2154" s="39">
        <f>Matrix!B603</f>
        <v>0</v>
      </c>
      <c r="D2154" s="93">
        <f t="shared" si="336"/>
        <v>6.3</v>
      </c>
      <c r="G2154" s="39" t="str">
        <f>Matrix!C603</f>
        <v>ADDEX (NV) -- 食物中食品加入剂和杀虫剂的解毒药。</v>
      </c>
    </row>
    <row r="2155" spans="1:7">
      <c r="A2155" s="94"/>
      <c r="B2155" s="39">
        <v>913</v>
      </c>
      <c r="C2155" s="39">
        <f>Matrix!B913</f>
        <v>0</v>
      </c>
      <c r="D2155" s="93">
        <f t="shared" si="336"/>
        <v>6.3</v>
      </c>
      <c r="G2155" s="39" t="str">
        <f>Matrix!C913</f>
        <v>INSECTICIDES (DR) -- 杀虫剂(DR)，合成药物，有助于解除杀虫剂的毒素。</v>
      </c>
    </row>
    <row r="2156" spans="1:7">
      <c r="A2156" s="94"/>
      <c r="B2156" s="39">
        <v>1110</v>
      </c>
      <c r="C2156" s="39">
        <f>Matrix!B1110</f>
        <v>0</v>
      </c>
      <c r="D2156" s="93">
        <f t="shared" si="336"/>
        <v>6.3</v>
      </c>
      <c r="G2156" s="39" t="str">
        <f>Matrix!C1110</f>
        <v>TETRACHLOROSILANE -- 杀虫剂中使用的化学物，提示毒物暴露。</v>
      </c>
    </row>
    <row r="2157" spans="1:7">
      <c r="A2157" s="94"/>
      <c r="B2157" s="39">
        <v>1114</v>
      </c>
      <c r="C2157" s="39">
        <f>Matrix!B1114</f>
        <v>0</v>
      </c>
      <c r="D2157" s="93">
        <f t="shared" si="336"/>
        <v>6.3</v>
      </c>
      <c r="G2157" s="39" t="str">
        <f>Matrix!C1114</f>
        <v>THIOXANE -- 杀虫剂中的化学物，提示毒物暴露。生物战</v>
      </c>
    </row>
    <row r="2158" spans="1:7">
      <c r="A2158" s="94"/>
      <c r="B2158" s="39">
        <v>1122</v>
      </c>
      <c r="C2158" s="39">
        <f>Matrix!B1122</f>
        <v>0</v>
      </c>
      <c r="D2158" s="93">
        <f t="shared" si="336"/>
        <v>6.3</v>
      </c>
      <c r="G2158" s="39" t="str">
        <f>Matrix!C1122</f>
        <v>STREETEX -- 工业中使用的化学物，用作杀虫剂和医药。</v>
      </c>
    </row>
    <row r="2159" spans="1:7">
      <c r="A2159" s="94"/>
      <c r="B2159" s="39">
        <v>1200</v>
      </c>
      <c r="C2159" s="39">
        <f>Matrix!B1200</f>
        <v>0</v>
      </c>
      <c r="D2159" s="93">
        <f t="shared" si="336"/>
        <v>6.3</v>
      </c>
      <c r="G2159" s="39" t="str">
        <f>Matrix!C1200</f>
        <v>DDT -- 杀虫剂，提示细胞的DDT过度或是敏感。</v>
      </c>
    </row>
    <row r="2160" spans="1:7">
      <c r="A2160" s="94"/>
      <c r="B2160" s="39">
        <v>1240</v>
      </c>
      <c r="C2160" s="39">
        <f>Matrix!B1240</f>
        <v>0</v>
      </c>
      <c r="D2160" s="93">
        <f t="shared" si="336"/>
        <v>6.3</v>
      </c>
      <c r="G2160" s="39" t="str">
        <f>Matrix!C1240</f>
        <v>ACETYLESTERASE -- 用于调节自主神经系统（副交感神经系统）的酶，可以id杀虫剂暴露或化学物。 ]</v>
      </c>
    </row>
    <row r="2161" spans="1:7">
      <c r="A2161" s="94"/>
      <c r="B2161" s="39">
        <v>1279</v>
      </c>
      <c r="C2161" s="39">
        <f>Matrix!B1279</f>
        <v>0</v>
      </c>
      <c r="D2161" s="93">
        <f t="shared" si="336"/>
        <v>6.3</v>
      </c>
      <c r="G2161" s="39" t="str">
        <f>Matrix!C1279</f>
        <v>GOCD INSECTICIDE -- 杀虫剂种类提示杀虫剂问题，酶的破坏，酶促反应不清。 ]</v>
      </c>
    </row>
    <row r="2162" spans="1:7">
      <c r="A2162" s="94"/>
      <c r="B2162" s="39">
        <v>1305</v>
      </c>
      <c r="C2162" s="39">
        <f>Matrix!B1305</f>
        <v>0</v>
      </c>
      <c r="D2162" s="93">
        <f t="shared" si="336"/>
        <v>6.3</v>
      </c>
      <c r="G2162" s="39" t="str">
        <f>Matrix!C1305</f>
        <v>PERTHANE -- 用于杀虫剂，化学制品，在环境毒物里提示毒性暴露。 ]</v>
      </c>
    </row>
    <row r="2163" spans="1:7">
      <c r="A2163" s="94"/>
      <c r="B2163" s="39">
        <v>1306</v>
      </c>
      <c r="C2163" s="39">
        <f>Matrix!B1306</f>
        <v>0</v>
      </c>
      <c r="D2163" s="93">
        <f t="shared" si="336"/>
        <v>6.3</v>
      </c>
      <c r="G2163" s="39" t="str">
        <f>Matrix!C1306</f>
        <v>PARATHIONE -- 杀虫剂，产生胆碱作用提示没有修复的毒性暴露。</v>
      </c>
    </row>
    <row r="2164" spans="1:7">
      <c r="A2164" s="94"/>
      <c r="B2164" s="39">
        <v>1307</v>
      </c>
      <c r="C2164" s="39">
        <f>Matrix!B1307</f>
        <v>0</v>
      </c>
      <c r="D2164" s="93">
        <f t="shared" si="336"/>
        <v>6.3</v>
      </c>
      <c r="G2164" s="39" t="str">
        <f>Matrix!C1307</f>
        <v>PARATHIONE HYDROLASE -- 用于分解杀虫剂的酶提示没有处理的毒性暴露。</v>
      </c>
    </row>
    <row r="2165" spans="1:7">
      <c r="A2165" s="94"/>
      <c r="B2165" s="39">
        <v>1380</v>
      </c>
      <c r="C2165" s="39">
        <f>Matrix!B1380</f>
        <v>0</v>
      </c>
      <c r="D2165" s="93">
        <f t="shared" si="336"/>
        <v>6.3</v>
      </c>
      <c r="G2165" s="39" t="str">
        <f>Matrix!C1380</f>
        <v>AGENT ORANGE -- 强效的除草剂，影响肝，肾（膀胱，输尿管，尿道），神经和系统提示毒性暴露。  ]</v>
      </c>
    </row>
    <row r="2166" spans="1:7">
      <c r="A2166" s="94"/>
      <c r="B2166" s="39">
        <v>1397</v>
      </c>
      <c r="C2166" s="39">
        <f>Matrix!B1397</f>
        <v>0</v>
      </c>
      <c r="D2166" s="93">
        <f t="shared" si="336"/>
        <v>6.3</v>
      </c>
      <c r="G2166" s="39" t="str">
        <f>Matrix!C1397</f>
        <v>DIMETHYL CHEMICALS -- 用于化妆品，药物，杀虫剂，油漆，塑料，用Industriox N. 612。 ]</v>
      </c>
    </row>
    <row r="2167" spans="1:7">
      <c r="A2167" s="94"/>
      <c r="B2167" s="39">
        <v>1407</v>
      </c>
      <c r="C2167" s="39">
        <f>Matrix!B1407</f>
        <v>0</v>
      </c>
      <c r="D2167" s="93">
        <f t="shared" si="336"/>
        <v>6.3</v>
      </c>
      <c r="G2167" s="39" t="str">
        <f>Matrix!C1407</f>
        <v>ETHYL ISOTHIOCYANATE -- 异硫氰酸乙烷酯, 杀虫剂和工业中使用的化学物，用Addex N.601。 ]</v>
      </c>
    </row>
    <row r="2168" spans="1:7">
      <c r="A2168" s="94"/>
      <c r="B2168" s="39">
        <v>1408</v>
      </c>
      <c r="C2168" s="39">
        <f>Matrix!B1408</f>
        <v>0</v>
      </c>
      <c r="D2168" s="93">
        <f t="shared" si="336"/>
        <v>6.3</v>
      </c>
      <c r="G2168" s="39" t="str">
        <f>Matrix!C1408</f>
        <v>ETHYLIODINE -- 药品，杀虫剂和化妆品中使用提示毒性，用Industriox N. 612。 ]</v>
      </c>
    </row>
    <row r="2169" spans="1:7">
      <c r="A2169" s="94"/>
      <c r="B2169" s="39">
        <v>1409</v>
      </c>
      <c r="C2169" s="39">
        <f>Matrix!B1409</f>
        <v>0</v>
      </c>
      <c r="D2169" s="93">
        <f t="shared" si="336"/>
        <v>6.3</v>
      </c>
      <c r="G2169" s="39" t="str">
        <f>Matrix!C1409</f>
        <v>ETHYL TRICHLOROSILANE -- 药品，杀虫剂和化妆品中使用提示毒性，用Industriox N. 612, Envirox N. 1276 或是 N. 610, Beautox N. 607 ]</v>
      </c>
    </row>
    <row r="2170" spans="1:7">
      <c r="A2170" s="94"/>
      <c r="B2170" s="39">
        <v>2057</v>
      </c>
      <c r="C2170" s="39">
        <f>Matrix!B2057</f>
        <v>0</v>
      </c>
      <c r="D2170" s="93">
        <f t="shared" si="336"/>
        <v>6.3</v>
      </c>
      <c r="G2170" s="39" t="str">
        <f>Matrix!C2057</f>
        <v>PHOSPHOGENE -- 用于杀虫剂中的剧烈的化学物。</v>
      </c>
    </row>
    <row r="2171" spans="1:7">
      <c r="A2171" s="94"/>
      <c r="B2171" s="39">
        <v>2671</v>
      </c>
      <c r="C2171" s="39">
        <f>Matrix!B2671</f>
        <v>0</v>
      </c>
      <c r="D2171" s="93">
        <f t="shared" si="336"/>
        <v>6.3</v>
      </c>
      <c r="G2171" s="39" t="str">
        <f>Matrix!C2671</f>
        <v>Cholinesterase, Acetyl -- 乙酰胆碱酯酶，乙酰，辨识杀虫剂暴露或胆固醇疾病。酶。 ]</v>
      </c>
    </row>
    <row r="2172" spans="1:7">
      <c r="A2172" s="94"/>
      <c r="B2172" s="39">
        <v>2672</v>
      </c>
      <c r="C2172" s="39">
        <f>Matrix!B2672</f>
        <v>0</v>
      </c>
      <c r="D2172" s="93">
        <f t="shared" si="336"/>
        <v>6.3</v>
      </c>
      <c r="G2172" s="39" t="str">
        <f>Matrix!C2672</f>
        <v>Cholinesterase, Butyryl --乙酰胆碱酯酶，丁酰 辨识杀虫剂暴露或胆固醇疾病。酶。 ]</v>
      </c>
    </row>
    <row r="2173" spans="1:7">
      <c r="A2173" s="94"/>
      <c r="B2173" s="39">
        <v>2712</v>
      </c>
      <c r="C2173" s="39">
        <f>Matrix!B2712</f>
        <v>0</v>
      </c>
      <c r="D2173" s="93">
        <f t="shared" si="336"/>
        <v>6.3</v>
      </c>
      <c r="G2173" s="39" t="str">
        <f>Matrix!C2712</f>
        <v>Parathion Hydrolase -- 对硫磷水解酶，怀疑杀虫剂或毒性暴露。酶。 ]</v>
      </c>
    </row>
    <row r="2174" spans="1:7">
      <c r="A2174" s="94"/>
      <c r="B2174" s="39">
        <v>2721</v>
      </c>
      <c r="C2174" s="39">
        <f>Matrix!B2721</f>
        <v>0</v>
      </c>
      <c r="D2174" s="93">
        <f t="shared" si="336"/>
        <v>6.3</v>
      </c>
      <c r="G2174" s="39" t="str">
        <f>Matrix!C2721</f>
        <v>Pseudocholinesterase -- 拟胆碱酯酶，肌肉控制中的酶，怀疑杀虫剂或毒性暴露。</v>
      </c>
    </row>
    <row r="2175" spans="1:7">
      <c r="A2175" s="94"/>
      <c r="B2175" s="39">
        <v>2740</v>
      </c>
      <c r="C2175" s="39">
        <f>Matrix!B2740</f>
        <v>0</v>
      </c>
      <c r="D2175" s="93">
        <f t="shared" si="336"/>
        <v>6.3</v>
      </c>
      <c r="G2175" s="39" t="str">
        <f>Matrix!C2740</f>
        <v>PARATHION -- 对硫磷,对硫酮,硝苯硫磷酯, 杀虫剂，辨识敏感或过去的毒性暴露。</v>
      </c>
    </row>
    <row r="2176" spans="1:7">
      <c r="A2176" s="94"/>
      <c r="B2176" s="39">
        <v>2741</v>
      </c>
      <c r="C2176" s="39">
        <f>Matrix!B2741</f>
        <v>0</v>
      </c>
      <c r="D2176" s="93">
        <f t="shared" si="336"/>
        <v>6.3</v>
      </c>
      <c r="G2176" s="39" t="str">
        <f>Matrix!C2741</f>
        <v>PARAQUAT -- 百草枯(除草剂), 用于大麻的杀虫剂，辨识过去的毒性暴露或敏感。</v>
      </c>
    </row>
    <row r="2177" spans="1:7">
      <c r="A2177" s="94"/>
      <c r="B2177" s="39">
        <v>4061</v>
      </c>
      <c r="C2177" s="39">
        <f>Matrix!B4061</f>
        <v>0</v>
      </c>
      <c r="D2177" s="93">
        <f t="shared" si="336"/>
        <v>6.3</v>
      </c>
      <c r="G2177" s="39" t="str">
        <f>Matrix!C4061</f>
        <v>NARAYANI 46 ALLERGY 2 -- 为在SCIO上的复制而设计的配方。</v>
      </c>
    </row>
    <row r="2178" spans="1:7">
      <c r="A2178" s="94"/>
      <c r="B2178" s="39">
        <v>7242</v>
      </c>
      <c r="C2178" s="39">
        <f>Matrix!B7242</f>
        <v>0</v>
      </c>
      <c r="D2178" s="93">
        <f t="shared" si="336"/>
        <v>6.3</v>
      </c>
      <c r="G2178" s="39" t="str">
        <f>Matrix!C7242</f>
        <v>NARAYANI 72 Cleansing Mix 6x</v>
      </c>
    </row>
    <row r="2179" spans="1:7">
      <c r="A2179" s="94"/>
      <c r="B2179" s="39">
        <v>7301</v>
      </c>
      <c r="C2179" s="39">
        <f>Matrix!B7301</f>
        <v>0</v>
      </c>
      <c r="D2179" s="93">
        <f t="shared" si="336"/>
        <v>6.3</v>
      </c>
      <c r="G2179" s="39" t="str">
        <f>Matrix!C7301</f>
        <v>NARAYANI SPECIAL 14 Chemical poisons 200x</v>
      </c>
    </row>
    <row r="2180" spans="1:7">
      <c r="A2180" s="94"/>
      <c r="B2180" s="39">
        <v>7661</v>
      </c>
      <c r="C2180" s="39">
        <f>Matrix!B7661</f>
        <v>0</v>
      </c>
      <c r="D2180" s="93">
        <f t="shared" si="336"/>
        <v>6.3</v>
      </c>
      <c r="G2180" s="39" t="str">
        <f>Matrix!C7661</f>
        <v>DDT PESTICIDE -- 喷雾药剂。Biological Warfare Variations</v>
      </c>
    </row>
    <row r="2181" spans="1:7">
      <c r="A2181" s="94"/>
      <c r="B2181" s="39">
        <v>8641</v>
      </c>
      <c r="C2181" s="39">
        <f>Matrix!B8641</f>
        <v>0</v>
      </c>
      <c r="D2181" s="93">
        <f t="shared" si="336"/>
        <v>6.3</v>
      </c>
      <c r="G2181" s="39" t="str">
        <f>Matrix!C8641</f>
        <v>N-3 EXCHEM / NOSODE THERAPY N-PLEX / FUTUREPLEX -- 深层排除杀虫剂/化学毒素，有利于素食者</v>
      </c>
    </row>
    <row r="2182" spans="1:7">
      <c r="A2182" s="94"/>
      <c r="B2182" s="39">
        <v>9369</v>
      </c>
      <c r="C2182" s="39">
        <f>Matrix!B9369</f>
        <v>0</v>
      </c>
      <c r="D2182" s="93">
        <f t="shared" si="336"/>
        <v>6.3</v>
      </c>
      <c r="G2182" s="39" t="str">
        <f>Matrix!C9369</f>
        <v>Pesticide 杀虫剂TSD3</v>
      </c>
    </row>
    <row r="2183" spans="1:7">
      <c r="A2183" s="94"/>
      <c r="B2183" s="39">
        <v>9370</v>
      </c>
      <c r="C2183" s="39">
        <f>Matrix!B9370</f>
        <v>0</v>
      </c>
      <c r="D2183" s="93">
        <f t="shared" si="336"/>
        <v>6.3</v>
      </c>
      <c r="G2183" s="39" t="str">
        <f>Matrix!C9370</f>
        <v>Pesticide 杀虫剂TSD2</v>
      </c>
    </row>
    <row r="2184" spans="1:7">
      <c r="A2184" s="94"/>
      <c r="B2184" s="39">
        <v>9371</v>
      </c>
      <c r="C2184" s="39">
        <f>Matrix!B9371</f>
        <v>0</v>
      </c>
      <c r="D2184" s="93">
        <f t="shared" si="336"/>
        <v>6.3</v>
      </c>
      <c r="G2184" s="39" t="str">
        <f>Matrix!C9371</f>
        <v>Pesticide 杀虫剂TSD1</v>
      </c>
    </row>
    <row r="2185" spans="1:7">
      <c r="A2185" s="94"/>
      <c r="B2185" s="39">
        <v>9372</v>
      </c>
      <c r="C2185" s="39">
        <f>Matrix!B9372</f>
        <v>0</v>
      </c>
      <c r="D2185" s="93">
        <f t="shared" si="336"/>
        <v>6.3</v>
      </c>
      <c r="G2185" s="39" t="str">
        <f>Matrix!C9372</f>
        <v>Pesticide 杀虫剂INSETTICIDI</v>
      </c>
    </row>
    <row r="2186" spans="1:7">
      <c r="A2186" s="94"/>
      <c r="B2186" s="39">
        <v>9373</v>
      </c>
      <c r="C2186" s="39">
        <f>Matrix!B9373</f>
        <v>0</v>
      </c>
      <c r="D2186" s="93">
        <f t="shared" si="336"/>
        <v>6.3</v>
      </c>
      <c r="G2186" s="39" t="str">
        <f>Matrix!C9373</f>
        <v>Pesticide 杀虫剂FUNG VII.</v>
      </c>
    </row>
    <row r="2187" spans="1:7">
      <c r="A2187" s="94"/>
      <c r="B2187" s="39">
        <v>9374</v>
      </c>
      <c r="C2187" s="39">
        <f>Matrix!B9374</f>
        <v>0</v>
      </c>
      <c r="D2187" s="93">
        <f t="shared" si="336"/>
        <v>6.3</v>
      </c>
      <c r="G2187" s="39" t="str">
        <f>Matrix!C9374</f>
        <v>Pesticide 杀虫剂FUNG IX.</v>
      </c>
    </row>
    <row r="2188" spans="1:7">
      <c r="A2188" s="94"/>
      <c r="B2188" s="39">
        <v>9375</v>
      </c>
      <c r="C2188" s="39">
        <f>Matrix!B9375</f>
        <v>0</v>
      </c>
      <c r="D2188" s="93">
        <f t="shared" si="336"/>
        <v>6.3</v>
      </c>
      <c r="G2188" s="39" t="str">
        <f>Matrix!C9375</f>
        <v>Pesticide 杀虫剂ECD1</v>
      </c>
    </row>
    <row r="2189" spans="1:7">
      <c r="A2189" s="94"/>
      <c r="B2189" s="39">
        <v>9376</v>
      </c>
      <c r="C2189" s="39">
        <f>Matrix!B9376</f>
        <v>0</v>
      </c>
      <c r="D2189" s="93">
        <f t="shared" si="336"/>
        <v>6.3</v>
      </c>
      <c r="G2189" s="39" t="str">
        <f>Matrix!C9376</f>
        <v>Pesticide 杀虫剂ECD2</v>
      </c>
    </row>
    <row r="2190" spans="1:7">
      <c r="A2190" s="94"/>
      <c r="B2190" s="39">
        <v>9377</v>
      </c>
      <c r="C2190" s="39">
        <f>Matrix!B9377</f>
        <v>0</v>
      </c>
      <c r="D2190" s="93">
        <f t="shared" si="336"/>
        <v>6.3</v>
      </c>
      <c r="G2190" s="39" t="str">
        <f>Matrix!C9377</f>
        <v>Pesticide 杀虫剂DIS IV.</v>
      </c>
    </row>
    <row r="2191" spans="1:7">
      <c r="A2191" s="94"/>
      <c r="B2191" s="39">
        <v>9378</v>
      </c>
      <c r="C2191" s="39">
        <f>Matrix!B9378</f>
        <v>0</v>
      </c>
      <c r="D2191" s="93">
        <f t="shared" si="336"/>
        <v>6.3</v>
      </c>
      <c r="G2191" s="39" t="str">
        <f>Matrix!C9378</f>
        <v>Pesticide 杀虫剂ACAR V.</v>
      </c>
    </row>
    <row r="2192" spans="1:7">
      <c r="A2192" s="94"/>
      <c r="B2192" s="39">
        <v>9379</v>
      </c>
      <c r="C2192" s="39">
        <f>Matrix!B9379</f>
        <v>0</v>
      </c>
      <c r="D2192" s="93">
        <f t="shared" si="336"/>
        <v>6.3</v>
      </c>
      <c r="G2192" s="39" t="str">
        <f>Matrix!C9379</f>
        <v>Pesticide 杀虫剂BENZ TOT</v>
      </c>
    </row>
    <row r="2193" spans="1:7">
      <c r="A2193" s="94"/>
      <c r="B2193" s="39">
        <v>9380</v>
      </c>
      <c r="C2193" s="39">
        <f>Matrix!B9380</f>
        <v>0</v>
      </c>
      <c r="D2193" s="93">
        <f t="shared" si="336"/>
        <v>6.3</v>
      </c>
      <c r="G2193" s="39" t="str">
        <f>Matrix!C9380</f>
        <v>Pesticide 杀虫剂CARB IV.</v>
      </c>
    </row>
    <row r="2194" spans="1:7">
      <c r="A2194" s="94"/>
      <c r="B2194" s="39">
        <v>9688</v>
      </c>
      <c r="C2194" s="39">
        <f>Matrix!B9688</f>
        <v>0</v>
      </c>
      <c r="D2194" s="93">
        <f t="shared" si="336"/>
        <v>6.3</v>
      </c>
      <c r="G2194" s="39" t="str">
        <f>Matrix!C9688</f>
        <v>ORGANO DETOX 1: （解除杀虫剂毒素的药）supports detoxification of pesticides/Monastery of Herbs</v>
      </c>
    </row>
    <row r="2195" spans="1:7">
      <c r="A2195" s="39" t="s">
        <v>23666</v>
      </c>
      <c r="B2195" s="39">
        <v>434</v>
      </c>
      <c r="C2195" s="39">
        <f>Matrix!B434</f>
        <v>0</v>
      </c>
      <c r="D2195" s="93">
        <f t="shared" si="336"/>
        <v>6.3</v>
      </c>
      <c r="E2195" s="121">
        <f>MAX(D2195:D2223)</f>
        <v>6.3</v>
      </c>
      <c r="F2195" s="97">
        <f>IF(E2195&gt;Max_Value,Max_Value,IF(E2195&lt;0,0,E2195))</f>
        <v>5</v>
      </c>
      <c r="G2195" s="39" t="str">
        <f>Matrix!C434</f>
        <v>OCTANOIC ACID -- 用于合成药物，提示药原性或是医原性疾病。</v>
      </c>
    </row>
    <row r="2196" spans="1:7">
      <c r="B2196" s="39">
        <v>512</v>
      </c>
      <c r="C2196" s="39">
        <f>Matrix!B512</f>
        <v>0</v>
      </c>
      <c r="D2196" s="93">
        <f t="shared" si="336"/>
        <v>6.3</v>
      </c>
      <c r="G2196" s="39" t="str">
        <f>Matrix!C512</f>
        <v>SALICYLIC ACID -- 柳酸, 阿斯匹林，阿斯匹林毒性，提示皮肤毒性。</v>
      </c>
    </row>
    <row r="2197" spans="1:7">
      <c r="B2197" s="39">
        <v>582</v>
      </c>
      <c r="C2197" s="39">
        <f>Matrix!B582</f>
        <v>0</v>
      </c>
      <c r="D2197" s="93">
        <f t="shared" si="336"/>
        <v>6.3</v>
      </c>
      <c r="G2197" s="39" t="str">
        <f>Matrix!C582</f>
        <v>ELAVIL -- 阿米替林, 抗抑郁症药, 用于控制情绪的合成药物。</v>
      </c>
    </row>
    <row r="2198" spans="1:7">
      <c r="B2198" s="39">
        <v>684</v>
      </c>
      <c r="C2198" s="39">
        <f>Matrix!B684</f>
        <v>0</v>
      </c>
      <c r="D2198" s="93">
        <f t="shared" si="336"/>
        <v>6.3</v>
      </c>
      <c r="G2198" s="39" t="str">
        <f>Matrix!C684</f>
        <v>PRO-CARE (NV) -- 用于清除GH3-GH7毒性或用药过量，有普鲁卡因和抗衰老的作用。</v>
      </c>
    </row>
    <row r="2199" spans="1:7">
      <c r="B2199" s="39">
        <v>916</v>
      </c>
      <c r="C2199" s="39">
        <f>Matrix!B916</f>
        <v>0</v>
      </c>
      <c r="D2199" s="93">
        <f t="shared" si="336"/>
        <v>6.3</v>
      </c>
      <c r="G2199" s="39" t="str">
        <f>Matrix!C916</f>
        <v>SYNTHETIC CHEMICALS (DR) -- 合成化学药物(DR)，合成药物，有助于解除合成医药品的毒素。</v>
      </c>
    </row>
    <row r="2200" spans="1:7">
      <c r="B2200" s="39">
        <v>1177</v>
      </c>
      <c r="C2200" s="39">
        <f>Matrix!B1177</f>
        <v>0</v>
      </c>
      <c r="D2200" s="93">
        <f t="shared" si="336"/>
        <v>6.3</v>
      </c>
      <c r="G2200" s="39" t="str">
        <f>Matrix!C1177</f>
        <v>PREDNISONE -- 合成的类固醇，经常用于哮喘（肺）提示毒性暴露。 ]</v>
      </c>
    </row>
    <row r="2201" spans="1:7">
      <c r="B2201" s="39">
        <v>1203</v>
      </c>
      <c r="C2201" s="39">
        <f>Matrix!B1203</f>
        <v>0</v>
      </c>
      <c r="D2201" s="93">
        <f t="shared" ref="D2201:D2264" si="337">ROUNDUP(ABS(75-C2201)/(Base_Value-3)*allergy_factor,1)</f>
        <v>6.3</v>
      </c>
      <c r="G2201" s="39" t="str">
        <f>Matrix!C1203</f>
        <v>CHLORAMPHENICOL -- 合成的抗生素或是用委内瑞拉炼霉菌制造提示毒性。 @ ]</v>
      </c>
    </row>
    <row r="2202" spans="1:7">
      <c r="B2202" s="39">
        <v>1471</v>
      </c>
      <c r="C2202" s="39">
        <f>Matrix!B1471</f>
        <v>0</v>
      </c>
      <c r="D2202" s="93">
        <f t="shared" si="337"/>
        <v>6.3</v>
      </c>
      <c r="G2202" s="39" t="str">
        <f>Matrix!C1471</f>
        <v>ZANTAC -- 善得胃&lt;抗溃疡病药&gt;常用的药物用于阻止胃生产HCL提示不耐性或是毒性影响。</v>
      </c>
    </row>
    <row r="2203" spans="1:7">
      <c r="B2203" s="39">
        <v>1975</v>
      </c>
      <c r="C2203" s="39">
        <f>Matrix!B1975</f>
        <v>0</v>
      </c>
      <c r="D2203" s="93">
        <f t="shared" si="337"/>
        <v>6.3</v>
      </c>
      <c r="G2203" s="39" t="str">
        <f>Matrix!C1975</f>
        <v>IATROGENIC DRUG CAUSE COMBO -- 药物治疗中人工合成化学药品造成的疾病。</v>
      </c>
    </row>
    <row r="2204" spans="1:7">
      <c r="B2204" s="39">
        <v>2675</v>
      </c>
      <c r="C2204" s="39">
        <f>Matrix!B2675</f>
        <v>0</v>
      </c>
      <c r="D2204" s="93">
        <f t="shared" si="337"/>
        <v>6.3</v>
      </c>
      <c r="G2204" s="39" t="str">
        <f>Matrix!C2675</f>
        <v>Cortisone Reductase -- 辨识类固醇毒性，治疗类固醇滥用。酶 ]</v>
      </c>
    </row>
    <row r="2205" spans="1:7">
      <c r="B2205" s="39">
        <v>2849</v>
      </c>
      <c r="C2205" s="39">
        <f>Matrix!B2849</f>
        <v>0</v>
      </c>
      <c r="D2205" s="93">
        <f t="shared" si="337"/>
        <v>6.3</v>
      </c>
      <c r="G2205" s="39" t="str">
        <f>Matrix!C2849</f>
        <v>PYRIDOSTIGMINE BROMIDE -- 溴化吡啶斯的明[骨骼肌兴奋药], 药品制造中的合成化学药品，敏感或毒性。</v>
      </c>
    </row>
    <row r="2206" spans="1:7">
      <c r="B2206" s="39">
        <v>4165</v>
      </c>
      <c r="C2206" s="39">
        <f>Matrix!B4165</f>
        <v>0</v>
      </c>
      <c r="D2206" s="93">
        <f t="shared" si="337"/>
        <v>6.3</v>
      </c>
      <c r="G2206" s="39" t="str">
        <f>Matrix!C4165</f>
        <v>Synthetic Drug Unknown or Unspecified （不在我们的数据库之内）</v>
      </c>
    </row>
    <row r="2207" spans="1:7">
      <c r="B2207" s="39">
        <v>5546</v>
      </c>
      <c r="C2207" s="39">
        <f>Matrix!B5546</f>
        <v>0</v>
      </c>
      <c r="D2207" s="93">
        <f t="shared" si="337"/>
        <v>6.3</v>
      </c>
      <c r="G2207" s="39" t="str">
        <f>Matrix!C5546</f>
        <v>BARBITURATE INTOXICATION - BARBITURATE OVERDOSE -- 巴比妥盐酸中毒</v>
      </c>
    </row>
    <row r="2208" spans="1:7">
      <c r="B2208" s="39">
        <v>7480</v>
      </c>
      <c r="C2208" s="39">
        <f>Matrix!B7480</f>
        <v>0</v>
      </c>
      <c r="D2208" s="93">
        <f t="shared" si="337"/>
        <v>6.3</v>
      </c>
      <c r="G2208" s="39" t="str">
        <f>Matrix!C7480</f>
        <v>ECLIPTEX -- 补肾，滋肝阴，补血；护肝，以防受环境和药物的毒害。Health Concerns</v>
      </c>
    </row>
    <row r="2209" spans="1:8">
      <c r="B2209" s="39">
        <v>8812</v>
      </c>
      <c r="C2209" s="39">
        <f>Matrix!B8812</f>
        <v>0</v>
      </c>
      <c r="D2209" s="93">
        <f t="shared" si="337"/>
        <v>6.3</v>
      </c>
      <c r="G2209" s="39" t="str">
        <f>Matrix!C8812</f>
        <v>CYSTINE DEPOSITION DISEASE -- 胱氨酸病，因肾的排毒不当所致，通常源自食物加入剂或医药品。 }</v>
      </c>
    </row>
    <row r="2210" spans="1:8">
      <c r="B2210" s="39">
        <v>8827</v>
      </c>
      <c r="C2210" s="39">
        <f>Matrix!B8827</f>
        <v>0</v>
      </c>
      <c r="D2210" s="93">
        <f t="shared" si="337"/>
        <v>6.3</v>
      </c>
      <c r="G2210" s="39" t="str">
        <f>Matrix!C8827</f>
        <v>DEPOSITION DISEASE -- “褐色萎缩”，随年龄增长或使用某种药物时(如苯巴比通)也可见于肝细胞、肝斑、以前的药物治疗不当。}</v>
      </c>
    </row>
    <row r="2211" spans="1:8">
      <c r="B2211" s="39">
        <v>8828</v>
      </c>
      <c r="C2211" s="39">
        <f>Matrix!B8828</f>
        <v>0</v>
      </c>
      <c r="D2211" s="93">
        <f t="shared" si="337"/>
        <v>6.3</v>
      </c>
      <c r="G2211" s="39" t="str">
        <f>Matrix!C8828</f>
        <v>DEPOSITION DISEASE -- 脂褐素积聚，如肝细胞坏死和脂质氧化后的肝蜡样色素，以前的药物治疗不当。}</v>
      </c>
    </row>
    <row r="2212" spans="1:8">
      <c r="B2212" s="39">
        <v>8829</v>
      </c>
      <c r="C2212" s="39">
        <f>Matrix!B8829</f>
        <v>0</v>
      </c>
      <c r="D2212" s="93">
        <f t="shared" si="337"/>
        <v>6.3</v>
      </c>
      <c r="G2212" s="39" t="str">
        <f>Matrix!C8829</f>
        <v>DEPOSITION DISEASE -- 患杜宾－约翰逊综合征时肝细胞的脂褐素积聚，以前的药物治疗不当。}</v>
      </c>
    </row>
    <row r="2213" spans="1:8">
      <c r="B2213" s="39">
        <v>8835</v>
      </c>
      <c r="C2213" s="39">
        <f>Matrix!B8835</f>
        <v>0</v>
      </c>
      <c r="D2213" s="93">
        <f t="shared" si="337"/>
        <v>6.3</v>
      </c>
      <c r="G2213" s="39" t="str">
        <f>Matrix!C8835</f>
        <v>SLIGHT CELLULAR NECROSIS -- 源自射线疗法和化学疗法，使用的剂量要比造成明显坏死(frank necrosis)的剂量少，以前的药物治疗不当。}</v>
      </c>
    </row>
    <row r="2214" spans="1:8">
      <c r="B2214" s="39">
        <v>8836</v>
      </c>
      <c r="C2214" s="39">
        <f>Matrix!B8836</f>
        <v>0</v>
      </c>
      <c r="D2214" s="93">
        <f t="shared" si="337"/>
        <v>6.3</v>
      </c>
      <c r="G2214" s="39" t="str">
        <f>Matrix!C8836</f>
        <v>SLIGHT CELLULAR NECROSIS -- 源自受细胞毒性的T－淋巴细胞攻击所致细胞死亡，以前的药物治疗不当。}</v>
      </c>
    </row>
    <row r="2215" spans="1:8">
      <c r="B2215" s="39">
        <v>8837</v>
      </c>
      <c r="C2215" s="39">
        <f>Matrix!B8837</f>
        <v>0</v>
      </c>
      <c r="D2215" s="93">
        <f t="shared" si="337"/>
        <v>6.3</v>
      </c>
      <c r="G2215" s="39" t="str">
        <f>Matrix!C8837</f>
        <v>SLIGHT CELLULAR NECROSIS -- 由于病毒感染，即感染肝脏，病毒性肝炎，黄热病，以前的药物治疗不当。} # ]</v>
      </c>
    </row>
    <row r="2216" spans="1:8">
      <c r="B2216" s="39">
        <v>8838</v>
      </c>
      <c r="C2216" s="39">
        <f>Matrix!B8838</f>
        <v>0</v>
      </c>
      <c r="D2216" s="93">
        <f t="shared" si="337"/>
        <v>6.3</v>
      </c>
      <c r="G2216" s="39" t="str">
        <f>Matrix!C8838</f>
        <v>SLIGHT CELLULAR NECROSIS -- 源自萎缩症，可能是生理上的（萎缩），也可能是病理上的，以前的药物治疗不当。}</v>
      </c>
    </row>
    <row r="2217" spans="1:8">
      <c r="B2217" s="39">
        <v>8840</v>
      </c>
      <c r="C2217" s="39">
        <f>Matrix!B8840</f>
        <v>0</v>
      </c>
      <c r="D2217" s="93">
        <f t="shared" si="337"/>
        <v>6.3</v>
      </c>
      <c r="G2217" s="39" t="str">
        <f>Matrix!C8840</f>
        <v>CELL DEATH - COLLIQUATIVE CELLULAR NECROSIS -- 坏死和液化，如脑梗塞，以前的药物治疗不当。 }</v>
      </c>
    </row>
    <row r="2218" spans="1:8">
      <c r="B2218" s="39">
        <v>8842</v>
      </c>
      <c r="C2218" s="39">
        <f>Matrix!B8842</f>
        <v>0</v>
      </c>
      <c r="D2218" s="93">
        <f t="shared" si="337"/>
        <v>6.3</v>
      </c>
      <c r="G2218" s="39" t="str">
        <f>Matrix!C8842</f>
        <v>FAT NECROSIS OF CELLS -- 源自酶功能障碍，与急性胰腺炎并发，以前的药物治疗不当。 }</v>
      </c>
    </row>
    <row r="2219" spans="1:8">
      <c r="B2219" s="39">
        <v>8851</v>
      </c>
      <c r="C2219" s="39">
        <f>Matrix!B8851</f>
        <v>0</v>
      </c>
      <c r="D2219" s="93">
        <f t="shared" si="337"/>
        <v>6.3</v>
      </c>
      <c r="G2219" s="39" t="str">
        <f>Matrix!C8851</f>
        <v>HYPERTROPHY - Tissue swelling -- 骨骼肌肉作用中过度，以前或现在的且尚未痊愈，以前药物治疗疼痛时治疗不当。}</v>
      </c>
    </row>
    <row r="2220" spans="1:8">
      <c r="B2220" s="39">
        <v>8875</v>
      </c>
      <c r="C2220" s="39">
        <f>Matrix!B8875</f>
        <v>0</v>
      </c>
      <c r="D2220" s="93">
        <f t="shared" si="337"/>
        <v>6.3</v>
      </c>
      <c r="G2220" s="39" t="str">
        <f>Matrix!C8875</f>
        <v>PREMATURE CELLULAR AGING -- 以前的药物治疗不当，衰老导致由诱变物质、辐射、病毒性感染、自由基所造成的DNA受损，没有由D NA充分修复。 } # ]</v>
      </c>
    </row>
    <row r="2221" spans="1:8">
      <c r="B2221" s="39">
        <v>8876</v>
      </c>
      <c r="C2221" s="39">
        <f>Matrix!B8876</f>
        <v>0</v>
      </c>
      <c r="D2221" s="93">
        <f t="shared" si="337"/>
        <v>6.3</v>
      </c>
      <c r="G2221" s="39" t="str">
        <f>Matrix!C8876</f>
        <v>PREMATURE CELLULAR AGING -- 以前的药物治疗不当，在转录程序中的“错误成灾”衰退。}</v>
      </c>
    </row>
    <row r="2222" spans="1:8">
      <c r="B2222" s="39">
        <v>8879</v>
      </c>
      <c r="C2222" s="39">
        <f>Matrix!B8879</f>
        <v>0</v>
      </c>
      <c r="D2222" s="93">
        <f t="shared" si="337"/>
        <v>6.3</v>
      </c>
      <c r="G2222" s="39" t="str">
        <f>Matrix!C8879</f>
        <v>REPEATED LIVER INJURY -- 酗酒、慢性肝炎、毒品、医药品等，网状蛋白结构崩溃，间叶细胞的胶原质，再生，硬化，结疤。 }</v>
      </c>
    </row>
    <row r="2223" spans="1:8">
      <c r="B2223" s="39">
        <v>9468</v>
      </c>
      <c r="C2223" s="39">
        <f>Matrix!B9468</f>
        <v>0</v>
      </c>
      <c r="D2223" s="93">
        <f t="shared" si="337"/>
        <v>6.3</v>
      </c>
      <c r="G2223" s="39" t="str">
        <f>Matrix!C9468</f>
        <v>乙醇--治疗过敏的方剂，提示环境或者毒性物质接触。</v>
      </c>
    </row>
    <row r="2224" spans="1:8">
      <c r="A2224" s="39" t="s">
        <v>23667</v>
      </c>
      <c r="B2224" s="39">
        <v>244</v>
      </c>
      <c r="C2224" s="39">
        <f>Matrix!B244</f>
        <v>0</v>
      </c>
      <c r="D2224" s="93">
        <f t="shared" si="337"/>
        <v>6.3</v>
      </c>
      <c r="E2224" s="121">
        <f>MAX(D2224:D2339)</f>
        <v>6.3</v>
      </c>
      <c r="F2224" s="97">
        <f>IF(E2224&gt;Max_Value,Max_Value,IF(E2224&lt;0,0,E2224))</f>
        <v>5</v>
      </c>
      <c r="G2224" s="39" t="str">
        <f>Matrix!C244</f>
        <v>PANICUM MILIACEUM -- 蛋白质的新陈代谢虚弱。 \</v>
      </c>
      <c r="H2224" s="136"/>
    </row>
    <row r="2225" spans="2:8">
      <c r="B2225" s="39">
        <v>251</v>
      </c>
      <c r="C2225" s="39">
        <f>Matrix!B251</f>
        <v>0</v>
      </c>
      <c r="D2225" s="93">
        <f t="shared" si="337"/>
        <v>6.3</v>
      </c>
      <c r="G2225" s="39" t="str">
        <f>Matrix!C251</f>
        <v>PEPSIN -- 用于治疗消化不良，及蛋白质新陈代谢。 \</v>
      </c>
      <c r="H2225" s="136"/>
    </row>
    <row r="2226" spans="2:8">
      <c r="B2226" s="39">
        <v>293</v>
      </c>
      <c r="C2226" s="39">
        <f>Matrix!B293</f>
        <v>0</v>
      </c>
      <c r="D2226" s="93">
        <f t="shared" si="337"/>
        <v>6.3</v>
      </c>
      <c r="G2226" s="39" t="str">
        <f>Matrix!C293</f>
        <v>RNA-DNA --提示 新陈代谢紊乱，与过往的内疚和恐惧瘴毒有情感联系。 \</v>
      </c>
      <c r="H2226" s="136"/>
    </row>
    <row r="2227" spans="2:8">
      <c r="B2227" s="39">
        <v>375</v>
      </c>
      <c r="C2227" s="39">
        <f>Matrix!B375</f>
        <v>0</v>
      </c>
      <c r="D2227" s="93">
        <f t="shared" si="337"/>
        <v>6.3</v>
      </c>
      <c r="G2227" s="39" t="str">
        <f>Matrix!C375</f>
        <v>DL-ALANINE -- 用于肾功能和蛋白质新陈代谢的氨基酸。</v>
      </c>
      <c r="H2227" s="136"/>
    </row>
    <row r="2228" spans="2:8">
      <c r="B2228" s="39">
        <v>393</v>
      </c>
      <c r="C2228" s="39">
        <f>Matrix!B393</f>
        <v>0</v>
      </c>
      <c r="D2228" s="93">
        <f t="shared" si="337"/>
        <v>6.3</v>
      </c>
      <c r="G2228" s="39" t="str">
        <f>Matrix!C393</f>
        <v>L-CARNITINE (VITAMIN B20) -- 用于心脏和所有肌肉新陈代谢的能量维生素。</v>
      </c>
      <c r="H2228" s="136"/>
    </row>
    <row r="2229" spans="2:8">
      <c r="B2229" s="39">
        <v>428</v>
      </c>
      <c r="C2229" s="39">
        <f>Matrix!B428</f>
        <v>0</v>
      </c>
      <c r="D2229" s="93">
        <f t="shared" si="337"/>
        <v>6.3</v>
      </c>
      <c r="G2229" s="39" t="str">
        <f>Matrix!C428</f>
        <v>NIACINAMIDE -- 维生素用于循环能量，新陈代谢。</v>
      </c>
      <c r="H2229" s="136"/>
    </row>
    <row r="2230" spans="2:8">
      <c r="B2230" s="39">
        <v>447</v>
      </c>
      <c r="C2230" s="39">
        <f>Matrix!B447</f>
        <v>0</v>
      </c>
      <c r="D2230" s="93">
        <f t="shared" si="337"/>
        <v>6.3</v>
      </c>
      <c r="G2230" s="39" t="str">
        <f>Matrix!C447</f>
        <v>PYRIDINE --pyridine  n.吡啶(治喘病用)
提示蛋白质新陈代谢问题，痛风或是肾功能不良，泌尿（肾脏的）疾病（肾，膀胱，尿道）。 ]</v>
      </c>
      <c r="H2230" s="136"/>
    </row>
    <row r="2231" spans="2:8">
      <c r="B2231" s="39">
        <v>478</v>
      </c>
      <c r="C2231" s="39">
        <f>Matrix!B478</f>
        <v>0</v>
      </c>
      <c r="D2231" s="93">
        <f t="shared" si="337"/>
        <v>6.3</v>
      </c>
      <c r="G2231" s="39" t="str">
        <f>Matrix!C478</f>
        <v>NAD -- 去甲肾上腺素, 能量和代谢程序中的一部分，提示维生素B缺乏或慢性疲劳。 ]</v>
      </c>
      <c r="H2231" s="136"/>
    </row>
    <row r="2232" spans="2:8">
      <c r="B2232" s="39">
        <v>567</v>
      </c>
      <c r="C2232" s="39">
        <f>Matrix!B567</f>
        <v>0</v>
      </c>
      <c r="D2232" s="93">
        <f t="shared" si="337"/>
        <v>6.3</v>
      </c>
      <c r="G2232" s="39" t="str">
        <f>Matrix!C567</f>
        <v>GELATIN -- 明胶,动物胶,辨识虚弱的蛋白质代谢，明胶毒性或是过敏反应，情绪抵抗。</v>
      </c>
      <c r="H2232" s="136"/>
    </row>
    <row r="2233" spans="2:8">
      <c r="B2233" s="39">
        <v>587</v>
      </c>
      <c r="C2233" s="39">
        <f>Matrix!B587</f>
        <v>0</v>
      </c>
      <c r="D2233" s="93">
        <f t="shared" si="337"/>
        <v>6.3</v>
      </c>
      <c r="G2233" s="39" t="str">
        <f>Matrix!C587</f>
        <v>ELAIDIC ACID -- 反油酸,反十八碳烯-9-酸, 组织中的脂肪酸，用于大脑中的神经调节，提示新陈代谢，苯酚。</v>
      </c>
      <c r="H2233" s="136"/>
    </row>
    <row r="2234" spans="2:8">
      <c r="B2234" s="39">
        <v>615</v>
      </c>
      <c r="C2234" s="39">
        <f>Matrix!B615</f>
        <v>0</v>
      </c>
      <c r="D2234" s="93">
        <f t="shared" si="337"/>
        <v>6.3</v>
      </c>
      <c r="G2234" s="39" t="str">
        <f>Matrix!C615</f>
        <v>METAB (NV) -- 消除新陈代谢的（新陈代谢）障碍的合成药。 ]</v>
      </c>
      <c r="H2234" s="136"/>
    </row>
    <row r="2235" spans="2:8">
      <c r="B2235" s="39">
        <v>647</v>
      </c>
      <c r="C2235" s="39">
        <f>Matrix!B647</f>
        <v>0</v>
      </c>
      <c r="D2235" s="93">
        <f t="shared" si="337"/>
        <v>6.3</v>
      </c>
      <c r="G2235" s="39" t="str">
        <f>Matrix!C647</f>
        <v>ESSENTIAL FATTY AC提示(NV) -- 脂肪酸合成药物，调节机能不良，提示新陈代谢疾病，优质食物。</v>
      </c>
      <c r="H2235" s="136"/>
    </row>
    <row r="2236" spans="2:8">
      <c r="B2236" s="39">
        <v>789</v>
      </c>
      <c r="C2236" s="39">
        <f>Matrix!B789</f>
        <v>0</v>
      </c>
      <c r="D2236" s="93">
        <f t="shared" si="337"/>
        <v>6.3</v>
      </c>
      <c r="G2236" s="39" t="str">
        <f>Matrix!C789</f>
        <v>DIGESTIVE GLANDULAR, PROTEIN -- S提供蛋白酶，用于蛋白质消化，能够id蛋白质代谢疾病。 ]</v>
      </c>
      <c r="H2236" s="136"/>
    </row>
    <row r="2237" spans="2:8">
      <c r="B2237" s="39">
        <v>972</v>
      </c>
      <c r="C2237" s="39">
        <f>Matrix!B972</f>
        <v>0</v>
      </c>
      <c r="D2237" s="93">
        <f t="shared" si="337"/>
        <v>6.3</v>
      </c>
      <c r="G2237" s="39" t="str">
        <f>Matrix!C972</f>
        <v>METABOLIC-1 (DR) -- 合成药物，用于治疗新陈代谢和染色体疾病。</v>
      </c>
      <c r="H2237" s="136"/>
    </row>
    <row r="2238" spans="2:8">
      <c r="B2238" s="39">
        <v>1120</v>
      </c>
      <c r="C2238" s="39">
        <f>Matrix!B1120</f>
        <v>0</v>
      </c>
      <c r="D2238" s="93">
        <f t="shared" si="337"/>
        <v>6.3</v>
      </c>
      <c r="G2238" s="39" t="str">
        <f>Matrix!C1120</f>
        <v>SULPHURIC ACIDUM --提示 毒物暴露或是酸的新陈代谢，刺痛。</v>
      </c>
      <c r="H2238" s="136"/>
    </row>
    <row r="2239" spans="2:8">
      <c r="B2239" s="39">
        <v>1124</v>
      </c>
      <c r="C2239" s="39">
        <f>Matrix!B1124</f>
        <v>0</v>
      </c>
      <c r="D2239" s="93">
        <f t="shared" si="337"/>
        <v>6.3</v>
      </c>
      <c r="G2239" s="39" t="str">
        <f>Matrix!C1124</f>
        <v>SODIUM BICARBONATE -- 可以id酸新陈代谢或是胰腺疾病，矿物质。</v>
      </c>
      <c r="H2239" s="136"/>
    </row>
    <row r="2240" spans="2:8">
      <c r="B2240" s="39">
        <v>1146</v>
      </c>
      <c r="C2240" s="39">
        <f>Matrix!B1146</f>
        <v>0</v>
      </c>
      <c r="D2240" s="93">
        <f t="shared" si="337"/>
        <v>6.3</v>
      </c>
      <c r="G2240" s="39" t="str">
        <f>Matrix!C1146</f>
        <v>LYSOZYME -- 用于免疫和新陈代谢的酶，提示新陈代谢或免疫疾病。</v>
      </c>
      <c r="H2240" s="136"/>
    </row>
    <row r="2241" spans="2:8">
      <c r="B2241" s="39">
        <v>1149</v>
      </c>
      <c r="C2241" s="39">
        <f>Matrix!B1149</f>
        <v>0</v>
      </c>
      <c r="D2241" s="93">
        <f t="shared" si="337"/>
        <v>6.3</v>
      </c>
      <c r="G2241" s="39" t="str">
        <f>Matrix!C1149</f>
        <v>LEUCINE DEHYDROGENASE -- 调节亮氨酸的酶，提示新陈代谢疾病。</v>
      </c>
      <c r="H2241" s="136"/>
    </row>
    <row r="2242" spans="2:8">
      <c r="B2242" s="39">
        <v>1153</v>
      </c>
      <c r="C2242" s="39">
        <f>Matrix!B1153</f>
        <v>0</v>
      </c>
      <c r="D2242" s="93">
        <f t="shared" si="337"/>
        <v>6.3</v>
      </c>
      <c r="G2242" s="39" t="str">
        <f>Matrix!C1153</f>
        <v>LIPOTROPIC FACTORS -- 用于肝代谢的维生素和氨基酸。</v>
      </c>
      <c r="H2242" s="136"/>
    </row>
    <row r="2243" spans="2:8">
      <c r="B2243" s="39">
        <v>1188</v>
      </c>
      <c r="C2243" s="39">
        <f>Matrix!B1188</f>
        <v>0</v>
      </c>
      <c r="D2243" s="93">
        <f t="shared" si="337"/>
        <v>6.3</v>
      </c>
      <c r="G2243" s="39" t="str">
        <f>Matrix!C1188</f>
        <v>POLYPEPTIDE -- 产生蛋白质和激素的化合物类别提示系统新陈代谢的机能障碍。 ]</v>
      </c>
      <c r="H2243" s="136"/>
    </row>
    <row r="2244" spans="2:8">
      <c r="B2244" s="39">
        <v>1219</v>
      </c>
      <c r="C2244" s="39">
        <f>Matrix!B1219</f>
        <v>0</v>
      </c>
      <c r="D2244" s="93">
        <f t="shared" si="337"/>
        <v>6.3</v>
      </c>
      <c r="G2244" s="39" t="str">
        <f>Matrix!C1219</f>
        <v>ASCORBATE OXIDASE -- 用于维生素C新陈代谢的酶提示维生素C调节障碍或过剩。 ]</v>
      </c>
      <c r="H2244" s="136"/>
    </row>
    <row r="2245" spans="2:8">
      <c r="B2245" s="39">
        <v>1233</v>
      </c>
      <c r="C2245" s="39">
        <f>Matrix!B1233</f>
        <v>0</v>
      </c>
      <c r="D2245" s="93">
        <f t="shared" si="337"/>
        <v>6.3</v>
      </c>
      <c r="G2245" s="39" t="str">
        <f>Matrix!C1233</f>
        <v>ADENINE --提示 循环障碍，有助于清洁动脉并且是DNA代谢的必需品。</v>
      </c>
      <c r="H2245" s="136"/>
    </row>
    <row r="2246" spans="2:8">
      <c r="B2246" s="39">
        <v>1234</v>
      </c>
      <c r="C2246" s="39">
        <f>Matrix!B1234</f>
        <v>0</v>
      </c>
      <c r="D2246" s="93">
        <f t="shared" si="337"/>
        <v>6.3</v>
      </c>
      <c r="G2246" s="39" t="str">
        <f>Matrix!C1234</f>
        <v>COCARBOXYLASE -- 用于代谢调节的酶提示腐败和变性。 ]</v>
      </c>
      <c r="H2246" s="136"/>
    </row>
    <row r="2247" spans="2:8">
      <c r="B2247" s="39">
        <v>1265</v>
      </c>
      <c r="C2247" s="39">
        <f>Matrix!B1265</f>
        <v>0</v>
      </c>
      <c r="D2247" s="93">
        <f t="shared" si="337"/>
        <v>6.3</v>
      </c>
      <c r="G2247" s="39" t="str">
        <f>Matrix!C1265</f>
        <v>THIAMINE -- 维生素B1提示碳水化合物代谢疾病，与沮丧和疲乏有情感联系。 ]</v>
      </c>
      <c r="H2247" s="136"/>
    </row>
    <row r="2248" spans="2:8">
      <c r="B2248" s="39">
        <v>1282</v>
      </c>
      <c r="C2248" s="39">
        <f>Matrix!B1282</f>
        <v>0</v>
      </c>
      <c r="D2248" s="93">
        <f t="shared" si="337"/>
        <v>6.3</v>
      </c>
      <c r="G2248" s="39" t="str">
        <f>Matrix!C1282</f>
        <v>CALCIUM CARBONATE --提示新陈代谢缓慢，无生气，矿物质不均衡，大脑疲乏，矿物质。</v>
      </c>
      <c r="H2248" s="136"/>
    </row>
    <row r="2249" spans="2:8">
      <c r="B2249" s="39">
        <v>1312</v>
      </c>
      <c r="C2249" s="39">
        <f>Matrix!B1312</f>
        <v>0</v>
      </c>
      <c r="D2249" s="93">
        <f t="shared" si="337"/>
        <v>6.3</v>
      </c>
      <c r="G2249" s="39" t="str">
        <f>Matrix!C1312</f>
        <v>OXALIC ACID -- 肾结石（膀胱，输尿管，尿道），痛风，蛋白质代谢的营养障碍。 ]</v>
      </c>
      <c r="H2249" s="136"/>
    </row>
    <row r="2250" spans="2:8">
      <c r="B2250" s="39">
        <v>1373</v>
      </c>
      <c r="C2250" s="39">
        <f>Matrix!B1373</f>
        <v>0</v>
      </c>
      <c r="D2250" s="93">
        <f t="shared" si="337"/>
        <v>6.3</v>
      </c>
      <c r="G2250" s="39" t="str">
        <f>Matrix!C1373</f>
        <v>AMMONIATED CHEMICALS -- 用于炸药，工业，化妆品，药物，影响蛋白质代谢，用Industriox N. 612。 ]</v>
      </c>
      <c r="H2250" s="136"/>
    </row>
    <row r="2251" spans="2:8">
      <c r="B2251" s="39">
        <v>1414</v>
      </c>
      <c r="C2251" s="39">
        <f>Matrix!B1414</f>
        <v>0</v>
      </c>
      <c r="D2251" s="93">
        <f t="shared" si="337"/>
        <v>6.3</v>
      </c>
      <c r="G2251" s="39" t="str">
        <f>Matrix!C1414</f>
        <v>DNA LIGASE --DNA连接酶,多(聚)脱氧核糖核苷酸合酶，调节DNA利用提示代谢疾病或衰老。</v>
      </c>
      <c r="H2251" s="136"/>
    </row>
    <row r="2252" spans="2:8">
      <c r="B2252" s="39">
        <v>1417</v>
      </c>
      <c r="C2252" s="39">
        <f>Matrix!B1417</f>
        <v>0</v>
      </c>
      <c r="D2252" s="93">
        <f t="shared" si="337"/>
        <v>6.3</v>
      </c>
      <c r="G2252" s="39" t="str">
        <f>Matrix!C1417</f>
        <v>GLUCOSIDASE -- 糖苷酶，用于糖代谢提示糖调节疾病例如血糖过低等。</v>
      </c>
      <c r="H2252" s="136"/>
    </row>
    <row r="2253" spans="2:8">
      <c r="B2253" s="39">
        <v>1428</v>
      </c>
      <c r="C2253" s="39">
        <f>Matrix!B1428</f>
        <v>0</v>
      </c>
      <c r="D2253" s="93">
        <f t="shared" si="337"/>
        <v>6.3</v>
      </c>
      <c r="G2253" s="39" t="str">
        <f>Matrix!C1428</f>
        <v>GLUCOSE DEHYDROGENASE -- 葡萄糖脱氢酶, 糖代谢相关的酶提示糖调节疾病。</v>
      </c>
      <c r="H2253" s="136"/>
    </row>
    <row r="2254" spans="2:8">
      <c r="B2254" s="39">
        <v>1432</v>
      </c>
      <c r="C2254" s="39">
        <f>Matrix!B1432</f>
        <v>0</v>
      </c>
      <c r="D2254" s="93">
        <f t="shared" si="337"/>
        <v>6.3</v>
      </c>
      <c r="G2254" s="39" t="str">
        <f>Matrix!C1432</f>
        <v>DNA ASE -- 脱氧核糖核酸酶，用于DNA调节提示新陈代谢疾病。</v>
      </c>
      <c r="H2254" s="136"/>
    </row>
    <row r="2255" spans="2:8">
      <c r="B2255" s="39">
        <v>1442</v>
      </c>
      <c r="C2255" s="39">
        <f>Matrix!B1442</f>
        <v>0</v>
      </c>
      <c r="D2255" s="93">
        <f t="shared" si="337"/>
        <v>6.3</v>
      </c>
      <c r="G2255" s="39" t="str">
        <f>Matrix!C1442</f>
        <v>THYROXINE -- 甲状腺激素，负责管理新陈代谢或是重量。</v>
      </c>
      <c r="H2255" s="136"/>
    </row>
    <row r="2256" spans="2:8">
      <c r="B2256" s="39">
        <v>1463</v>
      </c>
      <c r="C2256" s="39">
        <f>Matrix!B1463</f>
        <v>0</v>
      </c>
      <c r="D2256" s="93">
        <f t="shared" si="337"/>
        <v>6.3</v>
      </c>
      <c r="G2256" s="39" t="str">
        <f>Matrix!C1463</f>
        <v>PANTOTHENIC ACID-B5 -- 泛酸, 能量和代谢中关键的维生素。</v>
      </c>
      <c r="H2256" s="136"/>
    </row>
    <row r="2257" spans="2:8">
      <c r="B2257" s="39">
        <v>1530</v>
      </c>
      <c r="C2257" s="39">
        <f>Matrix!B1530</f>
        <v>0</v>
      </c>
      <c r="D2257" s="93">
        <f t="shared" si="337"/>
        <v>6.3</v>
      </c>
      <c r="G2257" s="39" t="str">
        <f>Matrix!C1530</f>
        <v>杂交草莓--新陈代谢缓慢，肾虚弱，大脑疲乏，治疗心理混乱的药物。</v>
      </c>
      <c r="H2257" s="136"/>
    </row>
    <row r="2258" spans="2:8">
      <c r="B2258" s="39">
        <v>1806</v>
      </c>
      <c r="C2258" s="39">
        <f>Matrix!B1806</f>
        <v>0</v>
      </c>
      <c r="D2258" s="93">
        <f t="shared" si="337"/>
        <v>6.3</v>
      </c>
      <c r="G2258" s="39" t="str">
        <f>Matrix!C1806</f>
        <v>BROWN FAT -- 褐色脂肪, 辨识代谢调节失调，导致肥胖的可能原因。</v>
      </c>
      <c r="H2258" s="136"/>
    </row>
    <row r="2259" spans="2:8">
      <c r="B2259" s="39">
        <v>1856</v>
      </c>
      <c r="C2259" s="39">
        <f>Matrix!B1856</f>
        <v>0</v>
      </c>
      <c r="D2259" s="93">
        <f t="shared" si="337"/>
        <v>6.3</v>
      </c>
      <c r="G2259" s="39" t="str">
        <f>Matrix!C1856</f>
        <v>CATARACTA BRUNESCENS -- 血液流动障碍和眼睛铜代谢（如果铜），灰色（如果锌）。</v>
      </c>
      <c r="H2259" s="136"/>
    </row>
    <row r="2260" spans="2:8">
      <c r="B2260" s="39">
        <v>1956</v>
      </c>
      <c r="C2260" s="39">
        <f>Matrix!B1956</f>
        <v>0</v>
      </c>
      <c r="D2260" s="93">
        <f t="shared" si="337"/>
        <v>6.3</v>
      </c>
      <c r="G2260" s="39" t="str">
        <f>Matrix!C1956</f>
        <v>HYPERTHYROID -- 甲状腺毒性疾病或是代谢紊乱，甲状腺素红色过度，发热，突眼。</v>
      </c>
      <c r="H2260" s="136"/>
    </row>
    <row r="2261" spans="2:8">
      <c r="B2261" s="39">
        <v>2472</v>
      </c>
      <c r="C2261" s="39">
        <f>Matrix!B2472</f>
        <v>0</v>
      </c>
      <c r="D2261" s="93">
        <f t="shared" si="337"/>
        <v>6.3</v>
      </c>
      <c r="G2261" s="39" t="str">
        <f>Matrix!C2472</f>
        <v>ELLAGIC ACID -- 脂肪酸会使癌细胞凋亡自我毁灭，组织中的脂肪酸，和大脑中的神经调节，辨识代谢问题，苯酚。</v>
      </c>
      <c r="H2261" s="136"/>
    </row>
    <row r="2262" spans="2:8">
      <c r="B2262" s="39">
        <v>2499</v>
      </c>
      <c r="C2262" s="39">
        <f>Matrix!B2499</f>
        <v>0</v>
      </c>
      <c r="D2262" s="93">
        <f t="shared" si="337"/>
        <v>6.3</v>
      </c>
      <c r="G2262" s="39" t="str">
        <f>Matrix!C2499</f>
        <v>L-Tyrosylglycylglycine酪氨酰双甘氨肽 -- 甲状腺调节肽，用于代谢和忧郁的调节。</v>
      </c>
      <c r="H2262" s="136"/>
    </row>
    <row r="2263" spans="2:8">
      <c r="B2263" s="39">
        <v>2503</v>
      </c>
      <c r="C2263" s="39">
        <f>Matrix!B2503</f>
        <v>0</v>
      </c>
      <c r="D2263" s="93">
        <f t="shared" si="337"/>
        <v>6.3</v>
      </c>
      <c r="G2263" s="39" t="str">
        <f>Matrix!C2503</f>
        <v>Chymostatin Enzyme Inhibitor(糜蛋白酶抑制剂) -- 蛋白质代谢和消化问题。</v>
      </c>
      <c r="H2263" s="136"/>
    </row>
    <row r="2264" spans="2:8">
      <c r="B2264" s="39">
        <v>2549</v>
      </c>
      <c r="C2264" s="39">
        <f>Matrix!B2549</f>
        <v>0</v>
      </c>
      <c r="D2264" s="93">
        <f t="shared" si="337"/>
        <v>6.3</v>
      </c>
      <c r="G2264" s="39" t="str">
        <f>Matrix!C2549</f>
        <v>DL-Thyroxine(DL-甲状腺素) -- 刺激能量和新陈代谢的主要甲状腺激素，辨识甲状腺问题。</v>
      </c>
      <c r="H2264" s="136"/>
    </row>
    <row r="2265" spans="2:8">
      <c r="B2265" s="39">
        <v>2685</v>
      </c>
      <c r="C2265" s="39">
        <f>Matrix!B2685</f>
        <v>0</v>
      </c>
      <c r="D2265" s="93">
        <f t="shared" ref="D2265:D2328" si="338">ROUNDUP(ABS(75-C2265)/(Base_Value-3)*allergy_factor,1)</f>
        <v>6.3</v>
      </c>
      <c r="G2265" s="39" t="str">
        <f>Matrix!C2685</f>
        <v>Deoxyribonucleic Acid Polymerase -- 脱氧核糖核酸聚合酶，DNA调节中的酶，辨识代谢问题。</v>
      </c>
      <c r="H2265" s="136"/>
    </row>
    <row r="2266" spans="2:8">
      <c r="B2266" s="39">
        <v>2693</v>
      </c>
      <c r="C2266" s="39">
        <f>Matrix!B2693</f>
        <v>0</v>
      </c>
      <c r="D2266" s="93">
        <f t="shared" si="338"/>
        <v>6.3</v>
      </c>
      <c r="G2266" s="39" t="str">
        <f>Matrix!C2693</f>
        <v>Glycogen Synthetase -- 糖原合成酶，辨识肝脏中的糖代谢缺陷。酶。 ]</v>
      </c>
      <c r="H2266" s="136"/>
    </row>
    <row r="2267" spans="2:8">
      <c r="B2267" s="39">
        <v>2696</v>
      </c>
      <c r="C2267" s="39">
        <f>Matrix!B2696</f>
        <v>0</v>
      </c>
      <c r="D2267" s="93">
        <f t="shared" si="338"/>
        <v>6.3</v>
      </c>
      <c r="G2267" s="39" t="str">
        <f>Matrix!C2696</f>
        <v>Hydroxypyruvate Reductase -- 羟基丙酮酸还原酶，碳水化合物代谢的酶，辨识维生素B缺乏或消化疾病。</v>
      </c>
      <c r="H2267" s="136"/>
    </row>
    <row r="2268" spans="2:8">
      <c r="B2268" s="39">
        <v>2702</v>
      </c>
      <c r="C2268" s="39">
        <f>Matrix!B2702</f>
        <v>0</v>
      </c>
      <c r="D2268" s="93">
        <f t="shared" si="338"/>
        <v>6.3</v>
      </c>
      <c r="G2268" s="39" t="str">
        <f>Matrix!C2702</f>
        <v>LYSIN -- 细胞溶解酵素，一种特殊的抗体，对细胞和组织有破坏性作用，辨识退化的新陈代谢。]</v>
      </c>
      <c r="H2268" s="136"/>
    </row>
    <row r="2269" spans="2:8">
      <c r="B2269" s="39">
        <v>2707</v>
      </c>
      <c r="C2269" s="39">
        <f>Matrix!B2707</f>
        <v>0</v>
      </c>
      <c r="D2269" s="93">
        <f t="shared" si="338"/>
        <v>6.3</v>
      </c>
      <c r="G2269" s="39" t="str">
        <f>Matrix!C2707</f>
        <v>Nuclease -- 核酸酶，促进核酸或核素的水解，辨识代谢疾病。</v>
      </c>
      <c r="H2269" s="136"/>
    </row>
    <row r="2270" spans="2:8">
      <c r="B2270" s="39">
        <v>2713</v>
      </c>
      <c r="C2270" s="39">
        <f>Matrix!B2713</f>
        <v>0</v>
      </c>
      <c r="D2270" s="93">
        <f t="shared" si="338"/>
        <v>6.3</v>
      </c>
      <c r="G2270" s="39" t="str">
        <f>Matrix!C2713</f>
        <v>Penicillinase -- 青霉素酶，用于青霉素水解的酶，辨识敏感或代谢利用。</v>
      </c>
      <c r="H2270" s="136"/>
    </row>
    <row r="2271" spans="2:8">
      <c r="B2271" s="39">
        <v>2716</v>
      </c>
      <c r="C2271" s="39">
        <f>Matrix!B2716</f>
        <v>0</v>
      </c>
      <c r="D2271" s="93">
        <f t="shared" si="338"/>
        <v>6.3</v>
      </c>
      <c r="G2271" s="39" t="str">
        <f>Matrix!C2716</f>
        <v>Peptidase -- 肽酶，用于肽的蛋白质消化，辨识蛋白质代谢问题。</v>
      </c>
      <c r="H2271" s="136"/>
    </row>
    <row r="2272" spans="2:8">
      <c r="B2272" s="39">
        <v>2746</v>
      </c>
      <c r="C2272" s="39">
        <f>Matrix!B2746</f>
        <v>0</v>
      </c>
      <c r="D2272" s="93">
        <f t="shared" si="338"/>
        <v>6.3</v>
      </c>
      <c r="G2272" s="39" t="str">
        <f>Matrix!C2746</f>
        <v>CHROMIUM 铬 -- 糖代谢所需，存在于黑色食品或蔬菜，可能有毒。矿物质</v>
      </c>
      <c r="H2272" s="136"/>
    </row>
    <row r="2273" spans="2:8">
      <c r="B2273" s="39">
        <v>2749</v>
      </c>
      <c r="C2273" s="39">
        <f>Matrix!B2749</f>
        <v>0</v>
      </c>
      <c r="D2273" s="93">
        <f t="shared" si="338"/>
        <v>6.3</v>
      </c>
      <c r="G2273" s="39" t="str">
        <f>Matrix!C2749</f>
        <v>MAGNESIUM 镁 -- 能量和代谢所需，如果缺乏会导致痉挛或生成结石。矿物质</v>
      </c>
      <c r="H2273" s="136"/>
    </row>
    <row r="2274" spans="2:8">
      <c r="B2274" s="39">
        <v>2960</v>
      </c>
      <c r="C2274" s="39">
        <f>Matrix!B2960</f>
        <v>0</v>
      </c>
      <c r="D2274" s="93">
        <f t="shared" si="338"/>
        <v>6.3</v>
      </c>
      <c r="G2274" s="39" t="str">
        <f>Matrix!C2960</f>
        <v>OBESITY -- 肥胖症,多脂风险或敏感，过度瘦弱中可以辨识代谢疾病。</v>
      </c>
      <c r="H2274" s="136"/>
    </row>
    <row r="2275" spans="2:8">
      <c r="B2275" s="39">
        <v>3038</v>
      </c>
      <c r="C2275" s="39">
        <f>Matrix!B3038</f>
        <v>0</v>
      </c>
      <c r="D2275" s="93">
        <f t="shared" si="338"/>
        <v>6.3</v>
      </c>
      <c r="G2275" s="39" t="str">
        <f>Matrix!C3038</f>
        <v>NELSON IMMUNE STIM REMEDY -- 用于代谢障碍。阿育吠陀（Ayurvedic）</v>
      </c>
      <c r="H2275" s="136"/>
    </row>
    <row r="2276" spans="2:8">
      <c r="B2276" s="39">
        <v>3156</v>
      </c>
      <c r="C2276" s="39">
        <f>Matrix!B3156</f>
        <v>0</v>
      </c>
      <c r="D2276" s="93">
        <f t="shared" si="338"/>
        <v>6.3</v>
      </c>
      <c r="G2276" s="39" t="str">
        <f>Matrix!C3156</f>
        <v>FUCUS -- 体重减轻，刺激新陈代谢。</v>
      </c>
      <c r="H2276" s="136"/>
    </row>
    <row r="2277" spans="2:8">
      <c r="B2277" s="39">
        <v>3229</v>
      </c>
      <c r="C2277" s="39">
        <f>Matrix!B3229</f>
        <v>0</v>
      </c>
      <c r="D2277" s="93">
        <f t="shared" si="338"/>
        <v>6.3</v>
      </c>
      <c r="G2277" s="39" t="str">
        <f>Matrix!C3229</f>
        <v>CALCIVITAN -- 稳定钙代谢，矿物质代谢。</v>
      </c>
      <c r="H2277" s="136"/>
    </row>
    <row r="2278" spans="2:8">
      <c r="B2278" s="39">
        <v>3234</v>
      </c>
      <c r="C2278" s="39">
        <f>Matrix!B3234</f>
        <v>0</v>
      </c>
      <c r="D2278" s="93">
        <f t="shared" si="338"/>
        <v>6.3</v>
      </c>
      <c r="G2278" s="39" t="str">
        <f>Matrix!C3234</f>
        <v>CARDUS -- 肝药，黄疸，静脉曲张，干扰糖代谢，流感。</v>
      </c>
      <c r="H2278" s="136"/>
    </row>
    <row r="2279" spans="2:8">
      <c r="B2279" s="39">
        <v>3235</v>
      </c>
      <c r="C2279" s="39">
        <f>Matrix!B3235</f>
        <v>0</v>
      </c>
      <c r="D2279" s="93">
        <f t="shared" si="338"/>
        <v>6.3</v>
      </c>
      <c r="G2279" s="39" t="str">
        <f>Matrix!C3235</f>
        <v>CETRARIA -- 体重减轻，刺激不良消化，代谢弱。</v>
      </c>
      <c r="H2279" s="136"/>
    </row>
    <row r="2280" spans="2:8">
      <c r="B2280" s="39">
        <v>3237</v>
      </c>
      <c r="C2280" s="39">
        <f>Matrix!B3237</f>
        <v>0</v>
      </c>
      <c r="D2280" s="93">
        <f t="shared" si="338"/>
        <v>6.3</v>
      </c>
      <c r="G2280" s="39" t="str">
        <f>Matrix!C3237</f>
        <v>CHINA LIFELESS -- 必需体液的损失，刺激虚弱代谢。</v>
      </c>
      <c r="H2280" s="136"/>
    </row>
    <row r="2281" spans="2:8">
      <c r="B2281" s="39">
        <v>3714</v>
      </c>
      <c r="C2281" s="39">
        <f>Matrix!B3714</f>
        <v>0</v>
      </c>
      <c r="D2281" s="93">
        <f t="shared" si="338"/>
        <v>6.3</v>
      </c>
      <c r="G2281" s="39" t="str">
        <f>Matrix!C3714</f>
        <v>NELSON HERBAL TONIC -- 用于肝功能障碍，代谢修复，DNA修复和抗衰老。</v>
      </c>
      <c r="H2281" s="136"/>
    </row>
    <row r="2282" spans="2:8">
      <c r="B2282" s="39">
        <v>3855</v>
      </c>
      <c r="C2282" s="39">
        <f>Matrix!B3855</f>
        <v>0</v>
      </c>
      <c r="D2282" s="93">
        <f t="shared" si="338"/>
        <v>6.3</v>
      </c>
      <c r="G2282" s="39" t="str">
        <f>Matrix!C3855</f>
        <v>ANEURINE VITAMIN B1 --  碳水化合物代谢所需，缺乏时症状包括：皮炎（发红），腹舄，沮丧。 ]</v>
      </c>
      <c r="H2282" s="136"/>
    </row>
    <row r="2283" spans="2:8">
      <c r="B2283" s="39">
        <v>3862</v>
      </c>
      <c r="C2283" s="39">
        <f>Matrix!B3862</f>
        <v>0</v>
      </c>
      <c r="D2283" s="93">
        <f t="shared" si="338"/>
        <v>6.3</v>
      </c>
      <c r="G2283" s="39" t="str">
        <f>Matrix!C3862</f>
        <v>LIPOIC ACID -- 用于肝代谢和所有激素生长的脂肪酸，辨识缺乏。</v>
      </c>
      <c r="H2283" s="136"/>
    </row>
    <row r="2284" spans="2:8">
      <c r="B2284" s="39">
        <v>4342</v>
      </c>
      <c r="C2284" s="39">
        <f>Matrix!B4342</f>
        <v>0</v>
      </c>
      <c r="D2284" s="93">
        <f t="shared" si="338"/>
        <v>6.3</v>
      </c>
      <c r="G2284" s="39" t="str">
        <f>Matrix!C4342</f>
        <v>冬虫夏草 -- 养肝补肾、滋阴清热、益精明目,抗心律失常，促进新陈代谢，增强免疫力。</v>
      </c>
      <c r="H2284" s="136"/>
    </row>
    <row r="2285" spans="2:8">
      <c r="B2285" s="39">
        <v>4978</v>
      </c>
      <c r="C2285" s="39">
        <f>Matrix!B4978</f>
        <v>0</v>
      </c>
      <c r="D2285" s="93">
        <f t="shared" si="338"/>
        <v>6.3</v>
      </c>
      <c r="G2285" s="39" t="str">
        <f>Matrix!C4978</f>
        <v>PLEO - Mucedo: Mucor mucedo 5x -- 循环，代谢性疾病，心肌绞痛（心脏）。 ^]</v>
      </c>
      <c r="H2285" s="136"/>
    </row>
    <row r="2286" spans="2:8">
      <c r="B2286" s="39">
        <v>5002</v>
      </c>
      <c r="C2286" s="39">
        <f>Matrix!B5002</f>
        <v>0</v>
      </c>
      <c r="D2286" s="93">
        <f t="shared" si="338"/>
        <v>6.3</v>
      </c>
      <c r="G2286" s="39" t="str">
        <f>Matrix!C5002</f>
        <v>NADH -- 烟酰胺腺嘌呤二核苷酸。存在于大多数细胞中，是新陈代谢中重要的氧化剂。营养补充物 ]</v>
      </c>
      <c r="H2286" s="136"/>
    </row>
    <row r="2287" spans="2:8">
      <c r="B2287" s="39">
        <v>5378</v>
      </c>
      <c r="C2287" s="39">
        <f>Matrix!B5378</f>
        <v>0</v>
      </c>
      <c r="D2287" s="93">
        <f t="shared" si="338"/>
        <v>6.3</v>
      </c>
      <c r="G2287" s="39" t="str">
        <f>Matrix!C5378</f>
        <v>ZINC 锌 -- 免疫，氧，代谢性疾病。矿物质</v>
      </c>
      <c r="H2287" s="136"/>
    </row>
    <row r="2288" spans="2:8">
      <c r="B2288" s="39">
        <v>5380</v>
      </c>
      <c r="C2288" s="39">
        <f>Matrix!B5380</f>
        <v>0</v>
      </c>
      <c r="D2288" s="93">
        <f t="shared" si="338"/>
        <v>6.3</v>
      </c>
      <c r="G2288" s="39" t="str">
        <f>Matrix!C5380</f>
        <v>IODINE 碘 -- 甲状腺功能，能量，新陈代谢。矿物质</v>
      </c>
      <c r="H2288" s="136"/>
    </row>
    <row r="2289" spans="2:8">
      <c r="B2289" s="39">
        <v>5620</v>
      </c>
      <c r="C2289" s="39">
        <f>Matrix!B5620</f>
        <v>0</v>
      </c>
      <c r="D2289" s="93">
        <f t="shared" si="338"/>
        <v>6.3</v>
      </c>
      <c r="G2289" s="39" t="str">
        <f>Matrix!C5620</f>
        <v>DIABETES, BRONZE - Hemochromatosis -- 一种（胰腺）代谢性疾病，以色素在身体不同器官沉积为特征。 血色沉着病</v>
      </c>
      <c r="H2289" s="136"/>
    </row>
    <row r="2290" spans="2:8">
      <c r="B2290" s="39">
        <v>6034</v>
      </c>
      <c r="C2290" s="39">
        <f>Matrix!B6034</f>
        <v>0</v>
      </c>
      <c r="D2290" s="93">
        <f t="shared" si="338"/>
        <v>6.3</v>
      </c>
      <c r="G2290" s="39" t="str">
        <f>Matrix!C6034</f>
        <v>WILSON'S DISEASE - FANCONI SYNDROME -- 威尔逊氏病 : 一种遗传性肝脏对铜元素代谢功能失调的病 ,</v>
      </c>
      <c r="H2290" s="136"/>
    </row>
    <row r="2291" spans="2:8">
      <c r="B2291" s="39">
        <v>6037</v>
      </c>
      <c r="C2291" s="39">
        <f>Matrix!B6037</f>
        <v>0</v>
      </c>
      <c r="D2291" s="93">
        <f t="shared" si="338"/>
        <v>6.3</v>
      </c>
      <c r="G2291" s="39" t="str">
        <f>Matrix!C6037</f>
        <v>XANTHOMA DISSEMINATUM -- 胆固醇代谢紊乱。 黄瘤 --</v>
      </c>
      <c r="H2291" s="136"/>
    </row>
    <row r="2292" spans="2:8">
      <c r="B2292" s="39">
        <v>6128</v>
      </c>
      <c r="C2292" s="39">
        <f>Matrix!B6128</f>
        <v>0</v>
      </c>
      <c r="D2292" s="93">
        <f t="shared" si="338"/>
        <v>6.3</v>
      </c>
      <c r="G2292" s="39" t="str">
        <f>Matrix!C6128</f>
        <v>FOLOCAL -- 维生素B9叶酸，用于使高半胱氨酸新陈代谢，预防先天性缺陷。VITAMIN ]</v>
      </c>
      <c r="H2292" s="136"/>
    </row>
    <row r="2293" spans="2:8">
      <c r="B2293" s="39">
        <v>6137</v>
      </c>
      <c r="C2293" s="39">
        <f>Matrix!B6137</f>
        <v>0</v>
      </c>
      <c r="D2293" s="93">
        <f t="shared" si="338"/>
        <v>6.3</v>
      </c>
      <c r="G2293" s="39" t="str">
        <f>Matrix!C6137</f>
        <v>ULTRA CHROM -- 用于代谢葡萄糖的吡啶甲酸铬。VITAMIN</v>
      </c>
      <c r="H2293" s="136"/>
    </row>
    <row r="2294" spans="2:8">
      <c r="B2294" s="39">
        <v>6139</v>
      </c>
      <c r="C2294" s="39">
        <f>Matrix!B6139</f>
        <v>0</v>
      </c>
      <c r="D2294" s="93">
        <f t="shared" si="338"/>
        <v>6.3</v>
      </c>
      <c r="G2294" s="39" t="str">
        <f>Matrix!C6139</f>
        <v>VANOXYL -- 用于葡萄糖代谢的钒。VITAMIN</v>
      </c>
      <c r="H2294" s="136"/>
    </row>
    <row r="2295" spans="2:8">
      <c r="B2295" s="39">
        <v>6147</v>
      </c>
      <c r="C2295" s="39">
        <f>Matrix!B6147</f>
        <v>0</v>
      </c>
      <c r="D2295" s="93">
        <f t="shared" si="338"/>
        <v>6.3</v>
      </c>
      <c r="G2295" s="39" t="str">
        <f>Matrix!C6147</f>
        <v>COBANAMIDE -- 维生素B12钴胺素的代谢物。VITAMIN ]</v>
      </c>
      <c r="H2295" s="136"/>
    </row>
    <row r="2296" spans="2:8">
      <c r="B2296" s="39">
        <v>6188</v>
      </c>
      <c r="C2296" s="39">
        <f>Matrix!B6188</f>
        <v>0</v>
      </c>
      <c r="D2296" s="93">
        <f t="shared" si="338"/>
        <v>6.3</v>
      </c>
      <c r="G2296" s="39" t="str">
        <f>Matrix!C6188</f>
        <v>L-CARNTINE -- 能量和新陈代谢所需, 把长炼脂肪酸带进线粒体，用于能量转换。VITAMIN</v>
      </c>
      <c r="H2296" s="136"/>
    </row>
    <row r="2297" spans="2:8">
      <c r="B2297" s="39">
        <v>6428</v>
      </c>
      <c r="C2297" s="39">
        <f>Matrix!B6428</f>
        <v>0</v>
      </c>
      <c r="D2297" s="93">
        <f t="shared" si="338"/>
        <v>6.3</v>
      </c>
      <c r="G2297" s="39" t="str">
        <f>Matrix!C6428</f>
        <v>OROZINC -- 调节免疫系统和代谢中的脂肪酸。EuroNatur</v>
      </c>
      <c r="H2297" s="136"/>
    </row>
    <row r="2298" spans="2:8">
      <c r="B2298" s="39">
        <v>6511</v>
      </c>
      <c r="C2298" s="39">
        <f>Matrix!B6511</f>
        <v>0</v>
      </c>
      <c r="D2298" s="93">
        <f t="shared" si="338"/>
        <v>6.3</v>
      </c>
      <c r="G2298" s="39" t="str">
        <f>Matrix!C6511</f>
        <v>ENDOCRINOTOX 10 -- 甲状腺机能亢进代谢，有助于调节。 GUNA s.r.l. MILANO</v>
      </c>
      <c r="H2298" s="136"/>
    </row>
    <row r="2299" spans="2:8">
      <c r="B2299" s="39">
        <v>6512</v>
      </c>
      <c r="C2299" s="39">
        <f>Matrix!B6512</f>
        <v>0</v>
      </c>
      <c r="D2299" s="93">
        <f t="shared" si="338"/>
        <v>6.3</v>
      </c>
      <c r="G2299" s="39" t="str">
        <f>Matrix!C6512</f>
        <v>ENDOCRINOTOX 11 -- 甲状腺机能亢进代谢，有助于调节。GUNA s.r.l. MILANO</v>
      </c>
      <c r="H2299" s="136"/>
    </row>
    <row r="2300" spans="2:8">
      <c r="B2300" s="39">
        <v>6548</v>
      </c>
      <c r="C2300" s="39">
        <f>Matrix!B6548</f>
        <v>0</v>
      </c>
      <c r="D2300" s="93">
        <f t="shared" si="338"/>
        <v>6.3</v>
      </c>
      <c r="G2300" s="39" t="str">
        <f>Matrix!C6548</f>
        <v>ENDOTOX N.3 -- 由蛋白质代谢引起的内毒性。GUNA s.r.l., MILANO ]</v>
      </c>
      <c r="H2300" s="136"/>
    </row>
    <row r="2301" spans="2:8">
      <c r="B2301" s="39">
        <v>6552</v>
      </c>
      <c r="C2301" s="39">
        <f>Matrix!B6552</f>
        <v>0</v>
      </c>
      <c r="D2301" s="93">
        <f t="shared" si="338"/>
        <v>6.3</v>
      </c>
      <c r="G2301" s="39" t="str">
        <f>Matrix!C6552</f>
        <v>ENDOTOX N.7 -- 由代谢亢进引起的内毒素。GUNA s.r.l., MILANO</v>
      </c>
      <c r="H2301" s="136"/>
    </row>
    <row r="2302" spans="2:8">
      <c r="B2302" s="39">
        <v>6553</v>
      </c>
      <c r="C2302" s="39">
        <f>Matrix!B6553</f>
        <v>0</v>
      </c>
      <c r="D2302" s="93">
        <f t="shared" si="338"/>
        <v>6.3</v>
      </c>
      <c r="G2302" s="39" t="str">
        <f>Matrix!C6553</f>
        <v>ENDOTOX N.8 -- 由代谢亢进毒素引起的内毒素。GUNA s.r.l., MILANO</v>
      </c>
      <c r="H2302" s="136"/>
    </row>
    <row r="2303" spans="2:8">
      <c r="B2303" s="39">
        <v>6566</v>
      </c>
      <c r="C2303" s="39">
        <f>Matrix!B6566</f>
        <v>0</v>
      </c>
      <c r="D2303" s="93">
        <f t="shared" si="338"/>
        <v>6.3</v>
      </c>
      <c r="G2303" s="39" t="str">
        <f>Matrix!C6566</f>
        <v>METATOX N.4 -- 用于新陈代谢，降低食欲和减轻低血糖症。 GUNA s.r.l., MILANO ]</v>
      </c>
      <c r="H2303" s="136"/>
    </row>
    <row r="2304" spans="2:8">
      <c r="B2304" s="39">
        <v>6573</v>
      </c>
      <c r="C2304" s="39">
        <f>Matrix!B6573</f>
        <v>0</v>
      </c>
      <c r="D2304" s="93">
        <f t="shared" si="338"/>
        <v>6.3</v>
      </c>
      <c r="G2304" s="39" t="str">
        <f>Matrix!C6573</f>
        <v>THYROID GLAND 4CH -- GUNA s.r.l., MILANO心情，体重，新陈代谢，</v>
      </c>
      <c r="H2304" s="136"/>
    </row>
    <row r="2305" spans="2:8">
      <c r="B2305" s="39">
        <v>6872</v>
      </c>
      <c r="C2305" s="39">
        <f>Matrix!B6872</f>
        <v>0</v>
      </c>
      <c r="D2305" s="93">
        <f t="shared" si="338"/>
        <v>6.3</v>
      </c>
      <c r="G2305" s="39" t="str">
        <f>Matrix!C6872</f>
        <v>MUCLKEHL ATOX -- Antichondrit serum, 支持清除使用'Mucokehl' 后的代谢和分解产物。Sanum</v>
      </c>
      <c r="H2305" s="136"/>
    </row>
    <row r="2306" spans="2:8">
      <c r="B2306" s="39">
        <v>6874</v>
      </c>
      <c r="C2306" s="39">
        <f>Matrix!B6874</f>
        <v>0</v>
      </c>
      <c r="D2306" s="93">
        <f t="shared" si="338"/>
        <v>6.3</v>
      </c>
      <c r="G2306" s="39" t="str">
        <f>Matrix!C6874</f>
        <v>NIGERSAN ATOX (EXCRETION) -- 黑曲霉（菌类） antichondrit serum, 用于'Nigersan' 后 (见 6871条), 有助于清除代谢和分解产物。^ ]</v>
      </c>
      <c r="H2306" s="136"/>
    </row>
    <row r="2307" spans="2:8">
      <c r="B2307" s="39">
        <v>6906</v>
      </c>
      <c r="C2307" s="39">
        <f>Matrix!B6906</f>
        <v>0</v>
      </c>
      <c r="D2307" s="93">
        <f t="shared" si="338"/>
        <v>6.3</v>
      </c>
      <c r="G2307" s="39" t="str">
        <f>Matrix!C6906</f>
        <v>当归芍药散 -- 伴有流体代谢问题的月经失调，怀孕期间水肿，补血药（生血，利尿（肾。 ]</v>
      </c>
      <c r="H2307" s="136"/>
    </row>
    <row r="2308" spans="2:8">
      <c r="B2308" s="39">
        <v>6908</v>
      </c>
      <c r="C2308" s="39">
        <f>Matrix!B6908</f>
        <v>0</v>
      </c>
      <c r="D2308" s="93">
        <f t="shared" si="338"/>
        <v>6.3</v>
      </c>
      <c r="G2308" s="39" t="str">
        <f>Matrix!C6908</f>
        <v>六味地黄丸-- 一般性肾虚和肾病，镇痛剂，退热药 ，抗炎，改善肾功能和流体代谢双向激素调节。</v>
      </c>
      <c r="H2308" s="136"/>
    </row>
    <row r="2309" spans="2:8">
      <c r="B2309" s="39">
        <v>6917</v>
      </c>
      <c r="C2309" s="39">
        <f>Matrix!B6917</f>
        <v>0</v>
      </c>
      <c r="D2309" s="93">
        <f t="shared" si="338"/>
        <v>6.3</v>
      </c>
      <c r="G2309" s="39" t="str">
        <f>Matrix!C6917</f>
        <v>五苓散-- 全身性水肿，流体代谢问题，利尿（肾，温和的消化增强剂。 ]</v>
      </c>
      <c r="H2309" s="136"/>
    </row>
    <row r="2310" spans="2:8">
      <c r="B2310" s="39">
        <v>6937</v>
      </c>
      <c r="C2310" s="39">
        <f>Matrix!B6937</f>
        <v>0</v>
      </c>
      <c r="D2310" s="93">
        <f t="shared" si="338"/>
        <v>6.3</v>
      </c>
      <c r="G2310" s="39" t="str">
        <f>Matrix!C6937</f>
        <v>托里消毒饮-- 中耳炎，红疹，疔疮，增强代谢，增加生命能量并增强免疫力。</v>
      </c>
      <c r="H2310" s="136"/>
    </row>
    <row r="2311" spans="2:8">
      <c r="B2311" s="39">
        <v>7020</v>
      </c>
      <c r="C2311" s="39">
        <f>Matrix!B7020</f>
        <v>0</v>
      </c>
      <c r="D2311" s="93">
        <f t="shared" si="338"/>
        <v>6.3</v>
      </c>
      <c r="G2311" s="39" t="str">
        <f>Matrix!C7020</f>
        <v>GB PITUITARY -- 松果体，修正细胞层面上的新陈代谢，有助调节食欲。</v>
      </c>
      <c r="H2311" s="136"/>
    </row>
    <row r="2312" spans="2:8">
      <c r="B2312" s="39">
        <v>7021</v>
      </c>
      <c r="C2312" s="39">
        <f>Matrix!B7021</f>
        <v>0</v>
      </c>
      <c r="D2312" s="93">
        <f t="shared" si="338"/>
        <v>6.3</v>
      </c>
      <c r="G2312" s="39" t="str">
        <f>Matrix!C7021</f>
        <v>GF THYROID -- 修正细胞层面上的新陈代谢。</v>
      </c>
      <c r="H2312" s="136"/>
    </row>
    <row r="2313" spans="2:8">
      <c r="B2313" s="39">
        <v>7391</v>
      </c>
      <c r="C2313" s="39">
        <f>Matrix!B7391</f>
        <v>0</v>
      </c>
      <c r="D2313" s="93">
        <f t="shared" si="338"/>
        <v>6.3</v>
      </c>
      <c r="G2313" s="39" t="str">
        <f>Matrix!C7391</f>
        <v>L-LYSINE -- 左旋赖氨酸 (500 mg), 治疗疱疹和唇疱疹，组织修复和削弱的钙代谢。BIOTICS E.N.B.</v>
      </c>
      <c r="H2313" s="136"/>
    </row>
    <row r="2314" spans="2:8">
      <c r="B2314" s="39">
        <v>7400</v>
      </c>
      <c r="C2314" s="39">
        <f>Matrix!B7400</f>
        <v>0</v>
      </c>
      <c r="D2314" s="93">
        <f t="shared" si="338"/>
        <v>6.3</v>
      </c>
      <c r="G2314" s="39" t="str">
        <f>Matrix!C7400</f>
        <v>MCS -- 代谢性清理支持，用于平衡肝内第二阶段解毒途径的补充物。BIOTICS E.N.B.</v>
      </c>
      <c r="H2314" s="136"/>
    </row>
    <row r="2315" spans="2:8">
      <c r="B2315" s="39">
        <v>7900</v>
      </c>
      <c r="C2315" s="39">
        <f>Matrix!B7900</f>
        <v>0</v>
      </c>
      <c r="D2315" s="93">
        <f t="shared" si="338"/>
        <v>6.3</v>
      </c>
      <c r="G2315" s="39" t="str">
        <f>Matrix!C7900</f>
        <v>CALENDULA -- 改善皮肤新陈代谢。NETSMANN-Arzneimittel</v>
      </c>
      <c r="H2315" s="136"/>
    </row>
    <row r="2316" spans="2:8">
      <c r="B2316" s="39">
        <v>8257</v>
      </c>
      <c r="C2316" s="39">
        <f>Matrix!B8257</f>
        <v>0</v>
      </c>
      <c r="D2316" s="93">
        <f t="shared" si="338"/>
        <v>6.3</v>
      </c>
      <c r="G2316" s="39" t="str">
        <f>Matrix!C8257</f>
        <v>METABAZON -- 膳食补充剂。 Amazon Herb Co.</v>
      </c>
      <c r="H2316" s="136"/>
    </row>
    <row r="2317" spans="2:8">
      <c r="B2317" s="39">
        <v>8636</v>
      </c>
      <c r="C2317" s="39">
        <f>Matrix!B8636</f>
        <v>0</v>
      </c>
      <c r="D2317" s="93">
        <f t="shared" si="338"/>
        <v>6.3</v>
      </c>
      <c r="G2317" s="39" t="str">
        <f>Matrix!C8636</f>
        <v>E-6 TYPE-B BALANCE / ELEMENT THERAPY E-PLEX / FUTUREPLEX -- 平衡经络：新陈代谢缓慢，B－型，倾向于疲劳、自主（副交感神经系统）神经系统受控。 ]</v>
      </c>
      <c r="H2317" s="136"/>
    </row>
    <row r="2318" spans="2:8">
      <c r="B2318" s="39">
        <v>8637</v>
      </c>
      <c r="C2318" s="39">
        <f>Matrix!B8637</f>
        <v>0</v>
      </c>
      <c r="D2318" s="93">
        <f t="shared" si="338"/>
        <v>6.3</v>
      </c>
      <c r="G2318" s="39" t="str">
        <f>Matrix!C8637</f>
        <v>E-7 TYPE-A BALANCE / ELEMENT THERAPY E-PLEX / FUTUREPLEX -- 平衡经络：高代谢，A－型，过于活跃，交感神经支配。</v>
      </c>
      <c r="H2318" s="136"/>
    </row>
    <row r="2319" spans="2:8">
      <c r="B2319" s="39">
        <v>8651</v>
      </c>
      <c r="C2319" s="39">
        <f>Matrix!B8651</f>
        <v>0</v>
      </c>
      <c r="D2319" s="93">
        <f t="shared" si="338"/>
        <v>6.3</v>
      </c>
      <c r="G2319" s="39" t="str">
        <f>Matrix!C8651</f>
        <v>W-1 METATOX / METABOLIC THERAPY W-PLEX / FUTUREPLEX -- 支援食欲抑制，代谢弱。</v>
      </c>
      <c r="H2319" s="136"/>
    </row>
    <row r="2320" spans="2:8">
      <c r="B2320" s="39">
        <v>8652</v>
      </c>
      <c r="C2320" s="39">
        <f>Matrix!B8652</f>
        <v>0</v>
      </c>
      <c r="D2320" s="93">
        <f t="shared" si="338"/>
        <v>6.3</v>
      </c>
      <c r="G2320" s="39" t="str">
        <f>Matrix!C8652</f>
        <v>W-2 METECLNZ / METABOLIC THERAPY W-PLEX / FUTUREPLEX --  支援水分滞留减少，新陈代谢，疲劳。</v>
      </c>
      <c r="H2320" s="136"/>
    </row>
    <row r="2321" spans="2:8">
      <c r="B2321" s="39">
        <v>8653</v>
      </c>
      <c r="C2321" s="39">
        <f>Matrix!B8653</f>
        <v>0</v>
      </c>
      <c r="D2321" s="93">
        <f t="shared" si="338"/>
        <v>6.3</v>
      </c>
      <c r="G2321" s="39" t="str">
        <f>Matrix!C8653</f>
        <v>W-3 CRAVEX / METABOLIC THERAPY W-PLEX / FUTUREPLEX -- 消除贪食、物质(substance)、强迫性冲动(compulsions)症状。</v>
      </c>
      <c r="H2321" s="136"/>
    </row>
    <row r="2322" spans="2:8">
      <c r="B2322" s="39">
        <v>8654</v>
      </c>
      <c r="C2322" s="39">
        <f>Matrix!B8654</f>
        <v>0</v>
      </c>
      <c r="D2322" s="93">
        <f t="shared" si="338"/>
        <v>6.3</v>
      </c>
      <c r="G2322" s="39" t="str">
        <f>Matrix!C8654</f>
        <v>W-4 NEUROCALM / METABOLIC THERAPY W-PLEX / FUTUREPLEX -- 减少会引发欲望/物质滥用的压力/焦虑。</v>
      </c>
      <c r="H2322" s="136"/>
    </row>
    <row r="2323" spans="2:8">
      <c r="B2323" s="39">
        <v>8689</v>
      </c>
      <c r="C2323" s="39">
        <f>Matrix!B8689</f>
        <v>0</v>
      </c>
      <c r="D2323" s="93">
        <f t="shared" si="338"/>
        <v>6.3</v>
      </c>
      <c r="G2323" s="39" t="str">
        <f>Matrix!C8689</f>
        <v>C-3 CELL METABOLISM/CAUSAL CHAIN THERAPY C-PLEX/FUTURE PLEX 细胞再生，特别是当急性/慢性治疗进展延缓的时候</v>
      </c>
      <c r="H2323" s="136"/>
    </row>
    <row r="2324" spans="2:8">
      <c r="B2324" s="39">
        <v>8694</v>
      </c>
      <c r="C2324" s="39">
        <f>Matrix!B8694</f>
        <v>0</v>
      </c>
      <c r="D2324" s="93">
        <f t="shared" si="338"/>
        <v>6.3</v>
      </c>
      <c r="G2324" s="39" t="str">
        <f>Matrix!C8694</f>
        <v>C-8 CALCIUM METABOLISM / CAUSAL CHAIN THERAPY C-PLEX / FUTURE PLEX -- 钙吸收代谢不良，骨质改变。</v>
      </c>
      <c r="H2324" s="136"/>
    </row>
    <row r="2325" spans="2:8">
      <c r="B2325" s="39">
        <v>8756</v>
      </c>
      <c r="C2325" s="39">
        <f>Matrix!B8756</f>
        <v>0</v>
      </c>
      <c r="D2325" s="93">
        <f t="shared" si="338"/>
        <v>6.3</v>
      </c>
      <c r="G2325" s="39" t="str">
        <f>Matrix!C8756</f>
        <v>Z-18 LipoProZyme / TERRAINZYME NUTRITIONALS / APEX ENERGETICS -- 胆固醇/脂肪的消化能力差，脂质代谢支援。</v>
      </c>
      <c r="H2325" s="136"/>
    </row>
    <row r="2326" spans="2:8">
      <c r="B2326" s="39">
        <v>8758</v>
      </c>
      <c r="C2326" s="39">
        <f>Matrix!B8758</f>
        <v>0</v>
      </c>
      <c r="D2326" s="93">
        <f t="shared" si="338"/>
        <v>6.3</v>
      </c>
      <c r="G2326" s="39" t="str">
        <f>Matrix!C8758</f>
        <v>Z-20 GlucoProZyme / TERRAINZYME NUTRITIONALS / APEX ENERGETICS -- 食用糖代谢，过敏，肥胖。</v>
      </c>
      <c r="H2326" s="136"/>
    </row>
    <row r="2327" spans="2:8">
      <c r="B2327" s="39">
        <v>8759</v>
      </c>
      <c r="C2327" s="39">
        <f>Matrix!B8759</f>
        <v>0</v>
      </c>
      <c r="D2327" s="93">
        <f t="shared" si="338"/>
        <v>6.3</v>
      </c>
      <c r="G2327" s="39" t="str">
        <f>Matrix!C8759</f>
        <v>Z-21 CarboProZyme / TERRAINZYME NUTRITIONALS / APEX ENERGETICS -- 碳代谢，高碳饮食，肥胖，过敏。</v>
      </c>
      <c r="H2327" s="136"/>
    </row>
    <row r="2328" spans="2:8">
      <c r="B2328" s="39">
        <v>8773</v>
      </c>
      <c r="C2328" s="39">
        <f>Matrix!B8773</f>
        <v>0</v>
      </c>
      <c r="D2328" s="93">
        <f t="shared" si="338"/>
        <v>6.3</v>
      </c>
      <c r="G2328" s="39" t="str">
        <f>Matrix!C8773</f>
        <v>GLYSEN (K-1) -- 用于糖代谢支援，复合维生素，矿物质和草本膳食补充。APEX ENERGETICS</v>
      </c>
      <c r="H2328" s="136"/>
    </row>
    <row r="2329" spans="2:8">
      <c r="B2329" s="39">
        <v>8777</v>
      </c>
      <c r="C2329" s="39">
        <f>Matrix!B8777</f>
        <v>0</v>
      </c>
      <c r="D2329" s="93">
        <f t="shared" ref="D2329:D2350" si="339">ROUNDUP(ABS(75-C2329)/(Base_Value-3)*allergy_factor,1)</f>
        <v>6.3</v>
      </c>
      <c r="G2329" s="39" t="str">
        <f>Matrix!C8777</f>
        <v>ESTROVITE (K-5) -- 用于雌激素代谢支援，复合维生素，矿物质和草本膳食补充。APEX ENERGETICS</v>
      </c>
      <c r="H2329" s="136"/>
    </row>
    <row r="2330" spans="2:8">
      <c r="B2330" s="39">
        <v>8783</v>
      </c>
      <c r="C2330" s="39">
        <f>Matrix!B8783</f>
        <v>0</v>
      </c>
      <c r="D2330" s="93">
        <f t="shared" si="339"/>
        <v>6.3</v>
      </c>
      <c r="G2330" s="39" t="str">
        <f>Matrix!C8783</f>
        <v>PROGLYCO-SP (K-13) -- 用于糖代谢支援，复合维生素，矿物质和腺的膳食补充。 APEX ENERGETICS</v>
      </c>
      <c r="H2330" s="136"/>
    </row>
    <row r="2331" spans="2:8">
      <c r="B2331" s="39">
        <v>8796</v>
      </c>
      <c r="C2331" s="39">
        <f>Matrix!B8796</f>
        <v>0</v>
      </c>
      <c r="D2331" s="93">
        <f t="shared" si="339"/>
        <v>6.3</v>
      </c>
      <c r="G2331" s="39" t="str">
        <f>Matrix!C8796</f>
        <v>UNKNOWN INFECTIOUS AGENT COMPETITION FOR ESSENTIAL NUTRIENTS -- 破坏细胞代谢。</v>
      </c>
      <c r="H2331" s="136"/>
    </row>
    <row r="2332" spans="2:8">
      <c r="B2332" s="39">
        <v>8801</v>
      </c>
      <c r="C2332" s="39">
        <f>Matrix!B8801</f>
        <v>0</v>
      </c>
      <c r="D2332" s="93">
        <f t="shared" si="339"/>
        <v>6.3</v>
      </c>
      <c r="G2332" s="39" t="str">
        <f>Matrix!C8801</f>
        <v>CHANGE IN GENETIC CODE -- 遗传的，如天生代谢障碍，例如地中海贫血症。 }</v>
      </c>
      <c r="H2332" s="136"/>
    </row>
    <row r="2333" spans="2:8">
      <c r="B2333" s="39">
        <v>8806</v>
      </c>
      <c r="C2333" s="39">
        <f>Matrix!B8806</f>
        <v>0</v>
      </c>
      <c r="D2333" s="93">
        <f t="shared" si="339"/>
        <v>6.3</v>
      </c>
      <c r="G2333" s="39" t="str">
        <f>Matrix!C8806</f>
        <v>LYSOSOMAL OVERLOADING -- 许多代谢程序，依靠溶酶体酶水解中间体，当某种特定的水解酶缺失时，溶酶体会膨胀＋失去活性。}</v>
      </c>
      <c r="H2333" s="136"/>
    </row>
    <row r="2334" spans="2:8">
      <c r="B2334" s="39">
        <v>8813</v>
      </c>
      <c r="C2334" s="39">
        <f>Matrix!B8813</f>
        <v>0</v>
      </c>
      <c r="D2334" s="93">
        <f t="shared" si="339"/>
        <v>6.3</v>
      </c>
      <c r="G2334" s="39" t="str">
        <f>Matrix!C8813</f>
        <v>IMPAIRED METABOLISM OF FAT -- 减少脂肪酸(FFA)氧化，并增加转化为甘油三酸酯，脂肪沉积疾病。}</v>
      </c>
      <c r="H2334" s="136"/>
    </row>
    <row r="2335" spans="2:8">
      <c r="B2335" s="39">
        <v>8814</v>
      </c>
      <c r="C2335" s="39">
        <f>Matrix!B8814</f>
        <v>0</v>
      </c>
      <c r="D2335" s="93">
        <f t="shared" si="339"/>
        <v>6.3</v>
      </c>
      <c r="G2335" s="39" t="str">
        <f>Matrix!C8814</f>
        <v>IMPAIRED METABOLISM OF FAT -- 脂肪沉积，减少磷脂＋蛋白质的合成，减少脂肪分散，使之形成脂肪球，或使细胞脂蛋白中释放的脂肪减少。}</v>
      </c>
      <c r="H2335" s="136"/>
    </row>
    <row r="2336" spans="2:8">
      <c r="B2336" s="39">
        <v>8969</v>
      </c>
      <c r="C2336" s="39">
        <f>Matrix!B8969</f>
        <v>0</v>
      </c>
      <c r="D2336" s="93">
        <f t="shared" si="339"/>
        <v>6.3</v>
      </c>
      <c r="G2336" s="39" t="str">
        <f>Matrix!C8969</f>
        <v>Liptone intensive / 含有共轭亚油酸(CLA)、L-carnotine、羧基柠檬酸钾(HCA) ，用于脂肪代谢/ Biocare UK</v>
      </c>
      <c r="H2336" s="136"/>
    </row>
    <row r="2337" spans="1:8">
      <c r="B2337" s="39">
        <v>9215</v>
      </c>
      <c r="C2337" s="39">
        <f>Matrix!B9215</f>
        <v>0</v>
      </c>
      <c r="D2337" s="93">
        <f t="shared" si="339"/>
        <v>6.3</v>
      </c>
      <c r="G2337" s="39" t="str">
        <f>Matrix!C9215</f>
        <v>TS II w,Hops / 甲状腺，代谢，排毒/ Sunshine Tool Works</v>
      </c>
      <c r="H2337" s="136"/>
    </row>
    <row r="2338" spans="1:8">
      <c r="B2338" s="39">
        <v>9363</v>
      </c>
      <c r="C2338" s="39">
        <f>Matrix!B9363</f>
        <v>0</v>
      </c>
      <c r="D2338" s="93">
        <f t="shared" si="339"/>
        <v>6.3</v>
      </c>
      <c r="G2338" s="39" t="str">
        <f>Matrix!C9363</f>
        <v>NEOSIF 56/ Regulation of the minerals metabolism,调理矿物质代谢 OTI /Omeo Tossicologici Italia</v>
      </c>
      <c r="H2338" s="136"/>
    </row>
    <row r="2339" spans="1:8">
      <c r="B2339" s="39">
        <v>9367</v>
      </c>
      <c r="C2339" s="39">
        <f>Matrix!B9367</f>
        <v>0</v>
      </c>
      <c r="D2339" s="93">
        <f t="shared" si="339"/>
        <v>6.3</v>
      </c>
      <c r="G2339" s="39" t="str">
        <f>Matrix!C9367</f>
        <v>NEOSIF 66/ Regulation of the metabolism,调理新陈代谢 OTI /Omeo Tossicologici Italia</v>
      </c>
      <c r="H2339" s="136"/>
    </row>
    <row r="2340" spans="1:8">
      <c r="A2340" s="39" t="s">
        <v>23668</v>
      </c>
      <c r="B2340" s="39">
        <v>467</v>
      </c>
      <c r="C2340" s="39">
        <f>Matrix!B467</f>
        <v>0</v>
      </c>
      <c r="D2340" s="93">
        <f t="shared" si="339"/>
        <v>6.3</v>
      </c>
      <c r="E2340" s="121" t="e">
        <f>MAX(D2340:D2350,F939)</f>
        <v>#N/A</v>
      </c>
      <c r="F2340" s="97" t="e">
        <f>IF(E2340&gt;Max_Value,Max_Value,IF(E2340&lt;0,0,E2340))</f>
        <v>#N/A</v>
      </c>
      <c r="G2340" s="39" t="str">
        <f>Matrix!C467</f>
        <v>NEUTRA FUEL CONTITIONER --燃料, 提示环境毒性。</v>
      </c>
    </row>
    <row r="2341" spans="1:8">
      <c r="B2341" s="39">
        <v>471</v>
      </c>
      <c r="C2341" s="39">
        <f>Matrix!B471</f>
        <v>0</v>
      </c>
      <c r="D2341" s="93">
        <f t="shared" si="339"/>
        <v>6.3</v>
      </c>
      <c r="G2341" s="39" t="str">
        <f>Matrix!C471</f>
        <v>汽油--提示环境毒性，与现代社会冲突有情感联系。</v>
      </c>
    </row>
    <row r="2342" spans="1:8">
      <c r="B2342" s="39">
        <v>483</v>
      </c>
      <c r="C2342" s="39">
        <f>Matrix!B483</f>
        <v>0</v>
      </c>
      <c r="D2342" s="93">
        <f t="shared" si="339"/>
        <v>6.3</v>
      </c>
      <c r="G2342" s="39" t="str">
        <f>Matrix!C483</f>
        <v>天然气-- 对天然气或环境污染的副产物过敏。</v>
      </c>
    </row>
    <row r="2343" spans="1:8">
      <c r="B2343" s="39">
        <v>612</v>
      </c>
      <c r="C2343" s="39">
        <f>Matrix!B612</f>
        <v>0</v>
      </c>
      <c r="D2343" s="93">
        <f t="shared" si="339"/>
        <v>6.3</v>
      </c>
      <c r="G2343" s="39" t="str">
        <f>Matrix!C612</f>
        <v>ENVIROX (NV) -- 环境污染物的解毒药。</v>
      </c>
    </row>
    <row r="2344" spans="1:8">
      <c r="B2344" s="39">
        <v>614</v>
      </c>
      <c r="C2344" s="39">
        <f>Matrix!B614</f>
        <v>0</v>
      </c>
      <c r="D2344" s="93">
        <f t="shared" si="339"/>
        <v>6.3</v>
      </c>
      <c r="G2344" s="39" t="str">
        <f>Matrix!C614</f>
        <v>INDUSTRIOX (NV) -- 工业污染物的解毒药，用于溶剂。</v>
      </c>
    </row>
    <row r="2345" spans="1:8">
      <c r="B2345" s="39">
        <v>908</v>
      </c>
      <c r="C2345" s="39">
        <f>Matrix!B908</f>
        <v>0</v>
      </c>
      <c r="D2345" s="93">
        <f t="shared" si="339"/>
        <v>6.3</v>
      </c>
      <c r="G2345" s="39" t="str">
        <f>Matrix!C908</f>
        <v>ENVIROMENTAL POLLUTANTS (DR) -- 环境污染(DR)，合成药物，用于环境解毒或敏感。</v>
      </c>
    </row>
    <row r="2346" spans="1:8">
      <c r="B2346" s="39">
        <v>1278</v>
      </c>
      <c r="C2346" s="39">
        <f>Matrix!B1278</f>
        <v>0</v>
      </c>
      <c r="D2346" s="93">
        <f t="shared" si="339"/>
        <v>6.3</v>
      </c>
      <c r="G2346" s="39" t="str">
        <f>Matrix!C1278</f>
        <v>ENVIROX -- 用于环境污染，毒性暴露提示对环境毒药的不耐性。 ]</v>
      </c>
    </row>
    <row r="2347" spans="1:8">
      <c r="B2347" s="39">
        <v>1375</v>
      </c>
      <c r="C2347" s="39">
        <f>Matrix!B1375</f>
        <v>0</v>
      </c>
      <c r="D2347" s="93">
        <f t="shared" si="339"/>
        <v>6.3</v>
      </c>
      <c r="G2347" s="39" t="str">
        <f>Matrix!C1375</f>
        <v>ANTHRACOSIS -- 肺部的碳，作为煤，灰尘，烟，或是污染提示肺疾病或是危险。 ]</v>
      </c>
    </row>
    <row r="2348" spans="1:8">
      <c r="B2348" s="39">
        <v>3705</v>
      </c>
      <c r="C2348" s="39">
        <f>Matrix!B3705</f>
        <v>0</v>
      </c>
      <c r="D2348" s="93">
        <f t="shared" si="339"/>
        <v>6.3</v>
      </c>
      <c r="G2348" s="39" t="str">
        <f>Matrix!C3705</f>
        <v>ESTROGENIFICATION FROM ENVIROMENTAL POLLUTION</v>
      </c>
    </row>
    <row r="2349" spans="1:8">
      <c r="B2349" s="39">
        <v>8640</v>
      </c>
      <c r="C2349" s="39">
        <f>Matrix!B8640</f>
        <v>0</v>
      </c>
      <c r="D2349" s="93">
        <f t="shared" si="339"/>
        <v>6.3</v>
      </c>
      <c r="G2349" s="39" t="str">
        <f>Matrix!C8640</f>
        <v>N-2 PETROCHEM / NOSODE THERAPY N-PLEX / FUTUREPLEX -- 深层排除石化毒素，环境/城市毒素。</v>
      </c>
    </row>
    <row r="2350" spans="1:8">
      <c r="B2350" s="39">
        <v>8665</v>
      </c>
      <c r="C2350" s="39">
        <f>Matrix!B8665</f>
        <v>0</v>
      </c>
      <c r="D2350" s="93">
        <f t="shared" si="339"/>
        <v>6.3</v>
      </c>
      <c r="G2350" s="39" t="str">
        <f>Matrix!C8665</f>
        <v>A-11 ENVIROPROTECT / ANTITOX PROGRAM A-PLEX / FUTUREPLEX -- 排毒，对环境/城市毒素的脱敏作用，长期保护。</v>
      </c>
    </row>
    <row r="2352" spans="1:8">
      <c r="A2352" s="39" t="s">
        <v>23674</v>
      </c>
      <c r="B2352" s="137">
        <v>780</v>
      </c>
      <c r="C2352" s="39">
        <f>Matrix!B780</f>
        <v>0</v>
      </c>
      <c r="D2352" s="93">
        <f t="shared" ref="D2352:D2415" si="340">ROUNDUP(ABS(75-C2352)/(Base_Value-3)*nutri_factor,1)</f>
        <v>6.3</v>
      </c>
      <c r="E2352" s="121">
        <f>MAX(D2352:D2363)</f>
        <v>6.3</v>
      </c>
      <c r="F2352" s="97">
        <f>IF(E2352&gt;Max_Value,Max_Value,IF(E2352&lt;0,0,E2352))</f>
        <v>5</v>
      </c>
      <c r="G2352" s="39" t="str">
        <f>Matrix!C780</f>
        <v>VITAMIN A (BETA CAROTENE) -- 活性较低但毒性也较低的形式，或维生素A的前体。 ]</v>
      </c>
    </row>
    <row r="2353" spans="1:7">
      <c r="B2353" s="137">
        <v>781</v>
      </c>
      <c r="C2353" s="39">
        <f>Matrix!B781</f>
        <v>0</v>
      </c>
      <c r="D2353" s="93">
        <f t="shared" si="340"/>
        <v>6.3</v>
      </c>
      <c r="G2353" s="39" t="str">
        <f>Matrix!C781</f>
        <v>VITAMIN A (FISH OIL) -- 缺乏会导致生长迟缓，感染倾向，皮肤干燥，夜盲症（眼睛）。 ]</v>
      </c>
    </row>
    <row r="2354" spans="1:7">
      <c r="B2354" s="137">
        <v>3858</v>
      </c>
      <c r="C2354" s="39">
        <f>Matrix!B3858</f>
        <v>0</v>
      </c>
      <c r="D2354" s="93">
        <f t="shared" si="340"/>
        <v>6.3</v>
      </c>
      <c r="G2354" s="39" t="str">
        <f>Matrix!C3858</f>
        <v>BETA CAROTENE -- 维生素A的前体，缺乏会导致夜盲，牛皮癣，免疫功能障碍，生长停滞。</v>
      </c>
    </row>
    <row r="2355" spans="1:7">
      <c r="B2355" s="137">
        <v>3965</v>
      </c>
      <c r="C2355" s="39">
        <f>Matrix!B3965</f>
        <v>0</v>
      </c>
      <c r="D2355" s="93">
        <f t="shared" si="340"/>
        <v>6.3</v>
      </c>
      <c r="G2355" s="39" t="str">
        <f>Matrix!C3965</f>
        <v>血液，VITAMIN A(维生素A)对视网膜的新陈代谢功能、上皮组织的生长和分化、骨骼的生长、再生以及免疫反应都起到至关重要的作用.</v>
      </c>
    </row>
    <row r="2356" spans="1:7">
      <c r="B2356" s="137">
        <v>4134</v>
      </c>
      <c r="C2356" s="39">
        <f>Matrix!B4134</f>
        <v>0</v>
      </c>
      <c r="D2356" s="93">
        <f t="shared" si="340"/>
        <v>6.3</v>
      </c>
      <c r="G2356" s="39" t="str">
        <f>Matrix!C4134</f>
        <v>NATURAL SOURCE BETA CAROTENE -- 可转变成维生素A。NUTRILITE ]</v>
      </c>
    </row>
    <row r="2357" spans="1:7">
      <c r="B2357" s="137">
        <v>4167</v>
      </c>
      <c r="C2357" s="39">
        <f>Matrix!B4167</f>
        <v>0</v>
      </c>
      <c r="D2357" s="93">
        <f t="shared" si="340"/>
        <v>6.3</v>
      </c>
      <c r="G2357" s="39" t="str">
        <f>Matrix!C4167</f>
        <v>Beta Carotene -- 15毫克。可转变为维生素A。SHRC KABR ]</v>
      </c>
    </row>
    <row r="2358" spans="1:7">
      <c r="B2358" s="137">
        <v>6014</v>
      </c>
      <c r="C2358" s="39">
        <f>Matrix!B6014</f>
        <v>0</v>
      </c>
      <c r="D2358" s="93">
        <f t="shared" si="340"/>
        <v>6.3</v>
      </c>
      <c r="G2358" s="39" t="str">
        <f>Matrix!C6014</f>
        <v>VITAMIN A DEFICIENCY -- 维生素 A 缺乏</v>
      </c>
    </row>
    <row r="2359" spans="1:7">
      <c r="B2359" s="137">
        <v>6134</v>
      </c>
      <c r="C2359" s="39">
        <f>Matrix!B6134</f>
        <v>0</v>
      </c>
      <c r="D2359" s="93">
        <f t="shared" si="340"/>
        <v>6.3</v>
      </c>
      <c r="G2359" s="39" t="str">
        <f>Matrix!C6134</f>
        <v>BETA CAROTENE -- 维生素A的蔬菜来源，皮肤问题，生长阻滞。VITAMIN</v>
      </c>
    </row>
    <row r="2360" spans="1:7">
      <c r="B2360" s="137">
        <v>7314</v>
      </c>
      <c r="C2360" s="39">
        <f>Matrix!B7314</f>
        <v>0</v>
      </c>
      <c r="D2360" s="93">
        <f t="shared" si="340"/>
        <v>6.3</v>
      </c>
      <c r="G2360" s="39" t="str">
        <f>Matrix!C7314</f>
        <v>BETA CAROTENE -- 维生素A前体，重要的抗氧化剂。BIOTICS E.N.B.</v>
      </c>
    </row>
    <row r="2361" spans="1:7">
      <c r="B2361" s="137">
        <v>8903</v>
      </c>
      <c r="C2361" s="39">
        <f>Matrix!B8903</f>
        <v>0</v>
      </c>
      <c r="D2361" s="93">
        <f t="shared" si="340"/>
        <v>6.3</v>
      </c>
      <c r="G2361" s="39" t="str">
        <f>Matrix!C8903</f>
        <v>维生素A（棕榈酸）微胶粒化的Bio-A/非常适用于吸收不良者/ Biocare UK</v>
      </c>
    </row>
    <row r="2362" spans="1:7">
      <c r="B2362" s="137">
        <v>8904</v>
      </c>
      <c r="C2362" s="39">
        <f>Matrix!B8904</f>
        <v>0</v>
      </c>
      <c r="D2362" s="93">
        <f t="shared" si="340"/>
        <v>6.3</v>
      </c>
      <c r="G2362" s="39" t="str">
        <f>Matrix!C8904</f>
        <v>β-胡萝卜素 （微胶粒化天然来源）/ 维生素A前体，含有天然β-胡萝卜素和维生素E（D-α-生育酚）/ Biocare UK</v>
      </c>
    </row>
    <row r="2363" spans="1:7">
      <c r="B2363" s="137">
        <v>8921</v>
      </c>
      <c r="C2363" s="39">
        <f>Matrix!B8921</f>
        <v>0</v>
      </c>
      <c r="D2363" s="93">
        <f t="shared" si="340"/>
        <v>6.3</v>
      </c>
      <c r="G2363" s="39" t="str">
        <f>Matrix!C8921</f>
        <v>维生素A/ 微胶粒化高吸收型的vitasorb，作为维生素A棕榈酸酯/ Biocare UK ]</v>
      </c>
    </row>
    <row r="2364" spans="1:7">
      <c r="A2364" s="39" t="s">
        <v>23675</v>
      </c>
      <c r="B2364" s="137">
        <v>414</v>
      </c>
      <c r="C2364" s="39">
        <f>Matrix!B414</f>
        <v>0</v>
      </c>
      <c r="D2364" s="93">
        <f t="shared" si="340"/>
        <v>6.3</v>
      </c>
      <c r="E2364" s="121">
        <f>MAX(D2364:D2375)</f>
        <v>6.3</v>
      </c>
      <c r="F2364" s="97">
        <f>IF(E2364&gt;Max_Value,Max_Value,IF(E2364&lt;0,0,E2364))</f>
        <v>5</v>
      </c>
      <c r="G2364" s="39" t="str">
        <f>Matrix!C414</f>
        <v>INOSITOL (VITAMIN B11) -- 肌糖。利肝的维生素，其碳元素上有均等且位置相对称的质子，滋补品。</v>
      </c>
    </row>
    <row r="2365" spans="1:7">
      <c r="B2365" s="137">
        <v>765</v>
      </c>
      <c r="C2365" s="39">
        <f>Matrix!B765</f>
        <v>0</v>
      </c>
      <c r="D2365" s="93">
        <f t="shared" si="340"/>
        <v>6.3</v>
      </c>
      <c r="G2365" s="39" t="str">
        <f>Matrix!C765</f>
        <v>VITAMIN B-1 THIAMINE -- 缺乏会导致疲乏，记忆力（大脑）差，愤怒，厌食，睡眠不安，便秘（肠道，结肠，肠）。 ]</v>
      </c>
    </row>
    <row r="2366" spans="1:7">
      <c r="B2366" s="137">
        <v>1105</v>
      </c>
      <c r="C2366" s="39">
        <f>Matrix!B1105</f>
        <v>0</v>
      </c>
      <c r="D2366" s="93">
        <f t="shared" si="340"/>
        <v>6.3</v>
      </c>
      <c r="G2366" s="39" t="str">
        <f>Matrix!C1105</f>
        <v>THIAMINE MONOPHOSPHATE -- 维生素B1的合成形式，可以显示毒性。</v>
      </c>
    </row>
    <row r="2367" spans="1:7">
      <c r="B2367" s="137">
        <v>1265</v>
      </c>
      <c r="C2367" s="39">
        <f>Matrix!B1265</f>
        <v>0</v>
      </c>
      <c r="D2367" s="93">
        <f t="shared" si="340"/>
        <v>6.3</v>
      </c>
      <c r="G2367" s="39" t="str">
        <f>Matrix!C1265</f>
        <v>THIAMINE -- 维生素B1提示碳水化合物代谢疾病，与沮丧和疲乏有情感联系。 ]</v>
      </c>
    </row>
    <row r="2368" spans="1:7">
      <c r="B2368" s="137">
        <v>3855</v>
      </c>
      <c r="C2368" s="39">
        <f>Matrix!B3855</f>
        <v>0</v>
      </c>
      <c r="D2368" s="93">
        <f t="shared" si="340"/>
        <v>6.3</v>
      </c>
      <c r="G2368" s="39" t="str">
        <f>Matrix!C3855</f>
        <v>ANEURINE VITAMIN B1 --  碳水化合物代谢所需，缺乏时症状包括：皮炎（发红），腹舄，沮丧。 ]</v>
      </c>
    </row>
    <row r="2369" spans="1:7">
      <c r="B2369" s="137">
        <v>6015</v>
      </c>
      <c r="C2369" s="39">
        <f>Matrix!B6015</f>
        <v>0</v>
      </c>
      <c r="D2369" s="93">
        <f t="shared" si="340"/>
        <v>6.3</v>
      </c>
      <c r="G2369" s="39" t="str">
        <f>Matrix!C6015</f>
        <v>VITAMIN B1 DEFICIENCY - BERI-BERI -- 维生素 B1 缺乏 , 可引致脚气病</v>
      </c>
    </row>
    <row r="2370" spans="1:7">
      <c r="B2370" s="137">
        <v>6158</v>
      </c>
      <c r="C2370" s="39">
        <f>Matrix!B6158</f>
        <v>0</v>
      </c>
      <c r="D2370" s="93">
        <f t="shared" si="340"/>
        <v>6.3</v>
      </c>
      <c r="G2370" s="39" t="str">
        <f>Matrix!C6158</f>
        <v>VITAMIN B1 THIAMIN -- 影响心情和认知功能。VITAMIN ]</v>
      </c>
    </row>
    <row r="2371" spans="1:7">
      <c r="B2371" s="137">
        <v>7317</v>
      </c>
      <c r="C2371" s="39">
        <f>Matrix!B7317</f>
        <v>0</v>
      </c>
      <c r="D2371" s="93">
        <f t="shared" si="340"/>
        <v>6.3</v>
      </c>
      <c r="G2371" s="39" t="str">
        <f>Matrix!C7317</f>
        <v>BIO 3 BG --  B化合物，含有高剂量维生素B1。 BIOTICS E.N.B.</v>
      </c>
    </row>
    <row r="2372" spans="1:7">
      <c r="B2372" s="137">
        <v>8198</v>
      </c>
      <c r="C2372" s="39">
        <f>Matrix!B8198</f>
        <v>0</v>
      </c>
      <c r="D2372" s="93">
        <f t="shared" si="340"/>
        <v>6.3</v>
      </c>
      <c r="G2372" s="39" t="str">
        <f>Matrix!C8198</f>
        <v>Vitamin B1-Injektopas 25mg. -- 维生素，矿物质。 PASCOE NATURMEDIZIN</v>
      </c>
    </row>
    <row r="2373" spans="1:7">
      <c r="B2373" s="137">
        <v>8199</v>
      </c>
      <c r="C2373" s="39">
        <f>Matrix!B8199</f>
        <v>0</v>
      </c>
      <c r="D2373" s="93">
        <f t="shared" si="340"/>
        <v>6.3</v>
      </c>
      <c r="G2373" s="39" t="str">
        <f>Matrix!C8199</f>
        <v>Vitamin B1-Injektopas 100mg. -- 维生素，矿物质。 PASCOE NATURMEDIZIN</v>
      </c>
    </row>
    <row r="2374" spans="1:7">
      <c r="B2374" s="137">
        <v>8669</v>
      </c>
      <c r="C2374" s="39">
        <f>Matrix!B8669</f>
        <v>0</v>
      </c>
      <c r="D2374" s="93">
        <f t="shared" si="340"/>
        <v>6.3</v>
      </c>
      <c r="G2374" s="39" t="str">
        <f>Matrix!C8669</f>
        <v>B-1 ACUTE RESCUE / BIOSYNERFORMS B-PLEX / FUTURE PLEX -- 抗炎，缓和作用，外伤，发痒，肿胀，镇定。</v>
      </c>
    </row>
    <row r="2375" spans="1:7">
      <c r="B2375" s="137">
        <v>8905</v>
      </c>
      <c r="C2375" s="39">
        <f>Matrix!B8905</f>
        <v>0</v>
      </c>
      <c r="D2375" s="93">
        <f t="shared" si="340"/>
        <v>6.3</v>
      </c>
      <c r="G2375" s="39" t="str">
        <f>Matrix!C8905</f>
        <v>维生素 B1/硫胺// Biocare UK</v>
      </c>
    </row>
    <row r="2376" spans="1:7">
      <c r="A2376" s="39" t="s">
        <v>23676</v>
      </c>
      <c r="B2376" s="137">
        <v>766</v>
      </c>
      <c r="C2376" s="39">
        <f>Matrix!B766</f>
        <v>0</v>
      </c>
      <c r="D2376" s="93">
        <f t="shared" si="340"/>
        <v>6.3</v>
      </c>
      <c r="E2376" s="121">
        <f>MAX(D2376:D2382)</f>
        <v>6.3</v>
      </c>
      <c r="F2376" s="97">
        <f>IF(E2376&gt;Max_Value,Max_Value,IF(E2376&lt;0,0,E2376))</f>
        <v>5</v>
      </c>
      <c r="G2376" s="39" t="str">
        <f>Matrix!C766</f>
        <v>VITAMIN B-2 RIBOFLAVIN -- 生长障，虚弱，唇裂（cheliosis），舌炎，皮肤萎缩，白内障（眼睛障碍），贫血。 ]</v>
      </c>
    </row>
    <row r="2377" spans="1:7">
      <c r="B2377" s="137">
        <v>6016</v>
      </c>
      <c r="C2377" s="39">
        <f>Matrix!B6016</f>
        <v>0</v>
      </c>
      <c r="D2377" s="93">
        <f t="shared" si="340"/>
        <v>6.3</v>
      </c>
      <c r="G2377" s="39" t="str">
        <f>Matrix!C6016</f>
        <v>VITAMIN B2 NIACIN DEFICIENCY - PELLEGRA -- 以皮炎，胃肠功能障碍，心理障碍，失忆为特征 ]维生素 B2 缺乏 , 可引致糙皮病</v>
      </c>
    </row>
    <row r="2378" spans="1:7">
      <c r="B2378" s="137">
        <v>6025</v>
      </c>
      <c r="C2378" s="39">
        <f>Matrix!B6025</f>
        <v>0</v>
      </c>
      <c r="D2378" s="93">
        <f t="shared" si="340"/>
        <v>6.3</v>
      </c>
      <c r="G2378" s="39" t="str">
        <f>Matrix!C6025</f>
        <v>VITAMIN B2 NIACIN DEFICIENCY - PELLEGRA -- 以皮炎，胃肠功能障碍，心理障碍，失忆为特征，烟碱酸缺乏 ,</v>
      </c>
    </row>
    <row r="2379" spans="1:7">
      <c r="B2379" s="137">
        <v>6157</v>
      </c>
      <c r="C2379" s="39">
        <f>Matrix!B6157</f>
        <v>0</v>
      </c>
      <c r="D2379" s="93">
        <f t="shared" si="340"/>
        <v>6.3</v>
      </c>
      <c r="G2379" s="39" t="str">
        <f>Matrix!C6157</f>
        <v>VITAMIN B2 RIBOFLAVIN  -- 眼睛问题，皮炎，脱发。VITAMIN ]</v>
      </c>
    </row>
    <row r="2380" spans="1:7">
      <c r="B2380" s="137">
        <v>8201</v>
      </c>
      <c r="C2380" s="39">
        <f>Matrix!B8201</f>
        <v>0</v>
      </c>
      <c r="D2380" s="93">
        <f t="shared" si="340"/>
        <v>6.3</v>
      </c>
      <c r="G2380" s="39" t="str">
        <f>Matrix!C8201</f>
        <v>Vitamin B2-Injektopas 20mg. -- 维生素，矿物质。 PASCOE NATURMEDIZIN</v>
      </c>
    </row>
    <row r="2381" spans="1:7">
      <c r="B2381" s="137">
        <v>8670</v>
      </c>
      <c r="C2381" s="39">
        <f>Matrix!B8670</f>
        <v>0</v>
      </c>
      <c r="D2381" s="93">
        <f t="shared" si="340"/>
        <v>6.3</v>
      </c>
      <c r="G2381" s="39" t="str">
        <f>Matrix!C8670</f>
        <v>B-2 ADRENAL PEP / BIOSYNERFORMS B-PLEX / FUTURE PLEX -- 肾上腺刺激/支持，压力，过敏，疲劳。</v>
      </c>
    </row>
    <row r="2382" spans="1:7">
      <c r="B2382" s="137">
        <v>8906</v>
      </c>
      <c r="C2382" s="39">
        <f>Matrix!B8906</f>
        <v>0</v>
      </c>
      <c r="D2382" s="93">
        <f t="shared" si="340"/>
        <v>6.3</v>
      </c>
      <c r="G2382" s="39" t="str">
        <f>Matrix!C8906</f>
        <v>维生素 B2/核黄素/ / Biocare UK</v>
      </c>
    </row>
    <row r="2383" spans="1:7">
      <c r="A2383" s="39" t="s">
        <v>23677</v>
      </c>
      <c r="B2383" s="137">
        <v>777</v>
      </c>
      <c r="C2383" s="39">
        <f>Matrix!B777</f>
        <v>0</v>
      </c>
      <c r="D2383" s="93">
        <f t="shared" si="340"/>
        <v>6.3</v>
      </c>
      <c r="E2383" s="121">
        <f>MAX(D2383:D2387)</f>
        <v>6.3</v>
      </c>
      <c r="F2383" s="97">
        <f>IF(E2383&gt;Max_Value,Max_Value,IF(E2383&lt;0,0,E2383))</f>
        <v>5</v>
      </c>
      <c r="G2383" s="39" t="str">
        <f>Matrix!C777</f>
        <v>VITAMIN B3 NIACIN -- 缺乏会引发糙皮病，胃肠（肠道，结肠，肠）障碍，精神（大脑）障碍。 ]</v>
      </c>
    </row>
    <row r="2384" spans="1:7">
      <c r="B2384" s="137">
        <v>778</v>
      </c>
      <c r="C2384" s="39">
        <f>Matrix!B778</f>
        <v>0</v>
      </c>
      <c r="D2384" s="93">
        <f t="shared" si="340"/>
        <v>6.3</v>
      </c>
      <c r="G2384" s="39" t="str">
        <f>Matrix!C778</f>
        <v>VITAMIN B3 NIACINAMIDE -- 缺乏会导致精神和胃肠（肠道，结肠，肠）障碍。 ]</v>
      </c>
    </row>
    <row r="2385" spans="1:7">
      <c r="B2385" s="137">
        <v>3854</v>
      </c>
      <c r="C2385" s="39">
        <f>Matrix!B3854</f>
        <v>0</v>
      </c>
      <c r="D2385" s="93">
        <f t="shared" si="340"/>
        <v>6.3</v>
      </c>
      <c r="G2385" s="39" t="str">
        <f>Matrix!C3854</f>
        <v>ADERMINE VITAMIN B6 --  缺乏，包括缺乏梦的记忆，水分滞留(hold water)，易怒，恐惧，皮疹，腹舄。</v>
      </c>
    </row>
    <row r="2386" spans="1:7">
      <c r="B2386" s="137">
        <v>6127</v>
      </c>
      <c r="C2386" s="39">
        <f>Matrix!B6127</f>
        <v>0</v>
      </c>
      <c r="D2386" s="93">
        <f t="shared" si="340"/>
        <v>6.3</v>
      </c>
      <c r="G2386" s="39" t="str">
        <f>Matrix!C6127</f>
        <v>NIASAFE -- 维生素B3烟酰胺，能量基本成分。VITAMIN ]</v>
      </c>
    </row>
    <row r="2387" spans="1:7">
      <c r="B2387" s="137">
        <v>8907</v>
      </c>
      <c r="C2387" s="39">
        <f>Matrix!B8907</f>
        <v>0</v>
      </c>
      <c r="D2387" s="93">
        <f t="shared" si="340"/>
        <v>6.3</v>
      </c>
      <c r="G2387" s="39" t="str">
        <f>Matrix!C8907</f>
        <v>维生素 B3/烟酸酰胺/ / Biocare UK</v>
      </c>
    </row>
    <row r="2388" spans="1:7">
      <c r="A2388" s="39" t="s">
        <v>23678</v>
      </c>
      <c r="B2388" s="137">
        <v>775</v>
      </c>
      <c r="C2388" s="39">
        <f>Matrix!B775</f>
        <v>0</v>
      </c>
      <c r="D2388" s="93">
        <f t="shared" si="340"/>
        <v>6.3</v>
      </c>
      <c r="E2388" s="121">
        <f>MAX(D2388:D2391)</f>
        <v>6.3</v>
      </c>
      <c r="F2388" s="97">
        <f>IF(E2388&gt;Max_Value,Max_Value,IF(E2388&lt;0,0,E2388))</f>
        <v>5</v>
      </c>
      <c r="G2388" s="39" t="str">
        <f>Matrix!C775</f>
        <v>VITAMIN B5 PANTOTHENIC ACID -- 肾上腺补给，缺乏会导致肾上腺功能减退。 ]</v>
      </c>
    </row>
    <row r="2389" spans="1:7">
      <c r="B2389" s="137">
        <v>6159</v>
      </c>
      <c r="C2389" s="39">
        <f>Matrix!B6159</f>
        <v>0</v>
      </c>
      <c r="D2389" s="93">
        <f t="shared" si="340"/>
        <v>6.3</v>
      </c>
      <c r="G2389" s="39" t="str">
        <f>Matrix!C6159</f>
        <v>VITAMIN B5 PANTOTHENIC ACID -- 抗压，支持肾上腺，睡眠，肌肉。VITAMIN ]</v>
      </c>
    </row>
    <row r="2390" spans="1:7">
      <c r="B2390" s="137">
        <v>8671</v>
      </c>
      <c r="C2390" s="39">
        <f>Matrix!B8671</f>
        <v>0</v>
      </c>
      <c r="D2390" s="93">
        <f t="shared" si="340"/>
        <v>6.3</v>
      </c>
      <c r="G2390" s="39" t="str">
        <f>Matrix!C8671</f>
        <v>B-3 SINUS RELIEF / BIOSYNERFORMS B-PLEX / FUTURE PLEX -- 窦、鼻塞，感染，过敏。</v>
      </c>
    </row>
    <row r="2391" spans="1:7">
      <c r="B2391" s="137">
        <v>8908</v>
      </c>
      <c r="C2391" s="39">
        <f>Matrix!B8908</f>
        <v>0</v>
      </c>
      <c r="D2391" s="93">
        <f t="shared" si="340"/>
        <v>6.3</v>
      </c>
      <c r="G2391" s="39" t="str">
        <f>Matrix!C8908</f>
        <v>维生素 B5/泛酸镁/ / Biocare UK</v>
      </c>
    </row>
    <row r="2392" spans="1:7">
      <c r="A2392" s="39" t="s">
        <v>23679</v>
      </c>
      <c r="B2392" s="137">
        <v>520</v>
      </c>
      <c r="C2392" s="39">
        <f>Matrix!B520</f>
        <v>0</v>
      </c>
      <c r="D2392" s="93">
        <f t="shared" si="340"/>
        <v>6.3</v>
      </c>
      <c r="E2392" s="121">
        <f>MAX(D2392:D2404)</f>
        <v>6.3</v>
      </c>
      <c r="F2392" s="97">
        <f>IF(E2392&gt;Max_Value,Max_Value,IF(E2392&lt;0,0,E2392))</f>
        <v>5</v>
      </c>
      <c r="G2392" s="39" t="str">
        <f>Matrix!C520</f>
        <v>PYRIDOXAL  -- 维生素b6, 显示维生素B6缺乏或过剩，缺乏时无梦，过度时会做生动的恶梦。 ]</v>
      </c>
    </row>
    <row r="2393" spans="1:7">
      <c r="B2393" s="137">
        <v>521</v>
      </c>
      <c r="C2393" s="39">
        <f>Matrix!B521</f>
        <v>0</v>
      </c>
      <c r="D2393" s="93">
        <f t="shared" si="340"/>
        <v>6.3</v>
      </c>
      <c r="G2393" s="39" t="str">
        <f>Matrix!C521</f>
        <v>PYRIDOXAMINE -- 显示缺乏维生素B6，与缺乏dream work有情感联系。.</v>
      </c>
    </row>
    <row r="2394" spans="1:7">
      <c r="B2394" s="137">
        <v>767</v>
      </c>
      <c r="C2394" s="39">
        <f>Matrix!B767</f>
        <v>0</v>
      </c>
      <c r="D2394" s="93">
        <f t="shared" si="340"/>
        <v>6.3</v>
      </c>
      <c r="G2394" s="39" t="str">
        <f>Matrix!C767</f>
        <v>VITAMIN B-6 PYRIDOXINE -- 缺乏时会无梦，记忆力（大脑）差，贫血，肠道炎，神经炎（神经），恶心作呕，嘴巴疼痛。 ]</v>
      </c>
    </row>
    <row r="2395" spans="1:7">
      <c r="B2395" s="137">
        <v>3854</v>
      </c>
      <c r="C2395" s="39">
        <f>Matrix!B3854</f>
        <v>0</v>
      </c>
      <c r="D2395" s="93">
        <f t="shared" si="340"/>
        <v>6.3</v>
      </c>
      <c r="G2395" s="39" t="str">
        <f>Matrix!C3854</f>
        <v>ADERMINE VITAMIN B6 --  缺乏，包括缺乏梦的记忆，水分滞留(hold water)，易怒，恐惧，皮疹，腹舄。</v>
      </c>
    </row>
    <row r="2396" spans="1:7">
      <c r="B2396" s="137">
        <v>5122</v>
      </c>
      <c r="C2396" s="39">
        <f>Matrix!B5122</f>
        <v>0</v>
      </c>
      <c r="D2396" s="93">
        <f t="shared" si="340"/>
        <v>6.3</v>
      </c>
      <c r="G2396" s="39" t="str">
        <f>Matrix!C5122</f>
        <v>VITAMIN B6 NIACINAMIDE -- 维生素B6，烟酰胺。Standard Process ]</v>
      </c>
    </row>
    <row r="2397" spans="1:7">
      <c r="B2397" s="137">
        <v>5190</v>
      </c>
      <c r="C2397" s="39">
        <f>Matrix!B5190</f>
        <v>0</v>
      </c>
      <c r="D2397" s="93">
        <f t="shared" si="340"/>
        <v>6.3</v>
      </c>
      <c r="G2397" s="39" t="str">
        <f>Matrix!C5190</f>
        <v>LINUM VITAMIN B6 -- 亚麻，维生素B6。Standard Process ]</v>
      </c>
    </row>
    <row r="2398" spans="1:7">
      <c r="B2398" s="137">
        <v>6166</v>
      </c>
      <c r="C2398" s="39">
        <f>Matrix!B6166</f>
        <v>0</v>
      </c>
      <c r="D2398" s="93">
        <f t="shared" si="340"/>
        <v>6.3</v>
      </c>
      <c r="G2398" s="39" t="str">
        <f>Matrix!C6166</f>
        <v>VITAMIN B6 PYRIDOXAL 5 PHOSPHATE (P5P)  -- 动脉里用于解毒的高半胱氨酸活性形式，大脑（中风）。VITAMIN ]</v>
      </c>
    </row>
    <row r="2399" spans="1:7">
      <c r="B2399" s="137">
        <v>6486</v>
      </c>
      <c r="C2399" s="39">
        <f>Matrix!B6486</f>
        <v>0</v>
      </c>
      <c r="D2399" s="93">
        <f t="shared" si="340"/>
        <v>6.3</v>
      </c>
      <c r="G2399" s="39" t="str">
        <f>Matrix!C6486</f>
        <v>VITAMIN B6 PYRIDOXINE 50 mg. -- Natureplant - Ortomolecular Vitamin ]</v>
      </c>
    </row>
    <row r="2400" spans="1:7">
      <c r="B2400" s="137">
        <v>6487</v>
      </c>
      <c r="C2400" s="39">
        <f>Matrix!B6487</f>
        <v>0</v>
      </c>
      <c r="D2400" s="93">
        <f t="shared" si="340"/>
        <v>6.3</v>
      </c>
      <c r="G2400" s="39" t="str">
        <f>Matrix!C6487</f>
        <v>VITAMIN B6 PYRIDOXINE 100 mg. -- Natureplant - Ortomolecular Vitamin ]</v>
      </c>
    </row>
    <row r="2401" spans="1:7">
      <c r="B2401" s="137">
        <v>7312</v>
      </c>
      <c r="C2401" s="39">
        <f>Matrix!B7312</f>
        <v>0</v>
      </c>
      <c r="D2401" s="93">
        <f t="shared" si="340"/>
        <v>6.3</v>
      </c>
      <c r="G2401" s="39" t="str">
        <f>Matrix!C7312</f>
        <v>B6 PHOSPHATE -- 维生素B6的辅酶形式。BIOTICS E.N.B.</v>
      </c>
    </row>
    <row r="2402" spans="1:7">
      <c r="B2402" s="137">
        <v>7376</v>
      </c>
      <c r="C2402" s="39">
        <f>Matrix!B7376</f>
        <v>0</v>
      </c>
      <c r="D2402" s="93">
        <f t="shared" si="340"/>
        <v>6.3</v>
      </c>
      <c r="G2402" s="39" t="str">
        <f>Matrix!C7376</f>
        <v>GLUCO-SYN-AMINE -- 烟酸、维生素B6、泛酸、锰、葡糖胺、甲基磺酰甲烷(MSM)和无水硅酸的化合物，用于关节。 BIOTICS E.N.B.</v>
      </c>
    </row>
    <row r="2403" spans="1:7">
      <c r="B2403" s="137">
        <v>8674</v>
      </c>
      <c r="C2403" s="39">
        <f>Matrix!B8674</f>
        <v>0</v>
      </c>
      <c r="D2403" s="93">
        <f t="shared" si="340"/>
        <v>6.3</v>
      </c>
      <c r="G2403" s="39" t="str">
        <f>Matrix!C8674</f>
        <v>B-6 STRESS RESISTANCE / BIOSYNERFORMS B-PLEX / FUTURE PLEX -- 镇定自主神经系统(autonomics)，身体/情绪压力，胃烧灼痛，焦虑。</v>
      </c>
    </row>
    <row r="2404" spans="1:7">
      <c r="B2404" s="137">
        <v>8923</v>
      </c>
      <c r="C2404" s="39">
        <f>Matrix!B8923</f>
        <v>0</v>
      </c>
      <c r="D2404" s="93">
        <f t="shared" si="340"/>
        <v>6.3</v>
      </c>
      <c r="G2404" s="39" t="str">
        <f>Matrix!C8923</f>
        <v>维生素 B6/ 微胶粒化高吸收型的vitasorb，作为盐酸吡哆醇/ Biocare UK</v>
      </c>
    </row>
    <row r="2405" spans="1:7">
      <c r="A2405" s="39" t="s">
        <v>23680</v>
      </c>
      <c r="B2405" s="137">
        <v>384</v>
      </c>
      <c r="C2405" s="39">
        <f>Matrix!B384</f>
        <v>0</v>
      </c>
      <c r="D2405" s="93">
        <f t="shared" si="340"/>
        <v>6.3</v>
      </c>
      <c r="E2405" s="121">
        <f>MAX(D2405:D2418)</f>
        <v>6.3</v>
      </c>
      <c r="F2405" s="97">
        <f>IF(E2405&gt;Max_Value,Max_Value,IF(E2405&lt;0,0,E2405))</f>
        <v>5</v>
      </c>
      <c r="G2405" s="39" t="str">
        <f>Matrix!C384</f>
        <v>BIOTIN, VITAMIN H -- 能量维生素，提示缺乏或是毒性，缺乏安全感的情绪药物。</v>
      </c>
    </row>
    <row r="2406" spans="1:7">
      <c r="B2406" s="137">
        <v>407</v>
      </c>
      <c r="C2406" s="39">
        <f>Matrix!B407</f>
        <v>0</v>
      </c>
      <c r="D2406" s="93">
        <f t="shared" si="340"/>
        <v>6.3</v>
      </c>
      <c r="G2406" s="39" t="str">
        <f>Matrix!C407</f>
        <v>FOLIC ACID -- 常见的神经所需营养不足，怀孕时不足。 $ ]</v>
      </c>
    </row>
    <row r="2407" spans="1:7">
      <c r="B2407" s="137">
        <v>636</v>
      </c>
      <c r="C2407" s="39">
        <f>Matrix!B636</f>
        <v>0</v>
      </c>
      <c r="D2407" s="93">
        <f t="shared" si="340"/>
        <v>6.3</v>
      </c>
      <c r="G2407" s="39" t="str">
        <f>Matrix!C636</f>
        <v>BIOTIN (NV) -- 合成药物，用于消除疲乏，与过度压力、延时压力有情感联系。</v>
      </c>
    </row>
    <row r="2408" spans="1:7">
      <c r="B2408" s="137">
        <v>773</v>
      </c>
      <c r="C2408" s="39">
        <f>Matrix!B773</f>
        <v>0</v>
      </c>
      <c r="D2408" s="93">
        <f t="shared" si="340"/>
        <v>6.3</v>
      </c>
      <c r="G2408" s="39" t="str">
        <f>Matrix!C773</f>
        <v>VITAMIN B9 FOLIC ACID -- 烹饪时加入酸，如醋，会破坏叶酸，贫血。 ]</v>
      </c>
    </row>
    <row r="2409" spans="1:7">
      <c r="B2409" s="137">
        <v>3879</v>
      </c>
      <c r="C2409" s="39">
        <f>Matrix!B3879</f>
        <v>0</v>
      </c>
      <c r="D2409" s="93">
        <f t="shared" si="340"/>
        <v>6.3</v>
      </c>
      <c r="G2409" s="39" t="str">
        <f>Matrix!C3879</f>
        <v>PHYKO BIOTIN -- 能量所需的维生素H，在现在的加工食物中很容易缺乏。</v>
      </c>
    </row>
    <row r="2410" spans="1:7">
      <c r="B2410" s="137">
        <v>4009</v>
      </c>
      <c r="C2410" s="39">
        <f>Matrix!B4009</f>
        <v>0</v>
      </c>
      <c r="D2410" s="93">
        <f t="shared" si="340"/>
        <v>6.3</v>
      </c>
      <c r="G2410" s="39" t="str">
        <f>Matrix!C4009</f>
        <v>FOLIC ACID -- Pure Life</v>
      </c>
    </row>
    <row r="2411" spans="1:7">
      <c r="B2411" s="137">
        <v>4169</v>
      </c>
      <c r="C2411" s="39">
        <f>Matrix!B4169</f>
        <v>0</v>
      </c>
      <c r="D2411" s="93">
        <f t="shared" si="340"/>
        <v>6.3</v>
      </c>
      <c r="G2411" s="39" t="str">
        <f>Matrix!C4169</f>
        <v>Biotin -- 1毫克维生素H。 SHRC KABR ]</v>
      </c>
    </row>
    <row r="2412" spans="1:7">
      <c r="B2412" s="137">
        <v>5175</v>
      </c>
      <c r="C2412" s="39">
        <f>Matrix!B5175</f>
        <v>0</v>
      </c>
      <c r="D2412" s="93">
        <f t="shared" si="340"/>
        <v>6.3</v>
      </c>
      <c r="G2412" s="39" t="str">
        <f>Matrix!C5175</f>
        <v>FOLIC ACID VITAMIN B12 -- 叶酸，维生素B12。Standard Process ]</v>
      </c>
    </row>
    <row r="2413" spans="1:7">
      <c r="B2413" s="137">
        <v>6022</v>
      </c>
      <c r="C2413" s="39">
        <f>Matrix!B6022</f>
        <v>0</v>
      </c>
      <c r="D2413" s="93">
        <f t="shared" si="340"/>
        <v>6.3</v>
      </c>
      <c r="G2413" s="39" t="str">
        <f>Matrix!C6022</f>
        <v>VITAMIN B9 FOLIC ACID DEFICIENCY - MEGABLASTIC ANEMIA -- 叶酸缺乏 , 可引致巨红细胞性贫血</v>
      </c>
    </row>
    <row r="2414" spans="1:7">
      <c r="B2414" s="137">
        <v>6128</v>
      </c>
      <c r="C2414" s="39">
        <f>Matrix!B6128</f>
        <v>0</v>
      </c>
      <c r="D2414" s="93">
        <f t="shared" si="340"/>
        <v>6.3</v>
      </c>
      <c r="G2414" s="39" t="str">
        <f>Matrix!C6128</f>
        <v>FOLOCAL -- 维生素B9叶酸，用于使高半胱氨酸新陈代谢，预防先天性缺陷。VITAMIN ]</v>
      </c>
    </row>
    <row r="2415" spans="1:7">
      <c r="B2415" s="137">
        <v>6212</v>
      </c>
      <c r="C2415" s="39">
        <f>Matrix!B6212</f>
        <v>0</v>
      </c>
      <c r="D2415" s="93">
        <f t="shared" si="340"/>
        <v>6.3</v>
      </c>
      <c r="G2415" s="39" t="str">
        <f>Matrix!C6212</f>
        <v>PARA AMINO BENZOIQUE ACID (PABA) -- 抗氧化剂，用于维生素B9叶酸的合成。 VITAMIN ]</v>
      </c>
    </row>
    <row r="2416" spans="1:7">
      <c r="B2416" s="137">
        <v>6302</v>
      </c>
      <c r="C2416" s="39">
        <f>Matrix!B6302</f>
        <v>0</v>
      </c>
      <c r="D2416" s="93">
        <f t="shared" ref="D2416:D2479" si="341">ROUNDUP(ABS(75-C2416)/(Base_Value-3)*nutri_factor,1)</f>
        <v>6.3</v>
      </c>
      <c r="G2416" s="39" t="str">
        <f>Matrix!C6302</f>
        <v>CALCIUM FOLINATE -- 叶酸 (维生素 B9) 拮抗药的解毒药。 ALO ]</v>
      </c>
    </row>
    <row r="2417" spans="1:7">
      <c r="B2417" s="137">
        <v>6429</v>
      </c>
      <c r="C2417" s="39">
        <f>Matrix!B6429</f>
        <v>0</v>
      </c>
      <c r="D2417" s="93">
        <f t="shared" si="341"/>
        <v>6.3</v>
      </c>
      <c r="G2417" s="39" t="str">
        <f>Matrix!C6429</f>
        <v>VITAMIN B9 FOLIC ACID -- Natureplant - Ortomolecular Vitamin ]维生素B9叶酸</v>
      </c>
    </row>
    <row r="2418" spans="1:7">
      <c r="B2418" s="137">
        <v>7370</v>
      </c>
      <c r="C2418" s="39">
        <f>Matrix!B7370</f>
        <v>0</v>
      </c>
      <c r="D2418" s="93">
        <f t="shared" si="341"/>
        <v>6.3</v>
      </c>
      <c r="G2418" s="39" t="str">
        <f>Matrix!C7370</f>
        <v>FOLIC ACID -- 800 mcg 含维生素B12的叶酸。 BIOTICS E.N.B.</v>
      </c>
    </row>
    <row r="2419" spans="1:7">
      <c r="A2419" s="39" t="s">
        <v>23681</v>
      </c>
      <c r="B2419" s="137">
        <v>594</v>
      </c>
      <c r="C2419" s="39">
        <f>Matrix!B594</f>
        <v>0</v>
      </c>
      <c r="D2419" s="93">
        <f t="shared" si="341"/>
        <v>6.3</v>
      </c>
      <c r="E2419" s="121">
        <f>MAX(D2419:D2431)</f>
        <v>6.3</v>
      </c>
      <c r="F2419" s="97">
        <f>IF(E2419&gt;Max_Value,Max_Value,IF(E2419&lt;0,0,E2419))</f>
        <v>5</v>
      </c>
      <c r="G2419" s="39" t="str">
        <f>Matrix!C594</f>
        <v>DIBENCOZIDE-VITAMIN B12 --辅酶B12,钴酰胺, 提示恶性贫血风险。</v>
      </c>
    </row>
    <row r="2420" spans="1:7">
      <c r="B2420" s="137">
        <v>5138</v>
      </c>
      <c r="C2420" s="39">
        <f>Matrix!B5138</f>
        <v>0</v>
      </c>
      <c r="D2420" s="93">
        <f t="shared" si="341"/>
        <v>6.3</v>
      </c>
      <c r="G2420" s="39" t="str">
        <f>Matrix!C5138</f>
        <v>CATAPLEX B12 -- Standard Process</v>
      </c>
    </row>
    <row r="2421" spans="1:7">
      <c r="B2421" s="137">
        <v>6017</v>
      </c>
      <c r="C2421" s="39">
        <f>Matrix!B6017</f>
        <v>0</v>
      </c>
      <c r="D2421" s="93">
        <f t="shared" si="341"/>
        <v>6.3</v>
      </c>
      <c r="G2421" s="39" t="str">
        <f>Matrix!C6017</f>
        <v>VITAMIN B12 COBALAMIN - CYANOCOBALAMIN DEFICIENCY -- 钴化合物，在肝脏中出现，血液形成、神经功能和神经生长的必需成分。维生素 B12 缺乏</v>
      </c>
    </row>
    <row r="2422" spans="1:7">
      <c r="B2422" s="137">
        <v>6129</v>
      </c>
      <c r="C2422" s="39">
        <f>Matrix!B6129</f>
        <v>0</v>
      </c>
      <c r="D2422" s="93">
        <f t="shared" si="341"/>
        <v>6.3</v>
      </c>
      <c r="G2422" s="39" t="str">
        <f>Matrix!C6129</f>
        <v>METHCOBALAMINE -- 大脑和神经组织必需的甲基化维生素B12钴胺素。VITAMIN ]</v>
      </c>
    </row>
    <row r="2423" spans="1:7">
      <c r="B2423" s="137">
        <v>6147</v>
      </c>
      <c r="C2423" s="39">
        <f>Matrix!B6147</f>
        <v>0</v>
      </c>
      <c r="D2423" s="93">
        <f t="shared" si="341"/>
        <v>6.3</v>
      </c>
      <c r="G2423" s="39" t="str">
        <f>Matrix!C6147</f>
        <v>COBANAMIDE -- 维生素B12钴胺素的代谢物。VITAMIN ]</v>
      </c>
    </row>
    <row r="2424" spans="1:7">
      <c r="B2424" s="137">
        <v>6488</v>
      </c>
      <c r="C2424" s="39">
        <f>Matrix!B6488</f>
        <v>0</v>
      </c>
      <c r="D2424" s="93">
        <f t="shared" si="341"/>
        <v>6.3</v>
      </c>
      <c r="G2424" s="39" t="str">
        <f>Matrix!C6488</f>
        <v>VITAMIN B12 COBALAMIN 500 mg. -- Natureplant - Ortomolecular Vitamin ]</v>
      </c>
    </row>
    <row r="2425" spans="1:7">
      <c r="B2425" s="137">
        <v>6489</v>
      </c>
      <c r="C2425" s="39">
        <f>Matrix!B6489</f>
        <v>0</v>
      </c>
      <c r="D2425" s="93">
        <f t="shared" si="341"/>
        <v>6.3</v>
      </c>
      <c r="G2425" s="39" t="str">
        <f>Matrix!C6489</f>
        <v>VITAMIN B12 COBALAMIN 1000 -- Natureplant - Ortomolecular Vitamin ]</v>
      </c>
    </row>
    <row r="2426" spans="1:7">
      <c r="B2426" s="137">
        <v>7313</v>
      </c>
      <c r="C2426" s="39">
        <f>Matrix!B7313</f>
        <v>0</v>
      </c>
      <c r="D2426" s="93">
        <f t="shared" si="341"/>
        <v>6.3</v>
      </c>
      <c r="G2426" s="39" t="str">
        <f>Matrix!C7313</f>
        <v>B12 2000 MCG -- 含锭中的维生素B12 。 BIOTICS E.N.B.</v>
      </c>
    </row>
    <row r="2427" spans="1:7">
      <c r="B2427" s="137">
        <v>8202</v>
      </c>
      <c r="C2427" s="39">
        <f>Matrix!B8202</f>
        <v>0</v>
      </c>
      <c r="D2427" s="93">
        <f t="shared" si="341"/>
        <v>6.3</v>
      </c>
      <c r="G2427" s="39" t="str">
        <f>Matrix!C8202</f>
        <v>Vitamin B12-Injektopas 100 mg. -- 维生素，矿物质。 PASCOE NATURMEDIZIN</v>
      </c>
    </row>
    <row r="2428" spans="1:7">
      <c r="B2428" s="137">
        <v>8203</v>
      </c>
      <c r="C2428" s="39">
        <f>Matrix!B8203</f>
        <v>0</v>
      </c>
      <c r="D2428" s="93">
        <f t="shared" si="341"/>
        <v>6.3</v>
      </c>
      <c r="G2428" s="39" t="str">
        <f>Matrix!C8203</f>
        <v>Vitamin B12-Injektopas 1000 mg. -- 维生素，矿物质。PASCOE NATURMEDIZIN</v>
      </c>
    </row>
    <row r="2429" spans="1:7">
      <c r="B2429" s="137">
        <v>8204</v>
      </c>
      <c r="C2429" s="39">
        <f>Matrix!B8204</f>
        <v>0</v>
      </c>
      <c r="D2429" s="93">
        <f t="shared" si="341"/>
        <v>6.3</v>
      </c>
      <c r="G2429" s="39" t="str">
        <f>Matrix!C8204</f>
        <v>Vitamin B12-Dep.-Injektopas 1500 mg. -- 维生素，矿物质。PASCOE NATURMEDIZIN</v>
      </c>
    </row>
    <row r="2430" spans="1:7">
      <c r="B2430" s="137">
        <v>8680</v>
      </c>
      <c r="C2430" s="39">
        <f>Matrix!B8680</f>
        <v>0</v>
      </c>
      <c r="D2430" s="93">
        <f t="shared" si="341"/>
        <v>6.3</v>
      </c>
      <c r="G2430" s="39" t="str">
        <f>Matrix!C8680</f>
        <v>B-12 MIGRATOX / BIOSYNERFORMS B-PLEX / FUTURE PLEX -- 头痛，压力，潮热，经前综合症(PMS), 过量饮酒。 ]</v>
      </c>
    </row>
    <row r="2431" spans="1:7">
      <c r="B2431" s="137">
        <v>8909</v>
      </c>
      <c r="C2431" s="39">
        <f>Matrix!B8909</f>
        <v>0</v>
      </c>
      <c r="D2431" s="93">
        <f t="shared" si="341"/>
        <v>6.3</v>
      </c>
      <c r="G2431" s="39" t="str">
        <f>Matrix!C8909</f>
        <v>维生素 B12 (时释性/卵磷脂、辅酶B12、 维生素 B12 含有羟钴胺素// Biocare UK</v>
      </c>
    </row>
    <row r="2432" spans="1:7">
      <c r="A2432" s="39" t="s">
        <v>23684</v>
      </c>
      <c r="B2432" s="137">
        <v>74</v>
      </c>
      <c r="C2432" s="39">
        <f>Matrix!B74</f>
        <v>0</v>
      </c>
      <c r="D2432" s="93">
        <f t="shared" si="341"/>
        <v>6.3</v>
      </c>
      <c r="E2432" s="121">
        <f>MAX(D2432:D2462)</f>
        <v>6.3</v>
      </c>
      <c r="F2432" s="97">
        <f>IF(E2432&gt;Max_Value,Max_Value,IF(E2432&lt;0,0,E2432))</f>
        <v>5</v>
      </c>
      <c r="G2432" s="39" t="str">
        <f>Matrix!C74</f>
        <v>CALCIUM ASCORBATE -- 维生素C的矿物形式，用于酸型。 \</v>
      </c>
    </row>
    <row r="2433" spans="2:7">
      <c r="B2433" s="137">
        <v>389</v>
      </c>
      <c r="C2433" s="39">
        <f>Matrix!B389</f>
        <v>0</v>
      </c>
      <c r="D2433" s="93">
        <f t="shared" si="341"/>
        <v>6.3</v>
      </c>
      <c r="G2433" s="39" t="str">
        <f>Matrix!C389</f>
        <v>CALCIUM ASCORBATE -- 人工合成的维生素C。</v>
      </c>
    </row>
    <row r="2434" spans="2:7">
      <c r="B2434" s="137">
        <v>730</v>
      </c>
      <c r="C2434" s="39">
        <f>Matrix!B730</f>
        <v>0</v>
      </c>
      <c r="D2434" s="93">
        <f t="shared" si="341"/>
        <v>6.3</v>
      </c>
      <c r="G2434" s="39" t="str">
        <f>Matrix!C730</f>
        <v>VITAMIN C LIQUESCENCE (NV) -- 合成药物，维生素C的天然补充来源。</v>
      </c>
    </row>
    <row r="2435" spans="2:7">
      <c r="B2435" s="137">
        <v>782</v>
      </c>
      <c r="C2435" s="39">
        <f>Matrix!B782</f>
        <v>0</v>
      </c>
      <c r="D2435" s="93">
        <f t="shared" si="341"/>
        <v>6.3</v>
      </c>
      <c r="G2435" s="39" t="str">
        <f>Matrix!C782</f>
        <v>VITAMIN C -- 缺乏会导致免疫力降低，关节疼痛，牙齿问题，出血。</v>
      </c>
    </row>
    <row r="2436" spans="2:7">
      <c r="B2436" s="137">
        <v>923</v>
      </c>
      <c r="C2436" s="39">
        <f>Matrix!B923</f>
        <v>0</v>
      </c>
      <c r="D2436" s="93">
        <f t="shared" si="341"/>
        <v>6.3</v>
      </c>
      <c r="G2436" s="39" t="str">
        <f>Matrix!C923</f>
        <v>C LIQUITROPHIC (DR) -- 合成药物，补充维生素C，抗感染。</v>
      </c>
    </row>
    <row r="2437" spans="2:7">
      <c r="B2437" s="137">
        <v>1219</v>
      </c>
      <c r="C2437" s="39">
        <f>Matrix!B1219</f>
        <v>0</v>
      </c>
      <c r="D2437" s="93">
        <f t="shared" si="341"/>
        <v>6.3</v>
      </c>
      <c r="G2437" s="39" t="str">
        <f>Matrix!C1219</f>
        <v>ASCORBATE OXIDASE -- 用于维生素C新陈代谢的酶提示维生素C调节障碍或过剩。 ]</v>
      </c>
    </row>
    <row r="2438" spans="2:7">
      <c r="B2438" s="137">
        <v>2101</v>
      </c>
      <c r="C2438" s="39">
        <f>Matrix!B2101</f>
        <v>0</v>
      </c>
      <c r="D2438" s="93">
        <f t="shared" si="341"/>
        <v>6.3</v>
      </c>
      <c r="G2438" s="39" t="str">
        <f>Matrix!C2101</f>
        <v>SCURVY -- 维生素C缺乏，结缔组织虚弱，齿龈出血，眼睛，免疫缺陷，疲乏，肠道（结肠，肠）不稳定。 ]</v>
      </c>
    </row>
    <row r="2439" spans="2:7">
      <c r="B2439" s="137">
        <v>2658</v>
      </c>
      <c r="C2439" s="39">
        <f>Matrix!B2658</f>
        <v>0</v>
      </c>
      <c r="D2439" s="93">
        <f t="shared" si="341"/>
        <v>6.3</v>
      </c>
      <c r="G2439" s="39" t="str">
        <f>Matrix!C2658</f>
        <v>Ascorbate Oxidase -- 抗坏血酸氧化酶，辨识维生素C过剩或缺乏。酶。 ]</v>
      </c>
    </row>
    <row r="2440" spans="2:7">
      <c r="B2440" s="137">
        <v>2992</v>
      </c>
      <c r="C2440" s="39">
        <f>Matrix!B2992</f>
        <v>0</v>
      </c>
      <c r="D2440" s="93">
        <f t="shared" si="341"/>
        <v>6.3</v>
      </c>
      <c r="G2440" s="39" t="str">
        <f>Matrix!C2992</f>
        <v>(EP) ORTHADREN C -- 缓冲型式维生素C。</v>
      </c>
    </row>
    <row r="2441" spans="2:7">
      <c r="B2441" s="137">
        <v>3090</v>
      </c>
      <c r="C2441" s="39">
        <f>Matrix!B3090</f>
        <v>0</v>
      </c>
      <c r="D2441" s="93">
        <f t="shared" si="341"/>
        <v>6.3</v>
      </c>
      <c r="G2441" s="39" t="str">
        <f>Matrix!C3090</f>
        <v>ACID SORBICUM -- 维生素C。</v>
      </c>
    </row>
    <row r="2442" spans="2:7">
      <c r="B2442" s="137">
        <v>4118</v>
      </c>
      <c r="C2442" s="39">
        <f>Matrix!B4118</f>
        <v>0</v>
      </c>
      <c r="D2442" s="93">
        <f t="shared" si="341"/>
        <v>6.3</v>
      </c>
      <c r="G2442" s="39" t="str">
        <f>Matrix!C4118</f>
        <v>VITAMIN C 500 -- NUTRILITE</v>
      </c>
    </row>
    <row r="2443" spans="2:7">
      <c r="B2443" s="137">
        <v>4127</v>
      </c>
      <c r="C2443" s="39">
        <f>Matrix!B4127</f>
        <v>0</v>
      </c>
      <c r="D2443" s="93">
        <f t="shared" si="341"/>
        <v>6.3</v>
      </c>
      <c r="G2443" s="39" t="str">
        <f>Matrix!C4127</f>
        <v>PROFESSO ALPHA CHEWABLE - VIT C -- 维生素C。NUTRILITE ]</v>
      </c>
    </row>
    <row r="2444" spans="2:7">
      <c r="B2444" s="137">
        <v>4129</v>
      </c>
      <c r="C2444" s="39">
        <f>Matrix!B4129</f>
        <v>0</v>
      </c>
      <c r="D2444" s="93">
        <f t="shared" si="341"/>
        <v>6.3</v>
      </c>
      <c r="G2444" s="39" t="str">
        <f>Matrix!C4129</f>
        <v>VITAMIN C PLUS -- 维生素C。 NUTRILITE ]</v>
      </c>
    </row>
    <row r="2445" spans="2:7">
      <c r="B2445" s="137">
        <v>6018</v>
      </c>
      <c r="C2445" s="39">
        <f>Matrix!B6018</f>
        <v>0</v>
      </c>
      <c r="D2445" s="93">
        <f t="shared" si="341"/>
        <v>6.3</v>
      </c>
      <c r="G2445" s="39" t="str">
        <f>Matrix!C6018</f>
        <v>VITAMIN C DEFICIENCY - SCURVY -- 维生素 C 缺乏 , 可引致坏血病</v>
      </c>
    </row>
    <row r="2446" spans="2:7">
      <c r="B2446" s="137">
        <v>6167</v>
      </c>
      <c r="C2446" s="39">
        <f>Matrix!B6167</f>
        <v>0</v>
      </c>
      <c r="D2446" s="93">
        <f t="shared" si="341"/>
        <v>6.3</v>
      </c>
      <c r="G2446" s="39" t="str">
        <f>Matrix!C6167</f>
        <v>ASCORBYL PALMITATE -- 脂溶性维生素C。VITAMIN</v>
      </c>
    </row>
    <row r="2447" spans="2:7">
      <c r="B2447" s="137">
        <v>6490</v>
      </c>
      <c r="C2447" s="39">
        <f>Matrix!B6490</f>
        <v>0</v>
      </c>
      <c r="D2447" s="93">
        <f t="shared" si="341"/>
        <v>6.3</v>
      </c>
      <c r="G2447" s="39" t="str">
        <f>Matrix!C6490</f>
        <v>VITAMIN C COMPLEX + BIOFLAVIN -- Natureplant - Ortomolecular Vitamin</v>
      </c>
    </row>
    <row r="2448" spans="2:7">
      <c r="B2448" s="137">
        <v>6491</v>
      </c>
      <c r="C2448" s="39">
        <f>Matrix!B6491</f>
        <v>0</v>
      </c>
      <c r="D2448" s="93">
        <f t="shared" si="341"/>
        <v>6.3</v>
      </c>
      <c r="G2448" s="39" t="str">
        <f>Matrix!C6491</f>
        <v>VITAMIN C -- 双黄酮(Biflavonoids)。 Natureplant - Ortomolecular Vitamin</v>
      </c>
    </row>
    <row r="2449" spans="1:7">
      <c r="B2449" s="137">
        <v>6492</v>
      </c>
      <c r="C2449" s="39">
        <f>Matrix!B6492</f>
        <v>0</v>
      </c>
      <c r="D2449" s="93">
        <f t="shared" si="341"/>
        <v>6.3</v>
      </c>
      <c r="G2449" s="39" t="str">
        <f>Matrix!C6492</f>
        <v>ROSE PETALS -- 维生素C。 Natureplant - Ortomolecular Vitamin</v>
      </c>
    </row>
    <row r="2450" spans="1:7">
      <c r="B2450" s="137">
        <v>6737</v>
      </c>
      <c r="C2450" s="39">
        <f>Matrix!B6737</f>
        <v>0</v>
      </c>
      <c r="D2450" s="93">
        <f t="shared" si="341"/>
        <v>6.3</v>
      </c>
      <c r="G2450" s="39" t="str">
        <f>Matrix!C6737</f>
        <v>VITAMIN C -- Citrus-comp., 神经补品。 ]</v>
      </c>
    </row>
    <row r="2451" spans="1:7">
      <c r="B2451" s="137">
        <v>7049</v>
      </c>
      <c r="C2451" s="39">
        <f>Matrix!B7049</f>
        <v>0</v>
      </c>
      <c r="D2451" s="93">
        <f t="shared" si="341"/>
        <v>6.3</v>
      </c>
      <c r="G2451" s="39" t="str">
        <f>Matrix!C7049</f>
        <v>CTV VITAMIN C -- 维生素C的五种来源，含有维生素A、钙、钾和碘化麝香草酚。</v>
      </c>
    </row>
    <row r="2452" spans="1:7">
      <c r="B2452" s="137">
        <v>7323</v>
      </c>
      <c r="C2452" s="39">
        <f>Matrix!B7323</f>
        <v>0</v>
      </c>
      <c r="D2452" s="93">
        <f t="shared" si="341"/>
        <v>6.3</v>
      </c>
      <c r="G2452" s="39" t="str">
        <f>Matrix!C7323</f>
        <v>BIO C PLUS 500 MG -- 维生素C (500 mg)，混合了抗坏血酸盐和柑橘柠檬生物类黄酮，非酸性。BIOTICS E.N.B.</v>
      </c>
    </row>
    <row r="2453" spans="1:7">
      <c r="B2453" s="137">
        <v>7324</v>
      </c>
      <c r="C2453" s="39">
        <f>Matrix!B7324</f>
        <v>0</v>
      </c>
      <c r="D2453" s="93">
        <f t="shared" si="341"/>
        <v>6.3</v>
      </c>
      <c r="G2453" s="39" t="str">
        <f>Matrix!C7324</f>
        <v>BIO C PLUS 1000 MG -- 维生素 C (1000 mg), 抗坏血酸盐和柑橘柠檬生物类黄酮，非酸性。 BIOTICS E.N.B.</v>
      </c>
    </row>
    <row r="2454" spans="1:7">
      <c r="B2454" s="137">
        <v>8189</v>
      </c>
      <c r="C2454" s="39">
        <f>Matrix!B8189</f>
        <v>0</v>
      </c>
      <c r="D2454" s="93">
        <f t="shared" si="341"/>
        <v>6.3</v>
      </c>
      <c r="G2454" s="39" t="str">
        <f>Matrix!C8189</f>
        <v>Vitamin C 100-Pascose Tabl. -- 维生素，矿物质。 PASCOE NATURMEDIZIN</v>
      </c>
    </row>
    <row r="2455" spans="1:7">
      <c r="B2455" s="137">
        <v>8206</v>
      </c>
      <c r="C2455" s="39">
        <f>Matrix!B8206</f>
        <v>0</v>
      </c>
      <c r="D2455" s="93">
        <f t="shared" si="341"/>
        <v>6.3</v>
      </c>
      <c r="G2455" s="39" t="str">
        <f>Matrix!C8206</f>
        <v>Vitamin C-Injektopas 300 mg. -- 维生素，矿物质。PASCOE NATURMEDIZIN</v>
      </c>
    </row>
    <row r="2456" spans="1:7">
      <c r="B2456" s="137">
        <v>8913</v>
      </c>
      <c r="C2456" s="39">
        <f>Matrix!B8913</f>
        <v>0</v>
      </c>
      <c r="D2456" s="93">
        <f t="shared" si="341"/>
        <v>6.3</v>
      </c>
      <c r="G2456" s="39" t="str">
        <f>Matrix!C8913</f>
        <v>维生素 C (抗坏血酸镁) 散剂/ 维生素 C的缓冲低酸形式/ / Biocare UK</v>
      </c>
    </row>
    <row r="2457" spans="1:7">
      <c r="B2457" s="137">
        <v>8914</v>
      </c>
      <c r="C2457" s="39">
        <f>Matrix!B8914</f>
        <v>0</v>
      </c>
      <c r="D2457" s="93">
        <f t="shared" si="341"/>
        <v>6.3</v>
      </c>
      <c r="G2457" s="39" t="str">
        <f>Matrix!C8914</f>
        <v>维生素 C (抗坏血酸镁)/ 越桔非柑橘类flabono提示/ Biocare UK</v>
      </c>
    </row>
    <row r="2458" spans="1:7">
      <c r="B2458" s="137">
        <v>8915</v>
      </c>
      <c r="C2458" s="39">
        <f>Matrix!B8915</f>
        <v>0</v>
      </c>
      <c r="D2458" s="93">
        <f t="shared" si="341"/>
        <v>6.3</v>
      </c>
      <c r="G2458" s="39" t="str">
        <f>Matrix!C8915</f>
        <v>维生素C 作为抗坏血酸钾/ 非柑橘类，维生素 C的低过敏型/ Biocare UK</v>
      </c>
    </row>
    <row r="2459" spans="1:7">
      <c r="B2459" s="137">
        <v>8919</v>
      </c>
      <c r="C2459" s="39">
        <f>Matrix!B8919</f>
        <v>0</v>
      </c>
      <c r="D2459" s="93">
        <f t="shared" si="341"/>
        <v>6.3</v>
      </c>
      <c r="G2459" s="39" t="str">
        <f>Matrix!C8919</f>
        <v>维生素 C作为混合抗坏血酸盐/ 以天然水果提取物里的镁、钾、钙、锌和锰为基本，提供高生物可利用的矿物escalbates / Biocare UK</v>
      </c>
    </row>
    <row r="2460" spans="1:7">
      <c r="B2460" s="137">
        <v>8925</v>
      </c>
      <c r="C2460" s="39">
        <f>Matrix!B8925</f>
        <v>0</v>
      </c>
      <c r="D2460" s="93">
        <f t="shared" si="341"/>
        <v>6.3</v>
      </c>
      <c r="G2460" s="39" t="str">
        <f>Matrix!C8925</f>
        <v>维生素C/ 微胶粒化高吸收型的vitasorb，作为抗坏血酸(维生素C)/ Biocare UK</v>
      </c>
    </row>
    <row r="2461" spans="1:7">
      <c r="B2461" s="137">
        <v>8941</v>
      </c>
      <c r="C2461" s="39">
        <f>Matrix!B8941</f>
        <v>0</v>
      </c>
      <c r="D2461" s="93">
        <f t="shared" si="341"/>
        <v>6.3</v>
      </c>
      <c r="G2461" s="39" t="str">
        <f>Matrix!C8941</f>
        <v>维生素 C缓冲抗坏血酸矿物质复合物，含镁、钙、钾和锌/ Biocare UK</v>
      </c>
    </row>
    <row r="2462" spans="1:7">
      <c r="B2462" s="137">
        <v>9700</v>
      </c>
      <c r="C2462" s="39">
        <f>Matrix!B9700</f>
        <v>0</v>
      </c>
      <c r="D2462" s="93">
        <f t="shared" si="341"/>
        <v>6.3</v>
      </c>
      <c r="G2462" s="39" t="str">
        <f>Matrix!C9700</f>
        <v>HERBA VITA C（复合维生素C）/vitamin complex/Monastery of Herbs</v>
      </c>
    </row>
    <row r="2463" spans="1:7">
      <c r="A2463" s="39" t="s">
        <v>23682</v>
      </c>
      <c r="B2463" s="137">
        <v>584</v>
      </c>
      <c r="C2463" s="39">
        <f>Matrix!B584</f>
        <v>0</v>
      </c>
      <c r="D2463" s="93">
        <f t="shared" si="341"/>
        <v>6.3</v>
      </c>
      <c r="E2463" s="121">
        <f>MAX(D2463:D2470)</f>
        <v>6.3</v>
      </c>
      <c r="F2463" s="97">
        <f>IF(E2463&gt;Max_Value,Max_Value,IF(E2463&lt;0,0,E2463))</f>
        <v>5</v>
      </c>
      <c r="G2463" s="39" t="str">
        <f>Matrix!C584</f>
        <v>ERGOSTEROL -- 麦角甾醇,麦角固醇, 组织中的固醇，阳光照射下会转变成维生素D2。</v>
      </c>
    </row>
    <row r="2464" spans="1:7">
      <c r="B2464" s="137">
        <v>1450</v>
      </c>
      <c r="C2464" s="39">
        <f>Matrix!B1450</f>
        <v>0</v>
      </c>
      <c r="D2464" s="93">
        <f t="shared" si="341"/>
        <v>6.3</v>
      </c>
      <c r="G2464" s="39" t="str">
        <f>Matrix!C1450</f>
        <v>VITAMIN D3 ERGOCALCIFEROL -- 麦角钙化醇, 用于调节钙提示阳光照射或是营养的缺乏。 ]</v>
      </c>
    </row>
    <row r="2465" spans="1:7">
      <c r="B2465" s="137">
        <v>1451</v>
      </c>
      <c r="C2465" s="39">
        <f>Matrix!B1451</f>
        <v>0</v>
      </c>
      <c r="D2465" s="93">
        <f t="shared" si="341"/>
        <v>6.3</v>
      </c>
      <c r="G2465" s="39" t="str">
        <f>Matrix!C1451</f>
        <v>VITAMIN D2 CHOLECALCIFEROL -- 用于钙的内在调节提示阳光照射缺乏。 ]</v>
      </c>
    </row>
    <row r="2466" spans="1:7">
      <c r="B2466" s="137">
        <v>1452</v>
      </c>
      <c r="C2466" s="39">
        <f>Matrix!B1452</f>
        <v>0</v>
      </c>
      <c r="D2466" s="93">
        <f t="shared" si="341"/>
        <v>6.3</v>
      </c>
      <c r="G2466" s="39" t="str">
        <f>Matrix!C1452</f>
        <v>VITAMIN D1 -- 用于钙的内在调节提示阳光照射缺乏。 ]</v>
      </c>
    </row>
    <row r="2467" spans="1:7">
      <c r="B2467" s="137">
        <v>3966</v>
      </c>
      <c r="C2467" s="39">
        <f>Matrix!B3966</f>
        <v>0</v>
      </c>
      <c r="D2467" s="93">
        <f t="shared" si="341"/>
        <v>6.3</v>
      </c>
      <c r="G2467" s="39" t="str">
        <f>Matrix!C3966</f>
        <v>血液，VITAMIN D DERIVATES(维生素D衍生物)作为肠内钙吸收、骨骼钙代谢作用以及可能的肌肉活性作用的媒介. 从鱼肝油中分离出来的，并用于治疗和预防软骨病.</v>
      </c>
    </row>
    <row r="2468" spans="1:7">
      <c r="B2468" s="137">
        <v>6019</v>
      </c>
      <c r="C2468" s="39">
        <f>Matrix!B6019</f>
        <v>0</v>
      </c>
      <c r="D2468" s="93">
        <f t="shared" si="341"/>
        <v>6.3</v>
      </c>
      <c r="G2468" s="39" t="str">
        <f>Matrix!C6019</f>
        <v>VITAMIN D DEFICIENCY -- 维生素 D 缺乏</v>
      </c>
    </row>
    <row r="2469" spans="1:7">
      <c r="B2469" s="137">
        <v>7327</v>
      </c>
      <c r="C2469" s="39">
        <f>Matrix!B7327</f>
        <v>0</v>
      </c>
      <c r="D2469" s="93">
        <f t="shared" si="341"/>
        <v>6.3</v>
      </c>
      <c r="G2469" s="39" t="str">
        <f>Matrix!C7327</f>
        <v>BIO D MULSION (VITAMIN D) -- 液体维生素D的天然乳化状。BIOTICS E.N.B.</v>
      </c>
    </row>
    <row r="2470" spans="1:7">
      <c r="B2470" s="137">
        <v>8926</v>
      </c>
      <c r="C2470" s="39">
        <f>Matrix!B8926</f>
        <v>0</v>
      </c>
      <c r="D2470" s="93">
        <f t="shared" si="341"/>
        <v>6.3</v>
      </c>
      <c r="G2470" s="39" t="str">
        <f>Matrix!C8926</f>
        <v>维生素D/ 微胶粒化高吸收型的vitasorb，作为维生素 D3/ Biocare UK</v>
      </c>
    </row>
    <row r="2471" spans="1:7">
      <c r="A2471" s="39" t="s">
        <v>23683</v>
      </c>
      <c r="B2471" s="137">
        <v>783</v>
      </c>
      <c r="C2471" s="39">
        <f>Matrix!B783</f>
        <v>0</v>
      </c>
      <c r="D2471" s="93">
        <f t="shared" si="341"/>
        <v>6.3</v>
      </c>
      <c r="E2471" s="121">
        <f>MAX(D2471:D2484)</f>
        <v>6.3</v>
      </c>
      <c r="F2471" s="97">
        <f>IF(E2471&gt;Max_Value,Max_Value,IF(E2471&lt;0,0,E2471))</f>
        <v>5</v>
      </c>
      <c r="G2471" s="39" t="str">
        <f>Matrix!C783</f>
        <v>VITAMIN E -- 缺乏会导致红细胞破裂，性欲减退，皮肤干燥。</v>
      </c>
    </row>
    <row r="2472" spans="1:7">
      <c r="B2472" s="137">
        <v>3004</v>
      </c>
      <c r="C2472" s="39">
        <f>Matrix!B3004</f>
        <v>0</v>
      </c>
      <c r="D2472" s="93">
        <f t="shared" si="341"/>
        <v>6.3</v>
      </c>
      <c r="G2472" s="39" t="str">
        <f>Matrix!C3004</f>
        <v>(EP) SPLEEN E -- 维生素E和脾提取物。</v>
      </c>
    </row>
    <row r="2473" spans="1:7">
      <c r="B2473" s="137">
        <v>4001</v>
      </c>
      <c r="C2473" s="39">
        <f>Matrix!B4001</f>
        <v>0</v>
      </c>
      <c r="D2473" s="93">
        <f t="shared" si="341"/>
        <v>6.3</v>
      </c>
      <c r="G2473" s="39" t="str">
        <f>Matrix!C4001</f>
        <v>VITAMIN E -- Pure Life纯洁的人生</v>
      </c>
    </row>
    <row r="2474" spans="1:7">
      <c r="B2474" s="137">
        <v>4121</v>
      </c>
      <c r="C2474" s="39">
        <f>Matrix!B4121</f>
        <v>0</v>
      </c>
      <c r="D2474" s="93">
        <f t="shared" si="341"/>
        <v>6.3</v>
      </c>
      <c r="G2474" s="39" t="str">
        <f>Matrix!C4121</f>
        <v>CHEWABLE E WITH LECITHIN -- 维生素E。NUTRILITE ]</v>
      </c>
    </row>
    <row r="2475" spans="1:7">
      <c r="B2475" s="137">
        <v>6020</v>
      </c>
      <c r="C2475" s="39">
        <f>Matrix!B6020</f>
        <v>0</v>
      </c>
      <c r="D2475" s="93">
        <f t="shared" si="341"/>
        <v>6.3</v>
      </c>
      <c r="G2475" s="39" t="str">
        <f>Matrix!C6020</f>
        <v>VITAMIN E DEFICIENCY -- 维生素 E 缺乏</v>
      </c>
    </row>
    <row r="2476" spans="1:7">
      <c r="B2476" s="137">
        <v>6211</v>
      </c>
      <c r="C2476" s="39">
        <f>Matrix!B6211</f>
        <v>0</v>
      </c>
      <c r="D2476" s="93">
        <f t="shared" si="341"/>
        <v>6.3</v>
      </c>
      <c r="G2476" s="39" t="str">
        <f>Matrix!C6211</f>
        <v>VITAMIN E PEARLS -- 天然抗氧化剂。</v>
      </c>
    </row>
    <row r="2477" spans="1:7">
      <c r="B2477" s="137">
        <v>6400</v>
      </c>
      <c r="C2477" s="39">
        <f>Matrix!B6400</f>
        <v>0</v>
      </c>
      <c r="D2477" s="93">
        <f t="shared" si="341"/>
        <v>6.3</v>
      </c>
      <c r="G2477" s="39" t="str">
        <f>Matrix!C6400</f>
        <v>VITAMIN E -- 减少几种慢性疾病的威胁。ALO</v>
      </c>
    </row>
    <row r="2478" spans="1:7">
      <c r="B2478" s="137">
        <v>6494</v>
      </c>
      <c r="C2478" s="39">
        <f>Matrix!B6494</f>
        <v>0</v>
      </c>
      <c r="D2478" s="93">
        <f t="shared" si="341"/>
        <v>6.3</v>
      </c>
      <c r="G2478" s="39" t="str">
        <f>Matrix!C6494</f>
        <v>VITAMIN E 600 I.U. + SELENIUM + ZINC -- Natureplant - Ortomolecular Vitamin ]维生素E 600 I.U. +硒+锌| Natureplant - Ortomolecular维生素]</v>
      </c>
    </row>
    <row r="2479" spans="1:7">
      <c r="B2479" s="137">
        <v>7050</v>
      </c>
      <c r="C2479" s="39">
        <f>Matrix!B7050</f>
        <v>0</v>
      </c>
      <c r="D2479" s="93">
        <f t="shared" si="341"/>
        <v>6.3</v>
      </c>
      <c r="G2479" s="39" t="str">
        <f>Matrix!C7050</f>
        <v>EZV VITAMIN E 200 I.U. -- 100% 纯天然, 可咀嚼。</v>
      </c>
    </row>
    <row r="2480" spans="1:7">
      <c r="B2480" s="137">
        <v>7328</v>
      </c>
      <c r="C2480" s="39">
        <f>Matrix!B7328</f>
        <v>0</v>
      </c>
      <c r="D2480" s="93">
        <f t="shared" ref="D2480:D2543" si="342">ROUNDUP(ABS(75-C2480)/(Base_Value-3)*nutri_factor,1)</f>
        <v>6.3</v>
      </c>
      <c r="G2480" s="39" t="str">
        <f>Matrix!C7328</f>
        <v>BIO E MULSION FORTE -- 液体乳化状的维生素E。BIOTICS E.N.B.</v>
      </c>
    </row>
    <row r="2481" spans="1:7">
      <c r="B2481" s="137">
        <v>7367</v>
      </c>
      <c r="C2481" s="39">
        <f>Matrix!B7367</f>
        <v>0</v>
      </c>
      <c r="D2481" s="93">
        <f t="shared" si="342"/>
        <v>6.3</v>
      </c>
      <c r="G2481" s="39" t="str">
        <f>Matrix!C7367</f>
        <v>EMULSION 200 I.U. -- 蒴果中的维生素E乳状液。BIOTICS E.N.B.</v>
      </c>
    </row>
    <row r="2482" spans="1:7">
      <c r="B2482" s="137">
        <v>8916</v>
      </c>
      <c r="C2482" s="39">
        <f>Matrix!B8916</f>
        <v>0</v>
      </c>
      <c r="D2482" s="93">
        <f t="shared" si="342"/>
        <v>6.3</v>
      </c>
      <c r="G2482" s="39" t="str">
        <f>Matrix!C8916</f>
        <v>维生素 E/卵磷脂，天然生育酚，三烯生育酚/ Biocare UK</v>
      </c>
    </row>
    <row r="2483" spans="1:7">
      <c r="B2483" s="137">
        <v>8917</v>
      </c>
      <c r="C2483" s="39">
        <f>Matrix!B8917</f>
        <v>0</v>
      </c>
      <c r="D2483" s="93">
        <f t="shared" si="342"/>
        <v>6.3</v>
      </c>
      <c r="G2483" s="39" t="str">
        <f>Matrix!C8917</f>
        <v>微胶粒化维生素 E / D-α-生育酚, 低聚果糖, 维生素E的天然来源/ Biocare UK</v>
      </c>
    </row>
    <row r="2484" spans="1:7">
      <c r="B2484" s="137">
        <v>8927</v>
      </c>
      <c r="C2484" s="39">
        <f>Matrix!B8927</f>
        <v>0</v>
      </c>
      <c r="D2484" s="93">
        <f t="shared" si="342"/>
        <v>6.3</v>
      </c>
      <c r="G2484" s="39" t="str">
        <f>Matrix!C8927</f>
        <v>维生素 E / 微胶粒化高吸收型的vitasorb，作为D-α-生育酚/ Biocare UK</v>
      </c>
    </row>
    <row r="2485" spans="1:7">
      <c r="A2485" s="39" t="s">
        <v>11441</v>
      </c>
      <c r="B2485" s="137">
        <v>420</v>
      </c>
      <c r="C2485" s="39">
        <f>Matrix!B420</f>
        <v>0</v>
      </c>
      <c r="D2485" s="93">
        <f t="shared" si="342"/>
        <v>6.3</v>
      </c>
      <c r="E2485" s="121">
        <f>MAX(D2485:D2512)</f>
        <v>6.3</v>
      </c>
      <c r="F2485" s="97">
        <f>IF(E2485&gt;Max_Value,Max_Value,IF(E2485&lt;0,0,E2485))</f>
        <v>5</v>
      </c>
      <c r="G2485" s="39" t="str">
        <f>Matrix!C420</f>
        <v>LIQUID CALCIUM -液体钙- 可以id胃部问题或是矿物失调，矿物质。</v>
      </c>
    </row>
    <row r="2486" spans="1:7">
      <c r="B2486" s="137">
        <v>1282</v>
      </c>
      <c r="C2486" s="39">
        <f>Matrix!B1282</f>
        <v>0</v>
      </c>
      <c r="D2486" s="93">
        <f t="shared" si="342"/>
        <v>6.3</v>
      </c>
      <c r="G2486" s="39" t="str">
        <f>Matrix!C1282</f>
        <v>CALCIUM CARBONATE --提示新陈代谢缓慢，无生气，矿物质不均衡，大脑疲乏，矿物质。</v>
      </c>
    </row>
    <row r="2487" spans="1:7">
      <c r="B2487" s="137">
        <v>2986</v>
      </c>
      <c r="C2487" s="39">
        <f>Matrix!B2986</f>
        <v>0</v>
      </c>
      <c r="D2487" s="93">
        <f t="shared" si="342"/>
        <v>6.3</v>
      </c>
      <c r="G2487" s="39" t="str">
        <f>Matrix!C2986</f>
        <v>(EP) CALCIUM COMPLEX -- 复合螯合钙，含有精选的维生素和矿物质。</v>
      </c>
    </row>
    <row r="2488" spans="1:7">
      <c r="B2488" s="137">
        <v>2987</v>
      </c>
      <c r="C2488" s="39">
        <f>Matrix!B2987</f>
        <v>0</v>
      </c>
      <c r="D2488" s="93">
        <f t="shared" si="342"/>
        <v>6.3</v>
      </c>
      <c r="G2488" s="39" t="str">
        <f>Matrix!C2987</f>
        <v>(EP) CALCIUM LACTATE -- 钙和镁，甜菜碱。</v>
      </c>
    </row>
    <row r="2489" spans="1:7">
      <c r="B2489" s="137">
        <v>3229</v>
      </c>
      <c r="C2489" s="39">
        <f>Matrix!B3229</f>
        <v>0</v>
      </c>
      <c r="D2489" s="93">
        <f t="shared" si="342"/>
        <v>6.3</v>
      </c>
      <c r="G2489" s="39" t="str">
        <f>Matrix!C3229</f>
        <v>CALCIVITAN -- 稳定钙代谢，矿物质代谢。</v>
      </c>
    </row>
    <row r="2490" spans="1:7">
      <c r="B2490" s="137">
        <v>3406</v>
      </c>
      <c r="C2490" s="39">
        <f>Matrix!B3406</f>
        <v>0</v>
      </c>
      <c r="D2490" s="93">
        <f t="shared" si="342"/>
        <v>6.3</v>
      </c>
      <c r="G2490" s="39" t="str">
        <f>Matrix!C3406</f>
        <v>CALCIUM TABLETA</v>
      </c>
    </row>
    <row r="2491" spans="1:7">
      <c r="B2491" s="137">
        <v>3995</v>
      </c>
      <c r="C2491" s="39">
        <f>Matrix!B3995</f>
        <v>0</v>
      </c>
      <c r="D2491" s="93">
        <f t="shared" si="342"/>
        <v>6.3</v>
      </c>
      <c r="G2491" s="39" t="str">
        <f>Matrix!C3995</f>
        <v>CALCIUM ASCORBATE -- Pure Life</v>
      </c>
    </row>
    <row r="2492" spans="1:7">
      <c r="B2492" s="137">
        <v>4136</v>
      </c>
      <c r="C2492" s="39">
        <f>Matrix!B4136</f>
        <v>0</v>
      </c>
      <c r="D2492" s="93">
        <f t="shared" si="342"/>
        <v>6.3</v>
      </c>
      <c r="G2492" s="39" t="str">
        <f>Matrix!C4136</f>
        <v>CALCIUM MAGNESIUM WITH TRACE MINERAL -- NUTRILITE</v>
      </c>
    </row>
    <row r="2493" spans="1:7">
      <c r="B2493" s="137">
        <v>5045</v>
      </c>
      <c r="C2493" s="39">
        <f>Matrix!B5045</f>
        <v>0</v>
      </c>
      <c r="D2493" s="93">
        <f t="shared" si="342"/>
        <v>6.3</v>
      </c>
      <c r="G2493" s="39" t="str">
        <f>Matrix!C5045</f>
        <v>CAL/MAG CHELATE - UNICITY -- 钙 / 镁螯合物，单一性。没有更好的钙。 ]</v>
      </c>
    </row>
    <row r="2494" spans="1:7">
      <c r="B2494" s="137">
        <v>5127</v>
      </c>
      <c r="C2494" s="39">
        <f>Matrix!B5127</f>
        <v>0</v>
      </c>
      <c r="D2494" s="93">
        <f t="shared" si="342"/>
        <v>6.3</v>
      </c>
      <c r="G2494" s="39" t="str">
        <f>Matrix!C5127</f>
        <v>CALCIFOOD --  钙。Standard Process ]</v>
      </c>
    </row>
    <row r="2495" spans="1:7">
      <c r="B2495" s="137">
        <v>5128</v>
      </c>
      <c r="C2495" s="39">
        <f>Matrix!B5128</f>
        <v>0</v>
      </c>
      <c r="D2495" s="93">
        <f t="shared" si="342"/>
        <v>6.3</v>
      </c>
      <c r="G2495" s="39" t="str">
        <f>Matrix!C5128</f>
        <v>CALCIUM LACTATE --乳酸钙。 Standard Process</v>
      </c>
    </row>
    <row r="2496" spans="1:7">
      <c r="B2496" s="137">
        <v>5129</v>
      </c>
      <c r="C2496" s="39">
        <f>Matrix!B5129</f>
        <v>0</v>
      </c>
      <c r="D2496" s="93">
        <f t="shared" si="342"/>
        <v>6.3</v>
      </c>
      <c r="G2496" s="39" t="str">
        <f>Matrix!C5129</f>
        <v>CAL-MA PLUS -- 钙/镁。 Standard Process ]</v>
      </c>
    </row>
    <row r="2497" spans="2:7">
      <c r="B2497" s="137">
        <v>5130</v>
      </c>
      <c r="C2497" s="39">
        <f>Matrix!B5130</f>
        <v>0</v>
      </c>
      <c r="D2497" s="93">
        <f t="shared" si="342"/>
        <v>6.3</v>
      </c>
      <c r="G2497" s="39" t="str">
        <f>Matrix!C5130</f>
        <v>CALSOL -- 钙。Standard Process ]</v>
      </c>
    </row>
    <row r="2498" spans="2:7">
      <c r="B2498" s="137">
        <v>5370</v>
      </c>
      <c r="C2498" s="39">
        <f>Matrix!B5370</f>
        <v>0</v>
      </c>
      <c r="D2498" s="93">
        <f t="shared" si="342"/>
        <v>6.3</v>
      </c>
      <c r="G2498" s="39" t="str">
        <f>Matrix!C5370</f>
        <v>CALCIUM 钙 -- 虚弱的骨骼，神经，肾上腺。矿物质</v>
      </c>
    </row>
    <row r="2499" spans="2:7">
      <c r="B2499" s="137">
        <v>6124</v>
      </c>
      <c r="C2499" s="39">
        <f>Matrix!B6124</f>
        <v>0</v>
      </c>
      <c r="D2499" s="93">
        <f t="shared" si="342"/>
        <v>6.3</v>
      </c>
      <c r="G2499" s="39" t="str">
        <f>Matrix!C6124</f>
        <v>CALCIUM MAGNESIUM CITRAMATE -- 用于强健的骨骼，牙齿，正常的血液Ph值。VITAMIN</v>
      </c>
    </row>
    <row r="2500" spans="2:7">
      <c r="B2500" s="137">
        <v>6180</v>
      </c>
      <c r="C2500" s="39">
        <f>Matrix!B6180</f>
        <v>0</v>
      </c>
      <c r="D2500" s="93">
        <f t="shared" si="342"/>
        <v>6.3</v>
      </c>
      <c r="G2500" s="39" t="str">
        <f>Matrix!C6180</f>
        <v>VITAMINS A AND D -- 钙吸收。 VITAMIN</v>
      </c>
    </row>
    <row r="2501" spans="2:7">
      <c r="B2501" s="137">
        <v>6187</v>
      </c>
      <c r="C2501" s="39">
        <f>Matrix!B6187</f>
        <v>0</v>
      </c>
      <c r="D2501" s="93">
        <f t="shared" si="342"/>
        <v>6.3</v>
      </c>
      <c r="G2501" s="39" t="str">
        <f>Matrix!C6187</f>
        <v>SUPER K -- 钙输送至骨骼，清除动脉钙 。VITAMIN</v>
      </c>
    </row>
    <row r="2502" spans="2:7">
      <c r="B2502" s="137">
        <v>6197</v>
      </c>
      <c r="C2502" s="39">
        <f>Matrix!B6197</f>
        <v>0</v>
      </c>
      <c r="D2502" s="93">
        <f t="shared" si="342"/>
        <v>6.3</v>
      </c>
      <c r="G2502" s="39" t="str">
        <f>Matrix!C6197</f>
        <v>CALCIUM OROTATE -- 复钙, 抗炎症。 MINERAL</v>
      </c>
    </row>
    <row r="2503" spans="2:7">
      <c r="B2503" s="137">
        <v>6233</v>
      </c>
      <c r="C2503" s="39">
        <f>Matrix!B6233</f>
        <v>0</v>
      </c>
      <c r="D2503" s="93">
        <f t="shared" si="342"/>
        <v>6.3</v>
      </c>
      <c r="G2503" s="39" t="str">
        <f>Matrix!C6233</f>
        <v>CALCIUM SUPPLEMENTS -- 强壮骨骼，增加体内钙含量。ALO</v>
      </c>
    </row>
    <row r="2504" spans="2:7">
      <c r="B2504" s="137">
        <v>6303</v>
      </c>
      <c r="C2504" s="39">
        <f>Matrix!B6303</f>
        <v>0</v>
      </c>
      <c r="D2504" s="93">
        <f t="shared" si="342"/>
        <v>6.3</v>
      </c>
      <c r="G2504" s="39" t="str">
        <f>Matrix!C6303</f>
        <v>CALCIUM GLUCONATE -- 缺钙状态 。ALO</v>
      </c>
    </row>
    <row r="2505" spans="2:7">
      <c r="B2505" s="137">
        <v>6438</v>
      </c>
      <c r="C2505" s="39">
        <f>Matrix!B6438</f>
        <v>0</v>
      </c>
      <c r="D2505" s="93">
        <f t="shared" si="342"/>
        <v>6.3</v>
      </c>
      <c r="G2505" s="39" t="str">
        <f>Matrix!C6438</f>
        <v>CAL-BOR -- 钙固定。 Natureplant - Ortomolecular Vitamin</v>
      </c>
    </row>
    <row r="2506" spans="2:7">
      <c r="B2506" s="137">
        <v>7047</v>
      </c>
      <c r="C2506" s="39">
        <f>Matrix!B7047</f>
        <v>0</v>
      </c>
      <c r="D2506" s="93">
        <f t="shared" si="342"/>
        <v>6.3</v>
      </c>
      <c r="G2506" s="39" t="str">
        <f>Matrix!C7047</f>
        <v>CAL CALCIUM PLUS -- 钙的十种来源，含有镁、维生素C, D, E 以及卵磷脂，用于简单的同化作用(easy assimilation)。</v>
      </c>
    </row>
    <row r="2507" spans="2:7">
      <c r="B2507" s="137">
        <v>7237</v>
      </c>
      <c r="C2507" s="39">
        <f>Matrix!B7237</f>
        <v>0</v>
      </c>
      <c r="D2507" s="93">
        <f t="shared" si="342"/>
        <v>6.3</v>
      </c>
      <c r="G2507" s="39" t="str">
        <f>Matrix!C7237</f>
        <v>NARAYANI 67 Calcium Mix 1M</v>
      </c>
    </row>
    <row r="2508" spans="2:7">
      <c r="B2508" s="137">
        <v>7340</v>
      </c>
      <c r="C2508" s="39">
        <f>Matrix!B7340</f>
        <v>0</v>
      </c>
      <c r="D2508" s="93">
        <f t="shared" si="342"/>
        <v>6.3</v>
      </c>
      <c r="G2508" s="39" t="str">
        <f>Matrix!C7340</f>
        <v>CA ZYME -- 柠檬酸钙，当镁钙合用禁忌时使用。BIOTICS E.N.B.</v>
      </c>
    </row>
    <row r="2509" spans="2:7">
      <c r="B2509" s="137">
        <v>7341</v>
      </c>
      <c r="C2509" s="39">
        <f>Matrix!B7341</f>
        <v>0</v>
      </c>
      <c r="D2509" s="93">
        <f t="shared" si="342"/>
        <v>6.3</v>
      </c>
      <c r="G2509" s="39" t="str">
        <f>Matrix!C7341</f>
        <v>CA/MG ZYME -- 柠檬酸钙和门冬氨酸镁，钙镁比例为5：1。 BIOTICS E.N.B.</v>
      </c>
    </row>
    <row r="2510" spans="2:7">
      <c r="B2510" s="137">
        <v>8929</v>
      </c>
      <c r="C2510" s="39">
        <f>Matrix!B8929</f>
        <v>0</v>
      </c>
      <c r="D2510" s="93">
        <f t="shared" si="342"/>
        <v>6.3</v>
      </c>
      <c r="G2510" s="39" t="str">
        <f>Matrix!C8929</f>
        <v>Calcidophilus/ 不含牛奶的(milk free)有机钙生物活性形式/ Biocare UK</v>
      </c>
    </row>
    <row r="2511" spans="2:7">
      <c r="B2511" s="137">
        <v>8930</v>
      </c>
      <c r="C2511" s="39">
        <f>Matrix!B8930</f>
        <v>0</v>
      </c>
      <c r="D2511" s="93">
        <f t="shared" si="342"/>
        <v>6.3</v>
      </c>
      <c r="G2511" s="39" t="str">
        <f>Matrix!C8930</f>
        <v>Calcium EAP2/乙醇胺磷酸酯，提高钙吸收不良者的吸收/ Biocare UK</v>
      </c>
    </row>
    <row r="2512" spans="2:7">
      <c r="B2512" s="137">
        <v>9125</v>
      </c>
      <c r="C2512" s="39">
        <f>Matrix!B9125</f>
        <v>0</v>
      </c>
      <c r="D2512" s="93">
        <f t="shared" si="342"/>
        <v>6.3</v>
      </c>
      <c r="G2512" s="39" t="str">
        <f>Matrix!C9125</f>
        <v>CA Herbal / 钙，镇静剂，血压/ Sunshine Tool Works</v>
      </c>
    </row>
    <row r="2513" spans="1:7">
      <c r="A2513" s="39" t="s">
        <v>11442</v>
      </c>
      <c r="B2513" s="137">
        <v>522</v>
      </c>
      <c r="C2513" s="39">
        <f>Matrix!B522</f>
        <v>0</v>
      </c>
      <c r="D2513" s="93">
        <f t="shared" si="342"/>
        <v>6.3</v>
      </c>
      <c r="E2513" s="121">
        <f>MAX(D2513:D2523)</f>
        <v>6.3</v>
      </c>
      <c r="F2513" s="97">
        <f>IF(E2513&gt;Max_Value,Max_Value,IF(E2513&lt;0,0,E2513))</f>
        <v>5</v>
      </c>
      <c r="G2513" s="39" t="str">
        <f>Matrix!C522</f>
        <v>POTASSIUM CARBONATE --碳酸钾, 提示缺钾和胰腺疾病。 ]</v>
      </c>
    </row>
    <row r="2514" spans="1:7">
      <c r="B2514" s="137">
        <v>776</v>
      </c>
      <c r="C2514" s="39">
        <f>Matrix!B776</f>
        <v>0</v>
      </c>
      <c r="D2514" s="93">
        <f t="shared" si="342"/>
        <v>6.3</v>
      </c>
      <c r="G2514" s="39" t="str">
        <f>Matrix!C776</f>
        <v>POTASSIUM COMPLEX -- 缺乏会导致虚弱疲劳，矿物质。</v>
      </c>
    </row>
    <row r="2515" spans="1:7">
      <c r="B2515" s="137">
        <v>1176</v>
      </c>
      <c r="C2515" s="39">
        <f>Matrix!B1176</f>
        <v>0</v>
      </c>
      <c r="D2515" s="93">
        <f t="shared" si="342"/>
        <v>6.3</v>
      </c>
      <c r="G2515" s="39" t="str">
        <f>Matrix!C1176</f>
        <v>POTASSIUM -- 肌肉，消化，能量和思维（大脑）所需要的矿物质营养品提示缺乏或过剩。 ]</v>
      </c>
    </row>
    <row r="2516" spans="1:7">
      <c r="B2516" s="137">
        <v>3951</v>
      </c>
      <c r="C2516" s="39">
        <f>Matrix!B3951</f>
        <v>0</v>
      </c>
      <c r="D2516" s="93">
        <f t="shared" si="342"/>
        <v>6.3</v>
      </c>
      <c r="G2516" s="39"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137">
        <v>5371</v>
      </c>
      <c r="C2517" s="39">
        <f>Matrix!B5371</f>
        <v>0</v>
      </c>
      <c r="D2517" s="93">
        <f t="shared" si="342"/>
        <v>6.3</v>
      </c>
      <c r="G2517" s="39" t="str">
        <f>Matrix!C5371</f>
        <v>POTASSIUM 钾 -- 疲劳，神经），能量，心脏。矿物质</v>
      </c>
    </row>
    <row r="2518" spans="1:7">
      <c r="B2518" s="137">
        <v>5748</v>
      </c>
      <c r="C2518" s="39">
        <f>Matrix!B5748</f>
        <v>0</v>
      </c>
      <c r="D2518" s="93">
        <f t="shared" si="342"/>
        <v>6.3</v>
      </c>
      <c r="G2518" s="39" t="str">
        <f>Matrix!C5748</f>
        <v>HYPOKALEMIA - LOW BLOOD POTASSIUM -- 血液中钾质含量过低</v>
      </c>
    </row>
    <row r="2519" spans="1:7">
      <c r="B2519" s="137">
        <v>6150</v>
      </c>
      <c r="C2519" s="39">
        <f>Matrix!B6150</f>
        <v>0</v>
      </c>
      <c r="D2519" s="93">
        <f t="shared" si="342"/>
        <v>6.3</v>
      </c>
      <c r="G2519" s="39" t="str">
        <f>Matrix!C6150</f>
        <v>POTASSIUM ASPARTATE -- 缺乏与心律失常的联合（Lack association with arrythmias），沮丧。VITAMIN</v>
      </c>
    </row>
    <row r="2520" spans="1:7">
      <c r="B2520" s="137">
        <v>6203</v>
      </c>
      <c r="C2520" s="39">
        <f>Matrix!B6203</f>
        <v>0</v>
      </c>
      <c r="D2520" s="93">
        <f t="shared" si="342"/>
        <v>6.3</v>
      </c>
      <c r="G2520" s="39" t="str">
        <f>Matrix!C6203</f>
        <v>POTASSIUM 钾-- 解痉,心律（心脏）调节剂。 MINERAL ]</v>
      </c>
    </row>
    <row r="2521" spans="1:7">
      <c r="B2521" s="137">
        <v>6377</v>
      </c>
      <c r="C2521" s="39">
        <f>Matrix!B6377</f>
        <v>0</v>
      </c>
      <c r="D2521" s="93">
        <f t="shared" si="342"/>
        <v>6.3</v>
      </c>
      <c r="G2521" s="39" t="str">
        <f>Matrix!C6377</f>
        <v>POTASSIUM SUPPLEMENTS -- 用于低血钾浓度者。ALO</v>
      </c>
    </row>
    <row r="2522" spans="1:7">
      <c r="B2522" s="137">
        <v>8943</v>
      </c>
      <c r="C2522" s="39">
        <f>Matrix!B8943</f>
        <v>0</v>
      </c>
      <c r="D2522" s="93">
        <f t="shared" si="342"/>
        <v>6.3</v>
      </c>
      <c r="G2522" s="39" t="str">
        <f>Matrix!C8943</f>
        <v>柠檬酸钾/ Biocare UK</v>
      </c>
    </row>
    <row r="2523" spans="1:7">
      <c r="B2523" s="137">
        <v>9275</v>
      </c>
      <c r="C2523" s="39">
        <f>Matrix!B9275</f>
        <v>0</v>
      </c>
      <c r="D2523" s="93">
        <f t="shared" si="342"/>
        <v>6.3</v>
      </c>
      <c r="G2523" s="39" t="str">
        <f>Matrix!C9275</f>
        <v>Potassium Combination / 草本钾，微量矿物质/ Sunshine Tool Works</v>
      </c>
    </row>
    <row r="2524" spans="1:7">
      <c r="A2524" s="39" t="s">
        <v>23685</v>
      </c>
      <c r="B2524" s="137">
        <v>495</v>
      </c>
      <c r="C2524" s="39">
        <f>Matrix!B495</f>
        <v>0</v>
      </c>
      <c r="D2524" s="93">
        <f t="shared" si="342"/>
        <v>6.3</v>
      </c>
      <c r="E2524" s="121">
        <f>MAX(D2524:D2544)</f>
        <v>6.3</v>
      </c>
      <c r="F2524" s="97">
        <f>IF(E2524&gt;Max_Value,Max_Value,IF(E2524&lt;0,0,E2524))</f>
        <v>5</v>
      </c>
      <c r="G2524" s="39" t="str">
        <f>Matrix!C495</f>
        <v>MAGNESIUM PHOSPHATE -- 与痉挛减少、肌肉张力和神经应激性有关，矿物质。 ]</v>
      </c>
    </row>
    <row r="2525" spans="1:7">
      <c r="B2525" s="137">
        <v>497</v>
      </c>
      <c r="C2525" s="39">
        <f>Matrix!B497</f>
        <v>0</v>
      </c>
      <c r="D2525" s="93">
        <f t="shared" si="342"/>
        <v>6.3</v>
      </c>
      <c r="G2525" s="39" t="str">
        <f>Matrix!C497</f>
        <v>MAGNESIUM CHLORIDE -- 氯化镁。用于吸收湿气，有轻舄剂（肠道，结肠，肠）效用和脱水（用于促泻（肠道，结肠，肠）和脱水），矿物质。 ]</v>
      </c>
    </row>
    <row r="2526" spans="1:7">
      <c r="B2526" s="137">
        <v>498</v>
      </c>
      <c r="C2526" s="39">
        <f>Matrix!B498</f>
        <v>0</v>
      </c>
      <c r="D2526" s="93">
        <f t="shared" si="342"/>
        <v>6.3</v>
      </c>
      <c r="G2526" s="39" t="str">
        <f>Matrix!C498</f>
        <v>MAGNESIUM METALLICUM --提示神经和认识疾病，矿物质。</v>
      </c>
    </row>
    <row r="2527" spans="1:7">
      <c r="B2527" s="137">
        <v>499</v>
      </c>
      <c r="C2527" s="39">
        <f>Matrix!B499</f>
        <v>0</v>
      </c>
      <c r="D2527" s="93">
        <f t="shared" si="342"/>
        <v>6.3</v>
      </c>
      <c r="G2527" s="39" t="str">
        <f>Matrix!C499</f>
        <v>MAGNESIUM ASPARTATE -- 提示食物加入剂敏感性，矿物质。</v>
      </c>
    </row>
    <row r="2528" spans="1:7">
      <c r="B2528" s="137">
        <v>539</v>
      </c>
      <c r="C2528" s="39">
        <f>Matrix!B539</f>
        <v>0</v>
      </c>
      <c r="D2528" s="93">
        <f t="shared" si="342"/>
        <v>6.3</v>
      </c>
      <c r="G2528" s="39" t="str">
        <f>Matrix!C539</f>
        <v>MAGNESIUM METALLICAM -- 矿物质，与肾结石相关的缺乏，肾上腺功能减退过度。 ]</v>
      </c>
    </row>
    <row r="2529" spans="2:7">
      <c r="B2529" s="137">
        <v>547</v>
      </c>
      <c r="C2529" s="39">
        <f>Matrix!B547</f>
        <v>0</v>
      </c>
      <c r="D2529" s="93">
        <f t="shared" si="342"/>
        <v>6.3</v>
      </c>
      <c r="G2529" s="39" t="str">
        <f>Matrix!C547</f>
        <v>MAGNESIUM PHOSPHORICA -- 组织盐类用于治疗抽筋，抽搐，神经紧张的病人，tired lanquid疲劳。</v>
      </c>
    </row>
    <row r="2530" spans="2:7">
      <c r="B2530" s="137">
        <v>1266</v>
      </c>
      <c r="C2530" s="39">
        <f>Matrix!B1266</f>
        <v>0</v>
      </c>
      <c r="D2530" s="93">
        <f t="shared" si="342"/>
        <v>6.3</v>
      </c>
      <c r="G2530" s="39" t="str">
        <f>Matrix!C1266</f>
        <v>MAGNESIUM METALLICUM --提示缺乏，如果结石形成，背痛，肌肉痉挛，过度导致疲乏，矿物质。 ]</v>
      </c>
    </row>
    <row r="2531" spans="2:7">
      <c r="B2531" s="137">
        <v>2749</v>
      </c>
      <c r="C2531" s="39">
        <f>Matrix!B2749</f>
        <v>0</v>
      </c>
      <c r="D2531" s="93">
        <f t="shared" si="342"/>
        <v>6.3</v>
      </c>
      <c r="G2531" s="39" t="str">
        <f>Matrix!C2749</f>
        <v>MAGNESIUM 镁 -- 能量和代谢所需，如果缺乏会导致痉挛或生成结石。矿物质</v>
      </c>
    </row>
    <row r="2532" spans="2:7">
      <c r="B2532" s="137">
        <v>3940</v>
      </c>
      <c r="C2532" s="39">
        <f>Matrix!B3940</f>
        <v>0</v>
      </c>
      <c r="D2532" s="93">
        <f t="shared" si="342"/>
        <v>6.3</v>
      </c>
      <c r="G2532" s="39"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137">
        <v>5374</v>
      </c>
      <c r="C2533" s="39">
        <f>Matrix!B5374</f>
        <v>0</v>
      </c>
      <c r="D2533" s="93">
        <f t="shared" si="342"/>
        <v>6.3</v>
      </c>
      <c r="G2533" s="39" t="str">
        <f>Matrix!C5374</f>
        <v>MAGNESIUM 镁 -- 肾上腺调节，氧能量。矿物质</v>
      </c>
    </row>
    <row r="2534" spans="2:7">
      <c r="B2534" s="137">
        <v>6202</v>
      </c>
      <c r="C2534" s="39">
        <f>Matrix!B6202</f>
        <v>0</v>
      </c>
      <c r="D2534" s="93">
        <f t="shared" si="342"/>
        <v>6.3</v>
      </c>
      <c r="G2534" s="39" t="str">
        <f>Matrix!C6202</f>
        <v>MAGNESIUM OROTATE 镁 -- 心律的调节剂，神经涌入(nervous influx)，解痉。 MINERAL ]</v>
      </c>
    </row>
    <row r="2535" spans="2:7">
      <c r="B2535" s="137">
        <v>6501</v>
      </c>
      <c r="C2535" s="39">
        <f>Matrix!B6501</f>
        <v>0</v>
      </c>
      <c r="D2535" s="93">
        <f t="shared" si="342"/>
        <v>6.3</v>
      </c>
      <c r="G2535" s="39" t="str">
        <f>Matrix!C6501</f>
        <v>MAGNESIT -- 植物中的镁。 Natureplant - Ortomolecular Vitamin</v>
      </c>
    </row>
    <row r="2536" spans="2:7">
      <c r="B2536" s="137">
        <v>6790</v>
      </c>
      <c r="C2536" s="39">
        <f>Matrix!B6790</f>
        <v>0</v>
      </c>
      <c r="D2536" s="93">
        <f t="shared" si="342"/>
        <v>6.3</v>
      </c>
      <c r="G2536" s="39" t="str">
        <f>Matrix!C6790</f>
        <v>MAGNESIUM PHOSPHORICUM-COMPOSITUM -- 用于坐骨神经痛。 $ ]</v>
      </c>
    </row>
    <row r="2537" spans="2:7">
      <c r="B2537" s="137">
        <v>7047</v>
      </c>
      <c r="C2537" s="39">
        <f>Matrix!B7047</f>
        <v>0</v>
      </c>
      <c r="D2537" s="93">
        <f t="shared" si="342"/>
        <v>6.3</v>
      </c>
      <c r="G2537" s="39" t="str">
        <f>Matrix!C7047</f>
        <v>CAL CALCIUM PLUS -- 钙的十种来源，含有镁、维生素C, D, E 以及卵磷脂，用于简单的同化作用(easy assimilation)。</v>
      </c>
    </row>
    <row r="2538" spans="2:7">
      <c r="B2538" s="137">
        <v>7192</v>
      </c>
      <c r="C2538" s="39">
        <f>Matrix!B7192</f>
        <v>0</v>
      </c>
      <c r="D2538" s="93">
        <f t="shared" si="342"/>
        <v>6.3</v>
      </c>
      <c r="G2538" s="39" t="str">
        <f>Matrix!C7192</f>
        <v>MAGNESIUM -- 镁, Labcatal oligo</v>
      </c>
    </row>
    <row r="2539" spans="2:7">
      <c r="B2539" s="137">
        <v>7403</v>
      </c>
      <c r="C2539" s="39">
        <f>Matrix!B7403</f>
        <v>0</v>
      </c>
      <c r="D2539" s="93">
        <f t="shared" si="342"/>
        <v>6.3</v>
      </c>
      <c r="G2539" s="39" t="str">
        <f>Matrix!C7403</f>
        <v>MG ZYME -- 有机化合镁的来源 (100 mg)。 BIOTICS E.N.B.</v>
      </c>
    </row>
    <row r="2540" spans="2:7">
      <c r="B2540" s="137">
        <v>7598</v>
      </c>
      <c r="C2540" s="39">
        <f>Matrix!B7598</f>
        <v>0</v>
      </c>
      <c r="D2540" s="93">
        <f t="shared" si="342"/>
        <v>6.3</v>
      </c>
      <c r="G2540" s="39" t="str">
        <f>Matrix!C7598</f>
        <v>MAGNESIUM -- 液态镁。BIOTICS E.N.B.</v>
      </c>
    </row>
    <row r="2541" spans="2:7">
      <c r="B2541" s="137">
        <v>8222</v>
      </c>
      <c r="C2541" s="39">
        <f>Matrix!B8222</f>
        <v>0</v>
      </c>
      <c r="D2541" s="93">
        <f t="shared" si="342"/>
        <v>6.3</v>
      </c>
      <c r="G2541" s="39" t="str">
        <f>Matrix!C8222</f>
        <v>MAGNESIUM TAURATE -- 螯合镁的形式</v>
      </c>
    </row>
    <row r="2542" spans="2:7">
      <c r="B2542" s="137">
        <v>8933</v>
      </c>
      <c r="C2542" s="39">
        <f>Matrix!B8933</f>
        <v>0</v>
      </c>
      <c r="D2542" s="93">
        <f t="shared" si="342"/>
        <v>6.3</v>
      </c>
      <c r="G2542" s="39" t="str">
        <f>Matrix!C8933</f>
        <v>镁 EAP2/乙胺磷酸酯，用于镁补充剂的高吸收性和敏感性/ Biocare UK</v>
      </c>
    </row>
    <row r="2543" spans="2:7">
      <c r="B2543" s="137">
        <v>8934</v>
      </c>
      <c r="C2543" s="39">
        <f>Matrix!B8934</f>
        <v>0</v>
      </c>
      <c r="D2543" s="93">
        <f t="shared" si="342"/>
        <v>6.3</v>
      </c>
      <c r="G2543" s="39" t="str">
        <f>Matrix!C8934</f>
        <v>苹果酸镁/ 天然蔬果的形式/ Biocare UK</v>
      </c>
    </row>
    <row r="2544" spans="2:7">
      <c r="B2544" s="137">
        <v>8935</v>
      </c>
      <c r="C2544" s="39">
        <f>Matrix!B8935</f>
        <v>0</v>
      </c>
      <c r="D2544" s="93">
        <f t="shared" ref="D2544:D2607" si="343">ROUNDUP(ABS(75-C2544)/(Base_Value-3)*nutri_factor,1)</f>
        <v>6.3</v>
      </c>
      <c r="G2544" s="39" t="str">
        <f>Matrix!C8935</f>
        <v>牛磺酸镁/ Biocare UK</v>
      </c>
    </row>
    <row r="2545" spans="1:7">
      <c r="A2545" s="39" t="s">
        <v>23686</v>
      </c>
      <c r="B2545" s="137">
        <v>769</v>
      </c>
      <c r="C2545" s="39">
        <f>Matrix!B769</f>
        <v>0</v>
      </c>
      <c r="D2545" s="93">
        <f t="shared" si="343"/>
        <v>6.3</v>
      </c>
      <c r="E2545" s="121">
        <f>MAX(D2545:D2553)</f>
        <v>6.3</v>
      </c>
      <c r="F2545" s="97">
        <f>IF(E2545&gt;Max_Value,Max_Value,IF(E2545&lt;0,0,E2545))</f>
        <v>5</v>
      </c>
      <c r="G2545" s="39" t="str">
        <f>Matrix!C769</f>
        <v>CHELATED IRON -- 能够id缺乏或溶血性贫血风险，矿物质。</v>
      </c>
    </row>
    <row r="2546" spans="1:7">
      <c r="B2546" s="137">
        <v>1344</v>
      </c>
      <c r="C2546" s="39">
        <f>Matrix!B1344</f>
        <v>0</v>
      </c>
      <c r="D2546" s="93">
        <f t="shared" si="343"/>
        <v>6.3</v>
      </c>
      <c r="G2546" s="39" t="str">
        <f>Matrix!C1344</f>
        <v>FERRUM / FERROUS GLUCONATE -- 螯合铁补充品提示贫血或是铁缺乏，矿物质。 ]</v>
      </c>
    </row>
    <row r="2547" spans="1:7">
      <c r="B2547" s="137">
        <v>1348</v>
      </c>
      <c r="C2547" s="39">
        <f>Matrix!B1348</f>
        <v>0</v>
      </c>
      <c r="D2547" s="93">
        <f t="shared" si="343"/>
        <v>6.3</v>
      </c>
      <c r="G2547" s="39" t="str">
        <f>Matrix!C1348</f>
        <v>FERREDOXIN -- 血液中的铁化合物种类提示贫血症和疲乏。</v>
      </c>
    </row>
    <row r="2548" spans="1:7">
      <c r="B2548" s="137">
        <v>3934</v>
      </c>
      <c r="C2548" s="39">
        <f>Matrix!B3934</f>
        <v>0</v>
      </c>
      <c r="D2548" s="93">
        <f t="shared" si="343"/>
        <v>6.3</v>
      </c>
      <c r="G2548" s="39" t="str">
        <f>Matrix!C3934</f>
        <v>血液，IRON(铁)当怀疑缺铁时进行该测试。身体内大约65%铁元素都存在于血色蛋白（在红血球中）中而大约4%存在于肌红蛋白（在骨骼肌中）中.</v>
      </c>
    </row>
    <row r="2549" spans="1:7">
      <c r="B2549" s="137">
        <v>4133</v>
      </c>
      <c r="C2549" s="39">
        <f>Matrix!B4133</f>
        <v>0</v>
      </c>
      <c r="D2549" s="93">
        <f t="shared" si="343"/>
        <v>6.3</v>
      </c>
      <c r="G2549" s="39" t="str">
        <f>Matrix!C4133</f>
        <v>FE-NATE -- 铁，矿物质。NUTRILITE ]</v>
      </c>
    </row>
    <row r="2550" spans="1:7">
      <c r="B2550" s="137">
        <v>6024</v>
      </c>
      <c r="C2550" s="39">
        <f>Matrix!B6024</f>
        <v>0</v>
      </c>
      <c r="D2550" s="93">
        <f t="shared" si="343"/>
        <v>6.3</v>
      </c>
      <c r="G2550" s="39" t="str">
        <f>Matrix!C6024</f>
        <v>IRON DEFICIENCY -- 铁质缺乏</v>
      </c>
    </row>
    <row r="2551" spans="1:7">
      <c r="B2551" s="137">
        <v>6209</v>
      </c>
      <c r="C2551" s="39">
        <f>Matrix!B6209</f>
        <v>0</v>
      </c>
      <c r="D2551" s="93">
        <f t="shared" si="343"/>
        <v>6.3</v>
      </c>
      <c r="G2551" s="39" t="str">
        <f>Matrix!C6209</f>
        <v>FERRUM ORORATE -- 贫血，ferriprive (铁). MINERAL ]</v>
      </c>
    </row>
    <row r="2552" spans="1:7">
      <c r="B2552" s="137">
        <v>6251</v>
      </c>
      <c r="C2552" s="39">
        <f>Matrix!B6251</f>
        <v>0</v>
      </c>
      <c r="D2552" s="93">
        <f t="shared" si="343"/>
        <v>6.3</v>
      </c>
      <c r="G2552" s="39" t="str">
        <f>Matrix!C6251</f>
        <v>IRON SUPPLEMENTS -- 治疗贫血症，体内铁含量不足。 ALO</v>
      </c>
    </row>
    <row r="2553" spans="1:7">
      <c r="B2553" s="137">
        <v>9253</v>
      </c>
      <c r="C2553" s="39">
        <f>Matrix!B9253</f>
        <v>0</v>
      </c>
      <c r="D2553" s="93">
        <f t="shared" si="343"/>
        <v>6.3</v>
      </c>
      <c r="G2553" s="39" t="str">
        <f>Matrix!C9253</f>
        <v>Iron, Chelated /螯合铁/ Sunshine Tool Works</v>
      </c>
    </row>
    <row r="2554" spans="1:7">
      <c r="A2554" s="39" t="s">
        <v>23687</v>
      </c>
      <c r="B2554" s="137">
        <v>493</v>
      </c>
      <c r="C2554" s="39">
        <f>Matrix!B493</f>
        <v>0</v>
      </c>
      <c r="D2554" s="93">
        <f t="shared" si="343"/>
        <v>6.3</v>
      </c>
      <c r="E2554" s="121">
        <f>MAX(D2554:D2563)</f>
        <v>6.3</v>
      </c>
      <c r="F2554" s="97">
        <f>IF(E2554&gt;Max_Value,Max_Value,IF(E2554&lt;0,0,E2554))</f>
        <v>5</v>
      </c>
      <c r="G2554" s="39" t="str">
        <f>Matrix!C493</f>
        <v>MANGANESE -- 锰, 神经、认识、言语和结缔组织所需的金属元素，提示缺乏或过剩，矿物质。 ]</v>
      </c>
    </row>
    <row r="2555" spans="1:7">
      <c r="B2555" s="137">
        <v>538</v>
      </c>
      <c r="C2555" s="39">
        <f>Matrix!B538</f>
        <v>0</v>
      </c>
      <c r="D2555" s="93">
        <f t="shared" si="343"/>
        <v>6.3</v>
      </c>
      <c r="G2555" s="39" t="str">
        <f>Matrix!C538</f>
        <v>MANGANESE -- 神经和激素系统所需，引发舌头问题，矿物质。</v>
      </c>
    </row>
    <row r="2556" spans="1:7">
      <c r="B2556" s="137">
        <v>2748</v>
      </c>
      <c r="C2556" s="39">
        <f>Matrix!B2748</f>
        <v>0</v>
      </c>
      <c r="D2556" s="93">
        <f t="shared" si="343"/>
        <v>6.3</v>
      </c>
      <c r="G2556" s="39" t="str">
        <f>Matrix!C2748</f>
        <v>MANGANESE 锰 -- 神经所需，缺乏导致舌头敏感，用于结缔组织。矿物质</v>
      </c>
    </row>
    <row r="2557" spans="1:7">
      <c r="B2557" s="137">
        <v>5168</v>
      </c>
      <c r="C2557" s="39">
        <f>Matrix!B5168</f>
        <v>0</v>
      </c>
      <c r="D2557" s="93">
        <f t="shared" si="343"/>
        <v>6.3</v>
      </c>
      <c r="G2557" s="39" t="str">
        <f>Matrix!C5168</f>
        <v>E-MANGANESE -- E-锰。Standard Process</v>
      </c>
    </row>
    <row r="2558" spans="1:7">
      <c r="B2558" s="137">
        <v>5376</v>
      </c>
      <c r="C2558" s="39">
        <f>Matrix!B5376</f>
        <v>0</v>
      </c>
      <c r="D2558" s="93">
        <f t="shared" si="343"/>
        <v>6.3</v>
      </c>
      <c r="G2558" s="39" t="str">
        <f>Matrix!C5376</f>
        <v>MANGANESE 锰 -- 神经和肌肉疾病。矿物质 $</v>
      </c>
    </row>
    <row r="2559" spans="1:7">
      <c r="B2559" s="137">
        <v>5377</v>
      </c>
      <c r="C2559" s="39">
        <f>Matrix!B5377</f>
        <v>0</v>
      </c>
      <c r="D2559" s="93">
        <f t="shared" si="343"/>
        <v>6.3</v>
      </c>
      <c r="G2559" s="39" t="str">
        <f>Matrix!C5377</f>
        <v>Manganese 锰 -- 神经和肌肉疾病。矿物质 $</v>
      </c>
    </row>
    <row r="2560" spans="1:7">
      <c r="B2560" s="137">
        <v>7193</v>
      </c>
      <c r="C2560" s="39">
        <f>Matrix!B7193</f>
        <v>0</v>
      </c>
      <c r="D2560" s="93">
        <f t="shared" si="343"/>
        <v>6.3</v>
      </c>
      <c r="G2560" s="39" t="str">
        <f>Matrix!C7193</f>
        <v>MANGANESE -- 锰, Labcatal oligo</v>
      </c>
    </row>
    <row r="2561" spans="1:7">
      <c r="B2561" s="137">
        <v>7404</v>
      </c>
      <c r="C2561" s="39">
        <f>Matrix!B7404</f>
        <v>0</v>
      </c>
      <c r="D2561" s="93">
        <f t="shared" si="343"/>
        <v>6.3</v>
      </c>
      <c r="G2561" s="39" t="str">
        <f>Matrix!C7404</f>
        <v>MN ZYME -- 锰 (4 mg)，韧带、椎间盘损伤时使用，用于全身免疫支持和周期性发烧。BIOTICS E.N.B.</v>
      </c>
    </row>
    <row r="2562" spans="1:7">
      <c r="B2562" s="137">
        <v>7405</v>
      </c>
      <c r="C2562" s="39">
        <f>Matrix!B7405</f>
        <v>0</v>
      </c>
      <c r="D2562" s="93">
        <f t="shared" si="343"/>
        <v>6.3</v>
      </c>
      <c r="G2562" s="39" t="str">
        <f>Matrix!C7405</f>
        <v>MN ZYME FORTE -- 锰 (25 mg), 韧带、椎间盘损伤时使用，用于全身免疫支持和周期性发烧。BIOTICS E.N.B.</v>
      </c>
    </row>
    <row r="2563" spans="1:7">
      <c r="B2563" s="137">
        <v>8951</v>
      </c>
      <c r="C2563" s="39">
        <f>Matrix!B8951</f>
        <v>0</v>
      </c>
      <c r="D2563" s="93">
        <f t="shared" si="343"/>
        <v>6.3</v>
      </c>
      <c r="G2563" s="39" t="str">
        <f>Matrix!C8951</f>
        <v>抗坏血酸锰/高吸收性的nutrisorb 形式/ Biocare UK</v>
      </c>
    </row>
    <row r="2564" spans="1:7">
      <c r="A2564" s="39" t="s">
        <v>23688</v>
      </c>
      <c r="B2564" s="137">
        <v>602</v>
      </c>
      <c r="C2564" s="39">
        <f>Matrix!B602</f>
        <v>0</v>
      </c>
      <c r="D2564" s="93">
        <f t="shared" si="343"/>
        <v>6.3</v>
      </c>
      <c r="E2564" s="121">
        <f>MAX(D2564:D2574)</f>
        <v>6.3</v>
      </c>
      <c r="F2564" s="97">
        <f>IF(E2564&gt;Max_Value,Max_Value,IF(E2564&lt;0,0,E2564))</f>
        <v>5</v>
      </c>
      <c r="G2564" s="39" t="str">
        <f>Matrix!C602</f>
        <v>CHROMIUM PICOLINATE 铬-- 有利于血糖管理（胰腺），肌肉调节。 ]</v>
      </c>
    </row>
    <row r="2565" spans="1:7">
      <c r="B2565" s="137">
        <v>2746</v>
      </c>
      <c r="C2565" s="39">
        <f>Matrix!B2746</f>
        <v>0</v>
      </c>
      <c r="D2565" s="93">
        <f t="shared" si="343"/>
        <v>6.3</v>
      </c>
      <c r="G2565" s="39" t="str">
        <f>Matrix!C2746</f>
        <v>CHROMIUM 铬 -- 糖代谢所需，存在于黑色食品或蔬菜，可能有毒。矿物质</v>
      </c>
    </row>
    <row r="2566" spans="1:7">
      <c r="B2566" s="137">
        <v>2982</v>
      </c>
      <c r="C2566" s="39">
        <f>Matrix!B2982</f>
        <v>0</v>
      </c>
      <c r="D2566" s="93">
        <f t="shared" si="343"/>
        <v>6.3</v>
      </c>
      <c r="G2566" s="39" t="str">
        <f>Matrix!C2982</f>
        <v>(EP) BNM -- 三价铬和维生素B。</v>
      </c>
    </row>
    <row r="2567" spans="1:7">
      <c r="B2567" s="137">
        <v>2988</v>
      </c>
      <c r="C2567" s="39">
        <f>Matrix!B2988</f>
        <v>0</v>
      </c>
      <c r="D2567" s="93">
        <f t="shared" si="343"/>
        <v>6.3</v>
      </c>
      <c r="G2567" s="39" t="str">
        <f>Matrix!C2988</f>
        <v>(EP) CHROMIUM PICOLINATE -- 补充铬。</v>
      </c>
    </row>
    <row r="2568" spans="1:7">
      <c r="B2568" s="137">
        <v>6137</v>
      </c>
      <c r="C2568" s="39">
        <f>Matrix!B6137</f>
        <v>0</v>
      </c>
      <c r="D2568" s="93">
        <f t="shared" si="343"/>
        <v>6.3</v>
      </c>
      <c r="G2568" s="39" t="str">
        <f>Matrix!C6137</f>
        <v>ULTRA CHROM -- 用于代谢葡萄糖的吡啶甲酸铬。VITAMIN</v>
      </c>
    </row>
    <row r="2569" spans="1:7">
      <c r="B2569" s="137">
        <v>6198</v>
      </c>
      <c r="C2569" s="39">
        <f>Matrix!B6198</f>
        <v>0</v>
      </c>
      <c r="D2569" s="93">
        <f t="shared" si="343"/>
        <v>6.3</v>
      </c>
      <c r="G2569" s="39" t="str">
        <f>Matrix!C6198</f>
        <v>CHROME OROTATE -- 调节血液里的葡萄糖，胰腺。MINERAL</v>
      </c>
    </row>
    <row r="2570" spans="1:7">
      <c r="B2570" s="137">
        <v>6443</v>
      </c>
      <c r="C2570" s="39">
        <f>Matrix!B6443</f>
        <v>0</v>
      </c>
      <c r="D2570" s="93">
        <f t="shared" si="343"/>
        <v>6.3</v>
      </c>
      <c r="G2570" s="39" t="str">
        <f>Matrix!C6443</f>
        <v>CHROMIUM PICOLINATE -- Natureplant - Ortomolecular Vitamin ]吡啶羧酸铬</v>
      </c>
    </row>
    <row r="2571" spans="1:7">
      <c r="B2571" s="137">
        <v>7346</v>
      </c>
      <c r="C2571" s="39">
        <f>Matrix!B7346</f>
        <v>0</v>
      </c>
      <c r="D2571" s="93">
        <f t="shared" si="343"/>
        <v>6.3</v>
      </c>
      <c r="G2571" s="39" t="str">
        <f>Matrix!C7346</f>
        <v>CHROME PICOLINATE -- 吡啶甲酸铬，用于减肥、健身、血糖。 BIOTICS E.N.B.</v>
      </c>
    </row>
    <row r="2572" spans="1:7">
      <c r="B2572" s="137">
        <v>7350</v>
      </c>
      <c r="C2572" s="39">
        <f>Matrix!B7350</f>
        <v>0</v>
      </c>
      <c r="D2572" s="93">
        <f t="shared" si="343"/>
        <v>6.3</v>
      </c>
      <c r="G2572" s="39" t="str">
        <f>Matrix!C7350</f>
        <v>CR ZYME GTF SANS LEVURE -- 来自于蔬菜栽培的铬(GTF)。BIOTICS E.N.B.</v>
      </c>
    </row>
    <row r="2573" spans="1:7">
      <c r="B2573" s="137">
        <v>8954</v>
      </c>
      <c r="C2573" s="39">
        <f>Matrix!B8954</f>
        <v>0</v>
      </c>
      <c r="D2573" s="93">
        <f t="shared" si="343"/>
        <v>6.3</v>
      </c>
      <c r="G2573" s="39" t="str">
        <f>Matrix!C8954</f>
        <v>具有高吸收性的nutrisob液态铬、硒、meliptinum、铁和镁等微量矿物质/ Biocare UK</v>
      </c>
    </row>
    <row r="2574" spans="1:7">
      <c r="B2574" s="137">
        <v>9243</v>
      </c>
      <c r="C2574" s="39">
        <f>Matrix!B9243</f>
        <v>0</v>
      </c>
      <c r="D2574" s="93">
        <f t="shared" si="343"/>
        <v>6.3</v>
      </c>
      <c r="G2574" s="39" t="str">
        <f>Matrix!C9243</f>
        <v>Chromium GTF / 平衡血糖/ Sunshine Tool Works</v>
      </c>
    </row>
    <row r="2575" spans="1:7">
      <c r="A2575" s="39" t="s">
        <v>23689</v>
      </c>
      <c r="B2575" s="137">
        <v>770</v>
      </c>
      <c r="C2575" s="39">
        <f>Matrix!B770</f>
        <v>0</v>
      </c>
      <c r="D2575" s="93">
        <f t="shared" si="343"/>
        <v>6.3</v>
      </c>
      <c r="E2575" s="121">
        <f>MAX(D2575:D2593)</f>
        <v>6.3</v>
      </c>
      <c r="F2575" s="97">
        <f>IF(E2575&gt;Max_Value,Max_Value,IF(E2575&lt;0,0,E2575))</f>
        <v>5</v>
      </c>
      <c r="G2575" s="39" t="str">
        <f>Matrix!C770</f>
        <v>CHELATED ZINC -- 缺乏会削弱免疫系统和性欲，矿物质。</v>
      </c>
    </row>
    <row r="2576" spans="1:7">
      <c r="B2576" s="137">
        <v>1274</v>
      </c>
      <c r="C2576" s="39">
        <f>Matrix!B1274</f>
        <v>0</v>
      </c>
      <c r="D2576" s="93">
        <f t="shared" si="343"/>
        <v>6.3</v>
      </c>
      <c r="G2576" s="39" t="str">
        <f>Matrix!C1274</f>
        <v>ZINC -- 用于晚上脚抽筋，性冷淡或是免疫力缺乏，神经疼痛，如果过度会导致前列腺炎。 ]</v>
      </c>
    </row>
    <row r="2577" spans="2:7">
      <c r="B2577" s="137">
        <v>1477</v>
      </c>
      <c r="C2577" s="39">
        <f>Matrix!B1477</f>
        <v>0</v>
      </c>
      <c r="D2577" s="93">
        <f t="shared" si="343"/>
        <v>6.3</v>
      </c>
      <c r="G2577" s="39" t="str">
        <f>Matrix!C1477</f>
        <v>ZINC -- 锌, 神经补品，肌肉颤搐，〉酒，鸡皮疙瘩，皮肤官能敏感。</v>
      </c>
    </row>
    <row r="2578" spans="2:7">
      <c r="B2578" s="137">
        <v>1478</v>
      </c>
      <c r="C2578" s="39">
        <f>Matrix!B1478</f>
        <v>0</v>
      </c>
      <c r="D2578" s="93">
        <f t="shared" si="343"/>
        <v>6.3</v>
      </c>
      <c r="G2578" s="39" t="str">
        <f>Matrix!C1478</f>
        <v>ZINC CHLORIDE -- 氯化锌, 忘记今天的成就，沮丧的，愠怒的，容易生气， &gt; work.</v>
      </c>
    </row>
    <row r="2579" spans="2:7">
      <c r="B2579" s="137">
        <v>3045</v>
      </c>
      <c r="C2579" s="39">
        <f>Matrix!B3045</f>
        <v>0</v>
      </c>
      <c r="D2579" s="93">
        <f t="shared" si="343"/>
        <v>6.3</v>
      </c>
      <c r="G2579" s="39" t="str">
        <f>Matrix!C3045</f>
        <v>ZINC -- 用于治疗腿部痉挛，指甲下有白色斑点，嗅觉虚弱，性冷淡。</v>
      </c>
    </row>
    <row r="2580" spans="2:7">
      <c r="B2580" s="137">
        <v>3117</v>
      </c>
      <c r="C2580" s="39">
        <f>Matrix!B3117</f>
        <v>0</v>
      </c>
      <c r="D2580" s="93">
        <f t="shared" si="343"/>
        <v>6.3</v>
      </c>
      <c r="G2580" s="39" t="str">
        <f>Matrix!C3117</f>
        <v>ZINCUM MET -- 矿物质，腿部痉挛，不安腿，指甲下有白斑，缺乏嗅觉，缺乏性欲。</v>
      </c>
    </row>
    <row r="2581" spans="2:7">
      <c r="B2581" s="137">
        <v>5246</v>
      </c>
      <c r="C2581" s="39">
        <f>Matrix!B5246</f>
        <v>0</v>
      </c>
      <c r="D2581" s="93">
        <f t="shared" si="343"/>
        <v>6.3</v>
      </c>
      <c r="G2581" s="39" t="str">
        <f>Matrix!C5246</f>
        <v>ZINC LIVER CHELATE -- 锌肝螯合物。Standard Process</v>
      </c>
    </row>
    <row r="2582" spans="2:7">
      <c r="B2582" s="137">
        <v>5378</v>
      </c>
      <c r="C2582" s="39">
        <f>Matrix!B5378</f>
        <v>0</v>
      </c>
      <c r="D2582" s="93">
        <f t="shared" si="343"/>
        <v>6.3</v>
      </c>
      <c r="G2582" s="39" t="str">
        <f>Matrix!C5378</f>
        <v>ZINC 锌 -- 免疫，氧，代谢性疾病。矿物质</v>
      </c>
    </row>
    <row r="2583" spans="2:7">
      <c r="B2583" s="137">
        <v>6181</v>
      </c>
      <c r="C2583" s="39">
        <f>Matrix!B6181</f>
        <v>0</v>
      </c>
      <c r="D2583" s="93">
        <f t="shared" si="343"/>
        <v>6.3</v>
      </c>
      <c r="G2583" s="39" t="str">
        <f>Matrix!C6181</f>
        <v>ZINC EASE -- 用于喉咙痛的吸入物。VITAMIN</v>
      </c>
    </row>
    <row r="2584" spans="2:7">
      <c r="B2584" s="137">
        <v>6204</v>
      </c>
      <c r="C2584" s="39">
        <f>Matrix!B6204</f>
        <v>0</v>
      </c>
      <c r="D2584" s="93">
        <f t="shared" si="343"/>
        <v>6.3</v>
      </c>
      <c r="G2584" s="39" t="str">
        <f>Matrix!C6204</f>
        <v>ZINC OROTATE -- 抗自由基，干预蛋白质的合成。 (ADN, ARN). MINERAL</v>
      </c>
    </row>
    <row r="2585" spans="2:7">
      <c r="B2585" s="137">
        <v>6401</v>
      </c>
      <c r="C2585" s="39">
        <f>Matrix!B6401</f>
        <v>0</v>
      </c>
      <c r="D2585" s="93">
        <f t="shared" si="343"/>
        <v>6.3</v>
      </c>
      <c r="G2585" s="39" t="str">
        <f>Matrix!C6401</f>
        <v>ZINC -- 矿物质增补。ALO</v>
      </c>
    </row>
    <row r="2586" spans="2:7">
      <c r="B2586" s="137">
        <v>7074</v>
      </c>
      <c r="C2586" s="39">
        <f>Matrix!B7074</f>
        <v>0</v>
      </c>
      <c r="D2586" s="93">
        <f t="shared" si="343"/>
        <v>6.3</v>
      </c>
      <c r="G2586" s="39" t="str">
        <f>Matrix!C7074</f>
        <v>COLD ZINC STOP -- 预防或减轻感冒症状、喉咙痛，阻止更深层感染。</v>
      </c>
    </row>
    <row r="2587" spans="2:7">
      <c r="B2587" s="137">
        <v>7200</v>
      </c>
      <c r="C2587" s="39">
        <f>Matrix!B7200</f>
        <v>0</v>
      </c>
      <c r="D2587" s="93">
        <f t="shared" si="343"/>
        <v>6.3</v>
      </c>
      <c r="G2587" s="39" t="str">
        <f>Matrix!C7200</f>
        <v>ZINC -- 锌,Labcatal oligo</v>
      </c>
    </row>
    <row r="2588" spans="2:7">
      <c r="B2588" s="137">
        <v>7430</v>
      </c>
      <c r="C2588" s="39">
        <f>Matrix!B7430</f>
        <v>0</v>
      </c>
      <c r="D2588" s="93">
        <f t="shared" si="343"/>
        <v>6.3</v>
      </c>
      <c r="G2588" s="39" t="str">
        <f>Matrix!C7430</f>
        <v>ZN ZYME -- 有机结合的锌 (15 mg)，用于免疫缺陷，失去味觉和嗅觉。BIOTICS E.N.B.</v>
      </c>
    </row>
    <row r="2589" spans="2:7">
      <c r="B2589" s="137">
        <v>7431</v>
      </c>
      <c r="C2589" s="39">
        <f>Matrix!B7431</f>
        <v>0</v>
      </c>
      <c r="D2589" s="93">
        <f t="shared" si="343"/>
        <v>6.3</v>
      </c>
      <c r="G2589" s="39" t="str">
        <f>Matrix!C7431</f>
        <v>ZN ZYME FORTE -- 有机结合的锌(25 mg) ，用于免疫缺陷，失去味觉。BIOTICS E.N.B.</v>
      </c>
    </row>
    <row r="2590" spans="2:7">
      <c r="B2590" s="137">
        <v>8946</v>
      </c>
      <c r="C2590" s="39">
        <f>Matrix!B8946</f>
        <v>0</v>
      </c>
      <c r="D2590" s="93">
        <f t="shared" si="343"/>
        <v>6.3</v>
      </c>
      <c r="G2590" s="39" t="str">
        <f>Matrix!C8946</f>
        <v>蛋氨酸锌/ 提供高吸收性/ Biocare UK</v>
      </c>
    </row>
    <row r="2591" spans="2:7">
      <c r="B2591" s="137">
        <v>8947</v>
      </c>
      <c r="C2591" s="39">
        <f>Matrix!B8947</f>
        <v>0</v>
      </c>
      <c r="D2591" s="93">
        <f t="shared" si="343"/>
        <v>6.3</v>
      </c>
      <c r="G2591" s="39" t="str">
        <f>Matrix!C8947</f>
        <v>抗坏血酸锌/ Biocare UK</v>
      </c>
    </row>
    <row r="2592" spans="2:7">
      <c r="B2592" s="137">
        <v>8948</v>
      </c>
      <c r="C2592" s="39">
        <f>Matrix!B8948</f>
        <v>0</v>
      </c>
      <c r="D2592" s="93">
        <f t="shared" si="343"/>
        <v>6.3</v>
      </c>
      <c r="G2592" s="39" t="str">
        <f>Matrix!C8948</f>
        <v>柠檬酸锌/ Biocare UK</v>
      </c>
    </row>
    <row r="2593" spans="1:7">
      <c r="B2593" s="137">
        <v>8955</v>
      </c>
      <c r="C2593" s="39">
        <f>Matrix!B8955</f>
        <v>0</v>
      </c>
      <c r="D2593" s="93">
        <f t="shared" si="343"/>
        <v>6.3</v>
      </c>
      <c r="G2593" s="39" t="str">
        <f>Matrix!C8955</f>
        <v>高吸收性的nutrisorb液态抗坏血酸锌/ Biocare UK</v>
      </c>
    </row>
    <row r="2594" spans="1:7">
      <c r="A2594" s="39" t="s">
        <v>23690</v>
      </c>
      <c r="B2594" s="137">
        <v>779</v>
      </c>
      <c r="C2594" s="39">
        <f>Matrix!B779</f>
        <v>0</v>
      </c>
      <c r="D2594" s="93">
        <f t="shared" si="343"/>
        <v>6.3</v>
      </c>
      <c r="E2594" s="121">
        <f>MAX(D2594:D2604)</f>
        <v>6.3</v>
      </c>
      <c r="F2594" s="97">
        <f>IF(E2594&gt;Max_Value,Max_Value,IF(E2594&lt;0,0,E2594))</f>
        <v>5</v>
      </c>
      <c r="G2594" s="39" t="str">
        <f>Matrix!C779</f>
        <v>SELENIUM -- 缺乏会导致脱发，癌症，神经炎（神经），出血，毒性，白发，矿物质。 ]</v>
      </c>
    </row>
    <row r="2595" spans="1:7">
      <c r="B2595" s="137">
        <v>1131</v>
      </c>
      <c r="C2595" s="39">
        <f>Matrix!B1131</f>
        <v>0</v>
      </c>
      <c r="D2595" s="93">
        <f t="shared" si="343"/>
        <v>6.3</v>
      </c>
      <c r="G2595" s="39" t="str">
        <f>Matrix!C1131</f>
        <v>SELENIUM METALLICUM -- 可以id激素或变性疾病，矿物质。</v>
      </c>
    </row>
    <row r="2596" spans="1:7">
      <c r="B2596" s="137">
        <v>1252</v>
      </c>
      <c r="C2596" s="39">
        <f>Matrix!B1252</f>
        <v>0</v>
      </c>
      <c r="D2596" s="93">
        <f t="shared" si="343"/>
        <v>6.3</v>
      </c>
      <c r="G2596" s="39" t="str">
        <f>Matrix!C1252</f>
        <v>SELENIUM -- 作用于男性器官和咽喉，阳萎，疲惫，感觉迟钝/大脑疲乏，矿物质。</v>
      </c>
    </row>
    <row r="2597" spans="1:7">
      <c r="B2597" s="137">
        <v>4128</v>
      </c>
      <c r="C2597" s="39">
        <f>Matrix!B4128</f>
        <v>0</v>
      </c>
      <c r="D2597" s="93">
        <f t="shared" si="343"/>
        <v>6.3</v>
      </c>
      <c r="G2597" s="39" t="str">
        <f>Matrix!C4128</f>
        <v>SELENIUM 硒 -- 矿物质。</v>
      </c>
    </row>
    <row r="2598" spans="1:7">
      <c r="B2598" s="137">
        <v>5379</v>
      </c>
      <c r="C2598" s="39">
        <f>Matrix!B5379</f>
        <v>0</v>
      </c>
      <c r="D2598" s="93">
        <f t="shared" si="343"/>
        <v>6.3</v>
      </c>
      <c r="G2598" s="39" t="str">
        <f>Matrix!C5379</f>
        <v>SELENIUM 硒 -- 解毒，神经，能量，皮肤。矿物质</v>
      </c>
    </row>
    <row r="2599" spans="1:7">
      <c r="B2599" s="137">
        <v>6162</v>
      </c>
      <c r="C2599" s="39">
        <f>Matrix!B6162</f>
        <v>0</v>
      </c>
      <c r="D2599" s="93">
        <f t="shared" si="343"/>
        <v>6.3</v>
      </c>
      <c r="G2599" s="39" t="str">
        <f>Matrix!C6162</f>
        <v>SELENIUM -- 甲状腺素转化为T3时所必需的，谷胱甘肽。VITAMIN</v>
      </c>
    </row>
    <row r="2600" spans="1:7">
      <c r="B2600" s="137">
        <v>7421</v>
      </c>
      <c r="C2600" s="39">
        <f>Matrix!B7421</f>
        <v>0</v>
      </c>
      <c r="D2600" s="93">
        <f t="shared" si="343"/>
        <v>6.3</v>
      </c>
      <c r="G2600" s="39" t="str">
        <f>Matrix!C7421</f>
        <v>SE ZYME -- 有机结合的硒(25 mcg)，用于免疫问题。 BIOTICS E.N.B.</v>
      </c>
    </row>
    <row r="2601" spans="1:7">
      <c r="B2601" s="137">
        <v>7422</v>
      </c>
      <c r="C2601" s="39">
        <f>Matrix!B7422</f>
        <v>0</v>
      </c>
      <c r="D2601" s="93">
        <f t="shared" si="343"/>
        <v>6.3</v>
      </c>
      <c r="G2601" s="39" t="str">
        <f>Matrix!C7422</f>
        <v>SE ZYME FORTE -- 有机结合的硒(100 mcg) 用于免疫问题BIOTICS E.N.B.</v>
      </c>
    </row>
    <row r="2602" spans="1:7">
      <c r="B2602" s="137">
        <v>8944</v>
      </c>
      <c r="C2602" s="39">
        <f>Matrix!B8944</f>
        <v>0</v>
      </c>
      <c r="D2602" s="93">
        <f t="shared" si="343"/>
        <v>6.3</v>
      </c>
      <c r="G2602" s="39" t="str">
        <f>Matrix!C8944</f>
        <v>有机硒 / L-硒代蛋氨酸，高吸收性、不含酵母菌/ Biocare UK</v>
      </c>
    </row>
    <row r="2603" spans="1:7">
      <c r="B2603" s="137">
        <v>8945</v>
      </c>
      <c r="C2603" s="39">
        <f>Matrix!B8945</f>
        <v>0</v>
      </c>
      <c r="D2603" s="93">
        <f t="shared" si="343"/>
        <v>6.3</v>
      </c>
      <c r="G2603" s="39" t="str">
        <f>Matrix!C8945</f>
        <v>硒复合物 /( L-硒代蛋氨酸和亚硒酸钠) 维生素 B2 (核黄素) and B6 (吡哆醇)/ Biocare UK</v>
      </c>
    </row>
    <row r="2604" spans="1:7">
      <c r="B2604" s="137">
        <v>8953</v>
      </c>
      <c r="C2604" s="39">
        <f>Matrix!B8953</f>
        <v>0</v>
      </c>
      <c r="D2604" s="93">
        <f t="shared" si="343"/>
        <v>6.3</v>
      </c>
      <c r="G2604" s="39" t="str">
        <f>Matrix!C8953</f>
        <v>硒/ 亚硒酸盐高吸收性的nutrisorb形式/ Biocare UK</v>
      </c>
    </row>
    <row r="2605" spans="1:7">
      <c r="A2605" s="39" t="s">
        <v>23691</v>
      </c>
      <c r="B2605" s="137">
        <v>415</v>
      </c>
      <c r="C2605" s="39">
        <f>Matrix!B415</f>
        <v>0</v>
      </c>
      <c r="D2605" s="93">
        <f t="shared" si="343"/>
        <v>6.3</v>
      </c>
      <c r="E2605" s="121">
        <f>MAX(D2605:D2614)</f>
        <v>6.3</v>
      </c>
      <c r="F2605" s="97">
        <f>IF(E2605&gt;Max_Value,Max_Value,IF(E2605&lt;0,0,E2605))</f>
        <v>5</v>
      </c>
      <c r="G2605" s="39" t="str">
        <f>Matrix!C415</f>
        <v>IODIUM -- 碘用于快速新陈代谢，体重减轻，饥饿，口渴，肺结核（TB）瘴毒，矿物质。 ]</v>
      </c>
    </row>
    <row r="2606" spans="1:7">
      <c r="B2606" s="137">
        <v>854</v>
      </c>
      <c r="C2606" s="39">
        <f>Matrix!B854</f>
        <v>0</v>
      </c>
      <c r="D2606" s="93">
        <f t="shared" si="343"/>
        <v>6.3</v>
      </c>
      <c r="G2606" s="39" t="str">
        <f>Matrix!C854</f>
        <v>海藻、碘 -- 缓解过敏造成的皮肤红点，避开鱼和碘盐，优质食物，可提示甲状腺及体重问题，可用于排毒或防辐射。</v>
      </c>
    </row>
    <row r="2607" spans="1:7">
      <c r="B2607" s="137">
        <v>1130</v>
      </c>
      <c r="C2607" s="39">
        <f>Matrix!B1130</f>
        <v>0</v>
      </c>
      <c r="D2607" s="93">
        <f t="shared" si="343"/>
        <v>6.3</v>
      </c>
      <c r="G2607" s="39" t="str">
        <f>Matrix!C1130</f>
        <v>SEA WEED --提示 碘毒性或缺乏，提示营养缺乏，非特异性。 ]</v>
      </c>
    </row>
    <row r="2608" spans="1:7">
      <c r="B2608" s="137">
        <v>1610</v>
      </c>
      <c r="C2608" s="39">
        <f>Matrix!B1610</f>
        <v>0</v>
      </c>
      <c r="D2608" s="93">
        <f t="shared" ref="D2608:D2671" si="344">ROUNDUP(ABS(75-C2608)/(Base_Value-3)*nutri_factor,1)</f>
        <v>6.3</v>
      </c>
      <c r="G2608" s="39" t="str">
        <f>Matrix!C1610</f>
        <v>KELP IODINE  -- 海带碘，通常伴有皮肤小红点，勿食鱼和碘盐。</v>
      </c>
    </row>
    <row r="2609" spans="1:7">
      <c r="B2609" s="137">
        <v>3622</v>
      </c>
      <c r="C2609" s="39">
        <f>Matrix!B3622</f>
        <v>0</v>
      </c>
      <c r="D2609" s="93">
        <f t="shared" si="344"/>
        <v>6.3</v>
      </c>
      <c r="G2609" s="39" t="str">
        <f>Matrix!C3622</f>
        <v>IODIUM - IODINE -- 体质顺势疗法。矿物质碘 ]</v>
      </c>
    </row>
    <row r="2610" spans="1:7">
      <c r="B2610" s="137">
        <v>5207</v>
      </c>
      <c r="C2610" s="39">
        <f>Matrix!B5207</f>
        <v>0</v>
      </c>
      <c r="D2610" s="93">
        <f t="shared" si="344"/>
        <v>6.3</v>
      </c>
      <c r="G2610" s="39" t="str">
        <f>Matrix!C5207</f>
        <v>ORGANIC IODINE -- 有机碘。Standard Process</v>
      </c>
    </row>
    <row r="2611" spans="1:7">
      <c r="B2611" s="137">
        <v>5380</v>
      </c>
      <c r="C2611" s="39">
        <f>Matrix!B5380</f>
        <v>0</v>
      </c>
      <c r="D2611" s="93">
        <f t="shared" si="344"/>
        <v>6.3</v>
      </c>
      <c r="G2611" s="39" t="str">
        <f>Matrix!C5380</f>
        <v>IODINE 碘 -- 甲状腺功能，能量，新陈代谢。矿物质</v>
      </c>
    </row>
    <row r="2612" spans="1:7">
      <c r="B2612" s="137">
        <v>6023</v>
      </c>
      <c r="C2612" s="39">
        <f>Matrix!B6023</f>
        <v>0</v>
      </c>
      <c r="D2612" s="93">
        <f t="shared" si="344"/>
        <v>6.3</v>
      </c>
      <c r="G2612" s="39" t="str">
        <f>Matrix!C6023</f>
        <v>IODINE DEFICIENCY -- HEMOLYTIC ANEMIA -- 碘质缺乏 , 可引致溶血性贫血</v>
      </c>
    </row>
    <row r="2613" spans="1:7">
      <c r="B2613" s="137">
        <v>6140</v>
      </c>
      <c r="C2613" s="39">
        <f>Matrix!B6140</f>
        <v>0</v>
      </c>
      <c r="D2613" s="93">
        <f t="shared" si="344"/>
        <v>6.3</v>
      </c>
      <c r="G2613" s="39" t="str">
        <f>Matrix!C6140</f>
        <v>IODINE-TYROSINE -- 甲状腺素的基本成分。VITAMIN</v>
      </c>
    </row>
    <row r="2614" spans="1:7">
      <c r="B2614" s="137">
        <v>7415</v>
      </c>
      <c r="C2614" s="39">
        <f>Matrix!B7415</f>
        <v>0</v>
      </c>
      <c r="D2614" s="93">
        <f t="shared" si="344"/>
        <v>6.3</v>
      </c>
      <c r="G2614" s="39" t="str">
        <f>Matrix!C7415</f>
        <v>LIQUID IODINE -- 液态碘（每滴中含有75mcg碘化钾），用于甲状腺问题。BIOTICS E.N.B.</v>
      </c>
    </row>
    <row r="2615" spans="1:7">
      <c r="A2615" s="39" t="s">
        <v>23692</v>
      </c>
      <c r="B2615" s="137">
        <v>5381</v>
      </c>
      <c r="C2615" s="39">
        <f>Matrix!B5381</f>
        <v>0</v>
      </c>
      <c r="D2615" s="93">
        <f t="shared" si="344"/>
        <v>6.3</v>
      </c>
      <c r="E2615" s="121">
        <f>MAX(D2615:D2616)</f>
        <v>6.3</v>
      </c>
      <c r="F2615" s="97">
        <f>IF(E2615&gt;Max_Value,Max_Value,IF(E2615&lt;0,0,E2615))</f>
        <v>5</v>
      </c>
      <c r="G2615" s="39" t="str">
        <f>Matrix!C5381</f>
        <v>PHOSPHOROUS 磷 -- 细胞功能，能量，思想。矿物质</v>
      </c>
    </row>
    <row r="2616" spans="1:7">
      <c r="B2616" s="137">
        <v>7199</v>
      </c>
      <c r="C2616" s="39">
        <f>Matrix!B7199</f>
        <v>0</v>
      </c>
      <c r="D2616" s="93">
        <f t="shared" si="344"/>
        <v>6.3</v>
      </c>
      <c r="G2616" s="39" t="str">
        <f>Matrix!C7199</f>
        <v>PHOSPHOROUS -- 磷,Labcatal oligo</v>
      </c>
    </row>
    <row r="2617" spans="1:7">
      <c r="A2617" s="39" t="s">
        <v>23693</v>
      </c>
      <c r="B2617" s="137">
        <v>2754</v>
      </c>
      <c r="C2617" s="39">
        <f>Matrix!B2754</f>
        <v>0</v>
      </c>
      <c r="D2617" s="93">
        <f t="shared" si="344"/>
        <v>6.3</v>
      </c>
      <c r="E2617" s="121">
        <f>MAX(D2617:D2620)</f>
        <v>6.3</v>
      </c>
      <c r="F2617" s="97">
        <f>IF(E2617&gt;Max_Value,Max_Value,IF(E2617&lt;0,0,E2617))</f>
        <v>5</v>
      </c>
      <c r="G2617" s="39" t="str">
        <f>Matrix!C2754</f>
        <v>BORON 硼 -- 微量为思维连续性所需，过量则对神经和思维有毒。矿物质</v>
      </c>
    </row>
    <row r="2618" spans="1:7">
      <c r="B2618" s="137">
        <v>5382</v>
      </c>
      <c r="C2618" s="39">
        <f>Matrix!B5382</f>
        <v>0</v>
      </c>
      <c r="D2618" s="93">
        <f t="shared" si="344"/>
        <v>6.3</v>
      </c>
      <c r="G2618" s="39" t="str">
        <f>Matrix!C5382</f>
        <v>BORON 硼 -- 神经调节，痴呆，消沉。矿物质</v>
      </c>
    </row>
    <row r="2619" spans="1:7">
      <c r="B2619" s="137">
        <v>6125</v>
      </c>
      <c r="C2619" s="39">
        <f>Matrix!B6125</f>
        <v>0</v>
      </c>
      <c r="D2619" s="93">
        <f t="shared" si="344"/>
        <v>6.3</v>
      </c>
      <c r="G2619" s="39" t="str">
        <f>Matrix!C6125</f>
        <v>BORON PICOLINATE -- 骨骼强度所需。 VITAMIN</v>
      </c>
    </row>
    <row r="2620" spans="1:7">
      <c r="B2620" s="137">
        <v>601</v>
      </c>
      <c r="C2620" s="39">
        <f>Matrix!B601</f>
        <v>0</v>
      </c>
      <c r="D2620" s="93">
        <f t="shared" si="344"/>
        <v>6.3</v>
      </c>
      <c r="G2620" s="39" t="str">
        <f>Matrix!C601</f>
        <v>COBALT --提示 一些贫血症或是维生素B12缺乏。 ]</v>
      </c>
    </row>
    <row r="2621" spans="1:7">
      <c r="A2621" s="39" t="s">
        <v>11443</v>
      </c>
      <c r="B2621" s="137">
        <v>2744</v>
      </c>
      <c r="C2621" s="39">
        <f>Matrix!B2744</f>
        <v>0</v>
      </c>
      <c r="D2621" s="93">
        <f t="shared" si="344"/>
        <v>6.3</v>
      </c>
      <c r="E2621" s="121">
        <f>MAX(D2621:D2624)</f>
        <v>6.3</v>
      </c>
      <c r="F2621" s="97">
        <f>IF(E2621&gt;Max_Value,Max_Value,IF(E2621&lt;0,0,E2621))</f>
        <v>5</v>
      </c>
      <c r="G2621" s="39" t="str">
        <f>Matrix!C2744</f>
        <v>COBALT 钴 -- 用于金属，B12所需，可能有毒。矿物质</v>
      </c>
    </row>
    <row r="2622" spans="1:7">
      <c r="B2622" s="137">
        <v>5385</v>
      </c>
      <c r="C2622" s="39">
        <f>Matrix!B5385</f>
        <v>0</v>
      </c>
      <c r="D2622" s="93">
        <f t="shared" si="344"/>
        <v>6.3</v>
      </c>
      <c r="G2622" s="39" t="str">
        <f>Matrix!C5385</f>
        <v>COBALT 钴 -- 贫血，免疫。矿物质</v>
      </c>
    </row>
    <row r="2623" spans="1:7">
      <c r="B2623" s="137">
        <v>7122</v>
      </c>
      <c r="C2623" s="39">
        <f>Matrix!B7122</f>
        <v>0</v>
      </c>
      <c r="D2623" s="93">
        <f t="shared" si="344"/>
        <v>6.3</v>
      </c>
      <c r="G2623" s="39" t="str">
        <f>Matrix!C7122</f>
        <v>COBALT CHROME -- 牙齿材料，假牙材料，dental isode</v>
      </c>
    </row>
    <row r="2624" spans="1:7">
      <c r="B2624" s="137">
        <v>7191</v>
      </c>
      <c r="C2624" s="39">
        <f>Matrix!B7191</f>
        <v>0</v>
      </c>
      <c r="D2624" s="93">
        <f t="shared" si="344"/>
        <v>6.3</v>
      </c>
      <c r="G2624" s="39" t="str">
        <f>Matrix!C7191</f>
        <v>COBALT -- 钴,Labcatal oligo</v>
      </c>
    </row>
    <row r="2625" spans="1:7">
      <c r="A2625" s="39" t="s">
        <v>23694</v>
      </c>
      <c r="B2625" s="137">
        <v>4313</v>
      </c>
      <c r="C2625" s="39">
        <f>Matrix!B4313</f>
        <v>0</v>
      </c>
      <c r="D2625" s="93">
        <f t="shared" si="344"/>
        <v>6.3</v>
      </c>
      <c r="E2625" s="121">
        <f>MAX(D2625:D2628)</f>
        <v>6.3</v>
      </c>
      <c r="F2625" s="97">
        <f>IF(E2625&gt;Max_Value,Max_Value,IF(E2625&lt;0,0,E2625))</f>
        <v>5</v>
      </c>
      <c r="G2625" s="39" t="str">
        <f>Matrix!C4313</f>
        <v>有机锗 (羧乙基锗倍半氧化物) -- 营养补品，保护遗传讯息不受侵袭。 \</v>
      </c>
    </row>
    <row r="2626" spans="1:7">
      <c r="B2626" s="137">
        <v>5387</v>
      </c>
      <c r="C2626" s="39">
        <f>Matrix!B5387</f>
        <v>0</v>
      </c>
      <c r="D2626" s="93">
        <f t="shared" si="344"/>
        <v>6.3</v>
      </c>
      <c r="G2626" s="39" t="str">
        <f>Matrix!C5387</f>
        <v>GERMANIUM 锗 -- 神经，氧化，皮肤，能量。矿物质</v>
      </c>
    </row>
    <row r="2627" spans="1:7">
      <c r="B2627" s="137">
        <v>6408</v>
      </c>
      <c r="C2627" s="39">
        <f>Matrix!B6408</f>
        <v>0</v>
      </c>
      <c r="D2627" s="93">
        <f t="shared" si="344"/>
        <v>6.3</v>
      </c>
      <c r="G2627" s="39" t="str">
        <f>Matrix!C6408</f>
        <v>GERMANIUM -- 免疫，治疗风湿病。 EuroNatur @ ]</v>
      </c>
    </row>
    <row r="2628" spans="1:7">
      <c r="B2628" s="137">
        <v>6454</v>
      </c>
      <c r="C2628" s="39">
        <f>Matrix!B6454</f>
        <v>0</v>
      </c>
      <c r="D2628" s="93">
        <f t="shared" si="344"/>
        <v>6.3</v>
      </c>
      <c r="G2628" s="39" t="str">
        <f>Matrix!C6454</f>
        <v>GERMANIUM + SUMA -- G-132 75 mg. Natureplant - Ortomolecular Vitamin</v>
      </c>
    </row>
    <row r="2629" spans="1:7">
      <c r="A2629" s="39" t="s">
        <v>23695</v>
      </c>
      <c r="B2629" s="137">
        <v>5392</v>
      </c>
      <c r="C2629" s="39">
        <f>Matrix!B5392</f>
        <v>0</v>
      </c>
      <c r="D2629" s="93">
        <f t="shared" si="344"/>
        <v>6.3</v>
      </c>
      <c r="E2629" s="121">
        <f>MAX(D2629:D2631)</f>
        <v>6.3</v>
      </c>
      <c r="F2629" s="97">
        <f>IF(E2629&gt;Max_Value,Max_Value,IF(E2629&lt;0,0,E2629))</f>
        <v>5</v>
      </c>
      <c r="G2629" s="39" t="str">
        <f>Matrix!C5392</f>
        <v>VANADIUM 钒 -- 肝功能，心肌。矿物质，血糖，糖尿病</v>
      </c>
    </row>
    <row r="2630" spans="1:7">
      <c r="B2630" s="137">
        <v>6139</v>
      </c>
      <c r="C2630" s="39">
        <f>Matrix!B6139</f>
        <v>0</v>
      </c>
      <c r="D2630" s="93">
        <f t="shared" si="344"/>
        <v>6.3</v>
      </c>
      <c r="G2630" s="39" t="str">
        <f>Matrix!C6139</f>
        <v>VANOXYL -- 用于葡萄糖代谢的钒。VITAMIN</v>
      </c>
    </row>
    <row r="2631" spans="1:7">
      <c r="B2631" s="137">
        <v>7429</v>
      </c>
      <c r="C2631" s="39">
        <f>Matrix!B7429</f>
        <v>0</v>
      </c>
      <c r="D2631" s="93">
        <f t="shared" si="344"/>
        <v>6.3</v>
      </c>
      <c r="G2631" s="39" t="str">
        <f>Matrix!C7429</f>
        <v>V ZYME -- 蔬菜栽培中自然出现的钒(20 mg)。 BIOTICS E.N.B.</v>
      </c>
    </row>
    <row r="2632" spans="1:7">
      <c r="A2632" s="39" t="s">
        <v>21838</v>
      </c>
      <c r="B2632" s="137">
        <v>1147</v>
      </c>
      <c r="C2632" s="39">
        <f>Matrix!B1147</f>
        <v>0</v>
      </c>
      <c r="D2632" s="93">
        <f t="shared" si="344"/>
        <v>6.3</v>
      </c>
      <c r="E2632" s="121">
        <f>MAX(D2632:D2634)</f>
        <v>6.3</v>
      </c>
      <c r="F2632" s="97">
        <f>IF(E2632&gt;Max_Value,Max_Value,IF(E2632&lt;0,0,E2632))</f>
        <v>5</v>
      </c>
      <c r="G2632" s="39" t="str">
        <f>Matrix!C1147</f>
        <v>LEGUME PLANTS --提示 需要吃更多豆类或需要硫磺。 ]</v>
      </c>
    </row>
    <row r="2633" spans="1:7">
      <c r="B2633" s="137">
        <v>1247</v>
      </c>
      <c r="C2633" s="39">
        <f>Matrix!B1247</f>
        <v>0</v>
      </c>
      <c r="D2633" s="93">
        <f t="shared" si="344"/>
        <v>6.3</v>
      </c>
      <c r="G2633" s="39" t="str">
        <f>Matrix!C1247</f>
        <v>SULPHUR -- 草木犀浆，作用于神经节的神经，影响静脉毛细管系统，说明植物性/自主神经系统，脑神经 10 迷走神经－迷走神经的 － 迷走神经。 $ ]</v>
      </c>
    </row>
    <row r="2634" spans="1:7">
      <c r="B2634" s="137">
        <v>5375</v>
      </c>
      <c r="C2634" s="39">
        <f>Matrix!B5375</f>
        <v>0</v>
      </c>
      <c r="D2634" s="93">
        <f t="shared" si="344"/>
        <v>6.3</v>
      </c>
      <c r="G2634" s="39" t="str">
        <f>Matrix!C5375</f>
        <v>SULPHUR 硫 -- 贫血，能量，情绪，注意力不集中。矿物质</v>
      </c>
    </row>
    <row r="2635" spans="1:7">
      <c r="A2635" s="39" t="s">
        <v>23698</v>
      </c>
      <c r="B2635" s="137">
        <v>5390</v>
      </c>
      <c r="C2635" s="39">
        <f>Matrix!B5390</f>
        <v>0</v>
      </c>
      <c r="D2635" s="93">
        <f t="shared" si="344"/>
        <v>6.3</v>
      </c>
      <c r="E2635" s="121">
        <f>MAX(D2635)</f>
        <v>6.3</v>
      </c>
      <c r="F2635" s="97">
        <f>IF(E2635&gt;Max_Value,Max_Value,IF(E2635&lt;0,0,E2635))</f>
        <v>5</v>
      </c>
      <c r="G2635" s="39" t="str">
        <f>Matrix!C5390</f>
        <v>TIN 锡 -- 神经，肌肉。矿物质 $</v>
      </c>
    </row>
    <row r="2636" spans="1:7">
      <c r="A2636" s="39" t="s">
        <v>22468</v>
      </c>
      <c r="B2636" s="137">
        <v>5383</v>
      </c>
      <c r="C2636" s="39">
        <f>Matrix!B5383</f>
        <v>0</v>
      </c>
      <c r="D2636" s="93">
        <f t="shared" si="344"/>
        <v>6.3</v>
      </c>
      <c r="E2636" s="121">
        <f>MAX(D2636:D2639)</f>
        <v>6.3</v>
      </c>
      <c r="F2636" s="97">
        <f>IF(E2636&gt;Max_Value,Max_Value,IF(E2636&lt;0,0,E2636))</f>
        <v>5</v>
      </c>
      <c r="G2636" s="39" t="str">
        <f>Matrix!C5383</f>
        <v>MOLYBDENUM 钼 -- 甲状腺功能，泌乳，疲劳。矿物质</v>
      </c>
    </row>
    <row r="2637" spans="1:7">
      <c r="B2637" s="137">
        <v>6149</v>
      </c>
      <c r="C2637" s="39">
        <f>Matrix!B6149</f>
        <v>0</v>
      </c>
      <c r="D2637" s="93">
        <f t="shared" si="344"/>
        <v>6.3</v>
      </c>
      <c r="G2637" s="39" t="str">
        <f>Matrix!C6149</f>
        <v>MOLYBDENUM PICOLINATE -- 用于解去酒精和乙醛。VITAMIN</v>
      </c>
    </row>
    <row r="2638" spans="1:7">
      <c r="B2638" s="137">
        <v>7406</v>
      </c>
      <c r="C2638" s="39">
        <f>Matrix!B7406</f>
        <v>0</v>
      </c>
      <c r="D2638" s="93">
        <f t="shared" si="344"/>
        <v>6.3</v>
      </c>
      <c r="G2638" s="39" t="str">
        <f>Matrix!C7406</f>
        <v>MO ZYME -- 钼(50 mcg) ，来自于蔬菜栽培。 BIOTICS E.N.B.</v>
      </c>
    </row>
    <row r="2639" spans="1:7">
      <c r="B2639" s="137">
        <v>8952</v>
      </c>
      <c r="C2639" s="39">
        <f>Matrix!B8952</f>
        <v>0</v>
      </c>
      <c r="D2639" s="93">
        <f t="shared" si="344"/>
        <v>6.3</v>
      </c>
      <c r="G2639" s="39" t="str">
        <f>Matrix!C8952</f>
        <v>钼/ 抗坏血酸盐，高吸收性的nutrisorb 形式/ Biocare UK</v>
      </c>
    </row>
    <row r="2640" spans="1:7">
      <c r="B2640" s="137">
        <v>2745</v>
      </c>
      <c r="C2640" s="39">
        <f>Matrix!B2745</f>
        <v>0</v>
      </c>
      <c r="D2640" s="93">
        <f t="shared" si="344"/>
        <v>6.3</v>
      </c>
      <c r="E2640" s="121">
        <f>MAX(D2640:D2642)</f>
        <v>6.3</v>
      </c>
      <c r="F2640" s="97">
        <f>IF(E2640&gt;Max_Value,Max_Value,IF(E2640&lt;0,0,E2640))</f>
        <v>5</v>
      </c>
      <c r="G2640" s="39" t="str">
        <f>Matrix!C2745</f>
        <v>SILICON 硅 -- 骨骼所需，可能肺中毒。矿物质</v>
      </c>
    </row>
    <row r="2641" spans="1:7">
      <c r="B2641" s="137">
        <v>5384</v>
      </c>
      <c r="C2641" s="39">
        <f>Matrix!B5384</f>
        <v>0</v>
      </c>
      <c r="D2641" s="93">
        <f t="shared" si="344"/>
        <v>6.3</v>
      </c>
      <c r="G2641" s="39" t="str">
        <f>Matrix!C5384</f>
        <v>SILICON 硅 -- 骨骼，皮肤，神经。矿物质</v>
      </c>
    </row>
    <row r="2642" spans="1:7">
      <c r="B2642" s="137">
        <v>9302</v>
      </c>
      <c r="C2642" s="39">
        <f>Matrix!B9302</f>
        <v>0</v>
      </c>
      <c r="D2642" s="93">
        <f t="shared" si="344"/>
        <v>6.3</v>
      </c>
      <c r="G2642" s="39" t="str">
        <f>Matrix!C9302</f>
        <v>Breast Implants general乳房植入物一般，〜通常是硅，可身份证毒性</v>
      </c>
    </row>
    <row r="2643" spans="1:7">
      <c r="A2643" s="39" t="s">
        <v>23696</v>
      </c>
      <c r="B2643" s="137">
        <v>399</v>
      </c>
      <c r="C2643" s="39">
        <f>Matrix!B399</f>
        <v>0</v>
      </c>
      <c r="D2643" s="93">
        <f t="shared" si="344"/>
        <v>6.3</v>
      </c>
      <c r="E2643" s="121">
        <f>MAX(D2643:D2659)</f>
        <v>6.3</v>
      </c>
      <c r="F2643" s="97">
        <f>IF(E2643&gt;Max_Value,Max_Value,IF(E2643&lt;0,0,E2643))</f>
        <v>5</v>
      </c>
      <c r="G2643" s="39" t="str">
        <f>Matrix!C399</f>
        <v>COENZYME Q10 -- 辅酶Q。会让人上瘾的能量营养品。 ]</v>
      </c>
    </row>
    <row r="2644" spans="1:7">
      <c r="B2644" s="137">
        <v>593</v>
      </c>
      <c r="C2644" s="39">
        <f>Matrix!B593</f>
        <v>0</v>
      </c>
      <c r="D2644" s="93">
        <f t="shared" si="344"/>
        <v>6.3</v>
      </c>
      <c r="G2644" s="39" t="str">
        <f>Matrix!C593</f>
        <v>DL-METHIONINE S-METHYLSULFONIUM-VITAMIN U -- 辅酶Q（辅酶COQ10），提示氧化紊乱，情绪窒息。 ]</v>
      </c>
    </row>
    <row r="2645" spans="1:7">
      <c r="B2645" s="137">
        <v>3872</v>
      </c>
      <c r="C2645" s="39">
        <f>Matrix!B3872</f>
        <v>0</v>
      </c>
      <c r="D2645" s="93">
        <f t="shared" si="344"/>
        <v>6.3</v>
      </c>
      <c r="G2645" s="39" t="str">
        <f>Matrix!C3872</f>
        <v>CO-ENZYME Q10 - UBIQUINONE 50 -- 酶，用于能量和能量调节需要整条炼。</v>
      </c>
    </row>
    <row r="2646" spans="1:7">
      <c r="B2646" s="137">
        <v>4119</v>
      </c>
      <c r="C2646" s="39">
        <f>Matrix!B4119</f>
        <v>0</v>
      </c>
      <c r="D2646" s="93">
        <f t="shared" si="344"/>
        <v>6.3</v>
      </c>
      <c r="G2646" s="39" t="str">
        <f>Matrix!C4119</f>
        <v>CO ENZ Q10 -- 辅酶Q10, COQ10, 辅酶Q。 NUTRILITE ]</v>
      </c>
    </row>
    <row r="2647" spans="1:7">
      <c r="B2647" s="137">
        <v>6186</v>
      </c>
      <c r="C2647" s="39">
        <f>Matrix!B6186</f>
        <v>0</v>
      </c>
      <c r="D2647" s="93">
        <f t="shared" si="344"/>
        <v>6.3</v>
      </c>
      <c r="G2647" s="39" t="str">
        <f>Matrix!C6186</f>
        <v>CoQ10 -- 辅酶Q。能量，脑功能。 VITAMIN ]</v>
      </c>
    </row>
    <row r="2648" spans="1:7">
      <c r="B2648" s="137">
        <v>6405</v>
      </c>
      <c r="C2648" s="39">
        <f>Matrix!B6405</f>
        <v>0</v>
      </c>
      <c r="D2648" s="93">
        <f t="shared" si="344"/>
        <v>6.3</v>
      </c>
      <c r="G2648" s="39" t="str">
        <f>Matrix!C6405</f>
        <v>COENZYME Q-10 (COQ10) -- 辅酶Q。 强心剂（心脏）。 EuroNatur ]</v>
      </c>
    </row>
    <row r="2649" spans="1:7">
      <c r="B2649" s="137">
        <v>6476</v>
      </c>
      <c r="C2649" s="39">
        <f>Matrix!B6476</f>
        <v>0</v>
      </c>
      <c r="D2649" s="93">
        <f t="shared" si="344"/>
        <v>6.3</v>
      </c>
      <c r="G2649" s="39" t="str">
        <f>Matrix!C6476</f>
        <v>COENZYME Q-10 (COQ10) 20 mg. -- 辅酶Q。 Natureplant - Ortomolecular Vitamin ]</v>
      </c>
    </row>
    <row r="2650" spans="1:7">
      <c r="B2650" s="137">
        <v>7348</v>
      </c>
      <c r="C2650" s="39">
        <f>Matrix!B7348</f>
        <v>0</v>
      </c>
      <c r="D2650" s="93">
        <f t="shared" si="344"/>
        <v>6.3</v>
      </c>
      <c r="G2650" s="39" t="str">
        <f>Matrix!C7348</f>
        <v>COQ ZYME FORTE 10MG -- 乳化的辅酶Q10 (10mg) (辅酶Q), 用于供氧量增加。BIOTICS E.N.B. ]</v>
      </c>
    </row>
    <row r="2651" spans="1:7">
      <c r="B2651" s="137">
        <v>7349</v>
      </c>
      <c r="C2651" s="39">
        <f>Matrix!B7349</f>
        <v>0</v>
      </c>
      <c r="D2651" s="93">
        <f t="shared" si="344"/>
        <v>6.3</v>
      </c>
      <c r="G2651" s="39" t="str">
        <f>Matrix!C7349</f>
        <v>COQ ZYME 30-30MG -- 乳化的辅酶 Q10 (30mg) (辅酶Q) ，用于供氧量增加。BIOTICS E.N.B. ]</v>
      </c>
    </row>
    <row r="2652" spans="1:7">
      <c r="B2652" s="137">
        <v>7424</v>
      </c>
      <c r="C2652" s="39">
        <f>Matrix!B7424</f>
        <v>0</v>
      </c>
      <c r="D2652" s="93">
        <f t="shared" si="344"/>
        <v>6.3</v>
      </c>
      <c r="G2652" s="39" t="str">
        <f>Matrix!C7424</f>
        <v>STAMINA CAPS -- 左旋肉碱，辅酶Q10, bioctasol 和高剂量的B族维生素，用于增强体质。 BIOTICS E.N.B.</v>
      </c>
    </row>
    <row r="2653" spans="1:7">
      <c r="B2653" s="137">
        <v>8920</v>
      </c>
      <c r="C2653" s="39">
        <f>Matrix!B8920</f>
        <v>0</v>
      </c>
      <c r="D2653" s="93">
        <f t="shared" si="344"/>
        <v>6.3</v>
      </c>
      <c r="G2653" s="39" t="str">
        <f>Matrix!C8920</f>
        <v>辅酶 Q10/ 微胶粒化高吸收型的vitasorb，含维生素E和柠檬苦素/ Biocare UK</v>
      </c>
    </row>
    <row r="2654" spans="1:7">
      <c r="B2654" s="137">
        <v>8962</v>
      </c>
      <c r="C2654" s="39">
        <f>Matrix!B8962</f>
        <v>0</v>
      </c>
      <c r="D2654" s="93">
        <f t="shared" si="344"/>
        <v>6.3</v>
      </c>
      <c r="G2654" s="39" t="str">
        <f>Matrix!C8962</f>
        <v>辅酶Q10/ 高吸收性的微细胞形式补体/ Biocare UK</v>
      </c>
    </row>
    <row r="2655" spans="1:7">
      <c r="B2655" s="137">
        <v>8968</v>
      </c>
      <c r="C2655" s="39">
        <f>Matrix!B8968</f>
        <v>0</v>
      </c>
      <c r="D2655" s="93">
        <f t="shared" si="344"/>
        <v>6.3</v>
      </c>
      <c r="G2655" s="39" t="str">
        <f>Matrix!C8968</f>
        <v>鱼油和辅酶Q10/ Omega3脂肪酸/ Biocare UK</v>
      </c>
    </row>
    <row r="2656" spans="1:7">
      <c r="B2656" s="137">
        <v>9019</v>
      </c>
      <c r="C2656" s="39">
        <f>Matrix!B9019</f>
        <v>0</v>
      </c>
      <c r="D2656" s="93">
        <f t="shared" si="344"/>
        <v>6.3</v>
      </c>
      <c r="G2656" s="39" t="str">
        <f>Matrix!C9019</f>
        <v>菠萝蛋白酶，含辅酶Q10 ，用于心血管和循环系统/ Biocare UK ]</v>
      </c>
    </row>
    <row r="2657" spans="1:7">
      <c r="B2657" s="137">
        <v>9036</v>
      </c>
      <c r="C2657" s="39">
        <f>Matrix!B9036</f>
        <v>0</v>
      </c>
      <c r="D2657" s="93">
        <f t="shared" si="344"/>
        <v>6.3</v>
      </c>
      <c r="G2657" s="39" t="str">
        <f>Matrix!C9036</f>
        <v>Oxy-B15 含辅酶Q10、人参和精选维生素/ Biocare UK ]</v>
      </c>
    </row>
    <row r="2658" spans="1:7">
      <c r="B2658" s="137">
        <v>9244</v>
      </c>
      <c r="C2658" s="39">
        <f>Matrix!B9244</f>
        <v>0</v>
      </c>
      <c r="D2658" s="93">
        <f t="shared" si="344"/>
        <v>6.3</v>
      </c>
      <c r="G2658" s="39" t="str">
        <f>Matrix!C9244</f>
        <v>Co-Q10 Plus / 循环，线粒体/ Sunshine Tool Works</v>
      </c>
    </row>
    <row r="2659" spans="1:7">
      <c r="B2659" s="137">
        <v>9619</v>
      </c>
      <c r="C2659" s="39">
        <f>Matrix!B9619</f>
        <v>0</v>
      </c>
      <c r="D2659" s="93">
        <f t="shared" si="344"/>
        <v>6.3</v>
      </c>
      <c r="G2659" s="39" t="str">
        <f>Matrix!C9619</f>
        <v>SUPERCOQ10-ZYME TM Z-35/homeopatic formula allergy(过敏顺势疗法配方)/APEX ENERGETICS</v>
      </c>
    </row>
    <row r="2660" spans="1:7">
      <c r="A2660" s="39" t="s">
        <v>23697</v>
      </c>
      <c r="B2660" s="137">
        <v>3010</v>
      </c>
      <c r="C2660" s="39">
        <f>Matrix!B3010</f>
        <v>0</v>
      </c>
      <c r="D2660" s="93">
        <f t="shared" si="344"/>
        <v>6.3</v>
      </c>
      <c r="E2660" s="121">
        <f>MAX(D2660:D2682)</f>
        <v>6.3</v>
      </c>
      <c r="F2660" s="97">
        <f>IF(E2660&gt;Max_Value,Max_Value,IF(E2660&lt;0,0,E2660))</f>
        <v>5</v>
      </c>
      <c r="G2660" s="39" t="str">
        <f>Matrix!C3010</f>
        <v>(EP) MIKOPLEX -- 草本的抗真菌合成物。 ^ ]</v>
      </c>
    </row>
    <row r="2661" spans="1:7">
      <c r="B2661" s="137">
        <v>5042</v>
      </c>
      <c r="C2661" s="39">
        <f>Matrix!B5042</f>
        <v>0</v>
      </c>
      <c r="D2661" s="93">
        <f t="shared" si="344"/>
        <v>6.3</v>
      </c>
      <c r="G2661" s="39" t="str">
        <f>Matrix!C5042</f>
        <v>NARAYANI OM 22 Male Genital男性生殖 -- 为在SCIO上的复制而设计的配方。</v>
      </c>
    </row>
    <row r="2662" spans="1:7">
      <c r="B2662" s="137">
        <v>6148</v>
      </c>
      <c r="C2662" s="39">
        <f>Matrix!B6148</f>
        <v>0</v>
      </c>
      <c r="D2662" s="93">
        <f t="shared" si="344"/>
        <v>6.3</v>
      </c>
      <c r="G2662" s="39" t="str">
        <f>Matrix!C6148</f>
        <v>BROMELAIN -- 甲基的来源，蛋白水解酶。VITAMIN ]</v>
      </c>
    </row>
    <row r="2663" spans="1:7">
      <c r="B2663" s="137">
        <v>6166</v>
      </c>
      <c r="C2663" s="39">
        <f>Matrix!B6166</f>
        <v>0</v>
      </c>
      <c r="D2663" s="93">
        <f t="shared" si="344"/>
        <v>6.3</v>
      </c>
      <c r="G2663" s="39" t="str">
        <f>Matrix!C6166</f>
        <v>VITAMIN B6 PYRIDOXAL 5 PHOSPHATE (P5P)  -- 动脉里用于解毒的高半胱氨酸活性形式，大脑（中风）。VITAMIN ]</v>
      </c>
    </row>
    <row r="2664" spans="1:7">
      <c r="B2664" s="137">
        <v>6197</v>
      </c>
      <c r="C2664" s="39">
        <f>Matrix!B6197</f>
        <v>0</v>
      </c>
      <c r="D2664" s="93">
        <f t="shared" si="344"/>
        <v>6.3</v>
      </c>
      <c r="G2664" s="39" t="str">
        <f>Matrix!C6197</f>
        <v>CALCIUM OROTATE -- 复钙, 抗炎症。 MINERAL</v>
      </c>
    </row>
    <row r="2665" spans="1:7">
      <c r="B2665" s="137">
        <v>6213</v>
      </c>
      <c r="C2665" s="39">
        <f>Matrix!B6213</f>
        <v>0</v>
      </c>
      <c r="D2665" s="93">
        <f t="shared" si="344"/>
        <v>6.3</v>
      </c>
      <c r="G2665" s="39" t="str">
        <f>Matrix!C6213</f>
        <v>AMIODARONE amiodarone     胺碘达隆
-- 减缓心率，治疗危险异常的心律。ALO</v>
      </c>
    </row>
    <row r="2666" spans="1:7">
      <c r="B2666" s="137">
        <v>6405</v>
      </c>
      <c r="C2666" s="39">
        <f>Matrix!B6405</f>
        <v>0</v>
      </c>
      <c r="D2666" s="93">
        <f t="shared" si="344"/>
        <v>6.3</v>
      </c>
      <c r="G2666" s="39" t="str">
        <f>Matrix!C6405</f>
        <v>COENZYME Q-10 (COQ10) -- 辅酶Q。 强心剂（心脏）。 EuroNatur ]</v>
      </c>
    </row>
    <row r="2667" spans="1:7">
      <c r="B2667" s="137">
        <v>6472</v>
      </c>
      <c r="C2667" s="39">
        <f>Matrix!B6472</f>
        <v>0</v>
      </c>
      <c r="D2667" s="93">
        <f t="shared" si="344"/>
        <v>6.3</v>
      </c>
      <c r="G2667" s="39" t="str">
        <f>Matrix!C6472</f>
        <v>PLEASURE AID -- 阳萎。 Natureplant - Ortomolecular Vitamin</v>
      </c>
    </row>
    <row r="2668" spans="1:7">
      <c r="B2668" s="137">
        <v>7058</v>
      </c>
      <c r="C2668" s="39">
        <f>Matrix!B7058</f>
        <v>0</v>
      </c>
      <c r="D2668" s="93">
        <f t="shared" si="344"/>
        <v>6.3</v>
      </c>
      <c r="G2668" s="39" t="str">
        <f>Matrix!C7058</f>
        <v>AO ALOE VERA -- 用于消化和治疗的有效来源。</v>
      </c>
    </row>
    <row r="2669" spans="1:7">
      <c r="B2669" s="137">
        <v>7597</v>
      </c>
      <c r="C2669" s="39">
        <f>Matrix!B7597</f>
        <v>0</v>
      </c>
      <c r="D2669" s="93">
        <f t="shared" si="344"/>
        <v>6.3</v>
      </c>
      <c r="G2669" s="39" t="str">
        <f>Matrix!C7597</f>
        <v>NATURA ISOFLAVON -- 大豆异黄酮，天然雌激素。BIOTICS E.N.B.</v>
      </c>
    </row>
    <row r="2670" spans="1:7">
      <c r="B2670" s="137">
        <v>8353</v>
      </c>
      <c r="C2670" s="39">
        <f>Matrix!B8353</f>
        <v>0</v>
      </c>
      <c r="D2670" s="93">
        <f t="shared" si="344"/>
        <v>6.3</v>
      </c>
      <c r="G2670" s="39" t="str">
        <f>Matrix!C8353</f>
        <v>大米--食物提取物，对各种血型者有益。</v>
      </c>
    </row>
    <row r="2671" spans="1:7">
      <c r="B2671" s="137">
        <v>8742</v>
      </c>
      <c r="C2671" s="39">
        <f>Matrix!B8742</f>
        <v>0</v>
      </c>
      <c r="D2671" s="93">
        <f t="shared" si="344"/>
        <v>6.3</v>
      </c>
      <c r="G2671" s="39" t="str">
        <f>Matrix!C8742</f>
        <v>Z-4 C-Pro-Zyme / TERRAINZYME NUTRITIONALS / APEX ENERGETICS -- 缓冲的维生素C 1 克，肾上腺压力，感染，伤口 。</v>
      </c>
    </row>
    <row r="2672" spans="1:7">
      <c r="B2672" s="137">
        <v>8755</v>
      </c>
      <c r="C2672" s="39">
        <f>Matrix!B8755</f>
        <v>0</v>
      </c>
      <c r="D2672" s="93">
        <f t="shared" ref="D2672:D2682" si="345">ROUNDUP(ABS(75-C2672)/(Base_Value-3)*nutri_factor,1)</f>
        <v>6.3</v>
      </c>
      <c r="G2672" s="39" t="str">
        <f>Matrix!C8755</f>
        <v>Z-17 LiquaZinc / TERRAINZYME NUTRITIONALS / APEX ENERGETICS -- 液态锌，味觉测试，锌不足，免疫力。</v>
      </c>
    </row>
    <row r="2673" spans="1:7">
      <c r="B2673" s="137">
        <v>8765</v>
      </c>
      <c r="C2673" s="39">
        <f>Matrix!B8765</f>
        <v>0</v>
      </c>
      <c r="D2673" s="93">
        <f t="shared" si="345"/>
        <v>6.3</v>
      </c>
      <c r="G2673" s="39" t="str">
        <f>Matrix!C8765</f>
        <v>Z-27 Fem- Zyme / TERRAINZYME NUTRITIONALS / APEX ENERGETICS -- 主要为较年轻女性提供营养支持，情绪，激素，月经。</v>
      </c>
    </row>
    <row r="2674" spans="1:7">
      <c r="B2674" s="137">
        <v>9026</v>
      </c>
      <c r="C2674" s="39">
        <f>Matrix!B9026</f>
        <v>0</v>
      </c>
      <c r="D2674" s="93">
        <f t="shared" si="345"/>
        <v>6.3</v>
      </c>
      <c r="G2674" s="39" t="str">
        <f>Matrix!C9026</f>
        <v>Femme forte 2 胶囊，用于绝经期和月经期的女性支持/ Biocare UK</v>
      </c>
    </row>
    <row r="2675" spans="1:7">
      <c r="B2675" s="137">
        <v>9045</v>
      </c>
      <c r="C2675" s="39">
        <f>Matrix!B9045</f>
        <v>0</v>
      </c>
      <c r="D2675" s="93">
        <f t="shared" si="345"/>
        <v>6.3</v>
      </c>
      <c r="G2675" s="39" t="str">
        <f>Matrix!C9045</f>
        <v>Nutriguard Plus 抗氧化剂，含α-硫辛酸、西红柿红素、维生素A, C, E和硒/ Biocare UK ]</v>
      </c>
    </row>
    <row r="2676" spans="1:7">
      <c r="B2676" s="137">
        <v>9046</v>
      </c>
      <c r="C2676" s="39">
        <f>Matrix!B9046</f>
        <v>0</v>
      </c>
      <c r="D2676" s="93">
        <f t="shared" si="345"/>
        <v>6.3</v>
      </c>
      <c r="G2676" s="39" t="str">
        <f>Matrix!C9046</f>
        <v>Oxyplex 麦芽浓缩，抗氧化剂，酶支援/ Biocare UK</v>
      </c>
    </row>
    <row r="2677" spans="1:7">
      <c r="B2677" s="137">
        <v>9047</v>
      </c>
      <c r="C2677" s="39">
        <f>Matrix!B9047</f>
        <v>0</v>
      </c>
      <c r="D2677" s="93">
        <f t="shared" si="345"/>
        <v>6.3</v>
      </c>
      <c r="G2677" s="39" t="str">
        <f>Matrix!C9047</f>
        <v>Quercetin生物类黄酮，含白三烯缔合 (association)、菠萝蛋白消化酶、抗氧化剂/ Biocare UK</v>
      </c>
    </row>
    <row r="2678" spans="1:7">
      <c r="B2678" s="137">
        <v>9049</v>
      </c>
      <c r="C2678" s="39">
        <f>Matrix!B9049</f>
        <v>0</v>
      </c>
      <c r="D2678" s="93">
        <f t="shared" si="345"/>
        <v>6.3</v>
      </c>
      <c r="G2678" s="39" t="str">
        <f>Matrix!C9049</f>
        <v>甜菜根提取物，含天然铁和微量矿物质、抗氧化剂，用于神经、内分泌和肝支援/ Biocare UK</v>
      </c>
    </row>
    <row r="2679" spans="1:7">
      <c r="B2679" s="137">
        <v>9050</v>
      </c>
      <c r="C2679" s="39">
        <f>Matrix!B9050</f>
        <v>0</v>
      </c>
      <c r="D2679" s="93">
        <f t="shared" si="345"/>
        <v>6.3</v>
      </c>
      <c r="G2679" s="39" t="str">
        <f>Matrix!C9050</f>
        <v>乳香酸复合物，抗氧化剂含乳香酸、姜黄、越桔提取物和生姜/ Biocare UK</v>
      </c>
    </row>
    <row r="2680" spans="1:7">
      <c r="B2680" s="137">
        <v>9064</v>
      </c>
      <c r="C2680" s="39">
        <f>Matrix!B9064</f>
        <v>0</v>
      </c>
      <c r="D2680" s="93">
        <f t="shared" si="345"/>
        <v>6.3</v>
      </c>
      <c r="G2680" s="39" t="str">
        <f>Matrix!C9064</f>
        <v>Sea Plasma Phyto-plankton，含广谱营养物和高生物有效性/ Biocare UK</v>
      </c>
    </row>
    <row r="2681" spans="1:7">
      <c r="B2681" s="137">
        <v>9160</v>
      </c>
      <c r="C2681" s="39">
        <f>Matrix!B9060</f>
        <v>0</v>
      </c>
      <c r="D2681" s="93">
        <f t="shared" si="345"/>
        <v>6.3</v>
      </c>
      <c r="G2681" s="39" t="str">
        <f>Matrix!C9160</f>
        <v>VS-C Vegitabs / 病毒，细菌，血液，CES / Sunshine Tool Works</v>
      </c>
    </row>
    <row r="2682" spans="1:7">
      <c r="B2682" s="137">
        <v>9221</v>
      </c>
      <c r="C2682" s="39">
        <f>Matrix!B9221</f>
        <v>0</v>
      </c>
      <c r="D2682" s="93">
        <f t="shared" si="345"/>
        <v>6.3</v>
      </c>
      <c r="G2682" s="39" t="str">
        <f>Matrix!C9221</f>
        <v>Black Currant Oil / 必需脂肪酸(EFA), 前列腺素， Certisol, 压力/ Sunshine Tool Works</v>
      </c>
    </row>
    <row r="2684" spans="1:7">
      <c r="A2684" s="39" t="s">
        <v>23707</v>
      </c>
      <c r="B2684" s="87" t="s">
        <v>23424</v>
      </c>
      <c r="C2684" s="39" t="e">
        <f>Info_R!A4</f>
        <v>#N/A</v>
      </c>
      <c r="D2684" s="93" t="e">
        <f>ROUNDUP(ABS(100-C2684)/12,1)</f>
        <v>#N/A</v>
      </c>
      <c r="E2684" s="97" t="e">
        <f t="shared" ref="E2684:E2690" si="346">IF(D2684&gt;Max_Value,Max_Value,IF(D2684&lt;0,0,D2684))</f>
        <v>#N/A</v>
      </c>
      <c r="F2684" s="97"/>
      <c r="G2684" t="s">
        <v>22855</v>
      </c>
    </row>
    <row r="2685" spans="1:7">
      <c r="A2685" s="39" t="s">
        <v>23708</v>
      </c>
      <c r="B2685" s="87" t="s">
        <v>23702</v>
      </c>
      <c r="C2685" s="39" t="e">
        <f>Info_R!A5</f>
        <v>#N/A</v>
      </c>
      <c r="D2685" s="93" t="e">
        <f>ROUNDUP(ABS(100-C2685)/12,1)</f>
        <v>#N/A</v>
      </c>
      <c r="E2685" s="97" t="e">
        <f t="shared" si="346"/>
        <v>#N/A</v>
      </c>
      <c r="F2685" s="97"/>
      <c r="G2685" t="s">
        <v>23673</v>
      </c>
    </row>
    <row r="2686" spans="1:7">
      <c r="A2686" s="39" t="s">
        <v>23709</v>
      </c>
      <c r="B2686" s="87" t="s">
        <v>23703</v>
      </c>
      <c r="C2686" s="39" t="e">
        <f>Info_R!A6</f>
        <v>#N/A</v>
      </c>
      <c r="D2686" s="93" t="e">
        <f>ROUNDUP(ABS(100-C2686)/12,1)</f>
        <v>#N/A</v>
      </c>
      <c r="E2686" s="97" t="e">
        <f t="shared" si="346"/>
        <v>#N/A</v>
      </c>
      <c r="F2686" s="97"/>
      <c r="G2686" t="s">
        <v>23672</v>
      </c>
    </row>
    <row r="2687" spans="1:7">
      <c r="A2687" s="39" t="s">
        <v>23710</v>
      </c>
      <c r="B2687" s="87" t="s">
        <v>23704</v>
      </c>
      <c r="C2687" s="39" t="e">
        <f>Info_R!A7</f>
        <v>#N/A</v>
      </c>
      <c r="D2687" s="93" t="e">
        <f>ROUNDUP(ABS(100-C2687)/12,1)</f>
        <v>#N/A</v>
      </c>
      <c r="E2687" s="97" t="e">
        <f t="shared" si="346"/>
        <v>#N/A</v>
      </c>
      <c r="F2687" s="97"/>
      <c r="G2687" t="s">
        <v>23671</v>
      </c>
    </row>
    <row r="2688" spans="1:7">
      <c r="A2688" s="39" t="s">
        <v>23711</v>
      </c>
      <c r="B2688" s="87" t="s">
        <v>23705</v>
      </c>
      <c r="C2688" s="39" t="e">
        <f>Info_R!A8</f>
        <v>#N/A</v>
      </c>
      <c r="D2688" s="93" t="e">
        <f>ROUNDUP(ABS(100-C2688)/12,1)</f>
        <v>#N/A</v>
      </c>
      <c r="E2688" s="97" t="e">
        <f t="shared" si="346"/>
        <v>#N/A</v>
      </c>
      <c r="F2688" s="97"/>
      <c r="G2688" t="s">
        <v>23670</v>
      </c>
    </row>
    <row r="2689" spans="1:7">
      <c r="A2689" s="39" t="s">
        <v>23712</v>
      </c>
      <c r="B2689" s="87" t="s">
        <v>23706</v>
      </c>
      <c r="C2689" s="39" t="e">
        <f>Info_R!A9</f>
        <v>#N/A</v>
      </c>
      <c r="D2689" s="93" t="e">
        <f>ROUNDUP(ABS(75-C2689)/2.5,1)</f>
        <v>#N/A</v>
      </c>
      <c r="E2689" s="97" t="e">
        <f t="shared" si="346"/>
        <v>#N/A</v>
      </c>
      <c r="F2689" s="97"/>
      <c r="G2689" t="s">
        <v>23715</v>
      </c>
    </row>
    <row r="2690" spans="1:7">
      <c r="A2690" s="39" t="s">
        <v>23714</v>
      </c>
      <c r="B2690" s="87" t="s">
        <v>23713</v>
      </c>
      <c r="C2690" s="39" t="e">
        <f>Info_R!A13</f>
        <v>#N/A</v>
      </c>
      <c r="D2690" s="93" t="e">
        <f>ROUNDUP(ABS(8-C2690)*1.8,1)</f>
        <v>#N/A</v>
      </c>
      <c r="E2690" s="97" t="e">
        <f t="shared" si="346"/>
        <v>#N/A</v>
      </c>
      <c r="F2690" s="97"/>
      <c r="G2690" t="s">
        <v>23716</v>
      </c>
    </row>
    <row r="2692" spans="1:7">
      <c r="A2692"/>
      <c r="C2692" s="93"/>
      <c r="D2692" s="97">
        <f>MAX(D2693:D2697)</f>
        <v>5</v>
      </c>
      <c r="E2692" s="97"/>
      <c r="F2692" s="121" t="s">
        <v>23727</v>
      </c>
    </row>
    <row r="2693" spans="1:7">
      <c r="A2693" s="56">
        <v>590</v>
      </c>
      <c r="B2693" s="39">
        <f>Matrix!B590</f>
        <v>0</v>
      </c>
      <c r="C2693" s="93">
        <f>ROUNDUP(ABS(75-B2693)/(Base_Value-3)*endo_factor,1)</f>
        <v>6.3</v>
      </c>
      <c r="D2693" s="97">
        <f>IF(C2693&gt;Max_Value,Max_Value,IF(C2693&lt;0,0,C2693))</f>
        <v>5</v>
      </c>
      <c r="E2693" s="121"/>
      <c r="F2693" s="121"/>
    </row>
    <row r="2694" spans="1:7">
      <c r="A2694" s="56">
        <v>724</v>
      </c>
      <c r="B2694" s="39">
        <f>Matrix!B724</f>
        <v>0</v>
      </c>
      <c r="C2694" s="93">
        <f>ROUNDUP(ABS(75-B2694)/(Base_Value-3)*endo_factor,1)</f>
        <v>6.3</v>
      </c>
      <c r="D2694" s="97">
        <f>IF(C2694&gt;Max_Value,Max_Value,IF(C2694&lt;0,0,C2694))</f>
        <v>5</v>
      </c>
      <c r="E2694" s="121"/>
      <c r="F2694" s="121"/>
    </row>
    <row r="2695" spans="1:7">
      <c r="A2695" s="56">
        <v>2477</v>
      </c>
      <c r="B2695" s="39">
        <f>Matrix!B2477</f>
        <v>0</v>
      </c>
      <c r="C2695" s="93">
        <f>ROUNDUP(ABS(75-B2695)/(Base_Value-3)*endo_factor,1)</f>
        <v>6.3</v>
      </c>
      <c r="D2695" s="97">
        <f>IF(C2695&gt;Max_Value,Max_Value,IF(C2695&lt;0,0,C2695))</f>
        <v>5</v>
      </c>
      <c r="E2695" s="121"/>
      <c r="F2695" s="121"/>
    </row>
    <row r="2696" spans="1:7">
      <c r="A2696" s="56">
        <v>5327</v>
      </c>
      <c r="B2696" s="39">
        <f>Matrix!B5327</f>
        <v>0</v>
      </c>
      <c r="C2696" s="93">
        <f>ROUNDUP(ABS(75-B2696)/(Base_Value-3)*endo_factor,1)</f>
        <v>6.3</v>
      </c>
      <c r="D2696" s="97">
        <f>IF(C2696&gt;Max_Value,Max_Value,IF(C2696&lt;0,0,C2696))</f>
        <v>5</v>
      </c>
      <c r="E2696" s="121"/>
      <c r="F2696" s="121"/>
    </row>
    <row r="2697" spans="1:7">
      <c r="A2697" s="56">
        <v>5433</v>
      </c>
      <c r="B2697" s="39">
        <f>Matrix!B5433</f>
        <v>0</v>
      </c>
      <c r="C2697" s="93">
        <f>ROUNDUP(ABS(75-B2697)/(Base_Value-3)*endo_factor,1)</f>
        <v>6.3</v>
      </c>
      <c r="D2697" s="97">
        <f>IF(C2697&gt;Max_Value,Max_Value,IF(C2697&lt;0,0,C2697))</f>
        <v>5</v>
      </c>
      <c r="E2697" s="121"/>
      <c r="F2697" s="121"/>
    </row>
    <row r="2699" spans="1:7">
      <c r="C2699" s="93"/>
      <c r="D2699" s="97">
        <f>MAX(D2700:D2707)</f>
        <v>5</v>
      </c>
      <c r="E2699" s="39"/>
      <c r="F2699" s="121" t="s">
        <v>24412</v>
      </c>
    </row>
    <row r="2700" spans="1:7">
      <c r="A2700" s="56">
        <v>943</v>
      </c>
      <c r="B2700" s="39">
        <f>Matrix!B943</f>
        <v>0</v>
      </c>
      <c r="C2700" s="93">
        <f t="shared" ref="C2700:C2707" si="347">ROUNDUP(ABS(75-B2700)/(Base_Value-3)*endo_factor,1)</f>
        <v>6.3</v>
      </c>
      <c r="D2700" s="97">
        <f t="shared" ref="D2700:D2707" si="348">IF(C2700&gt;Max_Value,Max_Value,IF(C2700&lt;0,0,C2700))</f>
        <v>5</v>
      </c>
    </row>
    <row r="2701" spans="1:7">
      <c r="A2701" s="56">
        <v>2478</v>
      </c>
      <c r="B2701" s="39">
        <f>Matrix!B2478</f>
        <v>0</v>
      </c>
      <c r="C2701" s="93">
        <f t="shared" si="347"/>
        <v>6.3</v>
      </c>
      <c r="D2701" s="97">
        <f t="shared" si="348"/>
        <v>5</v>
      </c>
    </row>
    <row r="2702" spans="1:7">
      <c r="A2702" s="56">
        <v>2743</v>
      </c>
      <c r="B2702" s="39">
        <f>Matrix!B2743</f>
        <v>0</v>
      </c>
      <c r="C2702" s="93">
        <f t="shared" si="347"/>
        <v>6.3</v>
      </c>
      <c r="D2702" s="97">
        <f t="shared" si="348"/>
        <v>5</v>
      </c>
    </row>
    <row r="2703" spans="1:7">
      <c r="A2703" s="56">
        <v>5289</v>
      </c>
      <c r="B2703" s="39">
        <f>Matrix!B5289</f>
        <v>0</v>
      </c>
      <c r="C2703" s="93">
        <f t="shared" si="347"/>
        <v>6.3</v>
      </c>
      <c r="D2703" s="97">
        <f t="shared" si="348"/>
        <v>5</v>
      </c>
    </row>
    <row r="2704" spans="1:7">
      <c r="A2704" s="56">
        <v>5324</v>
      </c>
      <c r="B2704" s="39">
        <f>Matrix!B5324</f>
        <v>0</v>
      </c>
      <c r="C2704" s="93">
        <f t="shared" si="347"/>
        <v>6.3</v>
      </c>
      <c r="D2704" s="97">
        <f t="shared" si="348"/>
        <v>5</v>
      </c>
    </row>
    <row r="2705" spans="1:4">
      <c r="A2705" s="56">
        <v>6387</v>
      </c>
      <c r="B2705" s="39">
        <f>Matrix!B6387</f>
        <v>0</v>
      </c>
      <c r="C2705" s="93">
        <f t="shared" si="347"/>
        <v>6.3</v>
      </c>
      <c r="D2705" s="97">
        <f t="shared" si="348"/>
        <v>5</v>
      </c>
    </row>
    <row r="2706" spans="1:4">
      <c r="A2706" s="56">
        <v>6626</v>
      </c>
      <c r="B2706" s="39">
        <f>Matrix!B6626</f>
        <v>0</v>
      </c>
      <c r="C2706" s="93">
        <f t="shared" si="347"/>
        <v>6.3</v>
      </c>
      <c r="D2706" s="97">
        <f t="shared" si="348"/>
        <v>5</v>
      </c>
    </row>
    <row r="2707" spans="1:4">
      <c r="A2707" s="56">
        <v>6627</v>
      </c>
      <c r="B2707" s="39">
        <f>Matrix!B6627</f>
        <v>0</v>
      </c>
      <c r="C2707" s="93">
        <f t="shared" si="347"/>
        <v>6.3</v>
      </c>
      <c r="D2707" s="97">
        <f t="shared" si="348"/>
        <v>5</v>
      </c>
    </row>
    <row r="2709" spans="1:4">
      <c r="A2709" s="39" t="s">
        <v>26385</v>
      </c>
    </row>
    <row r="2710" spans="1:4">
      <c r="A2710" s="39" t="s">
        <v>26386</v>
      </c>
    </row>
    <row r="2711" spans="1:4">
      <c r="A2711" s="39" t="s">
        <v>26387</v>
      </c>
      <c r="B2711" s="39">
        <f>Matrix!$B$8375</f>
        <v>0</v>
      </c>
      <c r="C2711" s="39">
        <f t="shared" ref="C2711:C2727" si="349">ROUNDUP(ABS(75-B2711)/(Base_Value)*allergy_factor,1)</f>
        <v>5</v>
      </c>
      <c r="D2711" s="94">
        <f t="shared" ref="D2711:D2727" si="350">IF(C2711&gt;Max_Value,Max_Value,IF(C2711&lt;0,0,C2711))</f>
        <v>5</v>
      </c>
    </row>
    <row r="2712" spans="1:4">
      <c r="A2712" s="39" t="s">
        <v>26388</v>
      </c>
      <c r="B2712" s="39">
        <f>Matrix!$B$8296</f>
        <v>0</v>
      </c>
      <c r="C2712" s="39">
        <f t="shared" si="349"/>
        <v>5</v>
      </c>
      <c r="D2712" s="94">
        <f t="shared" si="350"/>
        <v>5</v>
      </c>
    </row>
    <row r="2713" spans="1:4">
      <c r="A2713" s="39" t="s">
        <v>11734</v>
      </c>
      <c r="B2713" s="39">
        <f>Matrix!$B$8323</f>
        <v>0</v>
      </c>
      <c r="C2713" s="39">
        <f t="shared" si="349"/>
        <v>5</v>
      </c>
      <c r="D2713" s="94">
        <f t="shared" si="350"/>
        <v>5</v>
      </c>
    </row>
    <row r="2714" spans="1:4">
      <c r="A2714" s="39" t="s">
        <v>26389</v>
      </c>
      <c r="B2714" s="39">
        <f>Matrix!$B$1708</f>
        <v>0</v>
      </c>
      <c r="C2714" s="39">
        <f t="shared" si="349"/>
        <v>5</v>
      </c>
      <c r="D2714" s="94">
        <f t="shared" si="350"/>
        <v>5</v>
      </c>
    </row>
    <row r="2715" spans="1:4">
      <c r="A2715" s="39" t="s">
        <v>26390</v>
      </c>
      <c r="B2715" s="39">
        <f>Matrix!$B$1685</f>
        <v>0</v>
      </c>
      <c r="C2715" s="39">
        <f t="shared" si="349"/>
        <v>5</v>
      </c>
      <c r="D2715" s="94">
        <f t="shared" si="350"/>
        <v>5</v>
      </c>
    </row>
    <row r="2716" spans="1:4">
      <c r="A2716" s="39" t="s">
        <v>26391</v>
      </c>
      <c r="B2716" s="39">
        <f>Matrix!$B$8329</f>
        <v>0</v>
      </c>
      <c r="C2716" s="39">
        <f t="shared" si="349"/>
        <v>5</v>
      </c>
      <c r="D2716" s="94">
        <f t="shared" si="350"/>
        <v>5</v>
      </c>
    </row>
    <row r="2717" spans="1:4">
      <c r="A2717" s="39" t="s">
        <v>26392</v>
      </c>
      <c r="B2717" s="39">
        <f>Matrix!$B$8354</f>
        <v>0</v>
      </c>
      <c r="C2717" s="39">
        <f t="shared" si="349"/>
        <v>5</v>
      </c>
      <c r="D2717" s="94">
        <f t="shared" si="350"/>
        <v>5</v>
      </c>
    </row>
    <row r="2718" spans="1:4">
      <c r="A2718" s="39" t="s">
        <v>26393</v>
      </c>
      <c r="B2718" s="39">
        <f>Matrix!$B$8218</f>
        <v>0</v>
      </c>
      <c r="C2718" s="39">
        <f t="shared" si="349"/>
        <v>5</v>
      </c>
      <c r="D2718" s="94">
        <f t="shared" si="350"/>
        <v>5</v>
      </c>
    </row>
    <row r="2719" spans="1:4">
      <c r="A2719" s="39" t="s">
        <v>26394</v>
      </c>
      <c r="B2719" s="39">
        <f>Matrix!$B$9395</f>
        <v>0</v>
      </c>
      <c r="C2719" s="39">
        <f t="shared" si="349"/>
        <v>5</v>
      </c>
      <c r="D2719" s="94">
        <f t="shared" si="350"/>
        <v>5</v>
      </c>
    </row>
    <row r="2720" spans="1:4">
      <c r="A2720" s="39" t="s">
        <v>26395</v>
      </c>
      <c r="B2720" s="39">
        <f>Matrix!$B$8325</f>
        <v>0</v>
      </c>
      <c r="C2720" s="39">
        <f t="shared" si="349"/>
        <v>5</v>
      </c>
      <c r="D2720" s="94">
        <f t="shared" si="350"/>
        <v>5</v>
      </c>
    </row>
    <row r="2721" spans="1:4">
      <c r="A2721" s="39" t="s">
        <v>26396</v>
      </c>
      <c r="B2721" s="39">
        <f>Matrix!$B$8281</f>
        <v>0</v>
      </c>
      <c r="C2721" s="39">
        <f t="shared" si="349"/>
        <v>5</v>
      </c>
      <c r="D2721" s="94">
        <f t="shared" si="350"/>
        <v>5</v>
      </c>
    </row>
    <row r="2722" spans="1:4">
      <c r="A2722" s="39" t="s">
        <v>26397</v>
      </c>
      <c r="B2722" s="39">
        <f>Matrix!$B$9546</f>
        <v>0</v>
      </c>
      <c r="C2722" s="39">
        <f t="shared" si="349"/>
        <v>5</v>
      </c>
      <c r="D2722" s="94">
        <f t="shared" si="350"/>
        <v>5</v>
      </c>
    </row>
    <row r="2723" spans="1:4">
      <c r="A2723" s="39" t="s">
        <v>26398</v>
      </c>
      <c r="B2723" s="39">
        <f>Matrix!$B$1598</f>
        <v>0</v>
      </c>
      <c r="C2723" s="39">
        <f t="shared" si="349"/>
        <v>5</v>
      </c>
      <c r="D2723" s="94">
        <f t="shared" si="350"/>
        <v>5</v>
      </c>
    </row>
    <row r="2724" spans="1:4">
      <c r="A2724" s="39" t="s">
        <v>26399</v>
      </c>
      <c r="B2724" s="39">
        <f>Matrix!$B$9397</f>
        <v>0</v>
      </c>
      <c r="C2724" s="39">
        <f t="shared" si="349"/>
        <v>5</v>
      </c>
      <c r="D2724" s="94">
        <f t="shared" si="350"/>
        <v>5</v>
      </c>
    </row>
    <row r="2725" spans="1:4">
      <c r="A2725" s="39" t="s">
        <v>26400</v>
      </c>
      <c r="B2725" s="39">
        <f>Matrix!$B$8272</f>
        <v>0</v>
      </c>
      <c r="C2725" s="39">
        <f t="shared" si="349"/>
        <v>5</v>
      </c>
      <c r="D2725" s="94">
        <f t="shared" si="350"/>
        <v>5</v>
      </c>
    </row>
    <row r="2726" spans="1:4">
      <c r="A2726" s="39" t="s">
        <v>26401</v>
      </c>
      <c r="B2726" s="39">
        <f>Matrix!$B$9395</f>
        <v>0</v>
      </c>
      <c r="C2726" s="39">
        <f t="shared" si="349"/>
        <v>5</v>
      </c>
      <c r="D2726" s="94">
        <f t="shared" si="350"/>
        <v>5</v>
      </c>
    </row>
    <row r="2727" spans="1:4">
      <c r="A2727" s="39" t="s">
        <v>26402</v>
      </c>
      <c r="B2727" s="39">
        <f>Matrix!$B$1598</f>
        <v>0</v>
      </c>
      <c r="C2727" s="39">
        <f t="shared" si="349"/>
        <v>5</v>
      </c>
      <c r="D2727" s="94">
        <f t="shared" si="350"/>
        <v>5</v>
      </c>
    </row>
    <row r="2728" spans="1:4">
      <c r="A2728" s="39" t="s">
        <v>26403</v>
      </c>
    </row>
    <row r="2729" spans="1:4">
      <c r="A2729" s="39" t="s">
        <v>26404</v>
      </c>
      <c r="B2729" s="39">
        <f>Matrix!$B$1684</f>
        <v>0</v>
      </c>
      <c r="C2729" s="39">
        <f t="shared" ref="C2729:C2752" si="351">ROUNDUP(ABS(75-B2729)/(Base_Value)*allergy_factor,1)</f>
        <v>5</v>
      </c>
      <c r="D2729" s="94">
        <f t="shared" ref="D2729:D2752" si="352">IF(C2729&gt;Max_Value,Max_Value,IF(C2729&lt;0,0,C2729))</f>
        <v>5</v>
      </c>
    </row>
    <row r="2730" spans="1:4">
      <c r="A2730" s="39" t="s">
        <v>11743</v>
      </c>
      <c r="B2730" s="39">
        <f>Matrix!$B$894</f>
        <v>0</v>
      </c>
      <c r="C2730" s="39">
        <f t="shared" si="351"/>
        <v>5</v>
      </c>
      <c r="D2730" s="94">
        <f t="shared" si="352"/>
        <v>5</v>
      </c>
    </row>
    <row r="2731" spans="1:4">
      <c r="A2731" s="39" t="s">
        <v>26405</v>
      </c>
      <c r="B2731" s="39">
        <f>Matrix!$B$893</f>
        <v>0</v>
      </c>
      <c r="C2731" s="39">
        <f t="shared" si="351"/>
        <v>5</v>
      </c>
      <c r="D2731" s="94">
        <f t="shared" si="352"/>
        <v>5</v>
      </c>
    </row>
    <row r="2732" spans="1:4">
      <c r="A2732" s="39" t="s">
        <v>26406</v>
      </c>
      <c r="B2732" s="39">
        <f>Matrix!$B$9555</f>
        <v>0</v>
      </c>
      <c r="C2732" s="39">
        <f t="shared" si="351"/>
        <v>5</v>
      </c>
      <c r="D2732" s="94">
        <f t="shared" si="352"/>
        <v>5</v>
      </c>
    </row>
    <row r="2733" spans="1:4">
      <c r="A2733" s="39" t="s">
        <v>26407</v>
      </c>
      <c r="B2733" s="39">
        <f>Matrix!$B$2347</f>
        <v>0</v>
      </c>
      <c r="C2733" s="39">
        <f t="shared" si="351"/>
        <v>5</v>
      </c>
      <c r="D2733" s="94">
        <f t="shared" si="352"/>
        <v>5</v>
      </c>
    </row>
    <row r="2734" spans="1:4">
      <c r="A2734" s="39" t="s">
        <v>26408</v>
      </c>
      <c r="B2734" s="39">
        <f>Matrix!$B$1681</f>
        <v>0</v>
      </c>
      <c r="C2734" s="39">
        <f t="shared" si="351"/>
        <v>5</v>
      </c>
      <c r="D2734" s="94">
        <f t="shared" si="352"/>
        <v>5</v>
      </c>
    </row>
    <row r="2735" spans="1:4">
      <c r="A2735" s="39" t="s">
        <v>26409</v>
      </c>
      <c r="B2735" s="39">
        <f>Matrix!$B$892</f>
        <v>0</v>
      </c>
      <c r="C2735" s="39">
        <f t="shared" si="351"/>
        <v>5</v>
      </c>
      <c r="D2735" s="94">
        <f t="shared" si="352"/>
        <v>5</v>
      </c>
    </row>
    <row r="2736" spans="1:4">
      <c r="A2736" s="39" t="s">
        <v>26410</v>
      </c>
      <c r="B2736" s="39">
        <f>Matrix!$B$6661</f>
        <v>0</v>
      </c>
      <c r="C2736" s="39">
        <f t="shared" si="351"/>
        <v>5</v>
      </c>
      <c r="D2736" s="94">
        <f t="shared" si="352"/>
        <v>5</v>
      </c>
    </row>
    <row r="2737" spans="1:4">
      <c r="A2737" s="39" t="s">
        <v>26411</v>
      </c>
      <c r="B2737" s="39">
        <f>Matrix!$B$1552</f>
        <v>0</v>
      </c>
      <c r="C2737" s="39">
        <f t="shared" si="351"/>
        <v>5</v>
      </c>
      <c r="D2737" s="94">
        <f t="shared" si="352"/>
        <v>5</v>
      </c>
    </row>
    <row r="2738" spans="1:4">
      <c r="A2738" s="39" t="s">
        <v>26412</v>
      </c>
      <c r="B2738" s="39">
        <f>Matrix!$B$888</f>
        <v>0</v>
      </c>
      <c r="C2738" s="39">
        <f t="shared" si="351"/>
        <v>5</v>
      </c>
      <c r="D2738" s="94">
        <f t="shared" si="352"/>
        <v>5</v>
      </c>
    </row>
    <row r="2739" spans="1:4">
      <c r="A2739" s="39" t="s">
        <v>26413</v>
      </c>
      <c r="B2739" s="39">
        <f>Matrix!$B$9520</f>
        <v>0</v>
      </c>
      <c r="C2739" s="39">
        <f t="shared" si="351"/>
        <v>5</v>
      </c>
      <c r="D2739" s="94">
        <f t="shared" si="352"/>
        <v>5</v>
      </c>
    </row>
    <row r="2740" spans="1:4">
      <c r="A2740" s="39" t="s">
        <v>26414</v>
      </c>
      <c r="B2740" s="39">
        <f>Matrix!$B$9513</f>
        <v>0</v>
      </c>
      <c r="C2740" s="39">
        <f t="shared" si="351"/>
        <v>5</v>
      </c>
      <c r="D2740" s="94">
        <f t="shared" si="352"/>
        <v>5</v>
      </c>
    </row>
    <row r="2741" spans="1:4">
      <c r="A2741" s="39" t="s">
        <v>26415</v>
      </c>
      <c r="B2741" s="39">
        <f>Matrix!$B$8369</f>
        <v>0</v>
      </c>
      <c r="C2741" s="39">
        <f t="shared" si="351"/>
        <v>5</v>
      </c>
      <c r="D2741" s="94">
        <f t="shared" si="352"/>
        <v>5</v>
      </c>
    </row>
    <row r="2742" spans="1:4">
      <c r="A2742" s="39" t="s">
        <v>26416</v>
      </c>
      <c r="B2742" s="39">
        <f>Matrix!$B$9390</f>
        <v>0</v>
      </c>
      <c r="C2742" s="39">
        <f t="shared" si="351"/>
        <v>5</v>
      </c>
      <c r="D2742" s="94">
        <f t="shared" si="352"/>
        <v>5</v>
      </c>
    </row>
    <row r="2743" spans="1:4">
      <c r="A2743" s="39" t="s">
        <v>26417</v>
      </c>
      <c r="B2743" s="39">
        <f>Matrix!$B$9488</f>
        <v>0</v>
      </c>
      <c r="C2743" s="39">
        <f t="shared" si="351"/>
        <v>5</v>
      </c>
      <c r="D2743" s="94">
        <f t="shared" si="352"/>
        <v>5</v>
      </c>
    </row>
    <row r="2744" spans="1:4">
      <c r="A2744" s="39" t="s">
        <v>26418</v>
      </c>
      <c r="B2744" s="39">
        <f>Matrix!$B$8348</f>
        <v>0</v>
      </c>
      <c r="C2744" s="39">
        <f t="shared" si="351"/>
        <v>5</v>
      </c>
      <c r="D2744" s="94">
        <f t="shared" si="352"/>
        <v>5</v>
      </c>
    </row>
    <row r="2745" spans="1:4">
      <c r="A2745" s="39" t="s">
        <v>26419</v>
      </c>
      <c r="B2745" s="39">
        <f>Matrix!$B$8359</f>
        <v>0</v>
      </c>
      <c r="C2745" s="39">
        <f t="shared" si="351"/>
        <v>5</v>
      </c>
      <c r="D2745" s="94">
        <f t="shared" si="352"/>
        <v>5</v>
      </c>
    </row>
    <row r="2746" spans="1:4">
      <c r="A2746" s="39" t="s">
        <v>26420</v>
      </c>
      <c r="B2746" s="39">
        <f>Matrix!$B$8370</f>
        <v>0</v>
      </c>
      <c r="C2746" s="39">
        <f t="shared" si="351"/>
        <v>5</v>
      </c>
      <c r="D2746" s="94">
        <f t="shared" si="352"/>
        <v>5</v>
      </c>
    </row>
    <row r="2747" spans="1:4">
      <c r="A2747" s="39" t="s">
        <v>26421</v>
      </c>
      <c r="B2747" s="39">
        <f>Matrix!$B$9571</f>
        <v>0</v>
      </c>
      <c r="C2747" s="39">
        <f t="shared" si="351"/>
        <v>5</v>
      </c>
      <c r="D2747" s="94">
        <f t="shared" si="352"/>
        <v>5</v>
      </c>
    </row>
    <row r="2748" spans="1:4">
      <c r="A2748" s="39" t="s">
        <v>26422</v>
      </c>
      <c r="B2748" s="39">
        <f>Matrix!$B$8344</f>
        <v>0</v>
      </c>
      <c r="C2748" s="39">
        <f t="shared" si="351"/>
        <v>5</v>
      </c>
      <c r="D2748" s="94">
        <f t="shared" si="352"/>
        <v>5</v>
      </c>
    </row>
    <row r="2749" spans="1:4">
      <c r="A2749" s="39" t="s">
        <v>26423</v>
      </c>
      <c r="B2749" s="39">
        <f>Matrix!$B$8312</f>
        <v>0</v>
      </c>
      <c r="C2749" s="39">
        <f t="shared" si="351"/>
        <v>5</v>
      </c>
      <c r="D2749" s="94">
        <f t="shared" si="352"/>
        <v>5</v>
      </c>
    </row>
    <row r="2750" spans="1:4">
      <c r="A2750" s="39" t="s">
        <v>26424</v>
      </c>
      <c r="B2750" s="39">
        <f>Matrix!$B$1682</f>
        <v>0</v>
      </c>
      <c r="C2750" s="39">
        <f t="shared" si="351"/>
        <v>5</v>
      </c>
      <c r="D2750" s="94">
        <f t="shared" si="352"/>
        <v>5</v>
      </c>
    </row>
    <row r="2751" spans="1:4">
      <c r="A2751" s="39" t="s">
        <v>26425</v>
      </c>
      <c r="B2751" s="39">
        <f>Matrix!$B$8322</f>
        <v>0</v>
      </c>
      <c r="C2751" s="39">
        <f t="shared" si="351"/>
        <v>5</v>
      </c>
      <c r="D2751" s="94">
        <f t="shared" si="352"/>
        <v>5</v>
      </c>
    </row>
    <row r="2752" spans="1:4">
      <c r="A2752" s="39" t="s">
        <v>26426</v>
      </c>
      <c r="B2752" s="39">
        <f>Matrix!$B$2345</f>
        <v>0</v>
      </c>
      <c r="C2752" s="39">
        <f t="shared" si="351"/>
        <v>5</v>
      </c>
      <c r="D2752" s="94">
        <f t="shared" si="352"/>
        <v>5</v>
      </c>
    </row>
    <row r="2753" spans="1:4">
      <c r="A2753" s="39" t="s">
        <v>26427</v>
      </c>
    </row>
    <row r="2754" spans="1:4">
      <c r="A2754" s="39" t="s">
        <v>26428</v>
      </c>
      <c r="B2754" s="39">
        <f>Matrix!$B$8268</f>
        <v>0</v>
      </c>
      <c r="C2754" s="39">
        <f t="shared" ref="C2754:C2797" si="353">ROUNDUP(ABS(75-B2754)/(Base_Value)*allergy_factor,1)</f>
        <v>5</v>
      </c>
      <c r="D2754" s="94">
        <f t="shared" ref="D2754:D2797" si="354">IF(C2754&gt;Max_Value,Max_Value,IF(C2754&lt;0,0,C2754))</f>
        <v>5</v>
      </c>
    </row>
    <row r="2755" spans="1:4">
      <c r="A2755" s="39" t="s">
        <v>26429</v>
      </c>
      <c r="B2755" s="39">
        <f>Matrix!$B$8274</f>
        <v>0</v>
      </c>
      <c r="C2755" s="39">
        <f t="shared" si="353"/>
        <v>5</v>
      </c>
      <c r="D2755" s="94">
        <f t="shared" si="354"/>
        <v>5</v>
      </c>
    </row>
    <row r="2756" spans="1:4">
      <c r="A2756" s="39" t="s">
        <v>26430</v>
      </c>
      <c r="B2756" s="39">
        <f>Matrix!$B$1653</f>
        <v>0</v>
      </c>
      <c r="C2756" s="39">
        <f t="shared" si="353"/>
        <v>5</v>
      </c>
      <c r="D2756" s="94">
        <f t="shared" si="354"/>
        <v>5</v>
      </c>
    </row>
    <row r="2757" spans="1:4">
      <c r="A2757" s="39" t="s">
        <v>26431</v>
      </c>
      <c r="B2757" s="39">
        <f>Matrix!$B$1551</f>
        <v>0</v>
      </c>
      <c r="C2757" s="39">
        <f t="shared" si="353"/>
        <v>5</v>
      </c>
      <c r="D2757" s="94">
        <f t="shared" si="354"/>
        <v>5</v>
      </c>
    </row>
    <row r="2758" spans="1:4">
      <c r="A2758" s="39" t="s">
        <v>26432</v>
      </c>
      <c r="B2758" s="39">
        <f>Matrix!$B$1700</f>
        <v>0</v>
      </c>
      <c r="C2758" s="39">
        <f t="shared" si="353"/>
        <v>5</v>
      </c>
      <c r="D2758" s="94">
        <f t="shared" si="354"/>
        <v>5</v>
      </c>
    </row>
    <row r="2759" spans="1:4">
      <c r="A2759" s="39" t="s">
        <v>26433</v>
      </c>
      <c r="B2759" s="39">
        <f>Matrix!$B$1519</f>
        <v>0</v>
      </c>
      <c r="C2759" s="39">
        <f t="shared" si="353"/>
        <v>5</v>
      </c>
      <c r="D2759" s="94">
        <f t="shared" si="354"/>
        <v>5</v>
      </c>
    </row>
    <row r="2760" spans="1:4">
      <c r="A2760" s="39" t="s">
        <v>26434</v>
      </c>
      <c r="B2760" s="39">
        <f>Matrix!$B$1561</f>
        <v>0</v>
      </c>
      <c r="C2760" s="39">
        <f t="shared" si="353"/>
        <v>5</v>
      </c>
      <c r="D2760" s="94">
        <f t="shared" si="354"/>
        <v>5</v>
      </c>
    </row>
    <row r="2761" spans="1:4">
      <c r="A2761" s="39" t="s">
        <v>26435</v>
      </c>
      <c r="B2761" s="39">
        <f>Matrix!$B$1667</f>
        <v>0</v>
      </c>
      <c r="C2761" s="39">
        <f t="shared" si="353"/>
        <v>5</v>
      </c>
      <c r="D2761" s="94">
        <f t="shared" si="354"/>
        <v>5</v>
      </c>
    </row>
    <row r="2762" spans="1:4">
      <c r="A2762" s="39" t="s">
        <v>26436</v>
      </c>
      <c r="B2762" s="39">
        <f>Matrix!$B$8290</f>
        <v>0</v>
      </c>
      <c r="C2762" s="39">
        <f t="shared" si="353"/>
        <v>5</v>
      </c>
      <c r="D2762" s="94">
        <f t="shared" si="354"/>
        <v>5</v>
      </c>
    </row>
    <row r="2763" spans="1:4">
      <c r="A2763" s="39" t="s">
        <v>26437</v>
      </c>
      <c r="B2763" s="39">
        <f>Matrix!$B$8273</f>
        <v>0</v>
      </c>
      <c r="C2763" s="39">
        <f t="shared" si="353"/>
        <v>5</v>
      </c>
      <c r="D2763" s="94">
        <f t="shared" si="354"/>
        <v>5</v>
      </c>
    </row>
    <row r="2764" spans="1:4">
      <c r="A2764" s="39" t="s">
        <v>26438</v>
      </c>
      <c r="B2764" s="39">
        <f>Matrix!$B$814</f>
        <v>0</v>
      </c>
      <c r="C2764" s="39">
        <f t="shared" si="353"/>
        <v>5</v>
      </c>
      <c r="D2764" s="94">
        <f t="shared" si="354"/>
        <v>5</v>
      </c>
    </row>
    <row r="2765" spans="1:4">
      <c r="A2765" s="39" t="s">
        <v>26439</v>
      </c>
      <c r="B2765" s="39">
        <f>Matrix!$B$8269</f>
        <v>0</v>
      </c>
      <c r="C2765" s="39">
        <f t="shared" si="353"/>
        <v>5</v>
      </c>
      <c r="D2765" s="94">
        <f t="shared" si="354"/>
        <v>5</v>
      </c>
    </row>
    <row r="2766" spans="1:4">
      <c r="A2766" s="39" t="s">
        <v>26440</v>
      </c>
      <c r="B2766" s="39">
        <f>Matrix!$B$8287</f>
        <v>0</v>
      </c>
      <c r="C2766" s="39">
        <f t="shared" si="353"/>
        <v>5</v>
      </c>
      <c r="D2766" s="94">
        <f t="shared" si="354"/>
        <v>5</v>
      </c>
    </row>
    <row r="2767" spans="1:4">
      <c r="A2767" s="39" t="s">
        <v>26441</v>
      </c>
      <c r="B2767" s="39">
        <f>Matrix!$B$856</f>
        <v>0</v>
      </c>
      <c r="C2767" s="39">
        <f t="shared" si="353"/>
        <v>5</v>
      </c>
      <c r="D2767" s="94">
        <f t="shared" si="354"/>
        <v>5</v>
      </c>
    </row>
    <row r="2768" spans="1:4">
      <c r="A2768" s="39" t="s">
        <v>26442</v>
      </c>
      <c r="B2768" s="39">
        <f>Matrix!$B$810</f>
        <v>0</v>
      </c>
      <c r="C2768" s="39">
        <f t="shared" si="353"/>
        <v>5</v>
      </c>
      <c r="D2768" s="94">
        <f t="shared" si="354"/>
        <v>5</v>
      </c>
    </row>
    <row r="2769" spans="1:4">
      <c r="A2769" s="39" t="s">
        <v>26443</v>
      </c>
      <c r="B2769" s="39">
        <f>Matrix!$B$8275</f>
        <v>0</v>
      </c>
      <c r="C2769" s="39">
        <f t="shared" si="353"/>
        <v>5</v>
      </c>
      <c r="D2769" s="94">
        <f t="shared" si="354"/>
        <v>5</v>
      </c>
    </row>
    <row r="2770" spans="1:4">
      <c r="A2770" s="39" t="s">
        <v>26444</v>
      </c>
      <c r="B2770" s="39">
        <f>Matrix!$B$1570</f>
        <v>0</v>
      </c>
      <c r="C2770" s="39">
        <f t="shared" si="353"/>
        <v>5</v>
      </c>
      <c r="D2770" s="94">
        <f t="shared" si="354"/>
        <v>5</v>
      </c>
    </row>
    <row r="2771" spans="1:4">
      <c r="A2771" s="39" t="s">
        <v>26445</v>
      </c>
      <c r="B2771" s="39">
        <f>Matrix!$B$1674</f>
        <v>0</v>
      </c>
      <c r="C2771" s="39">
        <f t="shared" si="353"/>
        <v>5</v>
      </c>
      <c r="D2771" s="94">
        <f t="shared" si="354"/>
        <v>5</v>
      </c>
    </row>
    <row r="2772" spans="1:4">
      <c r="A2772" s="39" t="s">
        <v>26446</v>
      </c>
      <c r="B2772" s="39">
        <f>Matrix!$B$884</f>
        <v>0</v>
      </c>
      <c r="C2772" s="39">
        <f t="shared" si="353"/>
        <v>5</v>
      </c>
      <c r="D2772" s="94">
        <f t="shared" si="354"/>
        <v>5</v>
      </c>
    </row>
    <row r="2773" spans="1:4">
      <c r="A2773" s="39" t="s">
        <v>26447</v>
      </c>
      <c r="B2773" s="39">
        <f>Matrix!$B$1701</f>
        <v>0</v>
      </c>
      <c r="C2773" s="39">
        <f t="shared" si="353"/>
        <v>5</v>
      </c>
      <c r="D2773" s="94">
        <f t="shared" si="354"/>
        <v>5</v>
      </c>
    </row>
    <row r="2774" spans="1:4">
      <c r="A2774" s="39" t="s">
        <v>26448</v>
      </c>
      <c r="B2774" s="39">
        <f>Matrix!$B$8299</f>
        <v>0</v>
      </c>
      <c r="C2774" s="39">
        <f t="shared" si="353"/>
        <v>5</v>
      </c>
      <c r="D2774" s="94">
        <f t="shared" si="354"/>
        <v>5</v>
      </c>
    </row>
    <row r="2775" spans="1:4">
      <c r="A2775" s="39" t="s">
        <v>11666</v>
      </c>
      <c r="B2775" s="39">
        <f>Matrix!$B$3793</f>
        <v>0</v>
      </c>
      <c r="C2775" s="39">
        <f t="shared" si="353"/>
        <v>5</v>
      </c>
      <c r="D2775" s="94">
        <f t="shared" si="354"/>
        <v>5</v>
      </c>
    </row>
    <row r="2776" spans="1:4">
      <c r="A2776" s="39" t="s">
        <v>11926</v>
      </c>
      <c r="B2776" s="39">
        <f>Matrix!$B$8270</f>
        <v>0</v>
      </c>
      <c r="C2776" s="39">
        <f t="shared" si="353"/>
        <v>5</v>
      </c>
      <c r="D2776" s="94">
        <f t="shared" si="354"/>
        <v>5</v>
      </c>
    </row>
    <row r="2777" spans="1:4">
      <c r="A2777" s="39" t="s">
        <v>26449</v>
      </c>
      <c r="B2777" s="39">
        <f>Matrix!$B$8284</f>
        <v>0</v>
      </c>
      <c r="C2777" s="39">
        <f t="shared" si="353"/>
        <v>5</v>
      </c>
      <c r="D2777" s="94">
        <f t="shared" si="354"/>
        <v>5</v>
      </c>
    </row>
    <row r="2778" spans="1:4">
      <c r="A2778" s="39" t="s">
        <v>26450</v>
      </c>
      <c r="B2778" s="39">
        <f>Matrix!$B$1524</f>
        <v>0</v>
      </c>
      <c r="C2778" s="39">
        <f t="shared" si="353"/>
        <v>5</v>
      </c>
      <c r="D2778" s="94">
        <f t="shared" si="354"/>
        <v>5</v>
      </c>
    </row>
    <row r="2779" spans="1:4">
      <c r="A2779" s="39" t="s">
        <v>26451</v>
      </c>
      <c r="B2779" s="39">
        <f>Matrix!$B$9392</f>
        <v>0</v>
      </c>
      <c r="C2779" s="39">
        <f t="shared" si="353"/>
        <v>5</v>
      </c>
      <c r="D2779" s="94">
        <f t="shared" si="354"/>
        <v>5</v>
      </c>
    </row>
    <row r="2780" spans="1:4">
      <c r="A2780" s="39" t="s">
        <v>26452</v>
      </c>
      <c r="B2780" s="39">
        <f>Matrix!$B$1615</f>
        <v>0</v>
      </c>
      <c r="C2780" s="39">
        <f t="shared" si="353"/>
        <v>5</v>
      </c>
      <c r="D2780" s="94">
        <f t="shared" si="354"/>
        <v>5</v>
      </c>
    </row>
    <row r="2781" spans="1:4">
      <c r="A2781" s="39" t="s">
        <v>26453</v>
      </c>
      <c r="B2781" s="39">
        <f>Matrix!$B$8350</f>
        <v>0</v>
      </c>
      <c r="C2781" s="39">
        <f t="shared" si="353"/>
        <v>5</v>
      </c>
      <c r="D2781" s="94">
        <f t="shared" si="354"/>
        <v>5</v>
      </c>
    </row>
    <row r="2782" spans="1:4">
      <c r="A2782" s="39" t="s">
        <v>26454</v>
      </c>
      <c r="B2782" s="39">
        <f>Matrix!$B$9483</f>
        <v>0</v>
      </c>
      <c r="C2782" s="39">
        <f t="shared" si="353"/>
        <v>5</v>
      </c>
      <c r="D2782" s="94">
        <f t="shared" si="354"/>
        <v>5</v>
      </c>
    </row>
    <row r="2783" spans="1:4">
      <c r="A2783" s="39" t="s">
        <v>26455</v>
      </c>
      <c r="B2783" s="39">
        <f>Matrix!$B$1527</f>
        <v>0</v>
      </c>
      <c r="C2783" s="39">
        <f t="shared" si="353"/>
        <v>5</v>
      </c>
      <c r="D2783" s="94">
        <f t="shared" si="354"/>
        <v>5</v>
      </c>
    </row>
    <row r="2784" spans="1:4">
      <c r="A2784" s="39" t="s">
        <v>26456</v>
      </c>
      <c r="B2784" s="39">
        <f>Matrix!$B$8278</f>
        <v>0</v>
      </c>
      <c r="C2784" s="39">
        <f t="shared" si="353"/>
        <v>5</v>
      </c>
      <c r="D2784" s="94">
        <f t="shared" si="354"/>
        <v>5</v>
      </c>
    </row>
    <row r="2785" spans="1:4">
      <c r="A2785" s="39" t="s">
        <v>26457</v>
      </c>
      <c r="B2785" s="39">
        <f>Matrix!$B$898</f>
        <v>0</v>
      </c>
      <c r="C2785" s="39">
        <f t="shared" si="353"/>
        <v>5</v>
      </c>
      <c r="D2785" s="94">
        <f t="shared" si="354"/>
        <v>5</v>
      </c>
    </row>
    <row r="2786" spans="1:4">
      <c r="A2786" s="39" t="s">
        <v>26458</v>
      </c>
      <c r="B2786" s="39">
        <f>Matrix!$B$9558</f>
        <v>0</v>
      </c>
      <c r="C2786" s="39">
        <f t="shared" si="353"/>
        <v>5</v>
      </c>
      <c r="D2786" s="94">
        <f t="shared" si="354"/>
        <v>5</v>
      </c>
    </row>
    <row r="2787" spans="1:4">
      <c r="A2787" s="39" t="s">
        <v>26459</v>
      </c>
      <c r="B2787" s="39">
        <f>Matrix!$B$1614</f>
        <v>0</v>
      </c>
      <c r="C2787" s="39">
        <f t="shared" si="353"/>
        <v>5</v>
      </c>
      <c r="D2787" s="94">
        <f t="shared" si="354"/>
        <v>5</v>
      </c>
    </row>
    <row r="2788" spans="1:4">
      <c r="A2788" s="39" t="s">
        <v>26460</v>
      </c>
      <c r="B2788" s="39">
        <f>Matrix!$B$9536</f>
        <v>0</v>
      </c>
      <c r="C2788" s="39">
        <f t="shared" si="353"/>
        <v>5</v>
      </c>
      <c r="D2788" s="94">
        <f t="shared" si="354"/>
        <v>5</v>
      </c>
    </row>
    <row r="2789" spans="1:4">
      <c r="A2789" s="39" t="s">
        <v>26461</v>
      </c>
      <c r="B2789" s="39">
        <f>Matrix!$B$9057</f>
        <v>0</v>
      </c>
      <c r="C2789" s="39">
        <f t="shared" si="353"/>
        <v>5</v>
      </c>
      <c r="D2789" s="94">
        <f t="shared" si="354"/>
        <v>5</v>
      </c>
    </row>
    <row r="2790" spans="1:4">
      <c r="A2790" s="39" t="s">
        <v>26462</v>
      </c>
      <c r="B2790" s="39">
        <f>Matrix!$B$8291</f>
        <v>0</v>
      </c>
      <c r="C2790" s="39">
        <f t="shared" si="353"/>
        <v>5</v>
      </c>
      <c r="D2790" s="94">
        <f t="shared" si="354"/>
        <v>5</v>
      </c>
    </row>
    <row r="2791" spans="1:4">
      <c r="A2791" s="39" t="s">
        <v>26463</v>
      </c>
      <c r="B2791" s="39">
        <f>Matrix!$B$1675</f>
        <v>0</v>
      </c>
      <c r="C2791" s="39">
        <f t="shared" si="353"/>
        <v>5</v>
      </c>
      <c r="D2791" s="94">
        <f t="shared" si="354"/>
        <v>5</v>
      </c>
    </row>
    <row r="2792" spans="1:4">
      <c r="A2792" s="39" t="s">
        <v>26464</v>
      </c>
      <c r="B2792" s="39">
        <f>Matrix!$B$4560</f>
        <v>0</v>
      </c>
      <c r="C2792" s="39">
        <f t="shared" si="353"/>
        <v>5</v>
      </c>
      <c r="D2792" s="94">
        <f t="shared" si="354"/>
        <v>5</v>
      </c>
    </row>
    <row r="2793" spans="1:4">
      <c r="A2793" s="39" t="s">
        <v>26465</v>
      </c>
      <c r="B2793" s="39">
        <f>Matrix!$B$1611</f>
        <v>0</v>
      </c>
      <c r="C2793" s="39">
        <f t="shared" si="353"/>
        <v>5</v>
      </c>
      <c r="D2793" s="94">
        <f t="shared" si="354"/>
        <v>5</v>
      </c>
    </row>
    <row r="2794" spans="1:4">
      <c r="A2794" s="39" t="s">
        <v>26466</v>
      </c>
      <c r="B2794" s="39">
        <f>Matrix!$B$8331</f>
        <v>0</v>
      </c>
      <c r="C2794" s="39">
        <f t="shared" si="353"/>
        <v>5</v>
      </c>
      <c r="D2794" s="94">
        <f t="shared" si="354"/>
        <v>5</v>
      </c>
    </row>
    <row r="2795" spans="1:4">
      <c r="A2795" s="39" t="s">
        <v>26467</v>
      </c>
      <c r="B2795" s="39">
        <f>Matrix!$B$9385</f>
        <v>0</v>
      </c>
      <c r="C2795" s="39">
        <f t="shared" si="353"/>
        <v>5</v>
      </c>
      <c r="D2795" s="94">
        <f t="shared" si="354"/>
        <v>5</v>
      </c>
    </row>
    <row r="2796" spans="1:4">
      <c r="A2796" s="39" t="s">
        <v>26468</v>
      </c>
      <c r="B2796" s="39">
        <f>Matrix!$B$8342</f>
        <v>0</v>
      </c>
      <c r="C2796" s="39">
        <f t="shared" si="353"/>
        <v>5</v>
      </c>
      <c r="D2796" s="94">
        <f t="shared" si="354"/>
        <v>5</v>
      </c>
    </row>
    <row r="2797" spans="1:4">
      <c r="A2797" s="39" t="s">
        <v>26469</v>
      </c>
      <c r="B2797" s="39">
        <f>Matrix!$B$9386</f>
        <v>0</v>
      </c>
      <c r="C2797" s="39">
        <f t="shared" si="353"/>
        <v>5</v>
      </c>
      <c r="D2797" s="94">
        <f t="shared" si="354"/>
        <v>5</v>
      </c>
    </row>
    <row r="2798" spans="1:4">
      <c r="A2798" s="39" t="s">
        <v>26470</v>
      </c>
    </row>
    <row r="2799" spans="1:4">
      <c r="A2799" s="39" t="s">
        <v>11680</v>
      </c>
      <c r="B2799" s="39">
        <f>Matrix!$B$8265</f>
        <v>0</v>
      </c>
      <c r="C2799" s="39">
        <f t="shared" ref="C2799:C2814" si="355">ROUNDUP(ABS(75-B2799)/(Base_Value)*allergy_factor,1)</f>
        <v>5</v>
      </c>
      <c r="D2799" s="94">
        <f t="shared" ref="D2799:D2814" si="356">IF(C2799&gt;Max_Value,Max_Value,IF(C2799&lt;0,0,C2799))</f>
        <v>5</v>
      </c>
    </row>
    <row r="2800" spans="1:4">
      <c r="A2800" s="39" t="s">
        <v>26471</v>
      </c>
      <c r="B2800" s="39">
        <f>Matrix!$B$8292</f>
        <v>0</v>
      </c>
      <c r="C2800" s="39">
        <f t="shared" si="355"/>
        <v>5</v>
      </c>
      <c r="D2800" s="94">
        <f t="shared" si="356"/>
        <v>5</v>
      </c>
    </row>
    <row r="2801" spans="1:4">
      <c r="A2801" s="39" t="s">
        <v>26472</v>
      </c>
      <c r="B2801" s="39">
        <f>Matrix!$B$868</f>
        <v>0</v>
      </c>
      <c r="C2801" s="39">
        <f t="shared" si="355"/>
        <v>5</v>
      </c>
      <c r="D2801" s="94">
        <f t="shared" si="356"/>
        <v>5</v>
      </c>
    </row>
    <row r="2802" spans="1:4">
      <c r="A2802" s="39" t="s">
        <v>26473</v>
      </c>
      <c r="B2802" s="39">
        <f>Matrix!$B$79</f>
        <v>0</v>
      </c>
      <c r="C2802" s="39">
        <f t="shared" si="355"/>
        <v>5</v>
      </c>
      <c r="D2802" s="94">
        <f t="shared" si="356"/>
        <v>5</v>
      </c>
    </row>
    <row r="2803" spans="1:4">
      <c r="A2803" s="39" t="s">
        <v>26474</v>
      </c>
      <c r="B2803" s="39">
        <f>Matrix!$B$834</f>
        <v>0</v>
      </c>
      <c r="C2803" s="39">
        <f t="shared" si="355"/>
        <v>5</v>
      </c>
      <c r="D2803" s="94">
        <f t="shared" si="356"/>
        <v>5</v>
      </c>
    </row>
    <row r="2804" spans="1:4">
      <c r="A2804" s="39" t="s">
        <v>26475</v>
      </c>
      <c r="B2804" s="39">
        <f>Matrix!$B$8339</f>
        <v>0</v>
      </c>
      <c r="C2804" s="39">
        <f t="shared" si="355"/>
        <v>5</v>
      </c>
      <c r="D2804" s="94">
        <f t="shared" si="356"/>
        <v>5</v>
      </c>
    </row>
    <row r="2805" spans="1:4">
      <c r="A2805" s="39" t="s">
        <v>26476</v>
      </c>
      <c r="B2805" s="39">
        <f>Matrix!$B$9543</f>
        <v>0</v>
      </c>
      <c r="C2805" s="39">
        <f t="shared" si="355"/>
        <v>5</v>
      </c>
      <c r="D2805" s="94">
        <f t="shared" si="356"/>
        <v>5</v>
      </c>
    </row>
    <row r="2806" spans="1:4">
      <c r="A2806" s="39" t="s">
        <v>11877</v>
      </c>
      <c r="B2806" s="39">
        <f>Matrix!$B$4513</f>
        <v>0</v>
      </c>
      <c r="C2806" s="39">
        <f t="shared" si="355"/>
        <v>5</v>
      </c>
      <c r="D2806" s="94">
        <f t="shared" si="356"/>
        <v>5</v>
      </c>
    </row>
    <row r="2807" spans="1:4">
      <c r="A2807" s="39" t="s">
        <v>26477</v>
      </c>
      <c r="B2807" s="39">
        <f>Matrix!$B$8311</f>
        <v>0</v>
      </c>
      <c r="C2807" s="39">
        <f t="shared" si="355"/>
        <v>5</v>
      </c>
      <c r="D2807" s="94">
        <f t="shared" si="356"/>
        <v>5</v>
      </c>
    </row>
    <row r="2808" spans="1:4">
      <c r="A2808" s="39" t="s">
        <v>26478</v>
      </c>
      <c r="B2808" s="39">
        <f>Matrix!$B$8357</f>
        <v>0</v>
      </c>
      <c r="C2808" s="39">
        <f t="shared" si="355"/>
        <v>5</v>
      </c>
      <c r="D2808" s="94">
        <f t="shared" si="356"/>
        <v>5</v>
      </c>
    </row>
    <row r="2809" spans="1:4">
      <c r="A2809" s="39" t="s">
        <v>26479</v>
      </c>
      <c r="B2809" s="39">
        <f>Matrix!$B$1510</f>
        <v>0</v>
      </c>
      <c r="C2809" s="39">
        <f t="shared" si="355"/>
        <v>5</v>
      </c>
      <c r="D2809" s="94">
        <f t="shared" si="356"/>
        <v>5</v>
      </c>
    </row>
    <row r="2810" spans="1:4">
      <c r="A2810" s="39" t="s">
        <v>26480</v>
      </c>
      <c r="B2810" s="39">
        <f>Matrix!$B$8286</f>
        <v>0</v>
      </c>
      <c r="C2810" s="39">
        <f t="shared" si="355"/>
        <v>5</v>
      </c>
      <c r="D2810" s="94">
        <f t="shared" si="356"/>
        <v>5</v>
      </c>
    </row>
    <row r="2811" spans="1:4">
      <c r="A2811" s="39" t="s">
        <v>11574</v>
      </c>
      <c r="B2811" s="39">
        <f>Matrix!$B$8374</f>
        <v>0</v>
      </c>
      <c r="C2811" s="39">
        <f t="shared" si="355"/>
        <v>5</v>
      </c>
      <c r="D2811" s="94">
        <f t="shared" si="356"/>
        <v>5</v>
      </c>
    </row>
    <row r="2812" spans="1:4">
      <c r="A2812" s="39" t="s">
        <v>26481</v>
      </c>
      <c r="B2812" s="39">
        <f>Matrix!$B$1693</f>
        <v>0</v>
      </c>
      <c r="C2812" s="39">
        <f t="shared" si="355"/>
        <v>5</v>
      </c>
      <c r="D2812" s="94">
        <f t="shared" si="356"/>
        <v>5</v>
      </c>
    </row>
    <row r="2813" spans="1:4">
      <c r="A2813" s="39" t="s">
        <v>26482</v>
      </c>
      <c r="B2813" s="39">
        <f>Matrix!$B$4762</f>
        <v>0</v>
      </c>
      <c r="C2813" s="39">
        <f t="shared" si="355"/>
        <v>5</v>
      </c>
      <c r="D2813" s="94">
        <f t="shared" si="356"/>
        <v>5</v>
      </c>
    </row>
    <row r="2814" spans="1:4">
      <c r="A2814" s="39" t="s">
        <v>26483</v>
      </c>
      <c r="B2814" s="39">
        <f>Matrix!$B$284</f>
        <v>0</v>
      </c>
      <c r="C2814" s="39">
        <f t="shared" si="355"/>
        <v>5</v>
      </c>
      <c r="D2814" s="94">
        <f t="shared" si="356"/>
        <v>5</v>
      </c>
    </row>
    <row r="2815" spans="1:4">
      <c r="A2815" s="39" t="s">
        <v>26484</v>
      </c>
    </row>
    <row r="2816" spans="1:4">
      <c r="A2816" s="39" t="s">
        <v>26485</v>
      </c>
      <c r="B2816" s="39">
        <f>Matrix!$B$8266</f>
        <v>0</v>
      </c>
      <c r="C2816" s="39">
        <f t="shared" ref="C2816:C2847" si="357">ROUNDUP(ABS(75-B2816)/(Base_Value)*allergy_factor,1)</f>
        <v>5</v>
      </c>
      <c r="D2816" s="94">
        <f t="shared" ref="D2816:D2847" si="358">IF(C2816&gt;Max_Value,Max_Value,IF(C2816&lt;0,0,C2816))</f>
        <v>5</v>
      </c>
    </row>
    <row r="2817" spans="1:4">
      <c r="A2817" s="39" t="s">
        <v>26486</v>
      </c>
      <c r="B2817" s="39">
        <f>Matrix!$B$8318</f>
        <v>0</v>
      </c>
      <c r="C2817" s="39">
        <f t="shared" si="357"/>
        <v>5</v>
      </c>
      <c r="D2817" s="94">
        <f t="shared" si="358"/>
        <v>5</v>
      </c>
    </row>
    <row r="2818" spans="1:4">
      <c r="A2818" s="39" t="s">
        <v>26487</v>
      </c>
      <c r="B2818" s="39">
        <f>Matrix!$B$8332</f>
        <v>0</v>
      </c>
      <c r="C2818" s="39">
        <f t="shared" si="357"/>
        <v>5</v>
      </c>
      <c r="D2818" s="94">
        <f t="shared" si="358"/>
        <v>5</v>
      </c>
    </row>
    <row r="2819" spans="1:4">
      <c r="A2819" s="39" t="s">
        <v>26488</v>
      </c>
      <c r="B2819" s="39">
        <f>Matrix!$B$4955</f>
        <v>0</v>
      </c>
      <c r="C2819" s="39">
        <f t="shared" si="357"/>
        <v>5</v>
      </c>
      <c r="D2819" s="94">
        <f t="shared" si="358"/>
        <v>5</v>
      </c>
    </row>
    <row r="2820" spans="1:4">
      <c r="A2820" s="39" t="s">
        <v>26489</v>
      </c>
      <c r="B2820" s="39">
        <f>Matrix!$B$5125</f>
        <v>0</v>
      </c>
      <c r="C2820" s="39">
        <f t="shared" si="357"/>
        <v>5</v>
      </c>
      <c r="D2820" s="94">
        <f t="shared" si="358"/>
        <v>5</v>
      </c>
    </row>
    <row r="2821" spans="1:4">
      <c r="A2821" s="39" t="s">
        <v>26490</v>
      </c>
      <c r="B2821" s="39">
        <f>Matrix!$B$8330</f>
        <v>0</v>
      </c>
      <c r="C2821" s="39">
        <f t="shared" si="357"/>
        <v>5</v>
      </c>
      <c r="D2821" s="94">
        <f t="shared" si="358"/>
        <v>5</v>
      </c>
    </row>
    <row r="2822" spans="1:4">
      <c r="A2822" s="39" t="s">
        <v>26491</v>
      </c>
      <c r="B2822" s="39">
        <f>Matrix!$B$9503</f>
        <v>0</v>
      </c>
      <c r="C2822" s="39">
        <f t="shared" si="357"/>
        <v>5</v>
      </c>
      <c r="D2822" s="94">
        <f t="shared" si="358"/>
        <v>5</v>
      </c>
    </row>
    <row r="2823" spans="1:4">
      <c r="A2823" s="39" t="s">
        <v>26492</v>
      </c>
      <c r="B2823" s="39">
        <f>Matrix!$B$1636</f>
        <v>0</v>
      </c>
      <c r="C2823" s="39">
        <f t="shared" si="357"/>
        <v>5</v>
      </c>
      <c r="D2823" s="94">
        <f t="shared" si="358"/>
        <v>5</v>
      </c>
    </row>
    <row r="2824" spans="1:4">
      <c r="A2824" s="39" t="s">
        <v>11872</v>
      </c>
      <c r="B2824" s="39">
        <f>Matrix!$B$8267</f>
        <v>0</v>
      </c>
      <c r="C2824" s="39">
        <f t="shared" si="357"/>
        <v>5</v>
      </c>
      <c r="D2824" s="94">
        <f t="shared" si="358"/>
        <v>5</v>
      </c>
    </row>
    <row r="2825" spans="1:4">
      <c r="A2825" s="39" t="s">
        <v>26493</v>
      </c>
      <c r="B2825" s="39">
        <f>Matrix!$B$8315</f>
        <v>0</v>
      </c>
      <c r="C2825" s="39">
        <f t="shared" si="357"/>
        <v>5</v>
      </c>
      <c r="D2825" s="94">
        <f t="shared" si="358"/>
        <v>5</v>
      </c>
    </row>
    <row r="2826" spans="1:4">
      <c r="A2826" s="39" t="s">
        <v>11892</v>
      </c>
      <c r="B2826" s="39">
        <f>Matrix!$B$8309</f>
        <v>0</v>
      </c>
      <c r="C2826" s="39">
        <f t="shared" si="357"/>
        <v>5</v>
      </c>
      <c r="D2826" s="94">
        <f t="shared" si="358"/>
        <v>5</v>
      </c>
    </row>
    <row r="2827" spans="1:4">
      <c r="A2827" s="39" t="s">
        <v>26494</v>
      </c>
      <c r="B2827" s="39">
        <f>Matrix!$B$8324</f>
        <v>0</v>
      </c>
      <c r="C2827" s="39">
        <f t="shared" si="357"/>
        <v>5</v>
      </c>
      <c r="D2827" s="94">
        <f t="shared" si="358"/>
        <v>5</v>
      </c>
    </row>
    <row r="2828" spans="1:4">
      <c r="A2828" s="39" t="s">
        <v>26495</v>
      </c>
      <c r="B2828" s="39">
        <f>Matrix!$B$1555</f>
        <v>0</v>
      </c>
      <c r="C2828" s="39">
        <f t="shared" si="357"/>
        <v>5</v>
      </c>
      <c r="D2828" s="94">
        <f t="shared" si="358"/>
        <v>5</v>
      </c>
    </row>
    <row r="2829" spans="1:4">
      <c r="A2829" s="39" t="s">
        <v>26496</v>
      </c>
      <c r="B2829" s="39">
        <f>Matrix!$B$8293</f>
        <v>0</v>
      </c>
      <c r="C2829" s="39">
        <f t="shared" si="357"/>
        <v>5</v>
      </c>
      <c r="D2829" s="94">
        <f t="shared" si="358"/>
        <v>5</v>
      </c>
    </row>
    <row r="2830" spans="1:4">
      <c r="A2830" s="39" t="s">
        <v>26497</v>
      </c>
      <c r="B2830" s="39">
        <f>Matrix!$B$1654</f>
        <v>0</v>
      </c>
      <c r="C2830" s="39">
        <f t="shared" si="357"/>
        <v>5</v>
      </c>
      <c r="D2830" s="94">
        <f t="shared" si="358"/>
        <v>5</v>
      </c>
    </row>
    <row r="2831" spans="1:4">
      <c r="A2831" s="39" t="s">
        <v>26498</v>
      </c>
      <c r="B2831" s="39">
        <f>Matrix!$B$8363</f>
        <v>0</v>
      </c>
      <c r="C2831" s="39">
        <f t="shared" si="357"/>
        <v>5</v>
      </c>
      <c r="D2831" s="94">
        <f t="shared" si="358"/>
        <v>5</v>
      </c>
    </row>
    <row r="2832" spans="1:4">
      <c r="A2832" s="39" t="s">
        <v>26499</v>
      </c>
      <c r="B2832" s="39">
        <f>Matrix!$B$8271</f>
        <v>0</v>
      </c>
      <c r="C2832" s="39">
        <f t="shared" si="357"/>
        <v>5</v>
      </c>
      <c r="D2832" s="94">
        <f t="shared" si="358"/>
        <v>5</v>
      </c>
    </row>
    <row r="2833" spans="1:4">
      <c r="A2833" s="39" t="s">
        <v>11573</v>
      </c>
      <c r="B2833" s="39">
        <f>Matrix!$B$8308</f>
        <v>0</v>
      </c>
      <c r="C2833" s="39">
        <f t="shared" si="357"/>
        <v>5</v>
      </c>
      <c r="D2833" s="94">
        <f t="shared" si="358"/>
        <v>5</v>
      </c>
    </row>
    <row r="2834" spans="1:4">
      <c r="A2834" s="39" t="s">
        <v>26500</v>
      </c>
      <c r="B2834" s="39">
        <f>Matrix!$B$3025</f>
        <v>0</v>
      </c>
      <c r="C2834" s="39">
        <f t="shared" si="357"/>
        <v>5</v>
      </c>
      <c r="D2834" s="94">
        <f t="shared" si="358"/>
        <v>5</v>
      </c>
    </row>
    <row r="2835" spans="1:4">
      <c r="A2835" s="39" t="s">
        <v>26501</v>
      </c>
      <c r="B2835" s="39">
        <f>Matrix!$B$4804</f>
        <v>0</v>
      </c>
      <c r="C2835" s="39">
        <f t="shared" si="357"/>
        <v>5</v>
      </c>
      <c r="D2835" s="94">
        <f t="shared" si="358"/>
        <v>5</v>
      </c>
    </row>
    <row r="2836" spans="1:4">
      <c r="A2836" s="39" t="s">
        <v>26502</v>
      </c>
      <c r="B2836" s="39">
        <f>Matrix!$B$4630</f>
        <v>0</v>
      </c>
      <c r="C2836" s="39">
        <f t="shared" si="357"/>
        <v>5</v>
      </c>
      <c r="D2836" s="94">
        <f t="shared" si="358"/>
        <v>5</v>
      </c>
    </row>
    <row r="2837" spans="1:4">
      <c r="A2837" s="39" t="s">
        <v>26503</v>
      </c>
      <c r="B2837" s="39">
        <f>Matrix!$B$1606</f>
        <v>0</v>
      </c>
      <c r="C2837" s="39">
        <f t="shared" si="357"/>
        <v>5</v>
      </c>
      <c r="D2837" s="94">
        <f t="shared" si="358"/>
        <v>5</v>
      </c>
    </row>
    <row r="2838" spans="1:4">
      <c r="A2838" s="39" t="s">
        <v>26504</v>
      </c>
      <c r="B2838" s="39">
        <f>Matrix!$B$8343</f>
        <v>0</v>
      </c>
      <c r="C2838" s="39">
        <f t="shared" si="357"/>
        <v>5</v>
      </c>
      <c r="D2838" s="94">
        <f t="shared" si="358"/>
        <v>5</v>
      </c>
    </row>
    <row r="2839" spans="1:4">
      <c r="A2839" s="39" t="s">
        <v>26505</v>
      </c>
      <c r="B2839" s="39">
        <f>Matrix!$B$289</f>
        <v>0</v>
      </c>
      <c r="C2839" s="39">
        <f t="shared" si="357"/>
        <v>5</v>
      </c>
      <c r="D2839" s="94">
        <f t="shared" si="358"/>
        <v>5</v>
      </c>
    </row>
    <row r="2840" spans="1:4">
      <c r="A2840" s="39" t="s">
        <v>26506</v>
      </c>
      <c r="B2840" s="39">
        <f>Matrix!$B$1569</f>
        <v>0</v>
      </c>
      <c r="C2840" s="39">
        <f t="shared" si="357"/>
        <v>5</v>
      </c>
      <c r="D2840" s="94">
        <f t="shared" si="358"/>
        <v>5</v>
      </c>
    </row>
    <row r="2841" spans="1:4">
      <c r="A2841" s="39" t="s">
        <v>26507</v>
      </c>
      <c r="B2841" s="39">
        <f>Matrix!$B$4493</f>
        <v>0</v>
      </c>
      <c r="C2841" s="39">
        <f t="shared" si="357"/>
        <v>5</v>
      </c>
      <c r="D2841" s="94">
        <f t="shared" si="358"/>
        <v>5</v>
      </c>
    </row>
    <row r="2842" spans="1:4">
      <c r="A2842" s="39" t="s">
        <v>26508</v>
      </c>
      <c r="B2842" s="39">
        <f>Matrix!$B$8321</f>
        <v>0</v>
      </c>
      <c r="C2842" s="39">
        <f t="shared" si="357"/>
        <v>5</v>
      </c>
      <c r="D2842" s="94">
        <f t="shared" si="358"/>
        <v>5</v>
      </c>
    </row>
    <row r="2843" spans="1:4">
      <c r="A2843" s="39" t="s">
        <v>26509</v>
      </c>
      <c r="B2843" s="39">
        <f>Matrix!$B$78</f>
        <v>0</v>
      </c>
      <c r="C2843" s="39">
        <f t="shared" si="357"/>
        <v>5</v>
      </c>
      <c r="D2843" s="94">
        <f t="shared" si="358"/>
        <v>5</v>
      </c>
    </row>
    <row r="2844" spans="1:4">
      <c r="A2844" s="39" t="s">
        <v>11887</v>
      </c>
      <c r="B2844" s="39">
        <f>Matrix!$B$1575</f>
        <v>0</v>
      </c>
      <c r="C2844" s="39">
        <f t="shared" si="357"/>
        <v>5</v>
      </c>
      <c r="D2844" s="94">
        <f t="shared" si="358"/>
        <v>5</v>
      </c>
    </row>
    <row r="2845" spans="1:4">
      <c r="A2845" s="39" t="s">
        <v>26510</v>
      </c>
      <c r="B2845" s="39">
        <f>Matrix!$B$1556</f>
        <v>0</v>
      </c>
      <c r="C2845" s="39">
        <f t="shared" si="357"/>
        <v>5</v>
      </c>
      <c r="D2845" s="94">
        <f t="shared" si="358"/>
        <v>5</v>
      </c>
    </row>
    <row r="2846" spans="1:4">
      <c r="A2846" s="39" t="s">
        <v>26511</v>
      </c>
      <c r="B2846" s="39">
        <f>Matrix!$B$8345</f>
        <v>0</v>
      </c>
      <c r="C2846" s="39">
        <f t="shared" si="357"/>
        <v>5</v>
      </c>
      <c r="D2846" s="94">
        <f t="shared" si="358"/>
        <v>5</v>
      </c>
    </row>
    <row r="2847" spans="1:4">
      <c r="A2847" s="39" t="s">
        <v>11755</v>
      </c>
      <c r="B2847" s="39">
        <f>Matrix!$B$8351</f>
        <v>0</v>
      </c>
      <c r="C2847" s="39">
        <f t="shared" si="357"/>
        <v>5</v>
      </c>
      <c r="D2847" s="94">
        <f t="shared" si="358"/>
        <v>5</v>
      </c>
    </row>
    <row r="2848" spans="1:4">
      <c r="A2848" s="39" t="s">
        <v>26512</v>
      </c>
    </row>
    <row r="2849" spans="1:4">
      <c r="A2849" s="39" t="s">
        <v>26513</v>
      </c>
      <c r="B2849" s="39">
        <f>Matrix!$B$9482</f>
        <v>0</v>
      </c>
      <c r="C2849" s="39">
        <f t="shared" ref="C2849:C2856" si="359">ROUNDUP(ABS(75-B2849)/(Base_Value)*allergy_factor,1)</f>
        <v>5</v>
      </c>
      <c r="D2849" s="94">
        <f t="shared" ref="D2849:D2856" si="360">IF(C2849&gt;Max_Value,Max_Value,IF(C2849&lt;0,0,C2849))</f>
        <v>5</v>
      </c>
    </row>
    <row r="2850" spans="1:4">
      <c r="A2850" s="39" t="s">
        <v>26514</v>
      </c>
      <c r="B2850" s="39">
        <f>Matrix!$B$803</f>
        <v>0</v>
      </c>
      <c r="C2850" s="39">
        <f t="shared" si="359"/>
        <v>5</v>
      </c>
      <c r="D2850" s="94">
        <f t="shared" si="360"/>
        <v>5</v>
      </c>
    </row>
    <row r="2851" spans="1:4">
      <c r="A2851" s="39" t="s">
        <v>26515</v>
      </c>
      <c r="B2851" s="39">
        <f>Matrix!$B$8346</f>
        <v>0</v>
      </c>
      <c r="C2851" s="39">
        <f t="shared" si="359"/>
        <v>5</v>
      </c>
      <c r="D2851" s="94">
        <f t="shared" si="360"/>
        <v>5</v>
      </c>
    </row>
    <row r="2852" spans="1:4">
      <c r="A2852" s="39" t="s">
        <v>26516</v>
      </c>
      <c r="B2852" s="39">
        <f>Matrix!$B$8277</f>
        <v>0</v>
      </c>
      <c r="C2852" s="39">
        <f t="shared" si="359"/>
        <v>5</v>
      </c>
      <c r="D2852" s="94">
        <f t="shared" si="360"/>
        <v>5</v>
      </c>
    </row>
    <row r="2853" spans="1:4">
      <c r="A2853" s="39" t="s">
        <v>26517</v>
      </c>
      <c r="B2853" s="39">
        <f>Matrix!$B$1605</f>
        <v>0</v>
      </c>
      <c r="C2853" s="39">
        <f t="shared" si="359"/>
        <v>5</v>
      </c>
      <c r="D2853" s="94">
        <f t="shared" si="360"/>
        <v>5</v>
      </c>
    </row>
    <row r="2854" spans="1:4">
      <c r="A2854" s="39" t="s">
        <v>26518</v>
      </c>
      <c r="B2854" s="39">
        <f>Matrix!$B$818</f>
        <v>0</v>
      </c>
      <c r="C2854" s="39">
        <f t="shared" si="359"/>
        <v>5</v>
      </c>
      <c r="D2854" s="94">
        <f t="shared" si="360"/>
        <v>5</v>
      </c>
    </row>
    <row r="2855" spans="1:4">
      <c r="A2855" s="39" t="s">
        <v>26519</v>
      </c>
      <c r="B2855" s="39">
        <f>Matrix!$B$5329</f>
        <v>0</v>
      </c>
      <c r="C2855" s="39">
        <f t="shared" si="359"/>
        <v>5</v>
      </c>
      <c r="D2855" s="94">
        <f t="shared" si="360"/>
        <v>5</v>
      </c>
    </row>
    <row r="2856" spans="1:4">
      <c r="A2856" s="39" t="s">
        <v>26520</v>
      </c>
      <c r="B2856" s="39">
        <f>Matrix!$B$8302</f>
        <v>0</v>
      </c>
      <c r="C2856" s="39">
        <f t="shared" si="359"/>
        <v>5</v>
      </c>
      <c r="D2856" s="94">
        <f t="shared" si="360"/>
        <v>5</v>
      </c>
    </row>
    <row r="2857" spans="1:4">
      <c r="A2857" s="39" t="s">
        <v>26521</v>
      </c>
    </row>
    <row r="2858" spans="1:4">
      <c r="A2858" s="39" t="s">
        <v>26522</v>
      </c>
      <c r="B2858" s="39">
        <f>Matrix!$B$7423</f>
        <v>0</v>
      </c>
      <c r="C2858" s="39">
        <f t="shared" ref="C2858:C2863" si="361">ROUNDUP(ABS(75-B2858)/(Base_Value)*allergy_factor,1)</f>
        <v>5</v>
      </c>
      <c r="D2858" s="94">
        <f t="shared" ref="D2858:D2863" si="362">IF(C2858&gt;Max_Value,Max_Value,IF(C2858&lt;0,0,C2858))</f>
        <v>5</v>
      </c>
    </row>
    <row r="2859" spans="1:4">
      <c r="A2859" s="39" t="s">
        <v>26523</v>
      </c>
      <c r="B2859" s="39">
        <f>Matrix!$B$9493</f>
        <v>0</v>
      </c>
      <c r="C2859" s="39">
        <f t="shared" si="361"/>
        <v>5</v>
      </c>
      <c r="D2859" s="94">
        <f t="shared" si="362"/>
        <v>5</v>
      </c>
    </row>
    <row r="2860" spans="1:4">
      <c r="A2860" s="39" t="s">
        <v>26524</v>
      </c>
      <c r="B2860" s="39">
        <f>Matrix!$B$8327</f>
        <v>0</v>
      </c>
      <c r="C2860" s="39">
        <f t="shared" si="361"/>
        <v>5</v>
      </c>
      <c r="D2860" s="94">
        <f t="shared" si="362"/>
        <v>5</v>
      </c>
    </row>
    <row r="2861" spans="1:4">
      <c r="A2861" s="39" t="s">
        <v>26525</v>
      </c>
      <c r="B2861" s="39">
        <f>Matrix!$B$861</f>
        <v>0</v>
      </c>
      <c r="C2861" s="39">
        <f t="shared" si="361"/>
        <v>5</v>
      </c>
      <c r="D2861" s="94">
        <f t="shared" si="362"/>
        <v>5</v>
      </c>
    </row>
    <row r="2862" spans="1:4">
      <c r="A2862" s="39" t="s">
        <v>26526</v>
      </c>
      <c r="B2862" s="39">
        <f>Matrix!$B$27</f>
        <v>0</v>
      </c>
      <c r="C2862" s="39">
        <f t="shared" si="361"/>
        <v>5</v>
      </c>
      <c r="D2862" s="94">
        <f t="shared" si="362"/>
        <v>5</v>
      </c>
    </row>
    <row r="2863" spans="1:4">
      <c r="A2863" s="39" t="s">
        <v>26527</v>
      </c>
      <c r="B2863" s="39">
        <f>Matrix!$B$4854</f>
        <v>0</v>
      </c>
      <c r="C2863" s="39">
        <f t="shared" si="361"/>
        <v>5</v>
      </c>
      <c r="D2863" s="94">
        <f t="shared" si="362"/>
        <v>5</v>
      </c>
    </row>
    <row r="2864" spans="1:4">
      <c r="A2864" s="39" t="s">
        <v>26528</v>
      </c>
    </row>
    <row r="2865" spans="1:4">
      <c r="A2865" s="39" t="s">
        <v>26529</v>
      </c>
      <c r="B2865" s="39">
        <f>Matrix!$B$858</f>
        <v>0</v>
      </c>
      <c r="C2865" s="39">
        <f t="shared" ref="C2865:C2878" si="363">ROUNDUP(ABS(75-B2865)/(Base_Value)*allergy_factor,1)</f>
        <v>5</v>
      </c>
      <c r="D2865" s="94">
        <f t="shared" ref="D2865:D2878" si="364">IF(C2865&gt;Max_Value,Max_Value,IF(C2865&lt;0,0,C2865))</f>
        <v>5</v>
      </c>
    </row>
    <row r="2866" spans="1:4">
      <c r="A2866" s="39" t="s">
        <v>26530</v>
      </c>
      <c r="B2866" s="39">
        <f>Matrix!$B$6657</f>
        <v>0</v>
      </c>
      <c r="C2866" s="39">
        <f t="shared" si="363"/>
        <v>5</v>
      </c>
      <c r="D2866" s="94">
        <f t="shared" si="364"/>
        <v>5</v>
      </c>
    </row>
    <row r="2867" spans="1:4">
      <c r="A2867" s="39" t="s">
        <v>26531</v>
      </c>
      <c r="B2867" s="39">
        <f>Matrix!$B$8376</f>
        <v>0</v>
      </c>
      <c r="C2867" s="39">
        <f t="shared" si="363"/>
        <v>5</v>
      </c>
      <c r="D2867" s="94">
        <f t="shared" si="364"/>
        <v>5</v>
      </c>
    </row>
    <row r="2868" spans="1:4">
      <c r="A2868" s="39" t="s">
        <v>26532</v>
      </c>
      <c r="B2868" s="39">
        <f>Matrix!$B$7618</f>
        <v>0</v>
      </c>
      <c r="C2868" s="39">
        <f t="shared" si="363"/>
        <v>5</v>
      </c>
      <c r="D2868" s="94">
        <f t="shared" si="364"/>
        <v>5</v>
      </c>
    </row>
    <row r="2869" spans="1:4">
      <c r="A2869" s="39" t="s">
        <v>26533</v>
      </c>
      <c r="B2869" s="39">
        <f>Matrix!$B$1384</f>
        <v>0</v>
      </c>
      <c r="C2869" s="39">
        <f t="shared" si="363"/>
        <v>5</v>
      </c>
      <c r="D2869" s="94">
        <f t="shared" si="364"/>
        <v>5</v>
      </c>
    </row>
    <row r="2870" spans="1:4">
      <c r="A2870" s="39" t="s">
        <v>26534</v>
      </c>
      <c r="B2870" s="39">
        <f>Matrix!$B$8978</f>
        <v>0</v>
      </c>
      <c r="C2870" s="39">
        <f t="shared" si="363"/>
        <v>5</v>
      </c>
      <c r="D2870" s="94">
        <f t="shared" si="364"/>
        <v>5</v>
      </c>
    </row>
    <row r="2871" spans="1:4">
      <c r="A2871" s="39" t="s">
        <v>26535</v>
      </c>
      <c r="B2871" s="39">
        <f>Matrix!$B$9499</f>
        <v>0</v>
      </c>
      <c r="C2871" s="39">
        <f t="shared" si="363"/>
        <v>5</v>
      </c>
      <c r="D2871" s="94">
        <f t="shared" si="364"/>
        <v>5</v>
      </c>
    </row>
    <row r="2872" spans="1:4">
      <c r="A2872" s="39" t="s">
        <v>26536</v>
      </c>
      <c r="B2872" s="39">
        <f>Matrix!$B$1641</f>
        <v>0</v>
      </c>
      <c r="C2872" s="39">
        <f t="shared" si="363"/>
        <v>5</v>
      </c>
      <c r="D2872" s="94">
        <f t="shared" si="364"/>
        <v>5</v>
      </c>
    </row>
    <row r="2873" spans="1:4">
      <c r="A2873" s="39" t="s">
        <v>26537</v>
      </c>
      <c r="B2873" s="39">
        <f>Matrix!$B$9396</f>
        <v>0</v>
      </c>
      <c r="C2873" s="39">
        <f t="shared" si="363"/>
        <v>5</v>
      </c>
      <c r="D2873" s="94">
        <f t="shared" si="364"/>
        <v>5</v>
      </c>
    </row>
    <row r="2874" spans="1:4">
      <c r="A2874" s="39" t="s">
        <v>26538</v>
      </c>
      <c r="B2874" s="39">
        <f>Matrix!$B$1544</f>
        <v>0</v>
      </c>
      <c r="C2874" s="39">
        <f t="shared" si="363"/>
        <v>5</v>
      </c>
      <c r="D2874" s="94">
        <f t="shared" si="364"/>
        <v>5</v>
      </c>
    </row>
    <row r="2875" spans="1:4">
      <c r="A2875" s="39" t="s">
        <v>26539</v>
      </c>
      <c r="B2875" s="39">
        <f>Matrix!$B$5369</f>
        <v>0</v>
      </c>
      <c r="C2875" s="39">
        <f t="shared" si="363"/>
        <v>5</v>
      </c>
      <c r="D2875" s="94">
        <f t="shared" si="364"/>
        <v>5</v>
      </c>
    </row>
    <row r="2876" spans="1:4">
      <c r="A2876" s="39" t="s">
        <v>26540</v>
      </c>
      <c r="B2876" s="39">
        <f>Matrix!$B$8358</f>
        <v>0</v>
      </c>
      <c r="C2876" s="39">
        <f t="shared" si="363"/>
        <v>5</v>
      </c>
      <c r="D2876" s="94">
        <f t="shared" si="364"/>
        <v>5</v>
      </c>
    </row>
    <row r="2877" spans="1:4">
      <c r="A2877" s="39" t="s">
        <v>26541</v>
      </c>
      <c r="B2877" s="39">
        <f>Matrix!$B$816</f>
        <v>0</v>
      </c>
      <c r="C2877" s="39">
        <f t="shared" si="363"/>
        <v>5</v>
      </c>
      <c r="D2877" s="94">
        <f t="shared" si="364"/>
        <v>5</v>
      </c>
    </row>
    <row r="2878" spans="1:4">
      <c r="A2878" s="39" t="s">
        <v>26542</v>
      </c>
      <c r="B2878" s="39">
        <f>Matrix!$B$9549</f>
        <v>0</v>
      </c>
      <c r="C2878" s="39">
        <f t="shared" si="363"/>
        <v>5</v>
      </c>
      <c r="D2878" s="94">
        <f t="shared" si="364"/>
        <v>5</v>
      </c>
    </row>
    <row r="2879" spans="1:4">
      <c r="A2879" s="39" t="s">
        <v>26543</v>
      </c>
    </row>
    <row r="2880" spans="1:4">
      <c r="A2880" s="39" t="s">
        <v>26544</v>
      </c>
      <c r="B2880" s="39">
        <f>Matrix!$B$1574</f>
        <v>0</v>
      </c>
      <c r="C2880" s="39">
        <f>ROUNDUP(ABS(75-B2880)/(Base_Value)*allergy_factor,1)</f>
        <v>5</v>
      </c>
      <c r="D2880" s="94">
        <f>IF(C2880&gt;Max_Value,Max_Value,IF(C2880&lt;0,0,C2880))</f>
        <v>5</v>
      </c>
    </row>
    <row r="2881" spans="1:4">
      <c r="A2881" s="39" t="s">
        <v>26545</v>
      </c>
      <c r="B2881" s="39">
        <f>Matrix!$B$8304</f>
        <v>0</v>
      </c>
      <c r="C2881" s="39">
        <f>ROUNDUP(ABS(75-B2881)/(Base_Value)*allergy_factor,1)</f>
        <v>5</v>
      </c>
      <c r="D2881" s="94">
        <f>IF(C2881&gt;Max_Value,Max_Value,IF(C2881&lt;0,0,C2881))</f>
        <v>5</v>
      </c>
    </row>
    <row r="2882" spans="1:4">
      <c r="A2882" s="39" t="s">
        <v>26546</v>
      </c>
      <c r="B2882" s="39">
        <f>Matrix!$B$8303</f>
        <v>0</v>
      </c>
      <c r="C2882" s="39">
        <f>ROUNDUP(ABS(75-B2882)/(Base_Value)*allergy_factor,1)</f>
        <v>5</v>
      </c>
      <c r="D2882" s="94">
        <f>IF(C2882&gt;Max_Value,Max_Value,IF(C2882&lt;0,0,C2882))</f>
        <v>5</v>
      </c>
    </row>
    <row r="2883" spans="1:4">
      <c r="A2883" s="39" t="s">
        <v>26547</v>
      </c>
    </row>
    <row r="2884" spans="1:4">
      <c r="A2884" s="39" t="s">
        <v>26548</v>
      </c>
      <c r="B2884" s="39">
        <f>Matrix!$B$8217</f>
        <v>0</v>
      </c>
      <c r="C2884" s="39">
        <f>ROUNDUP(ABS(75-B2884)/(Base_Value)*allergy_factor,1)</f>
        <v>5</v>
      </c>
      <c r="D2884" s="94">
        <f>IF(C2884&gt;Max_Value,Max_Value,IF(C2884&lt;0,0,C2884))</f>
        <v>5</v>
      </c>
    </row>
    <row r="2885" spans="1:4">
      <c r="A2885" s="39" t="s">
        <v>26549</v>
      </c>
      <c r="B2885" s="39">
        <f>Matrix!$B$3715</f>
        <v>0</v>
      </c>
      <c r="C2885" s="39">
        <f>ROUNDUP(ABS(75-B2885)/(Base_Value)*allergy_factor,1)</f>
        <v>5</v>
      </c>
      <c r="D2885" s="94">
        <f>IF(C2885&gt;Max_Value,Max_Value,IF(C2885&lt;0,0,C2885))</f>
        <v>5</v>
      </c>
    </row>
    <row r="2886" spans="1:4">
      <c r="A2886" s="39" t="s">
        <v>26550</v>
      </c>
      <c r="B2886" s="39">
        <f>Matrix!$B$562</f>
        <v>0</v>
      </c>
      <c r="C2886" s="39">
        <f>ROUNDUP(ABS(75-B2886)/(Base_Value)*allergy_factor,1)</f>
        <v>5</v>
      </c>
      <c r="D2886" s="94">
        <f>IF(C2886&gt;Max_Value,Max_Value,IF(C2886&lt;0,0,C2886))</f>
        <v>5</v>
      </c>
    </row>
    <row r="2887" spans="1:4">
      <c r="A2887" s="39" t="s">
        <v>26551</v>
      </c>
    </row>
    <row r="2888" spans="1:4">
      <c r="A2888" s="39" t="s">
        <v>26552</v>
      </c>
      <c r="B2888" s="39">
        <f>Matrix!$B$8295</f>
        <v>0</v>
      </c>
      <c r="C2888" s="39">
        <f t="shared" ref="C2888:C2893" si="365">ROUNDUP(ABS(75-B2888)/(Base_Value)*allergy_factor,1)</f>
        <v>5</v>
      </c>
      <c r="D2888" s="94">
        <f t="shared" ref="D2888:D2893" si="366">IF(C2888&gt;Max_Value,Max_Value,IF(C2888&lt;0,0,C2888))</f>
        <v>5</v>
      </c>
    </row>
    <row r="2889" spans="1:4">
      <c r="A2889" s="39" t="s">
        <v>26553</v>
      </c>
      <c r="B2889" s="39">
        <f>Matrix!$B$8367</f>
        <v>0</v>
      </c>
      <c r="C2889" s="39">
        <f t="shared" si="365"/>
        <v>5</v>
      </c>
      <c r="D2889" s="94">
        <f t="shared" si="366"/>
        <v>5</v>
      </c>
    </row>
    <row r="2890" spans="1:4">
      <c r="A2890" s="39" t="s">
        <v>26554</v>
      </c>
      <c r="B2890" s="39">
        <f>Matrix!$B$5330</f>
        <v>0</v>
      </c>
      <c r="C2890" s="39">
        <f t="shared" si="365"/>
        <v>5</v>
      </c>
      <c r="D2890" s="94">
        <f t="shared" si="366"/>
        <v>5</v>
      </c>
    </row>
    <row r="2891" spans="1:4">
      <c r="A2891" s="39" t="s">
        <v>26555</v>
      </c>
      <c r="B2891" s="39">
        <f>Matrix!$B$8211</f>
        <v>0</v>
      </c>
      <c r="C2891" s="39">
        <f t="shared" si="365"/>
        <v>5</v>
      </c>
      <c r="D2891" s="94">
        <f t="shared" si="366"/>
        <v>5</v>
      </c>
    </row>
    <row r="2892" spans="1:4">
      <c r="A2892" s="39" t="s">
        <v>26556</v>
      </c>
      <c r="B2892" s="39">
        <f>Matrix!$B$5331</f>
        <v>0</v>
      </c>
      <c r="C2892" s="39">
        <f t="shared" si="365"/>
        <v>5</v>
      </c>
      <c r="D2892" s="94">
        <f t="shared" si="366"/>
        <v>5</v>
      </c>
    </row>
    <row r="2893" spans="1:4">
      <c r="A2893" s="39" t="s">
        <v>26557</v>
      </c>
      <c r="B2893" s="39">
        <f>Matrix!$B$1534</f>
        <v>0</v>
      </c>
      <c r="C2893" s="39">
        <f t="shared" si="365"/>
        <v>5</v>
      </c>
      <c r="D2893" s="94">
        <f t="shared" si="366"/>
        <v>5</v>
      </c>
    </row>
    <row r="2894" spans="1:4">
      <c r="A2894" s="39" t="s">
        <v>26558</v>
      </c>
    </row>
    <row r="2895" spans="1:4">
      <c r="A2895" s="39" t="s">
        <v>11447</v>
      </c>
      <c r="B2895" s="39">
        <f>Matrix!$B$8283</f>
        <v>0</v>
      </c>
      <c r="C2895" s="39">
        <f t="shared" ref="C2895:C2910" si="367">ROUNDUP(ABS(75-B2895)/(Base_Value)*allergy_factor,1)</f>
        <v>5</v>
      </c>
      <c r="D2895" s="94">
        <f t="shared" ref="D2895:D2910" si="368">IF(C2895&gt;Max_Value,Max_Value,IF(C2895&lt;0,0,C2895))</f>
        <v>5</v>
      </c>
    </row>
    <row r="2896" spans="1:4">
      <c r="A2896" s="39" t="s">
        <v>26559</v>
      </c>
      <c r="B2896" s="39">
        <f>Matrix!$B$3066</f>
        <v>0</v>
      </c>
      <c r="C2896" s="39">
        <f t="shared" si="367"/>
        <v>5</v>
      </c>
      <c r="D2896" s="94">
        <f t="shared" si="368"/>
        <v>5</v>
      </c>
    </row>
    <row r="2897" spans="1:4">
      <c r="A2897" s="39" t="s">
        <v>26560</v>
      </c>
      <c r="B2897" s="39">
        <f>Matrix!$B$589</f>
        <v>0</v>
      </c>
      <c r="C2897" s="39">
        <f t="shared" si="367"/>
        <v>5</v>
      </c>
      <c r="D2897" s="94">
        <f t="shared" si="368"/>
        <v>5</v>
      </c>
    </row>
    <row r="2898" spans="1:4">
      <c r="A2898" s="39" t="s">
        <v>26561</v>
      </c>
      <c r="B2898" s="39">
        <f>Matrix!$B$545</f>
        <v>0</v>
      </c>
      <c r="C2898" s="39">
        <f t="shared" si="367"/>
        <v>5</v>
      </c>
      <c r="D2898" s="94">
        <f t="shared" si="368"/>
        <v>5</v>
      </c>
    </row>
    <row r="2899" spans="1:4">
      <c r="A2899" s="39" t="s">
        <v>26562</v>
      </c>
      <c r="B2899" s="39">
        <f>Matrix!$B$8219</f>
        <v>0</v>
      </c>
      <c r="C2899" s="39">
        <f t="shared" si="367"/>
        <v>5</v>
      </c>
      <c r="D2899" s="94">
        <f t="shared" si="368"/>
        <v>5</v>
      </c>
    </row>
    <row r="2900" spans="1:4">
      <c r="A2900" s="39" t="s">
        <v>26563</v>
      </c>
      <c r="B2900" s="39">
        <f>Matrix!$B$8313</f>
        <v>0</v>
      </c>
      <c r="C2900" s="39">
        <f t="shared" si="367"/>
        <v>5</v>
      </c>
      <c r="D2900" s="94">
        <f t="shared" si="368"/>
        <v>5</v>
      </c>
    </row>
    <row r="2901" spans="1:4">
      <c r="A2901" s="39" t="s">
        <v>26564</v>
      </c>
      <c r="B2901" s="39">
        <f>Matrix!$B$8292</f>
        <v>0</v>
      </c>
      <c r="C2901" s="39">
        <f t="shared" si="367"/>
        <v>5</v>
      </c>
      <c r="D2901" s="94">
        <f t="shared" si="368"/>
        <v>5</v>
      </c>
    </row>
    <row r="2902" spans="1:4">
      <c r="A2902" s="39" t="s">
        <v>26565</v>
      </c>
      <c r="B2902" s="39">
        <f>Matrix!$B$8582</f>
        <v>0</v>
      </c>
      <c r="C2902" s="39">
        <f t="shared" si="367"/>
        <v>5</v>
      </c>
      <c r="D2902" s="94">
        <f t="shared" si="368"/>
        <v>5</v>
      </c>
    </row>
    <row r="2903" spans="1:4">
      <c r="A2903" s="39" t="s">
        <v>26566</v>
      </c>
      <c r="B2903" s="39">
        <f>Matrix!$B$8278</f>
        <v>0</v>
      </c>
      <c r="C2903" s="39">
        <f t="shared" si="367"/>
        <v>5</v>
      </c>
      <c r="D2903" s="94">
        <f t="shared" si="368"/>
        <v>5</v>
      </c>
    </row>
    <row r="2904" spans="1:4">
      <c r="A2904" s="39" t="s">
        <v>11469</v>
      </c>
      <c r="B2904" s="39">
        <f>Matrix!$B$578</f>
        <v>0</v>
      </c>
      <c r="C2904" s="39">
        <f t="shared" si="367"/>
        <v>5</v>
      </c>
      <c r="D2904" s="94">
        <f t="shared" si="368"/>
        <v>5</v>
      </c>
    </row>
    <row r="2905" spans="1:4">
      <c r="A2905" s="39" t="s">
        <v>26567</v>
      </c>
      <c r="B2905" s="39">
        <f>Matrix!$B$3066</f>
        <v>0</v>
      </c>
      <c r="C2905" s="39">
        <f t="shared" si="367"/>
        <v>5</v>
      </c>
      <c r="D2905" s="94">
        <f t="shared" si="368"/>
        <v>5</v>
      </c>
    </row>
    <row r="2906" spans="1:4">
      <c r="A2906" s="39" t="s">
        <v>26568</v>
      </c>
      <c r="B2906" s="39">
        <f>Matrix!$B$1127</f>
        <v>0</v>
      </c>
      <c r="C2906" s="39">
        <f t="shared" si="367"/>
        <v>5</v>
      </c>
      <c r="D2906" s="94">
        <f t="shared" si="368"/>
        <v>5</v>
      </c>
    </row>
    <row r="2907" spans="1:4">
      <c r="A2907" s="39" t="s">
        <v>26569</v>
      </c>
      <c r="B2907" s="39">
        <f>Matrix!$B$1101</f>
        <v>0</v>
      </c>
      <c r="C2907" s="39">
        <f t="shared" si="367"/>
        <v>5</v>
      </c>
      <c r="D2907" s="94">
        <f t="shared" si="368"/>
        <v>5</v>
      </c>
    </row>
    <row r="2908" spans="1:4">
      <c r="A2908" s="39" t="s">
        <v>11446</v>
      </c>
      <c r="B2908" s="39">
        <f>Matrix!$B$553</f>
        <v>0</v>
      </c>
      <c r="C2908" s="39">
        <f t="shared" si="367"/>
        <v>5</v>
      </c>
      <c r="D2908" s="94">
        <f t="shared" si="368"/>
        <v>5</v>
      </c>
    </row>
    <row r="2909" spans="1:4">
      <c r="A2909" s="39" t="s">
        <v>11470</v>
      </c>
      <c r="B2909" s="39">
        <f>Matrix!$B$7764</f>
        <v>0</v>
      </c>
      <c r="C2909" s="39">
        <f t="shared" si="367"/>
        <v>5</v>
      </c>
      <c r="D2909" s="94">
        <f t="shared" si="368"/>
        <v>5</v>
      </c>
    </row>
    <row r="2910" spans="1:4">
      <c r="A2910" s="39" t="s">
        <v>26570</v>
      </c>
      <c r="B2910" s="39">
        <f>Matrix!$B$1127</f>
        <v>0</v>
      </c>
      <c r="C2910" s="39">
        <f t="shared" si="367"/>
        <v>5</v>
      </c>
      <c r="D2910" s="94">
        <f t="shared" si="368"/>
        <v>5</v>
      </c>
    </row>
    <row r="2911" spans="1:4">
      <c r="A2911" s="39" t="s">
        <v>26571</v>
      </c>
    </row>
    <row r="2912" spans="1:4">
      <c r="A2912" s="39" t="s">
        <v>26572</v>
      </c>
      <c r="B2912" s="39">
        <f>Matrix!$B$897</f>
        <v>0</v>
      </c>
      <c r="C2912" s="39">
        <f t="shared" ref="C2912:C2922" si="369">ROUNDUP(ABS(75-B2912)/(Base_Value)*allergy_factor,1)</f>
        <v>5</v>
      </c>
      <c r="D2912" s="94">
        <f t="shared" ref="D2912:D2922" si="370">IF(C2912&gt;Max_Value,Max_Value,IF(C2912&lt;0,0,C2912))</f>
        <v>5</v>
      </c>
    </row>
    <row r="2913" spans="1:4">
      <c r="A2913" s="39" t="s">
        <v>26573</v>
      </c>
      <c r="B2913" s="39">
        <f>Matrix!$B$806</f>
        <v>0</v>
      </c>
      <c r="C2913" s="39">
        <f t="shared" si="369"/>
        <v>5</v>
      </c>
      <c r="D2913" s="94">
        <f t="shared" si="370"/>
        <v>5</v>
      </c>
    </row>
    <row r="2914" spans="1:4">
      <c r="A2914" s="39" t="s">
        <v>11560</v>
      </c>
      <c r="B2914" s="39">
        <f>Matrix!$B$2879</f>
        <v>0</v>
      </c>
      <c r="C2914" s="39">
        <f t="shared" si="369"/>
        <v>5</v>
      </c>
      <c r="D2914" s="94">
        <f t="shared" si="370"/>
        <v>5</v>
      </c>
    </row>
    <row r="2915" spans="1:4">
      <c r="A2915" s="39" t="s">
        <v>26574</v>
      </c>
      <c r="B2915" s="39">
        <f>Matrix!$B$1674</f>
        <v>0</v>
      </c>
      <c r="C2915" s="39">
        <f t="shared" si="369"/>
        <v>5</v>
      </c>
      <c r="D2915" s="94">
        <f t="shared" si="370"/>
        <v>5</v>
      </c>
    </row>
    <row r="2916" spans="1:4">
      <c r="A2916" s="39" t="s">
        <v>26575</v>
      </c>
      <c r="B2916" s="39">
        <f>Matrix!$B$8274</f>
        <v>0</v>
      </c>
      <c r="C2916" s="39">
        <f t="shared" si="369"/>
        <v>5</v>
      </c>
      <c r="D2916" s="94">
        <f t="shared" si="370"/>
        <v>5</v>
      </c>
    </row>
    <row r="2917" spans="1:4">
      <c r="A2917" s="39" t="s">
        <v>26576</v>
      </c>
      <c r="B2917" s="39">
        <f>Matrix!$B$1665</f>
        <v>0</v>
      </c>
      <c r="C2917" s="39">
        <f t="shared" si="369"/>
        <v>5</v>
      </c>
      <c r="D2917" s="94">
        <f t="shared" si="370"/>
        <v>5</v>
      </c>
    </row>
    <row r="2918" spans="1:4">
      <c r="A2918" s="39" t="s">
        <v>26577</v>
      </c>
      <c r="B2918" s="39">
        <f>Matrix!$B$1537</f>
        <v>0</v>
      </c>
      <c r="C2918" s="39">
        <f t="shared" si="369"/>
        <v>5</v>
      </c>
      <c r="D2918" s="94">
        <f t="shared" si="370"/>
        <v>5</v>
      </c>
    </row>
    <row r="2919" spans="1:4">
      <c r="A2919" s="39" t="s">
        <v>26578</v>
      </c>
      <c r="B2919" s="39">
        <f>Matrix!$B$897</f>
        <v>0</v>
      </c>
      <c r="C2919" s="39">
        <f t="shared" si="369"/>
        <v>5</v>
      </c>
      <c r="D2919" s="94">
        <f t="shared" si="370"/>
        <v>5</v>
      </c>
    </row>
    <row r="2920" spans="1:4">
      <c r="A2920" s="39" t="s">
        <v>26579</v>
      </c>
      <c r="B2920" s="39">
        <f>Matrix!$B$1618</f>
        <v>0</v>
      </c>
      <c r="C2920" s="39">
        <f t="shared" si="369"/>
        <v>5</v>
      </c>
      <c r="D2920" s="94">
        <f t="shared" si="370"/>
        <v>5</v>
      </c>
    </row>
    <row r="2921" spans="1:4">
      <c r="A2921" s="39" t="s">
        <v>26580</v>
      </c>
      <c r="B2921" s="39">
        <f>Matrix!$B$3021</f>
        <v>0</v>
      </c>
      <c r="C2921" s="39">
        <f t="shared" si="369"/>
        <v>5</v>
      </c>
      <c r="D2921" s="94">
        <f t="shared" si="370"/>
        <v>5</v>
      </c>
    </row>
    <row r="2922" spans="1:4">
      <c r="A2922" s="39" t="s">
        <v>26581</v>
      </c>
      <c r="B2922" s="39">
        <f>Matrix!$B$8276</f>
        <v>0</v>
      </c>
      <c r="C2922" s="39">
        <f t="shared" si="369"/>
        <v>5</v>
      </c>
      <c r="D2922" s="94">
        <f t="shared" si="370"/>
        <v>5</v>
      </c>
    </row>
    <row r="2923" spans="1:4">
      <c r="A2923" s="39" t="s">
        <v>26582</v>
      </c>
    </row>
    <row r="2924" spans="1:4">
      <c r="A2924" s="39" t="s">
        <v>26583</v>
      </c>
      <c r="B2924" s="39">
        <f>Matrix!$B$822</f>
        <v>0</v>
      </c>
      <c r="C2924" s="39">
        <f t="shared" ref="C2924:C2936" si="371">ROUNDUP(ABS(75-B2924)/(Base_Value)*allergy_factor,1)</f>
        <v>5</v>
      </c>
      <c r="D2924" s="94">
        <f t="shared" ref="D2924:D2936" si="372">IF(C2924&gt;Max_Value,Max_Value,IF(C2924&lt;0,0,C2924))</f>
        <v>5</v>
      </c>
    </row>
    <row r="2925" spans="1:4">
      <c r="A2925" s="39" t="s">
        <v>26584</v>
      </c>
      <c r="B2925" s="39">
        <f>Matrix!$B$795</f>
        <v>0</v>
      </c>
      <c r="C2925" s="39">
        <f t="shared" si="371"/>
        <v>5</v>
      </c>
      <c r="D2925" s="94">
        <f t="shared" si="372"/>
        <v>5</v>
      </c>
    </row>
    <row r="2926" spans="1:4">
      <c r="A2926" s="39" t="s">
        <v>26585</v>
      </c>
      <c r="B2926" s="39">
        <f>Matrix!$B$551</f>
        <v>0</v>
      </c>
      <c r="C2926" s="39">
        <f t="shared" si="371"/>
        <v>5</v>
      </c>
      <c r="D2926" s="94">
        <f t="shared" si="372"/>
        <v>5</v>
      </c>
    </row>
    <row r="2927" spans="1:4">
      <c r="A2927" s="39" t="s">
        <v>26586</v>
      </c>
      <c r="B2927" s="39">
        <f>Matrix!$B$517</f>
        <v>0</v>
      </c>
      <c r="C2927" s="39">
        <f t="shared" si="371"/>
        <v>5</v>
      </c>
      <c r="D2927" s="94">
        <f t="shared" si="372"/>
        <v>5</v>
      </c>
    </row>
    <row r="2928" spans="1:4">
      <c r="A2928" s="39" t="s">
        <v>26587</v>
      </c>
      <c r="B2928" s="39">
        <f>Matrix!$B$1690</f>
        <v>0</v>
      </c>
      <c r="C2928" s="39">
        <f t="shared" si="371"/>
        <v>5</v>
      </c>
      <c r="D2928" s="94">
        <f t="shared" si="372"/>
        <v>5</v>
      </c>
    </row>
    <row r="2929" spans="1:4">
      <c r="A2929" s="39" t="s">
        <v>26588</v>
      </c>
      <c r="B2929" s="39">
        <f>Matrix!$B$1706</f>
        <v>0</v>
      </c>
      <c r="C2929" s="39">
        <f t="shared" si="371"/>
        <v>5</v>
      </c>
      <c r="D2929" s="94">
        <f t="shared" si="372"/>
        <v>5</v>
      </c>
    </row>
    <row r="2930" spans="1:4">
      <c r="A2930" s="39" t="s">
        <v>26589</v>
      </c>
      <c r="B2930" s="39">
        <f>Matrix!$B$8220</f>
        <v>0</v>
      </c>
      <c r="C2930" s="39">
        <f t="shared" si="371"/>
        <v>5</v>
      </c>
      <c r="D2930" s="94">
        <f t="shared" si="372"/>
        <v>5</v>
      </c>
    </row>
    <row r="2931" spans="1:4">
      <c r="A2931" s="39" t="s">
        <v>26590</v>
      </c>
      <c r="B2931" s="39">
        <f>Matrix!$B$526</f>
        <v>0</v>
      </c>
      <c r="C2931" s="39">
        <f t="shared" si="371"/>
        <v>5</v>
      </c>
      <c r="D2931" s="94">
        <f t="shared" si="372"/>
        <v>5</v>
      </c>
    </row>
    <row r="2932" spans="1:4">
      <c r="A2932" s="39" t="s">
        <v>26591</v>
      </c>
      <c r="B2932" s="39">
        <f>Matrix!$B$8973</f>
        <v>0</v>
      </c>
      <c r="C2932" s="39">
        <f t="shared" si="371"/>
        <v>5</v>
      </c>
      <c r="D2932" s="94">
        <f t="shared" si="372"/>
        <v>5</v>
      </c>
    </row>
    <row r="2933" spans="1:4">
      <c r="A2933" s="39" t="s">
        <v>26592</v>
      </c>
      <c r="B2933" s="39">
        <f>Matrix!$B$9514</f>
        <v>0</v>
      </c>
      <c r="C2933" s="39">
        <f t="shared" si="371"/>
        <v>5</v>
      </c>
      <c r="D2933" s="94">
        <f t="shared" si="372"/>
        <v>5</v>
      </c>
    </row>
    <row r="2934" spans="1:4">
      <c r="A2934" s="39" t="s">
        <v>26593</v>
      </c>
      <c r="B2934" s="39">
        <f>Matrix!$B$2994</f>
        <v>0</v>
      </c>
      <c r="C2934" s="39">
        <f t="shared" si="371"/>
        <v>5</v>
      </c>
      <c r="D2934" s="94">
        <f t="shared" si="372"/>
        <v>5</v>
      </c>
    </row>
    <row r="2935" spans="1:4">
      <c r="A2935" s="39" t="s">
        <v>26594</v>
      </c>
      <c r="B2935" s="39">
        <f>Matrix!$B$1707</f>
        <v>0</v>
      </c>
      <c r="C2935" s="39">
        <f t="shared" si="371"/>
        <v>5</v>
      </c>
      <c r="D2935" s="94">
        <f t="shared" si="372"/>
        <v>5</v>
      </c>
    </row>
    <row r="2936" spans="1:4">
      <c r="A2936" s="39" t="s">
        <v>26595</v>
      </c>
      <c r="B2936" s="39">
        <f>Matrix!$B$8350</f>
        <v>0</v>
      </c>
      <c r="C2936" s="39">
        <f t="shared" si="371"/>
        <v>5</v>
      </c>
      <c r="D2936" s="94">
        <f t="shared" si="372"/>
        <v>5</v>
      </c>
    </row>
    <row r="2937" spans="1:4">
      <c r="A2937" s="39" t="s">
        <v>26596</v>
      </c>
    </row>
    <row r="2938" spans="1:4">
      <c r="A2938" s="39" t="s">
        <v>26597</v>
      </c>
      <c r="B2938" s="39">
        <f>Matrix!$B$8300</f>
        <v>0</v>
      </c>
      <c r="C2938" s="39">
        <f t="shared" ref="C2938:C2968" si="373">ROUNDUP(ABS(75-B2938)/(Base_Value)*allergy_factor,1)</f>
        <v>5</v>
      </c>
      <c r="D2938" s="94">
        <f t="shared" ref="D2938:D2968" si="374">IF(C2938&gt;Max_Value,Max_Value,IF(C2938&lt;0,0,C2938))</f>
        <v>5</v>
      </c>
    </row>
    <row r="2939" spans="1:4">
      <c r="A2939" s="39" t="s">
        <v>11449</v>
      </c>
      <c r="B2939" s="39">
        <f>Matrix!$B$8326</f>
        <v>0</v>
      </c>
      <c r="C2939" s="39">
        <f t="shared" si="373"/>
        <v>5</v>
      </c>
      <c r="D2939" s="94">
        <f t="shared" si="374"/>
        <v>5</v>
      </c>
    </row>
    <row r="2940" spans="1:4">
      <c r="A2940" s="39" t="s">
        <v>11690</v>
      </c>
      <c r="B2940" s="39">
        <f>Matrix!$B$8355</f>
        <v>0</v>
      </c>
      <c r="C2940" s="39">
        <f t="shared" si="373"/>
        <v>5</v>
      </c>
      <c r="D2940" s="94">
        <f t="shared" si="374"/>
        <v>5</v>
      </c>
    </row>
    <row r="2941" spans="1:4">
      <c r="A2941" s="39" t="s">
        <v>26598</v>
      </c>
      <c r="B2941" s="39">
        <f>Matrix!$B$106</f>
        <v>0</v>
      </c>
      <c r="C2941" s="39">
        <f t="shared" si="373"/>
        <v>5</v>
      </c>
      <c r="D2941" s="94">
        <f t="shared" si="374"/>
        <v>5</v>
      </c>
    </row>
    <row r="2942" spans="1:4">
      <c r="A2942" s="39" t="s">
        <v>26599</v>
      </c>
      <c r="B2942" s="39">
        <f>Matrix!$B$1624</f>
        <v>0</v>
      </c>
      <c r="C2942" s="39">
        <f t="shared" si="373"/>
        <v>5</v>
      </c>
      <c r="D2942" s="94">
        <f t="shared" si="374"/>
        <v>5</v>
      </c>
    </row>
    <row r="2943" spans="1:4">
      <c r="A2943" s="39" t="s">
        <v>26600</v>
      </c>
      <c r="B2943" s="39">
        <f>Matrix!$B$8333</f>
        <v>0</v>
      </c>
      <c r="C2943" s="39">
        <f t="shared" si="373"/>
        <v>5</v>
      </c>
      <c r="D2943" s="94">
        <f t="shared" si="374"/>
        <v>5</v>
      </c>
    </row>
    <row r="2944" spans="1:4">
      <c r="A2944" s="39" t="s">
        <v>26601</v>
      </c>
      <c r="B2944" s="39">
        <f>Matrix!$B$1531</f>
        <v>0</v>
      </c>
      <c r="C2944" s="39">
        <f t="shared" si="373"/>
        <v>5</v>
      </c>
      <c r="D2944" s="94">
        <f t="shared" si="374"/>
        <v>5</v>
      </c>
    </row>
    <row r="2945" spans="1:4">
      <c r="A2945" s="39" t="s">
        <v>26602</v>
      </c>
      <c r="B2945" s="39">
        <f>Matrix!$B$90</f>
        <v>0</v>
      </c>
      <c r="C2945" s="39">
        <f t="shared" si="373"/>
        <v>5</v>
      </c>
      <c r="D2945" s="94">
        <f t="shared" si="374"/>
        <v>5</v>
      </c>
    </row>
    <row r="2946" spans="1:4">
      <c r="A2946" s="39" t="s">
        <v>26603</v>
      </c>
      <c r="B2946" s="39">
        <f>Matrix!$B$8291</f>
        <v>0</v>
      </c>
      <c r="C2946" s="39">
        <f t="shared" si="373"/>
        <v>5</v>
      </c>
      <c r="D2946" s="94">
        <f t="shared" si="374"/>
        <v>5</v>
      </c>
    </row>
    <row r="2947" spans="1:4">
      <c r="A2947" s="39" t="s">
        <v>11905</v>
      </c>
      <c r="B2947" s="39">
        <f>Matrix!$B$8373</f>
        <v>0</v>
      </c>
      <c r="C2947" s="39">
        <f t="shared" si="373"/>
        <v>5</v>
      </c>
      <c r="D2947" s="94">
        <f t="shared" si="374"/>
        <v>5</v>
      </c>
    </row>
    <row r="2948" spans="1:4">
      <c r="A2948" s="39" t="s">
        <v>26604</v>
      </c>
      <c r="B2948" s="39">
        <f>Matrix!$B$1570</f>
        <v>0</v>
      </c>
      <c r="C2948" s="39">
        <f t="shared" si="373"/>
        <v>5</v>
      </c>
      <c r="D2948" s="94">
        <f t="shared" si="374"/>
        <v>5</v>
      </c>
    </row>
    <row r="2949" spans="1:4">
      <c r="A2949" s="39" t="s">
        <v>26605</v>
      </c>
      <c r="B2949" s="39">
        <f>Matrix!$B$8341</f>
        <v>0</v>
      </c>
      <c r="C2949" s="39">
        <f t="shared" si="373"/>
        <v>5</v>
      </c>
      <c r="D2949" s="94">
        <f t="shared" si="374"/>
        <v>5</v>
      </c>
    </row>
    <row r="2950" spans="1:4">
      <c r="A2950" s="39" t="s">
        <v>26463</v>
      </c>
      <c r="B2950" s="39">
        <f>Matrix!$B$258</f>
        <v>0</v>
      </c>
      <c r="C2950" s="39">
        <f t="shared" si="373"/>
        <v>5</v>
      </c>
      <c r="D2950" s="94">
        <f t="shared" si="374"/>
        <v>5</v>
      </c>
    </row>
    <row r="2951" spans="1:4">
      <c r="A2951" s="39" t="s">
        <v>26606</v>
      </c>
      <c r="B2951" s="39">
        <f>Matrix!$B$4478</f>
        <v>0</v>
      </c>
      <c r="C2951" s="39">
        <f t="shared" si="373"/>
        <v>5</v>
      </c>
      <c r="D2951" s="94">
        <f t="shared" si="374"/>
        <v>5</v>
      </c>
    </row>
    <row r="2952" spans="1:4">
      <c r="A2952" s="39" t="s">
        <v>26607</v>
      </c>
      <c r="B2952" s="39">
        <f>Matrix!$B$477</f>
        <v>0</v>
      </c>
      <c r="C2952" s="39">
        <f t="shared" si="373"/>
        <v>5</v>
      </c>
      <c r="D2952" s="94">
        <f t="shared" si="374"/>
        <v>5</v>
      </c>
    </row>
    <row r="2953" spans="1:4">
      <c r="A2953" s="39" t="s">
        <v>26608</v>
      </c>
      <c r="B2953" s="39">
        <f>Matrix!$B$4512</f>
        <v>0</v>
      </c>
      <c r="C2953" s="39">
        <f t="shared" si="373"/>
        <v>5</v>
      </c>
      <c r="D2953" s="94">
        <f t="shared" si="374"/>
        <v>5</v>
      </c>
    </row>
    <row r="2954" spans="1:4">
      <c r="A2954" s="39" t="s">
        <v>26609</v>
      </c>
      <c r="B2954" s="39">
        <f>Matrix!$B$1524</f>
        <v>0</v>
      </c>
      <c r="C2954" s="39">
        <f t="shared" si="373"/>
        <v>5</v>
      </c>
      <c r="D2954" s="94">
        <f t="shared" si="374"/>
        <v>5</v>
      </c>
    </row>
    <row r="2955" spans="1:4">
      <c r="A2955" s="39" t="s">
        <v>11448</v>
      </c>
      <c r="B2955" s="39">
        <f>Matrix!$B$2887</f>
        <v>0</v>
      </c>
      <c r="C2955" s="39">
        <f t="shared" si="373"/>
        <v>5</v>
      </c>
      <c r="D2955" s="94">
        <f t="shared" si="374"/>
        <v>5</v>
      </c>
    </row>
    <row r="2956" spans="1:4">
      <c r="A2956" s="39" t="s">
        <v>26610</v>
      </c>
      <c r="B2956" s="39">
        <f>Matrix!$B$1702</f>
        <v>0</v>
      </c>
      <c r="C2956" s="39">
        <f t="shared" si="373"/>
        <v>5</v>
      </c>
      <c r="D2956" s="94">
        <f t="shared" si="374"/>
        <v>5</v>
      </c>
    </row>
    <row r="2957" spans="1:4">
      <c r="A2957" s="39" t="s">
        <v>26611</v>
      </c>
      <c r="B2957" s="39">
        <f>Matrix!$B$36</f>
        <v>0</v>
      </c>
      <c r="C2957" s="39">
        <f t="shared" si="373"/>
        <v>5</v>
      </c>
      <c r="D2957" s="94">
        <f t="shared" si="374"/>
        <v>5</v>
      </c>
    </row>
    <row r="2958" spans="1:4">
      <c r="A2958" s="39" t="s">
        <v>23857</v>
      </c>
      <c r="B2958" s="39">
        <f>Matrix!$B$9471</f>
        <v>0</v>
      </c>
      <c r="C2958" s="39">
        <f t="shared" si="373"/>
        <v>5</v>
      </c>
      <c r="D2958" s="94">
        <f t="shared" si="374"/>
        <v>5</v>
      </c>
    </row>
    <row r="2959" spans="1:4">
      <c r="A2959" s="39" t="s">
        <v>26612</v>
      </c>
      <c r="B2959" s="39">
        <f>Matrix!$B$8305</f>
        <v>0</v>
      </c>
      <c r="C2959" s="39">
        <f t="shared" si="373"/>
        <v>5</v>
      </c>
      <c r="D2959" s="94">
        <f t="shared" si="374"/>
        <v>5</v>
      </c>
    </row>
    <row r="2960" spans="1:4">
      <c r="A2960" s="39" t="s">
        <v>26613</v>
      </c>
      <c r="B2960" s="39">
        <f>Matrix!$B$236</f>
        <v>0</v>
      </c>
      <c r="C2960" s="39">
        <f t="shared" si="373"/>
        <v>5</v>
      </c>
      <c r="D2960" s="94">
        <f t="shared" si="374"/>
        <v>5</v>
      </c>
    </row>
    <row r="2961" spans="1:4">
      <c r="A2961" s="39" t="s">
        <v>26614</v>
      </c>
      <c r="B2961" s="39">
        <f>Matrix!$B$4463</f>
        <v>0</v>
      </c>
      <c r="C2961" s="39">
        <f t="shared" si="373"/>
        <v>5</v>
      </c>
      <c r="D2961" s="94">
        <f t="shared" si="374"/>
        <v>5</v>
      </c>
    </row>
    <row r="2962" spans="1:4">
      <c r="A2962" s="39" t="s">
        <v>26615</v>
      </c>
      <c r="B2962" s="39">
        <f>Matrix!$B$9552</f>
        <v>0</v>
      </c>
      <c r="C2962" s="39">
        <f t="shared" si="373"/>
        <v>5</v>
      </c>
      <c r="D2962" s="94">
        <f t="shared" si="374"/>
        <v>5</v>
      </c>
    </row>
    <row r="2963" spans="1:4">
      <c r="A2963" s="39" t="s">
        <v>26616</v>
      </c>
      <c r="B2963" s="39">
        <f>Matrix!$B$6176</f>
        <v>0</v>
      </c>
      <c r="C2963" s="39">
        <f t="shared" si="373"/>
        <v>5</v>
      </c>
      <c r="D2963" s="94">
        <f t="shared" si="374"/>
        <v>5</v>
      </c>
    </row>
    <row r="2964" spans="1:4">
      <c r="A2964" s="39" t="s">
        <v>26617</v>
      </c>
      <c r="B2964" s="39">
        <f>Matrix!$B$146</f>
        <v>0</v>
      </c>
      <c r="C2964" s="39">
        <f t="shared" si="373"/>
        <v>5</v>
      </c>
      <c r="D2964" s="94">
        <f t="shared" si="374"/>
        <v>5</v>
      </c>
    </row>
    <row r="2965" spans="1:4">
      <c r="A2965" s="39" t="s">
        <v>26618</v>
      </c>
      <c r="B2965" s="39">
        <f>Matrix!$B$4611</f>
        <v>0</v>
      </c>
      <c r="C2965" s="39">
        <f t="shared" si="373"/>
        <v>5</v>
      </c>
      <c r="D2965" s="94">
        <f t="shared" si="374"/>
        <v>5</v>
      </c>
    </row>
    <row r="2966" spans="1:4">
      <c r="A2966" s="39" t="s">
        <v>11919</v>
      </c>
      <c r="B2966" s="39">
        <f>Matrix!$B$4731</f>
        <v>0</v>
      </c>
      <c r="C2966" s="39">
        <f t="shared" si="373"/>
        <v>5</v>
      </c>
      <c r="D2966" s="94">
        <f t="shared" si="374"/>
        <v>5</v>
      </c>
    </row>
    <row r="2967" spans="1:4">
      <c r="A2967" s="39" t="s">
        <v>11896</v>
      </c>
      <c r="B2967" s="39">
        <f>Matrix!$B$229</f>
        <v>0</v>
      </c>
      <c r="C2967" s="39">
        <f t="shared" si="373"/>
        <v>5</v>
      </c>
      <c r="D2967" s="94">
        <f t="shared" si="374"/>
        <v>5</v>
      </c>
    </row>
    <row r="2968" spans="1:4">
      <c r="A2968" s="39" t="s">
        <v>11773</v>
      </c>
      <c r="B2968" s="39">
        <f>Matrix!$B$4471</f>
        <v>0</v>
      </c>
      <c r="C2968" s="39">
        <f t="shared" si="373"/>
        <v>5</v>
      </c>
      <c r="D2968" s="94">
        <f t="shared" si="374"/>
        <v>5</v>
      </c>
    </row>
    <row r="2969" spans="1:4">
      <c r="A2969" s="39" t="s">
        <v>26619</v>
      </c>
    </row>
    <row r="2970" spans="1:4">
      <c r="A2970" s="39" t="s">
        <v>26620</v>
      </c>
      <c r="B2970" s="39">
        <f>Matrix!$B$909</f>
        <v>0</v>
      </c>
      <c r="C2970" s="39">
        <f t="shared" ref="C2970:C3001" si="375">ROUNDUP(ABS(75-B2970)/(Base_Value)*allergy_factor,1)</f>
        <v>5</v>
      </c>
      <c r="D2970" s="94">
        <f t="shared" ref="D2970:D3001" si="376">IF(C2970&gt;Max_Value,Max_Value,IF(C2970&lt;0,0,C2970))</f>
        <v>5</v>
      </c>
    </row>
    <row r="2971" spans="1:4">
      <c r="A2971" s="39" t="s">
        <v>26621</v>
      </c>
      <c r="B2971" s="39">
        <f>Matrix!$B$5430</f>
        <v>0</v>
      </c>
      <c r="C2971" s="39">
        <f t="shared" si="375"/>
        <v>5</v>
      </c>
      <c r="D2971" s="94">
        <f t="shared" si="376"/>
        <v>5</v>
      </c>
    </row>
    <row r="2972" spans="1:4">
      <c r="A2972" s="39" t="s">
        <v>26622</v>
      </c>
      <c r="B2972" s="39">
        <f>Matrix!$B$1175</f>
        <v>0</v>
      </c>
      <c r="C2972" s="39">
        <f t="shared" si="375"/>
        <v>5</v>
      </c>
      <c r="D2972" s="94">
        <f t="shared" si="376"/>
        <v>5</v>
      </c>
    </row>
    <row r="2973" spans="1:4">
      <c r="A2973" s="39" t="s">
        <v>26623</v>
      </c>
      <c r="B2973" s="39">
        <f>Matrix!$B$5437</f>
        <v>0</v>
      </c>
      <c r="C2973" s="39">
        <f t="shared" si="375"/>
        <v>5</v>
      </c>
      <c r="D2973" s="94">
        <f t="shared" si="376"/>
        <v>5</v>
      </c>
    </row>
    <row r="2974" spans="1:4">
      <c r="A2974" s="39" t="s">
        <v>26624</v>
      </c>
      <c r="B2974" s="39">
        <f>Matrix!$B$5435</f>
        <v>0</v>
      </c>
      <c r="C2974" s="39">
        <f t="shared" si="375"/>
        <v>5</v>
      </c>
      <c r="D2974" s="94">
        <f t="shared" si="376"/>
        <v>5</v>
      </c>
    </row>
    <row r="2975" spans="1:4">
      <c r="A2975" s="39" t="s">
        <v>26625</v>
      </c>
      <c r="B2975" s="39">
        <f>Matrix!$B$385</f>
        <v>0</v>
      </c>
      <c r="C2975" s="39">
        <f t="shared" si="375"/>
        <v>5</v>
      </c>
      <c r="D2975" s="94">
        <f t="shared" si="376"/>
        <v>5</v>
      </c>
    </row>
    <row r="2976" spans="1:4">
      <c r="A2976" s="39" t="s">
        <v>26626</v>
      </c>
      <c r="B2976" s="39">
        <f>Matrix!$B$572</f>
        <v>0</v>
      </c>
      <c r="C2976" s="39">
        <f t="shared" si="375"/>
        <v>5</v>
      </c>
      <c r="D2976" s="94">
        <f t="shared" si="376"/>
        <v>5</v>
      </c>
    </row>
    <row r="2977" spans="1:4">
      <c r="A2977" s="39" t="s">
        <v>26627</v>
      </c>
      <c r="B2977" s="39">
        <f>Matrix!$B$1166</f>
        <v>0</v>
      </c>
      <c r="C2977" s="39">
        <f t="shared" si="375"/>
        <v>5</v>
      </c>
      <c r="D2977" s="94">
        <f t="shared" si="376"/>
        <v>5</v>
      </c>
    </row>
    <row r="2978" spans="1:4">
      <c r="A2978" s="39" t="s">
        <v>26628</v>
      </c>
      <c r="B2978" s="39">
        <f>Matrix!$B$5447</f>
        <v>0</v>
      </c>
      <c r="C2978" s="39">
        <f t="shared" si="375"/>
        <v>5</v>
      </c>
      <c r="D2978" s="94">
        <f t="shared" si="376"/>
        <v>5</v>
      </c>
    </row>
    <row r="2979" spans="1:4">
      <c r="A2979" s="39" t="s">
        <v>26629</v>
      </c>
      <c r="B2979" s="39">
        <f>Matrix!$B$6840</f>
        <v>0</v>
      </c>
      <c r="C2979" s="39">
        <f t="shared" si="375"/>
        <v>5</v>
      </c>
      <c r="D2979" s="94">
        <f t="shared" si="376"/>
        <v>5</v>
      </c>
    </row>
    <row r="2980" spans="1:4">
      <c r="A2980" s="39" t="s">
        <v>26630</v>
      </c>
      <c r="B2980" s="39">
        <f>Matrix!$B$1117</f>
        <v>0</v>
      </c>
      <c r="C2980" s="39">
        <f t="shared" si="375"/>
        <v>5</v>
      </c>
      <c r="D2980" s="94">
        <f t="shared" si="376"/>
        <v>5</v>
      </c>
    </row>
    <row r="2981" spans="1:4">
      <c r="A2981" s="39" t="s">
        <v>26631</v>
      </c>
      <c r="B2981" s="39">
        <f>Matrix!$B$510</f>
        <v>0</v>
      </c>
      <c r="C2981" s="39">
        <f t="shared" si="375"/>
        <v>5</v>
      </c>
      <c r="D2981" s="94">
        <f t="shared" si="376"/>
        <v>5</v>
      </c>
    </row>
    <row r="2982" spans="1:4">
      <c r="A2982" s="39" t="s">
        <v>26632</v>
      </c>
      <c r="B2982" s="39">
        <f>Matrix!$B$457</f>
        <v>0</v>
      </c>
      <c r="C2982" s="39">
        <f t="shared" si="375"/>
        <v>5</v>
      </c>
      <c r="D2982" s="94">
        <f t="shared" si="376"/>
        <v>5</v>
      </c>
    </row>
    <row r="2983" spans="1:4">
      <c r="A2983" s="39" t="s">
        <v>26633</v>
      </c>
      <c r="B2983" s="39">
        <f>Matrix!$B$488</f>
        <v>0</v>
      </c>
      <c r="C2983" s="39">
        <f t="shared" si="375"/>
        <v>5</v>
      </c>
      <c r="D2983" s="94">
        <f t="shared" si="376"/>
        <v>5</v>
      </c>
    </row>
    <row r="2984" spans="1:4">
      <c r="A2984" s="39" t="s">
        <v>26634</v>
      </c>
      <c r="B2984" s="39">
        <f>Matrix!$B$5439</f>
        <v>0</v>
      </c>
      <c r="C2984" s="39">
        <f t="shared" si="375"/>
        <v>5</v>
      </c>
      <c r="D2984" s="94">
        <f t="shared" si="376"/>
        <v>5</v>
      </c>
    </row>
    <row r="2985" spans="1:4">
      <c r="A2985" s="39" t="s">
        <v>26635</v>
      </c>
      <c r="B2985" s="39">
        <f>Matrix!$B$452</f>
        <v>0</v>
      </c>
      <c r="C2985" s="39">
        <f t="shared" si="375"/>
        <v>5</v>
      </c>
      <c r="D2985" s="94">
        <f t="shared" si="376"/>
        <v>5</v>
      </c>
    </row>
    <row r="2986" spans="1:4">
      <c r="A2986" s="39" t="s">
        <v>26636</v>
      </c>
      <c r="B2986" s="39">
        <f>Matrix!$B$1191</f>
        <v>0</v>
      </c>
      <c r="C2986" s="39">
        <f t="shared" si="375"/>
        <v>5</v>
      </c>
      <c r="D2986" s="94">
        <f t="shared" si="376"/>
        <v>5</v>
      </c>
    </row>
    <row r="2987" spans="1:4">
      <c r="A2987" s="39" t="s">
        <v>26637</v>
      </c>
      <c r="B2987" s="39">
        <f>Matrix!$B$2671</f>
        <v>0</v>
      </c>
      <c r="C2987" s="39">
        <f t="shared" si="375"/>
        <v>5</v>
      </c>
      <c r="D2987" s="94">
        <f t="shared" si="376"/>
        <v>5</v>
      </c>
    </row>
    <row r="2988" spans="1:4">
      <c r="A2988" s="39" t="s">
        <v>26638</v>
      </c>
      <c r="B2988" s="39">
        <f>Matrix!$B$5431</f>
        <v>0</v>
      </c>
      <c r="C2988" s="39">
        <f t="shared" si="375"/>
        <v>5</v>
      </c>
      <c r="D2988" s="94">
        <f t="shared" si="376"/>
        <v>5</v>
      </c>
    </row>
    <row r="2989" spans="1:4">
      <c r="A2989" s="39" t="s">
        <v>26639</v>
      </c>
      <c r="B2989" s="39">
        <f>Matrix!$B$2672</f>
        <v>0</v>
      </c>
      <c r="C2989" s="39">
        <f t="shared" si="375"/>
        <v>5</v>
      </c>
      <c r="D2989" s="94">
        <f t="shared" si="376"/>
        <v>5</v>
      </c>
    </row>
    <row r="2990" spans="1:4">
      <c r="A2990" s="39" t="s">
        <v>26640</v>
      </c>
      <c r="B2990" s="39">
        <f>Matrix!$B$1470</f>
        <v>0</v>
      </c>
      <c r="C2990" s="39">
        <f t="shared" si="375"/>
        <v>5</v>
      </c>
      <c r="D2990" s="94">
        <f t="shared" si="376"/>
        <v>5</v>
      </c>
    </row>
    <row r="2991" spans="1:4">
      <c r="A2991" s="39" t="s">
        <v>26641</v>
      </c>
      <c r="B2991" s="39">
        <f>Matrix!$B$1302</f>
        <v>0</v>
      </c>
      <c r="C2991" s="39">
        <f t="shared" si="375"/>
        <v>5</v>
      </c>
      <c r="D2991" s="94">
        <f t="shared" si="376"/>
        <v>5</v>
      </c>
    </row>
    <row r="2992" spans="1:4">
      <c r="A2992" s="39" t="s">
        <v>26642</v>
      </c>
      <c r="B2992" s="39">
        <f>Matrix!$B$454</f>
        <v>0</v>
      </c>
      <c r="C2992" s="39">
        <f t="shared" si="375"/>
        <v>5</v>
      </c>
      <c r="D2992" s="94">
        <f t="shared" si="376"/>
        <v>5</v>
      </c>
    </row>
    <row r="2993" spans="1:4">
      <c r="A2993" s="39" t="s">
        <v>26643</v>
      </c>
      <c r="B2993" s="39">
        <f>Matrix!$B$7759</f>
        <v>0</v>
      </c>
      <c r="C2993" s="39">
        <f t="shared" si="375"/>
        <v>5</v>
      </c>
      <c r="D2993" s="94">
        <f t="shared" si="376"/>
        <v>5</v>
      </c>
    </row>
    <row r="2994" spans="1:4">
      <c r="A2994" s="39" t="s">
        <v>26644</v>
      </c>
      <c r="B2994" s="39">
        <f>Matrix!$B$451</f>
        <v>0</v>
      </c>
      <c r="C2994" s="39">
        <f t="shared" si="375"/>
        <v>5</v>
      </c>
      <c r="D2994" s="94">
        <f t="shared" si="376"/>
        <v>5</v>
      </c>
    </row>
    <row r="2995" spans="1:4">
      <c r="A2995" s="39" t="s">
        <v>26645</v>
      </c>
      <c r="B2995" s="39">
        <f>Matrix!$B$1212</f>
        <v>0</v>
      </c>
      <c r="C2995" s="39">
        <f t="shared" si="375"/>
        <v>5</v>
      </c>
      <c r="D2995" s="94">
        <f t="shared" si="376"/>
        <v>5</v>
      </c>
    </row>
    <row r="2996" spans="1:4">
      <c r="A2996" s="39" t="s">
        <v>26646</v>
      </c>
      <c r="B2996" s="39">
        <f>Matrix!$B$480</f>
        <v>0</v>
      </c>
      <c r="C2996" s="39">
        <f t="shared" si="375"/>
        <v>5</v>
      </c>
      <c r="D2996" s="94">
        <f t="shared" si="376"/>
        <v>5</v>
      </c>
    </row>
    <row r="2997" spans="1:4">
      <c r="A2997" s="39" t="s">
        <v>26647</v>
      </c>
      <c r="B2997" s="39">
        <f>Matrix!$B$489</f>
        <v>0</v>
      </c>
      <c r="C2997" s="39">
        <f t="shared" si="375"/>
        <v>5</v>
      </c>
      <c r="D2997" s="94">
        <f t="shared" si="376"/>
        <v>5</v>
      </c>
    </row>
    <row r="2998" spans="1:4">
      <c r="A2998" s="39" t="s">
        <v>26648</v>
      </c>
      <c r="B2998" s="39">
        <f>Matrix!$B$1215</f>
        <v>0</v>
      </c>
      <c r="C2998" s="39">
        <f t="shared" si="375"/>
        <v>5</v>
      </c>
      <c r="D2998" s="94">
        <f t="shared" si="376"/>
        <v>5</v>
      </c>
    </row>
    <row r="2999" spans="1:4">
      <c r="A2999" s="39" t="s">
        <v>26649</v>
      </c>
      <c r="B2999" s="39">
        <f>Matrix!$B$1460</f>
        <v>0</v>
      </c>
      <c r="C2999" s="39">
        <f t="shared" si="375"/>
        <v>5</v>
      </c>
      <c r="D2999" s="94">
        <f t="shared" si="376"/>
        <v>5</v>
      </c>
    </row>
    <row r="3000" spans="1:4">
      <c r="A3000" s="39" t="s">
        <v>26650</v>
      </c>
      <c r="B3000" s="39">
        <f>Matrix!$B$5436</f>
        <v>0</v>
      </c>
      <c r="C3000" s="39">
        <f t="shared" si="375"/>
        <v>5</v>
      </c>
      <c r="D3000" s="94">
        <f t="shared" si="376"/>
        <v>5</v>
      </c>
    </row>
    <row r="3001" spans="1:4">
      <c r="A3001" s="39" t="s">
        <v>26651</v>
      </c>
      <c r="B3001" s="39">
        <f>Matrix!$B$5408</f>
        <v>0</v>
      </c>
      <c r="C3001" s="39">
        <f t="shared" si="375"/>
        <v>5</v>
      </c>
      <c r="D3001" s="94">
        <f t="shared" si="376"/>
        <v>5</v>
      </c>
    </row>
    <row r="3002" spans="1:4">
      <c r="A3002" s="39" t="s">
        <v>26634</v>
      </c>
      <c r="B3002" s="39">
        <f>Matrix!$B$5439</f>
        <v>0</v>
      </c>
      <c r="C3002" s="39">
        <f t="shared" ref="C3002:C3025" si="377">ROUNDUP(ABS(75-B3002)/(Base_Value)*allergy_factor,1)</f>
        <v>5</v>
      </c>
      <c r="D3002" s="94">
        <f t="shared" ref="D3002:D3025" si="378">IF(C3002&gt;Max_Value,Max_Value,IF(C3002&lt;0,0,C3002))</f>
        <v>5</v>
      </c>
    </row>
    <row r="3003" spans="1:4">
      <c r="A3003" s="39" t="s">
        <v>26652</v>
      </c>
      <c r="B3003" s="39">
        <f>Matrix!$B$535</f>
        <v>0</v>
      </c>
      <c r="C3003" s="39">
        <f t="shared" si="377"/>
        <v>5</v>
      </c>
      <c r="D3003" s="94">
        <f t="shared" si="378"/>
        <v>5</v>
      </c>
    </row>
    <row r="3004" spans="1:4">
      <c r="A3004" s="39" t="s">
        <v>26653</v>
      </c>
      <c r="B3004" s="39">
        <f>Matrix!$B$1351</f>
        <v>0</v>
      </c>
      <c r="C3004" s="39">
        <f t="shared" si="377"/>
        <v>5</v>
      </c>
      <c r="D3004" s="94">
        <f t="shared" si="378"/>
        <v>5</v>
      </c>
    </row>
    <row r="3005" spans="1:4">
      <c r="A3005" s="39" t="s">
        <v>26654</v>
      </c>
      <c r="B3005" s="39">
        <f>Matrix!$B$1352</f>
        <v>0</v>
      </c>
      <c r="C3005" s="39">
        <f t="shared" si="377"/>
        <v>5</v>
      </c>
      <c r="D3005" s="94">
        <f t="shared" si="378"/>
        <v>5</v>
      </c>
    </row>
    <row r="3006" spans="1:4">
      <c r="A3006" s="39" t="s">
        <v>26655</v>
      </c>
      <c r="B3006" s="39">
        <f>Matrix!$B$1350</f>
        <v>0</v>
      </c>
      <c r="C3006" s="39">
        <f t="shared" si="377"/>
        <v>5</v>
      </c>
      <c r="D3006" s="94">
        <f t="shared" si="378"/>
        <v>5</v>
      </c>
    </row>
    <row r="3007" spans="1:4">
      <c r="A3007" s="39" t="s">
        <v>26656</v>
      </c>
      <c r="B3007" s="39">
        <f>Matrix!$B$5445</f>
        <v>0</v>
      </c>
      <c r="C3007" s="39">
        <f t="shared" si="377"/>
        <v>5</v>
      </c>
      <c r="D3007" s="94">
        <f t="shared" si="378"/>
        <v>5</v>
      </c>
    </row>
    <row r="3008" spans="1:4">
      <c r="A3008" s="39" t="s">
        <v>26657</v>
      </c>
      <c r="B3008" s="39">
        <f>Matrix!$B$6844</f>
        <v>0</v>
      </c>
      <c r="C3008" s="39">
        <f t="shared" si="377"/>
        <v>5</v>
      </c>
      <c r="D3008" s="94">
        <f t="shared" si="378"/>
        <v>5</v>
      </c>
    </row>
    <row r="3009" spans="1:4">
      <c r="A3009" s="39" t="s">
        <v>26658</v>
      </c>
      <c r="B3009" s="39">
        <f>Matrix!$B$2740</f>
        <v>0</v>
      </c>
      <c r="C3009" s="39">
        <f t="shared" si="377"/>
        <v>5</v>
      </c>
      <c r="D3009" s="94">
        <f t="shared" si="378"/>
        <v>5</v>
      </c>
    </row>
    <row r="3010" spans="1:4">
      <c r="A3010" s="39" t="s">
        <v>26659</v>
      </c>
      <c r="B3010" s="39">
        <f>Matrix!$B$481</f>
        <v>0</v>
      </c>
      <c r="C3010" s="39">
        <f t="shared" si="377"/>
        <v>5</v>
      </c>
      <c r="D3010" s="94">
        <f t="shared" si="378"/>
        <v>5</v>
      </c>
    </row>
    <row r="3011" spans="1:4">
      <c r="A3011" s="39" t="s">
        <v>26660</v>
      </c>
      <c r="B3011" s="39">
        <f>Matrix!$B$508</f>
        <v>0</v>
      </c>
      <c r="C3011" s="39">
        <f t="shared" si="377"/>
        <v>5</v>
      </c>
      <c r="D3011" s="94">
        <f t="shared" si="378"/>
        <v>5</v>
      </c>
    </row>
    <row r="3012" spans="1:4">
      <c r="A3012" s="39" t="s">
        <v>26558</v>
      </c>
      <c r="B3012" s="39">
        <f>Matrix!$B$1101</f>
        <v>0</v>
      </c>
      <c r="C3012" s="39">
        <f t="shared" si="377"/>
        <v>5</v>
      </c>
      <c r="D3012" s="94">
        <f t="shared" si="378"/>
        <v>5</v>
      </c>
    </row>
    <row r="3013" spans="1:4">
      <c r="A3013" s="39" t="s">
        <v>26661</v>
      </c>
      <c r="B3013" s="39">
        <f>Matrix!$B$1401</f>
        <v>0</v>
      </c>
      <c r="C3013" s="39">
        <f t="shared" si="377"/>
        <v>5</v>
      </c>
      <c r="D3013" s="94">
        <f t="shared" si="378"/>
        <v>5</v>
      </c>
    </row>
    <row r="3014" spans="1:4">
      <c r="A3014" s="39" t="s">
        <v>26662</v>
      </c>
      <c r="B3014" s="39">
        <f>Matrix!$B$587</f>
        <v>0</v>
      </c>
      <c r="C3014" s="39">
        <f t="shared" si="377"/>
        <v>5</v>
      </c>
      <c r="D3014" s="94">
        <f t="shared" si="378"/>
        <v>5</v>
      </c>
    </row>
    <row r="3015" spans="1:4">
      <c r="A3015" s="39" t="s">
        <v>26663</v>
      </c>
      <c r="B3015" s="39">
        <f>Matrix!$B$1262</f>
        <v>0</v>
      </c>
      <c r="C3015" s="39">
        <f t="shared" si="377"/>
        <v>5</v>
      </c>
      <c r="D3015" s="94">
        <f t="shared" si="378"/>
        <v>5</v>
      </c>
    </row>
    <row r="3016" spans="1:4">
      <c r="A3016" s="39" t="s">
        <v>26664</v>
      </c>
      <c r="B3016" s="39">
        <f>Matrix!$B$1461</f>
        <v>0</v>
      </c>
      <c r="C3016" s="39">
        <f t="shared" si="377"/>
        <v>5</v>
      </c>
      <c r="D3016" s="94">
        <f t="shared" si="378"/>
        <v>5</v>
      </c>
    </row>
    <row r="3017" spans="1:4">
      <c r="A3017" s="39" t="s">
        <v>26665</v>
      </c>
      <c r="B3017" s="39">
        <f>Matrix!$B$2742</f>
        <v>0</v>
      </c>
      <c r="C3017" s="39">
        <f t="shared" si="377"/>
        <v>5</v>
      </c>
      <c r="D3017" s="94">
        <f t="shared" si="378"/>
        <v>5</v>
      </c>
    </row>
    <row r="3018" spans="1:4">
      <c r="A3018" s="39" t="s">
        <v>26666</v>
      </c>
      <c r="B3018" s="39">
        <f>Matrix!$B$583</f>
        <v>0</v>
      </c>
      <c r="C3018" s="39">
        <f t="shared" si="377"/>
        <v>5</v>
      </c>
      <c r="D3018" s="94">
        <f t="shared" si="378"/>
        <v>5</v>
      </c>
    </row>
    <row r="3019" spans="1:4">
      <c r="A3019" s="39" t="s">
        <v>26667</v>
      </c>
      <c r="B3019" s="39">
        <f>Matrix!$B$567</f>
        <v>0</v>
      </c>
      <c r="C3019" s="39">
        <f t="shared" si="377"/>
        <v>5</v>
      </c>
      <c r="D3019" s="94">
        <f t="shared" si="378"/>
        <v>5</v>
      </c>
    </row>
    <row r="3020" spans="1:4">
      <c r="A3020" s="39" t="s">
        <v>26665</v>
      </c>
      <c r="B3020" s="39">
        <f>Matrix!$B$2742</f>
        <v>0</v>
      </c>
      <c r="C3020" s="39">
        <f t="shared" si="377"/>
        <v>5</v>
      </c>
      <c r="D3020" s="94">
        <f t="shared" si="378"/>
        <v>5</v>
      </c>
    </row>
    <row r="3021" spans="1:4">
      <c r="A3021" s="39" t="s">
        <v>26668</v>
      </c>
      <c r="B3021" s="39">
        <f>Matrix!$B$5429</f>
        <v>0</v>
      </c>
      <c r="C3021" s="39">
        <f t="shared" si="377"/>
        <v>5</v>
      </c>
      <c r="D3021" s="94">
        <f t="shared" si="378"/>
        <v>5</v>
      </c>
    </row>
    <row r="3022" spans="1:4">
      <c r="A3022" s="39" t="s">
        <v>26669</v>
      </c>
      <c r="B3022" s="39">
        <f>Matrix!$B$435</f>
        <v>0</v>
      </c>
      <c r="C3022" s="39">
        <f t="shared" si="377"/>
        <v>5</v>
      </c>
      <c r="D3022" s="94">
        <f t="shared" si="378"/>
        <v>5</v>
      </c>
    </row>
    <row r="3023" spans="1:4">
      <c r="A3023" s="39" t="s">
        <v>26670</v>
      </c>
      <c r="B3023" s="39">
        <f>Matrix!$B$6375</f>
        <v>0</v>
      </c>
      <c r="C3023" s="39">
        <f t="shared" si="377"/>
        <v>5</v>
      </c>
      <c r="D3023" s="94">
        <f t="shared" si="378"/>
        <v>5</v>
      </c>
    </row>
    <row r="3024" spans="1:4">
      <c r="A3024" s="39" t="s">
        <v>26671</v>
      </c>
      <c r="B3024" s="39">
        <f>Matrix!$B$487</f>
        <v>0</v>
      </c>
      <c r="C3024" s="39">
        <f t="shared" si="377"/>
        <v>5</v>
      </c>
      <c r="D3024" s="94">
        <f t="shared" si="378"/>
        <v>5</v>
      </c>
    </row>
    <row r="3025" spans="1:4">
      <c r="A3025" s="39" t="s">
        <v>26672</v>
      </c>
      <c r="B3025" s="39">
        <f>Matrix!$B$3265</f>
        <v>0</v>
      </c>
      <c r="C3025" s="39">
        <f t="shared" si="377"/>
        <v>5</v>
      </c>
      <c r="D3025" s="94">
        <f t="shared" si="378"/>
        <v>5</v>
      </c>
    </row>
    <row r="3026" spans="1:4">
      <c r="A3026" s="39" t="s">
        <v>26673</v>
      </c>
    </row>
    <row r="3027" spans="1:4">
      <c r="A3027" s="39" t="s">
        <v>26674</v>
      </c>
    </row>
    <row r="3028" spans="1:4">
      <c r="A3028" s="39" t="s">
        <v>26675</v>
      </c>
      <c r="B3028" s="39">
        <f>Matrix!$B$1355</f>
        <v>0</v>
      </c>
      <c r="C3028" s="39">
        <f t="shared" ref="C3028:C3059" si="379">ROUNDUP(ABS(75-B3028)/(Base_Value)*allergy_factor,1)</f>
        <v>5</v>
      </c>
      <c r="D3028" s="94">
        <f t="shared" ref="D3028:D3059" si="380">IF(C3028&gt;Max_Value,Max_Value,IF(C3028&lt;0,0,C3028))</f>
        <v>5</v>
      </c>
    </row>
    <row r="3029" spans="1:4">
      <c r="A3029" s="39" t="s">
        <v>26676</v>
      </c>
      <c r="B3029" s="39">
        <f>Matrix!$B$8411</f>
        <v>0</v>
      </c>
      <c r="C3029" s="39">
        <f t="shared" si="379"/>
        <v>5</v>
      </c>
      <c r="D3029" s="94">
        <f t="shared" si="380"/>
        <v>5</v>
      </c>
    </row>
    <row r="3030" spans="1:4">
      <c r="A3030" s="39" t="s">
        <v>26677</v>
      </c>
      <c r="B3030" s="39">
        <f>Matrix!$B$879</f>
        <v>0</v>
      </c>
      <c r="C3030" s="39">
        <f t="shared" si="379"/>
        <v>5</v>
      </c>
      <c r="D3030" s="94">
        <f t="shared" si="380"/>
        <v>5</v>
      </c>
    </row>
    <row r="3031" spans="1:4">
      <c r="A3031" s="39" t="s">
        <v>26678</v>
      </c>
      <c r="B3031" s="39">
        <f>Matrix!$B$831</f>
        <v>0</v>
      </c>
      <c r="C3031" s="39">
        <f t="shared" si="379"/>
        <v>5</v>
      </c>
      <c r="D3031" s="94">
        <f t="shared" si="380"/>
        <v>5</v>
      </c>
    </row>
    <row r="3032" spans="1:4">
      <c r="A3032" s="39" t="s">
        <v>26679</v>
      </c>
      <c r="B3032" s="39">
        <f>Matrix!$B$8432</f>
        <v>0</v>
      </c>
      <c r="C3032" s="39">
        <f t="shared" si="379"/>
        <v>5</v>
      </c>
      <c r="D3032" s="94">
        <f t="shared" si="380"/>
        <v>5</v>
      </c>
    </row>
    <row r="3033" spans="1:4">
      <c r="A3033" s="39" t="s">
        <v>26680</v>
      </c>
      <c r="B3033" s="39">
        <f>Matrix!$B$1659</f>
        <v>0</v>
      </c>
      <c r="C3033" s="39">
        <f t="shared" si="379"/>
        <v>5</v>
      </c>
      <c r="D3033" s="94">
        <f t="shared" si="380"/>
        <v>5</v>
      </c>
    </row>
    <row r="3034" spans="1:4">
      <c r="A3034" s="39" t="s">
        <v>26681</v>
      </c>
      <c r="B3034" s="39">
        <f>Matrix!$B$8436</f>
        <v>0</v>
      </c>
      <c r="C3034" s="39">
        <f t="shared" si="379"/>
        <v>5</v>
      </c>
      <c r="D3034" s="94">
        <f t="shared" si="380"/>
        <v>5</v>
      </c>
    </row>
    <row r="3035" spans="1:4">
      <c r="A3035" s="39" t="s">
        <v>26682</v>
      </c>
      <c r="B3035" s="39">
        <f>Matrix!$B$267</f>
        <v>0</v>
      </c>
      <c r="C3035" s="39">
        <f t="shared" si="379"/>
        <v>5</v>
      </c>
      <c r="D3035" s="94">
        <f t="shared" si="380"/>
        <v>5</v>
      </c>
    </row>
    <row r="3036" spans="1:4">
      <c r="A3036" s="39" t="s">
        <v>26683</v>
      </c>
      <c r="B3036" s="39">
        <f>Matrix!$B$7428</f>
        <v>0</v>
      </c>
      <c r="C3036" s="39">
        <f t="shared" si="379"/>
        <v>5</v>
      </c>
      <c r="D3036" s="94">
        <f t="shared" si="380"/>
        <v>5</v>
      </c>
    </row>
    <row r="3037" spans="1:4">
      <c r="A3037" s="39" t="s">
        <v>26684</v>
      </c>
      <c r="B3037" s="39">
        <f>Matrix!$B$1523</f>
        <v>0</v>
      </c>
      <c r="C3037" s="39">
        <f t="shared" si="379"/>
        <v>5</v>
      </c>
      <c r="D3037" s="94">
        <f t="shared" si="380"/>
        <v>5</v>
      </c>
    </row>
    <row r="3038" spans="1:4">
      <c r="A3038" s="39" t="s">
        <v>26685</v>
      </c>
      <c r="B3038" s="39">
        <f>Matrix!$B$8441</f>
        <v>0</v>
      </c>
      <c r="C3038" s="39">
        <f t="shared" si="379"/>
        <v>5</v>
      </c>
      <c r="D3038" s="94">
        <f t="shared" si="380"/>
        <v>5</v>
      </c>
    </row>
    <row r="3039" spans="1:4">
      <c r="A3039" s="39" t="s">
        <v>26686</v>
      </c>
      <c r="B3039" s="39">
        <f>Matrix!$B$8413</f>
        <v>0</v>
      </c>
      <c r="C3039" s="39">
        <f t="shared" si="379"/>
        <v>5</v>
      </c>
      <c r="D3039" s="94">
        <f t="shared" si="380"/>
        <v>5</v>
      </c>
    </row>
    <row r="3040" spans="1:4">
      <c r="A3040" s="39" t="s">
        <v>26687</v>
      </c>
      <c r="B3040" s="39">
        <f>Matrix!$B$1548</f>
        <v>0</v>
      </c>
      <c r="C3040" s="39">
        <f t="shared" si="379"/>
        <v>5</v>
      </c>
      <c r="D3040" s="94">
        <f t="shared" si="380"/>
        <v>5</v>
      </c>
    </row>
    <row r="3041" spans="1:4">
      <c r="A3041" s="39" t="s">
        <v>26688</v>
      </c>
      <c r="B3041" s="39">
        <f>Matrix!$B$1660</f>
        <v>0</v>
      </c>
      <c r="C3041" s="39">
        <f t="shared" si="379"/>
        <v>5</v>
      </c>
      <c r="D3041" s="94">
        <f t="shared" si="380"/>
        <v>5</v>
      </c>
    </row>
    <row r="3042" spans="1:4">
      <c r="A3042" s="39" t="s">
        <v>26689</v>
      </c>
      <c r="B3042" s="39">
        <f>Matrix!$B$8296</f>
        <v>0</v>
      </c>
      <c r="C3042" s="39">
        <f t="shared" si="379"/>
        <v>5</v>
      </c>
      <c r="D3042" s="94">
        <f t="shared" si="380"/>
        <v>5</v>
      </c>
    </row>
    <row r="3043" spans="1:4">
      <c r="A3043" s="39" t="s">
        <v>26690</v>
      </c>
      <c r="B3043" s="39">
        <f>Matrix!$B$8424</f>
        <v>0</v>
      </c>
      <c r="C3043" s="39">
        <f t="shared" si="379"/>
        <v>5</v>
      </c>
      <c r="D3043" s="94">
        <f t="shared" si="380"/>
        <v>5</v>
      </c>
    </row>
    <row r="3044" spans="1:4">
      <c r="A3044" s="39" t="s">
        <v>26691</v>
      </c>
      <c r="B3044" s="39">
        <f>Matrix!$B$8410</f>
        <v>0</v>
      </c>
      <c r="C3044" s="39">
        <f t="shared" si="379"/>
        <v>5</v>
      </c>
      <c r="D3044" s="94">
        <f t="shared" si="380"/>
        <v>5</v>
      </c>
    </row>
    <row r="3045" spans="1:4">
      <c r="A3045" s="39" t="s">
        <v>26692</v>
      </c>
      <c r="B3045" s="39">
        <f>Matrix!$B$8423</f>
        <v>0</v>
      </c>
      <c r="C3045" s="39">
        <f t="shared" si="379"/>
        <v>5</v>
      </c>
      <c r="D3045" s="94">
        <f t="shared" si="380"/>
        <v>5</v>
      </c>
    </row>
    <row r="3046" spans="1:4">
      <c r="A3046" s="39" t="s">
        <v>26693</v>
      </c>
      <c r="B3046" s="39">
        <f>Matrix!$B$839</f>
        <v>0</v>
      </c>
      <c r="C3046" s="39">
        <f t="shared" si="379"/>
        <v>5</v>
      </c>
      <c r="D3046" s="94">
        <f t="shared" si="380"/>
        <v>5</v>
      </c>
    </row>
    <row r="3047" spans="1:4">
      <c r="A3047" s="39" t="s">
        <v>26694</v>
      </c>
      <c r="B3047" s="39">
        <f>Matrix!$B$8420</f>
        <v>0</v>
      </c>
      <c r="C3047" s="39">
        <f t="shared" si="379"/>
        <v>5</v>
      </c>
      <c r="D3047" s="94">
        <f t="shared" si="380"/>
        <v>5</v>
      </c>
    </row>
    <row r="3048" spans="1:4">
      <c r="A3048" s="39" t="s">
        <v>26695</v>
      </c>
      <c r="B3048" s="39">
        <f>Matrix!$B$8431</f>
        <v>0</v>
      </c>
      <c r="C3048" s="39">
        <f t="shared" si="379"/>
        <v>5</v>
      </c>
      <c r="D3048" s="94">
        <f t="shared" si="380"/>
        <v>5</v>
      </c>
    </row>
    <row r="3049" spans="1:4">
      <c r="A3049" s="39" t="s">
        <v>26696</v>
      </c>
      <c r="B3049" s="39">
        <f>Matrix!$B$8437</f>
        <v>0</v>
      </c>
      <c r="C3049" s="39">
        <f t="shared" si="379"/>
        <v>5</v>
      </c>
      <c r="D3049" s="94">
        <f t="shared" si="380"/>
        <v>5</v>
      </c>
    </row>
    <row r="3050" spans="1:4">
      <c r="A3050" s="39" t="s">
        <v>26697</v>
      </c>
      <c r="B3050" s="39">
        <f>Matrix!$B$9395</f>
        <v>0</v>
      </c>
      <c r="C3050" s="39">
        <f t="shared" si="379"/>
        <v>5</v>
      </c>
      <c r="D3050" s="94">
        <f t="shared" si="380"/>
        <v>5</v>
      </c>
    </row>
    <row r="3051" spans="1:4">
      <c r="A3051" s="39" t="s">
        <v>26698</v>
      </c>
      <c r="B3051" s="39">
        <f>Matrix!$B$8433</f>
        <v>0</v>
      </c>
      <c r="C3051" s="39">
        <f t="shared" si="379"/>
        <v>5</v>
      </c>
      <c r="D3051" s="94">
        <f t="shared" si="380"/>
        <v>5</v>
      </c>
    </row>
    <row r="3052" spans="1:4">
      <c r="A3052" s="39" t="s">
        <v>26699</v>
      </c>
      <c r="B3052" s="39">
        <f>Matrix!$B$8427</f>
        <v>0</v>
      </c>
      <c r="C3052" s="39">
        <f t="shared" si="379"/>
        <v>5</v>
      </c>
      <c r="D3052" s="94">
        <f t="shared" si="380"/>
        <v>5</v>
      </c>
    </row>
    <row r="3053" spans="1:4">
      <c r="A3053" s="39" t="s">
        <v>26700</v>
      </c>
      <c r="B3053" s="39">
        <f>Matrix!$B$8412</f>
        <v>0</v>
      </c>
      <c r="C3053" s="39">
        <f t="shared" si="379"/>
        <v>5</v>
      </c>
      <c r="D3053" s="94">
        <f t="shared" si="380"/>
        <v>5</v>
      </c>
    </row>
    <row r="3054" spans="1:4">
      <c r="A3054" s="39" t="s">
        <v>26701</v>
      </c>
      <c r="B3054" s="39">
        <f>Matrix!$B$1657</f>
        <v>0</v>
      </c>
      <c r="C3054" s="39">
        <f t="shared" si="379"/>
        <v>5</v>
      </c>
      <c r="D3054" s="94">
        <f t="shared" si="380"/>
        <v>5</v>
      </c>
    </row>
    <row r="3055" spans="1:4">
      <c r="A3055" s="39" t="s">
        <v>26702</v>
      </c>
      <c r="B3055" s="39">
        <f>Matrix!$B$8429</f>
        <v>0</v>
      </c>
      <c r="C3055" s="39">
        <f t="shared" si="379"/>
        <v>5</v>
      </c>
      <c r="D3055" s="94">
        <f t="shared" si="380"/>
        <v>5</v>
      </c>
    </row>
    <row r="3056" spans="1:4">
      <c r="A3056" s="39" t="s">
        <v>26703</v>
      </c>
      <c r="B3056" s="39">
        <f>Matrix!$B$8419</f>
        <v>0</v>
      </c>
      <c r="C3056" s="39">
        <f t="shared" si="379"/>
        <v>5</v>
      </c>
      <c r="D3056" s="94">
        <f t="shared" si="380"/>
        <v>5</v>
      </c>
    </row>
    <row r="3057" spans="1:4">
      <c r="A3057" s="39" t="s">
        <v>26704</v>
      </c>
      <c r="B3057" s="39">
        <f>Matrix!$B$848</f>
        <v>0</v>
      </c>
      <c r="C3057" s="39">
        <f t="shared" si="379"/>
        <v>5</v>
      </c>
      <c r="D3057" s="94">
        <f t="shared" si="380"/>
        <v>5</v>
      </c>
    </row>
    <row r="3058" spans="1:4">
      <c r="A3058" s="39" t="s">
        <v>26705</v>
      </c>
      <c r="B3058" s="39">
        <f>Matrix!$B$4473</f>
        <v>0</v>
      </c>
      <c r="C3058" s="39">
        <f t="shared" si="379"/>
        <v>5</v>
      </c>
      <c r="D3058" s="94">
        <f t="shared" si="380"/>
        <v>5</v>
      </c>
    </row>
    <row r="3059" spans="1:4">
      <c r="A3059" s="39" t="s">
        <v>26706</v>
      </c>
      <c r="B3059" s="39">
        <f>Matrix!$B$850</f>
        <v>0</v>
      </c>
      <c r="C3059" s="39">
        <f t="shared" si="379"/>
        <v>5</v>
      </c>
      <c r="D3059" s="94">
        <f t="shared" si="380"/>
        <v>5</v>
      </c>
    </row>
    <row r="3060" spans="1:4">
      <c r="A3060" s="39" t="s">
        <v>26707</v>
      </c>
      <c r="B3060" s="39">
        <f>Matrix!$B$8421</f>
        <v>0</v>
      </c>
      <c r="C3060" s="39">
        <f t="shared" ref="C3060:C3091" si="381">ROUNDUP(ABS(75-B3060)/(Base_Value)*allergy_factor,1)</f>
        <v>5</v>
      </c>
      <c r="D3060" s="94">
        <f t="shared" ref="D3060:D3091" si="382">IF(C3060&gt;Max_Value,Max_Value,IF(C3060&lt;0,0,C3060))</f>
        <v>5</v>
      </c>
    </row>
    <row r="3061" spans="1:4">
      <c r="A3061" s="39" t="s">
        <v>26708</v>
      </c>
      <c r="B3061" s="39">
        <f>Matrix!$B$8422</f>
        <v>0</v>
      </c>
      <c r="C3061" s="39">
        <f t="shared" si="381"/>
        <v>5</v>
      </c>
      <c r="D3061" s="94">
        <f t="shared" si="382"/>
        <v>5</v>
      </c>
    </row>
    <row r="3062" spans="1:4">
      <c r="A3062" s="39" t="s">
        <v>26709</v>
      </c>
      <c r="B3062" s="39">
        <f>Matrix!$B$1521</f>
        <v>0</v>
      </c>
      <c r="C3062" s="39">
        <f t="shared" si="381"/>
        <v>5</v>
      </c>
      <c r="D3062" s="94">
        <f t="shared" si="382"/>
        <v>5</v>
      </c>
    </row>
    <row r="3063" spans="1:4">
      <c r="A3063" s="39" t="s">
        <v>26710</v>
      </c>
      <c r="B3063" s="39">
        <f>Matrix!$B$8411</f>
        <v>0</v>
      </c>
      <c r="C3063" s="39">
        <f t="shared" si="381"/>
        <v>5</v>
      </c>
      <c r="D3063" s="94">
        <f t="shared" si="382"/>
        <v>5</v>
      </c>
    </row>
    <row r="3064" spans="1:4">
      <c r="A3064" s="39" t="s">
        <v>26711</v>
      </c>
      <c r="B3064" s="39">
        <f>Matrix!$B$8425</f>
        <v>0</v>
      </c>
      <c r="C3064" s="39">
        <f t="shared" si="381"/>
        <v>5</v>
      </c>
      <c r="D3064" s="94">
        <f t="shared" si="382"/>
        <v>5</v>
      </c>
    </row>
    <row r="3065" spans="1:4">
      <c r="A3065" s="39" t="s">
        <v>26690</v>
      </c>
      <c r="B3065" s="39">
        <f>Matrix!$B$8424</f>
        <v>0</v>
      </c>
      <c r="C3065" s="39">
        <f t="shared" si="381"/>
        <v>5</v>
      </c>
      <c r="D3065" s="94">
        <f t="shared" si="382"/>
        <v>5</v>
      </c>
    </row>
    <row r="3066" spans="1:4">
      <c r="A3066" s="39" t="s">
        <v>26712</v>
      </c>
      <c r="B3066" s="39">
        <f>Matrix!$B$842</f>
        <v>0</v>
      </c>
      <c r="C3066" s="39">
        <f t="shared" si="381"/>
        <v>5</v>
      </c>
      <c r="D3066" s="94">
        <f t="shared" si="382"/>
        <v>5</v>
      </c>
    </row>
    <row r="3067" spans="1:4">
      <c r="A3067" s="39" t="s">
        <v>26713</v>
      </c>
      <c r="B3067" s="39">
        <f>Matrix!$B$1676</f>
        <v>0</v>
      </c>
      <c r="C3067" s="39">
        <f t="shared" si="381"/>
        <v>5</v>
      </c>
      <c r="D3067" s="94">
        <f t="shared" si="382"/>
        <v>5</v>
      </c>
    </row>
    <row r="3068" spans="1:4">
      <c r="A3068" s="39" t="s">
        <v>26714</v>
      </c>
      <c r="B3068" s="39">
        <f>Matrix!$B$8434</f>
        <v>0</v>
      </c>
      <c r="C3068" s="39">
        <f t="shared" si="381"/>
        <v>5</v>
      </c>
      <c r="D3068" s="94">
        <f t="shared" si="382"/>
        <v>5</v>
      </c>
    </row>
    <row r="3069" spans="1:4">
      <c r="A3069" s="39" t="s">
        <v>26715</v>
      </c>
      <c r="B3069" s="39">
        <f>Matrix!$B$8415</f>
        <v>0</v>
      </c>
      <c r="C3069" s="39">
        <f t="shared" si="381"/>
        <v>5</v>
      </c>
      <c r="D3069" s="94">
        <f t="shared" si="382"/>
        <v>5</v>
      </c>
    </row>
    <row r="3070" spans="1:4">
      <c r="A3070" s="39" t="s">
        <v>26716</v>
      </c>
      <c r="B3070" s="39">
        <f>Matrix!$B$8423</f>
        <v>0</v>
      </c>
      <c r="C3070" s="39">
        <f t="shared" si="381"/>
        <v>5</v>
      </c>
      <c r="D3070" s="94">
        <f t="shared" si="382"/>
        <v>5</v>
      </c>
    </row>
    <row r="3071" spans="1:4">
      <c r="A3071" s="39" t="s">
        <v>26717</v>
      </c>
      <c r="B3071" s="39">
        <f>Matrix!$B$1628</f>
        <v>0</v>
      </c>
      <c r="C3071" s="39">
        <f t="shared" si="381"/>
        <v>5</v>
      </c>
      <c r="D3071" s="94">
        <f t="shared" si="382"/>
        <v>5</v>
      </c>
    </row>
    <row r="3072" spans="1:4">
      <c r="A3072" s="39" t="s">
        <v>26718</v>
      </c>
      <c r="B3072" s="39">
        <f>Matrix!$B$8439</f>
        <v>0</v>
      </c>
      <c r="C3072" s="39">
        <f t="shared" si="381"/>
        <v>5</v>
      </c>
      <c r="D3072" s="94">
        <f t="shared" si="382"/>
        <v>5</v>
      </c>
    </row>
    <row r="3073" spans="1:4">
      <c r="A3073" s="39" t="s">
        <v>26719</v>
      </c>
      <c r="B3073" s="39">
        <f>Matrix!$B$1658</f>
        <v>0</v>
      </c>
      <c r="C3073" s="39">
        <f t="shared" si="381"/>
        <v>5</v>
      </c>
      <c r="D3073" s="94">
        <f t="shared" si="382"/>
        <v>5</v>
      </c>
    </row>
    <row r="3074" spans="1:4">
      <c r="A3074" s="39" t="s">
        <v>26720</v>
      </c>
      <c r="B3074" s="39">
        <f>Matrix!$B$853</f>
        <v>0</v>
      </c>
      <c r="C3074" s="39">
        <f t="shared" si="381"/>
        <v>5</v>
      </c>
      <c r="D3074" s="94">
        <f t="shared" si="382"/>
        <v>5</v>
      </c>
    </row>
    <row r="3075" spans="1:4">
      <c r="A3075" s="39" t="s">
        <v>26721</v>
      </c>
      <c r="B3075" s="39">
        <f>Matrix!$B$300</f>
        <v>0</v>
      </c>
      <c r="C3075" s="39">
        <f t="shared" si="381"/>
        <v>5</v>
      </c>
      <c r="D3075" s="94">
        <f t="shared" si="382"/>
        <v>5</v>
      </c>
    </row>
    <row r="3076" spans="1:4">
      <c r="A3076" s="39" t="s">
        <v>26722</v>
      </c>
      <c r="B3076" s="39">
        <f>Matrix!$B$8438</f>
        <v>0</v>
      </c>
      <c r="C3076" s="39">
        <f t="shared" si="381"/>
        <v>5</v>
      </c>
      <c r="D3076" s="94">
        <f t="shared" si="382"/>
        <v>5</v>
      </c>
    </row>
    <row r="3077" spans="1:4">
      <c r="A3077" s="39" t="s">
        <v>26723</v>
      </c>
      <c r="B3077" s="39">
        <f>Matrix!$B$8428</f>
        <v>0</v>
      </c>
      <c r="C3077" s="39">
        <f t="shared" si="381"/>
        <v>5</v>
      </c>
      <c r="D3077" s="94">
        <f t="shared" si="382"/>
        <v>5</v>
      </c>
    </row>
    <row r="3078" spans="1:4">
      <c r="A3078" s="39" t="s">
        <v>26724</v>
      </c>
      <c r="B3078" s="39">
        <f>Matrix!$B$9494</f>
        <v>0</v>
      </c>
      <c r="C3078" s="39">
        <f t="shared" si="381"/>
        <v>5</v>
      </c>
      <c r="D3078" s="94">
        <f t="shared" si="382"/>
        <v>5</v>
      </c>
    </row>
    <row r="3079" spans="1:4">
      <c r="A3079" s="39" t="s">
        <v>26725</v>
      </c>
      <c r="B3079" s="39">
        <f>Matrix!$B$8418</f>
        <v>0</v>
      </c>
      <c r="C3079" s="39">
        <f t="shared" si="381"/>
        <v>5</v>
      </c>
      <c r="D3079" s="94">
        <f t="shared" si="382"/>
        <v>5</v>
      </c>
    </row>
    <row r="3080" spans="1:4">
      <c r="A3080" s="39" t="s">
        <v>26726</v>
      </c>
      <c r="B3080" s="39">
        <f>Matrix!$B$1670</f>
        <v>0</v>
      </c>
      <c r="C3080" s="39">
        <f t="shared" si="381"/>
        <v>5</v>
      </c>
      <c r="D3080" s="94">
        <f t="shared" si="382"/>
        <v>5</v>
      </c>
    </row>
    <row r="3081" spans="1:4">
      <c r="A3081" s="39" t="s">
        <v>26727</v>
      </c>
      <c r="B3081" s="39">
        <f>Matrix!$B$9452</f>
        <v>0</v>
      </c>
      <c r="C3081" s="39">
        <f t="shared" si="381"/>
        <v>5</v>
      </c>
      <c r="D3081" s="94">
        <f t="shared" si="382"/>
        <v>5</v>
      </c>
    </row>
    <row r="3082" spans="1:4">
      <c r="A3082" s="39" t="s">
        <v>26728</v>
      </c>
      <c r="B3082" s="39">
        <f>Matrix!$B$8416</f>
        <v>0</v>
      </c>
      <c r="C3082" s="39">
        <f t="shared" si="381"/>
        <v>5</v>
      </c>
      <c r="D3082" s="94">
        <f t="shared" si="382"/>
        <v>5</v>
      </c>
    </row>
    <row r="3083" spans="1:4">
      <c r="A3083" s="39" t="s">
        <v>26729</v>
      </c>
      <c r="B3083" s="39">
        <f>Matrix!$B$9432</f>
        <v>0</v>
      </c>
      <c r="C3083" s="39">
        <f t="shared" si="381"/>
        <v>5</v>
      </c>
      <c r="D3083" s="94">
        <f t="shared" si="382"/>
        <v>5</v>
      </c>
    </row>
    <row r="3084" spans="1:4">
      <c r="A3084" s="39" t="s">
        <v>26730</v>
      </c>
      <c r="B3084" s="39">
        <f>Matrix!$B$844</f>
        <v>0</v>
      </c>
      <c r="C3084" s="39">
        <f t="shared" si="381"/>
        <v>5</v>
      </c>
      <c r="D3084" s="94">
        <f t="shared" si="382"/>
        <v>5</v>
      </c>
    </row>
    <row r="3085" spans="1:4">
      <c r="A3085" s="39" t="s">
        <v>26731</v>
      </c>
      <c r="B3085" s="39">
        <f>Matrix!$B$3771</f>
        <v>0</v>
      </c>
      <c r="C3085" s="39">
        <f t="shared" si="381"/>
        <v>5</v>
      </c>
      <c r="D3085" s="94">
        <f t="shared" si="382"/>
        <v>5</v>
      </c>
    </row>
    <row r="3086" spans="1:4">
      <c r="A3086" s="39" t="s">
        <v>26732</v>
      </c>
      <c r="C3086" s="39">
        <f t="shared" si="381"/>
        <v>5</v>
      </c>
      <c r="D3086" s="94">
        <f t="shared" si="382"/>
        <v>5</v>
      </c>
    </row>
    <row r="3087" spans="1:4">
      <c r="A3087" s="39" t="s">
        <v>26733</v>
      </c>
      <c r="B3087" s="39">
        <f>Matrix!$B$827</f>
        <v>0</v>
      </c>
      <c r="C3087" s="39">
        <f t="shared" si="381"/>
        <v>5</v>
      </c>
      <c r="D3087" s="94">
        <f t="shared" si="382"/>
        <v>5</v>
      </c>
    </row>
    <row r="3088" spans="1:4">
      <c r="A3088" s="39" t="s">
        <v>24010</v>
      </c>
      <c r="B3088" s="39">
        <f>Matrix!$B$1583</f>
        <v>0</v>
      </c>
      <c r="C3088" s="39">
        <f t="shared" si="381"/>
        <v>5</v>
      </c>
      <c r="D3088" s="94">
        <f t="shared" si="382"/>
        <v>5</v>
      </c>
    </row>
    <row r="3089" spans="1:4">
      <c r="A3089" s="39" t="s">
        <v>26734</v>
      </c>
      <c r="B3089" s="39">
        <f>Matrix!$B$8394</f>
        <v>0</v>
      </c>
      <c r="C3089" s="39">
        <f t="shared" si="381"/>
        <v>5</v>
      </c>
      <c r="D3089" s="94">
        <f t="shared" si="382"/>
        <v>5</v>
      </c>
    </row>
    <row r="3090" spans="1:4">
      <c r="A3090" s="39" t="s">
        <v>26735</v>
      </c>
      <c r="B3090" s="39">
        <f>Matrix!$B$4996</f>
        <v>0</v>
      </c>
      <c r="C3090" s="39">
        <f t="shared" si="381"/>
        <v>5</v>
      </c>
      <c r="D3090" s="94">
        <f t="shared" si="382"/>
        <v>5</v>
      </c>
    </row>
    <row r="3091" spans="1:4">
      <c r="A3091" s="39" t="s">
        <v>26736</v>
      </c>
      <c r="B3091" s="39">
        <f>Matrix!$B$827</f>
        <v>0</v>
      </c>
      <c r="C3091" s="39">
        <f t="shared" si="381"/>
        <v>5</v>
      </c>
      <c r="D3091" s="94">
        <f t="shared" si="382"/>
        <v>5</v>
      </c>
    </row>
    <row r="3092" spans="1:4">
      <c r="A3092" s="39" t="s">
        <v>26737</v>
      </c>
      <c r="B3092" s="39">
        <f>Matrix!$B$1599</f>
        <v>0</v>
      </c>
      <c r="C3092" s="39">
        <f t="shared" ref="C3092:C3100" si="383">ROUNDUP(ABS(75-B3092)/(Base_Value)*allergy_factor,1)</f>
        <v>5</v>
      </c>
      <c r="D3092" s="94">
        <f t="shared" ref="D3092:D3100" si="384">IF(C3092&gt;Max_Value,Max_Value,IF(C3092&lt;0,0,C3092))</f>
        <v>5</v>
      </c>
    </row>
    <row r="3093" spans="1:4">
      <c r="A3093" s="39" t="s">
        <v>26738</v>
      </c>
      <c r="B3093" s="39">
        <f>Matrix!$B$8392</f>
        <v>0</v>
      </c>
      <c r="C3093" s="39">
        <f t="shared" si="383"/>
        <v>5</v>
      </c>
      <c r="D3093" s="94">
        <f t="shared" si="384"/>
        <v>5</v>
      </c>
    </row>
    <row r="3094" spans="1:4">
      <c r="A3094" s="39" t="s">
        <v>24013</v>
      </c>
      <c r="B3094" s="39">
        <f>Matrix!$B$828</f>
        <v>0</v>
      </c>
      <c r="C3094" s="39">
        <f t="shared" si="383"/>
        <v>5</v>
      </c>
      <c r="D3094" s="94">
        <f t="shared" si="384"/>
        <v>5</v>
      </c>
    </row>
    <row r="3095" spans="1:4">
      <c r="A3095" s="39" t="s">
        <v>26739</v>
      </c>
      <c r="B3095" s="39">
        <f>Matrix!$B$830</f>
        <v>0</v>
      </c>
      <c r="C3095" s="39">
        <f t="shared" si="383"/>
        <v>5</v>
      </c>
      <c r="D3095" s="94">
        <f t="shared" si="384"/>
        <v>5</v>
      </c>
    </row>
    <row r="3096" spans="1:4">
      <c r="A3096" s="39" t="s">
        <v>26740</v>
      </c>
      <c r="B3096" s="39">
        <f>Matrix!$B$8395</f>
        <v>0</v>
      </c>
      <c r="C3096" s="39">
        <f t="shared" si="383"/>
        <v>5</v>
      </c>
      <c r="D3096" s="94">
        <f t="shared" si="384"/>
        <v>5</v>
      </c>
    </row>
    <row r="3097" spans="1:4">
      <c r="A3097" s="39" t="s">
        <v>26741</v>
      </c>
      <c r="B3097" s="39">
        <f>Matrix!$B$1547</f>
        <v>0</v>
      </c>
      <c r="C3097" s="39">
        <f t="shared" si="383"/>
        <v>5</v>
      </c>
      <c r="D3097" s="94">
        <f t="shared" si="384"/>
        <v>5</v>
      </c>
    </row>
    <row r="3098" spans="1:4">
      <c r="A3098" s="39" t="s">
        <v>26742</v>
      </c>
      <c r="B3098" s="39">
        <f>Matrix!$B$837</f>
        <v>0</v>
      </c>
      <c r="C3098" s="39">
        <f t="shared" si="383"/>
        <v>5</v>
      </c>
      <c r="D3098" s="94">
        <f t="shared" si="384"/>
        <v>5</v>
      </c>
    </row>
    <row r="3099" spans="1:4">
      <c r="A3099" s="39" t="s">
        <v>26743</v>
      </c>
      <c r="B3099" s="39">
        <f>Matrix!$B$8393</f>
        <v>0</v>
      </c>
      <c r="C3099" s="39">
        <f t="shared" si="383"/>
        <v>5</v>
      </c>
      <c r="D3099" s="94">
        <f t="shared" si="384"/>
        <v>5</v>
      </c>
    </row>
    <row r="3100" spans="1:4">
      <c r="A3100" s="39" t="s">
        <v>24012</v>
      </c>
      <c r="B3100" s="39">
        <f>Matrix!$B$829</f>
        <v>0</v>
      </c>
      <c r="C3100" s="39">
        <f t="shared" si="383"/>
        <v>5</v>
      </c>
      <c r="D3100" s="94">
        <f t="shared" si="384"/>
        <v>5</v>
      </c>
    </row>
    <row r="3101" spans="1:4">
      <c r="A3101" s="39" t="s">
        <v>23850</v>
      </c>
    </row>
    <row r="3102" spans="1:4">
      <c r="A3102" s="39" t="s">
        <v>26744</v>
      </c>
      <c r="B3102" s="39">
        <f>Matrix!$B$8408</f>
        <v>0</v>
      </c>
      <c r="C3102" s="39">
        <f t="shared" ref="C3102:C3148" si="385">ROUNDUP(ABS(75-B3102)/(Base_Value)*allergy_factor,1)</f>
        <v>5</v>
      </c>
      <c r="D3102" s="94">
        <f t="shared" ref="D3102:D3148" si="386">IF(C3102&gt;Max_Value,Max_Value,IF(C3102&lt;0,0,C3102))</f>
        <v>5</v>
      </c>
    </row>
    <row r="3103" spans="1:4">
      <c r="A3103" s="39" t="s">
        <v>26745</v>
      </c>
      <c r="B3103" s="39">
        <f>Matrix!$B$1579</f>
        <v>0</v>
      </c>
      <c r="C3103" s="39">
        <f t="shared" si="385"/>
        <v>5</v>
      </c>
      <c r="D3103" s="94">
        <f t="shared" si="386"/>
        <v>5</v>
      </c>
    </row>
    <row r="3104" spans="1:4">
      <c r="A3104" s="39" t="s">
        <v>26746</v>
      </c>
      <c r="B3104" s="39">
        <f>Matrix!$B$8397</f>
        <v>0</v>
      </c>
      <c r="C3104" s="39">
        <f t="shared" si="385"/>
        <v>5</v>
      </c>
      <c r="D3104" s="94">
        <f t="shared" si="386"/>
        <v>5</v>
      </c>
    </row>
    <row r="3105" spans="1:4">
      <c r="A3105" s="39" t="s">
        <v>26747</v>
      </c>
      <c r="B3105" s="39">
        <f>Matrix!$B$8406</f>
        <v>0</v>
      </c>
      <c r="C3105" s="39">
        <f t="shared" si="385"/>
        <v>5</v>
      </c>
      <c r="D3105" s="94">
        <f t="shared" si="386"/>
        <v>5</v>
      </c>
    </row>
    <row r="3106" spans="1:4">
      <c r="A3106" s="39" t="s">
        <v>26748</v>
      </c>
      <c r="B3106" s="39">
        <f>Matrix!$B$8401</f>
        <v>0</v>
      </c>
      <c r="C3106" s="39">
        <f t="shared" si="385"/>
        <v>5</v>
      </c>
      <c r="D3106" s="94">
        <f t="shared" si="386"/>
        <v>5</v>
      </c>
    </row>
    <row r="3107" spans="1:4">
      <c r="A3107" s="39" t="s">
        <v>26749</v>
      </c>
      <c r="B3107" s="39">
        <f>Matrix!$B$1578</f>
        <v>0</v>
      </c>
      <c r="C3107" s="39">
        <f t="shared" si="385"/>
        <v>5</v>
      </c>
      <c r="D3107" s="94">
        <f t="shared" si="386"/>
        <v>5</v>
      </c>
    </row>
    <row r="3108" spans="1:4">
      <c r="A3108" s="39" t="s">
        <v>26750</v>
      </c>
      <c r="B3108" s="39">
        <f>Matrix!$B$8398</f>
        <v>0</v>
      </c>
      <c r="C3108" s="39">
        <f t="shared" si="385"/>
        <v>5</v>
      </c>
      <c r="D3108" s="94">
        <f t="shared" si="386"/>
        <v>5</v>
      </c>
    </row>
    <row r="3109" spans="1:4">
      <c r="A3109" s="39" t="s">
        <v>26751</v>
      </c>
      <c r="B3109" s="39">
        <f>Matrix!$B$1566</f>
        <v>0</v>
      </c>
      <c r="C3109" s="39">
        <f t="shared" si="385"/>
        <v>5</v>
      </c>
      <c r="D3109" s="94">
        <f t="shared" si="386"/>
        <v>5</v>
      </c>
    </row>
    <row r="3110" spans="1:4">
      <c r="A3110" s="39" t="s">
        <v>20102</v>
      </c>
      <c r="B3110" s="39">
        <f>Matrix!$B$9424</f>
        <v>0</v>
      </c>
      <c r="C3110" s="39">
        <f t="shared" si="385"/>
        <v>5</v>
      </c>
      <c r="D3110" s="94">
        <f t="shared" si="386"/>
        <v>5</v>
      </c>
    </row>
    <row r="3111" spans="1:4">
      <c r="A3111" s="39" t="s">
        <v>20101</v>
      </c>
      <c r="B3111" s="39">
        <f>Matrix!$B$8403</f>
        <v>0</v>
      </c>
      <c r="C3111" s="39">
        <f t="shared" si="385"/>
        <v>5</v>
      </c>
      <c r="D3111" s="94">
        <f t="shared" si="386"/>
        <v>5</v>
      </c>
    </row>
    <row r="3112" spans="1:4">
      <c r="A3112" s="39" t="s">
        <v>26752</v>
      </c>
      <c r="B3112" s="39">
        <f>Matrix!$B$1580</f>
        <v>0</v>
      </c>
      <c r="C3112" s="39">
        <f t="shared" si="385"/>
        <v>5</v>
      </c>
      <c r="D3112" s="94">
        <f t="shared" si="386"/>
        <v>5</v>
      </c>
    </row>
    <row r="3113" spans="1:4">
      <c r="A3113" s="39" t="s">
        <v>26753</v>
      </c>
      <c r="B3113" s="39">
        <f>Matrix!$B$9427</f>
        <v>0</v>
      </c>
      <c r="C3113" s="39">
        <f t="shared" si="385"/>
        <v>5</v>
      </c>
      <c r="D3113" s="94">
        <f t="shared" si="386"/>
        <v>5</v>
      </c>
    </row>
    <row r="3114" spans="1:4">
      <c r="A3114" s="39" t="s">
        <v>26754</v>
      </c>
      <c r="B3114" s="39">
        <f>Matrix!$B$1558</f>
        <v>0</v>
      </c>
      <c r="C3114" s="39">
        <f t="shared" si="385"/>
        <v>5</v>
      </c>
      <c r="D3114" s="94">
        <f t="shared" si="386"/>
        <v>5</v>
      </c>
    </row>
    <row r="3115" spans="1:4">
      <c r="A3115" s="39" t="s">
        <v>26755</v>
      </c>
      <c r="B3115" s="39">
        <f>Matrix!$B$8405</f>
        <v>0</v>
      </c>
      <c r="C3115" s="39">
        <f t="shared" si="385"/>
        <v>5</v>
      </c>
      <c r="D3115" s="94">
        <f t="shared" si="386"/>
        <v>5</v>
      </c>
    </row>
    <row r="3116" spans="1:4">
      <c r="A3116" s="39" t="s">
        <v>26756</v>
      </c>
      <c r="B3116" s="39">
        <f>Matrix!$B$8402</f>
        <v>0</v>
      </c>
      <c r="C3116" s="39">
        <f t="shared" si="385"/>
        <v>5</v>
      </c>
      <c r="D3116" s="94">
        <f t="shared" si="386"/>
        <v>5</v>
      </c>
    </row>
    <row r="3117" spans="1:4">
      <c r="A3117" s="39" t="s">
        <v>26757</v>
      </c>
      <c r="C3117" s="39">
        <f t="shared" si="385"/>
        <v>5</v>
      </c>
      <c r="D3117" s="94">
        <f t="shared" si="386"/>
        <v>5</v>
      </c>
    </row>
    <row r="3118" spans="1:4">
      <c r="A3118" s="39" t="s">
        <v>26758</v>
      </c>
      <c r="C3118" s="39">
        <f t="shared" si="385"/>
        <v>5</v>
      </c>
      <c r="D3118" s="94">
        <f t="shared" si="386"/>
        <v>5</v>
      </c>
    </row>
    <row r="3119" spans="1:4">
      <c r="A3119" s="39" t="s">
        <v>26759</v>
      </c>
      <c r="B3119" s="39">
        <f>Matrix!$B$871</f>
        <v>0</v>
      </c>
      <c r="C3119" s="39">
        <f t="shared" si="385"/>
        <v>5</v>
      </c>
      <c r="D3119" s="94">
        <f t="shared" si="386"/>
        <v>5</v>
      </c>
    </row>
    <row r="3120" spans="1:4">
      <c r="A3120" s="39" t="s">
        <v>26760</v>
      </c>
      <c r="B3120" s="39">
        <f>Matrix!$B$859</f>
        <v>0</v>
      </c>
      <c r="C3120" s="39">
        <f t="shared" si="385"/>
        <v>5</v>
      </c>
      <c r="D3120" s="94">
        <f t="shared" si="386"/>
        <v>5</v>
      </c>
    </row>
    <row r="3121" spans="1:4">
      <c r="A3121" s="39" t="s">
        <v>26761</v>
      </c>
      <c r="B3121" s="39">
        <f>Matrix!$B$6877</f>
        <v>0</v>
      </c>
      <c r="C3121" s="39">
        <f t="shared" si="385"/>
        <v>5</v>
      </c>
      <c r="D3121" s="94">
        <f t="shared" si="386"/>
        <v>5</v>
      </c>
    </row>
    <row r="3122" spans="1:4">
      <c r="A3122" s="39" t="s">
        <v>26762</v>
      </c>
      <c r="B3122" s="39">
        <f>Matrix!$B$6839</f>
        <v>0</v>
      </c>
      <c r="C3122" s="39">
        <f t="shared" si="385"/>
        <v>5</v>
      </c>
      <c r="D3122" s="94">
        <f t="shared" si="386"/>
        <v>5</v>
      </c>
    </row>
    <row r="3123" spans="1:4">
      <c r="A3123" s="39" t="s">
        <v>26763</v>
      </c>
      <c r="B3123" s="39">
        <f>Matrix!$B$6841</f>
        <v>0</v>
      </c>
      <c r="C3123" s="39">
        <f t="shared" si="385"/>
        <v>5</v>
      </c>
      <c r="D3123" s="94">
        <f t="shared" si="386"/>
        <v>5</v>
      </c>
    </row>
    <row r="3124" spans="1:4">
      <c r="A3124" s="39" t="s">
        <v>26764</v>
      </c>
      <c r="B3124" s="39">
        <f>Matrix!$B$9406</f>
        <v>0</v>
      </c>
      <c r="C3124" s="39">
        <f t="shared" si="385"/>
        <v>5</v>
      </c>
      <c r="D3124" s="94">
        <f t="shared" si="386"/>
        <v>5</v>
      </c>
    </row>
    <row r="3125" spans="1:4">
      <c r="A3125" s="39" t="s">
        <v>26765</v>
      </c>
      <c r="B3125" s="39">
        <f>Matrix!$B$2380</f>
        <v>0</v>
      </c>
      <c r="C3125" s="39">
        <f t="shared" si="385"/>
        <v>5</v>
      </c>
      <c r="D3125" s="94">
        <f t="shared" si="386"/>
        <v>5</v>
      </c>
    </row>
    <row r="3126" spans="1:4">
      <c r="A3126" s="39" t="s">
        <v>26766</v>
      </c>
      <c r="B3126" s="39">
        <f>Matrix!$B$9405</f>
        <v>0</v>
      </c>
      <c r="C3126" s="39">
        <f t="shared" si="385"/>
        <v>5</v>
      </c>
      <c r="D3126" s="94">
        <f t="shared" si="386"/>
        <v>5</v>
      </c>
    </row>
    <row r="3127" spans="1:4">
      <c r="A3127" s="39" t="s">
        <v>26767</v>
      </c>
      <c r="B3127" s="39">
        <f>Matrix!$B$8382</f>
        <v>0</v>
      </c>
      <c r="C3127" s="39">
        <f t="shared" si="385"/>
        <v>5</v>
      </c>
      <c r="D3127" s="94">
        <f t="shared" si="386"/>
        <v>5</v>
      </c>
    </row>
    <row r="3128" spans="1:4">
      <c r="A3128" s="39" t="s">
        <v>26768</v>
      </c>
      <c r="B3128" s="39">
        <f>Matrix!$B$1651</f>
        <v>0</v>
      </c>
      <c r="C3128" s="39">
        <f t="shared" si="385"/>
        <v>5</v>
      </c>
      <c r="D3128" s="94">
        <f t="shared" si="386"/>
        <v>5</v>
      </c>
    </row>
    <row r="3129" spans="1:4">
      <c r="A3129" s="39" t="s">
        <v>26769</v>
      </c>
      <c r="B3129" s="39">
        <f>Matrix!$B$8383</f>
        <v>0</v>
      </c>
      <c r="C3129" s="39">
        <f t="shared" si="385"/>
        <v>5</v>
      </c>
      <c r="D3129" s="94">
        <f t="shared" si="386"/>
        <v>5</v>
      </c>
    </row>
    <row r="3130" spans="1:4">
      <c r="A3130" s="39" t="s">
        <v>26770</v>
      </c>
      <c r="B3130" s="39">
        <f>Matrix!$B$9407</f>
        <v>0</v>
      </c>
      <c r="C3130" s="39">
        <f t="shared" si="385"/>
        <v>5</v>
      </c>
      <c r="D3130" s="94">
        <f t="shared" si="386"/>
        <v>5</v>
      </c>
    </row>
    <row r="3131" spans="1:4">
      <c r="A3131" s="39" t="s">
        <v>26771</v>
      </c>
      <c r="B3131" s="39">
        <f>Matrix!$B$1847</f>
        <v>0</v>
      </c>
      <c r="C3131" s="39">
        <f t="shared" si="385"/>
        <v>5</v>
      </c>
      <c r="D3131" s="94">
        <f t="shared" si="386"/>
        <v>5</v>
      </c>
    </row>
    <row r="3132" spans="1:4">
      <c r="A3132" s="39" t="s">
        <v>26772</v>
      </c>
      <c r="B3132" s="39">
        <f>Matrix!$B$8385</f>
        <v>0</v>
      </c>
      <c r="C3132" s="39">
        <f t="shared" si="385"/>
        <v>5</v>
      </c>
      <c r="D3132" s="94">
        <f t="shared" si="386"/>
        <v>5</v>
      </c>
    </row>
    <row r="3133" spans="1:4">
      <c r="A3133" s="39" t="s">
        <v>26773</v>
      </c>
      <c r="B3133" s="39">
        <f>Matrix!$B$8387</f>
        <v>0</v>
      </c>
      <c r="C3133" s="39">
        <f t="shared" si="385"/>
        <v>5</v>
      </c>
      <c r="D3133" s="94">
        <f t="shared" si="386"/>
        <v>5</v>
      </c>
    </row>
    <row r="3134" spans="1:4">
      <c r="A3134" s="39" t="s">
        <v>26774</v>
      </c>
      <c r="B3134" s="39">
        <f>Matrix!$B$9409</f>
        <v>0</v>
      </c>
      <c r="C3134" s="39">
        <f t="shared" si="385"/>
        <v>5</v>
      </c>
      <c r="D3134" s="94">
        <f t="shared" si="386"/>
        <v>5</v>
      </c>
    </row>
    <row r="3135" spans="1:4">
      <c r="A3135" s="39" t="s">
        <v>26775</v>
      </c>
      <c r="B3135" s="39">
        <f>Matrix!$B$8384</f>
        <v>0</v>
      </c>
      <c r="C3135" s="39">
        <f t="shared" si="385"/>
        <v>5</v>
      </c>
      <c r="D3135" s="94">
        <f t="shared" si="386"/>
        <v>5</v>
      </c>
    </row>
    <row r="3136" spans="1:4">
      <c r="A3136" s="39" t="s">
        <v>26776</v>
      </c>
      <c r="B3136" s="39">
        <f>Matrix!$B$1844</f>
        <v>0</v>
      </c>
      <c r="C3136" s="39">
        <f t="shared" si="385"/>
        <v>5</v>
      </c>
      <c r="D3136" s="94">
        <f t="shared" si="386"/>
        <v>5</v>
      </c>
    </row>
    <row r="3137" spans="1:4">
      <c r="A3137" s="39" t="s">
        <v>26777</v>
      </c>
      <c r="B3137" s="39">
        <f>Matrix!$B$9410</f>
        <v>0</v>
      </c>
      <c r="C3137" s="39">
        <f t="shared" si="385"/>
        <v>5</v>
      </c>
      <c r="D3137" s="94">
        <f t="shared" si="386"/>
        <v>5</v>
      </c>
    </row>
    <row r="3138" spans="1:4">
      <c r="A3138" s="39" t="s">
        <v>26778</v>
      </c>
      <c r="B3138" s="39">
        <f>Matrix!$B$6878</f>
        <v>0</v>
      </c>
      <c r="C3138" s="39">
        <f t="shared" si="385"/>
        <v>5</v>
      </c>
      <c r="D3138" s="94">
        <f t="shared" si="386"/>
        <v>5</v>
      </c>
    </row>
    <row r="3139" spans="1:4">
      <c r="A3139" s="39" t="s">
        <v>26779</v>
      </c>
      <c r="B3139" s="39">
        <f>Matrix!$B$2381</f>
        <v>0</v>
      </c>
      <c r="C3139" s="39">
        <f t="shared" si="385"/>
        <v>5</v>
      </c>
      <c r="D3139" s="94">
        <f t="shared" si="386"/>
        <v>5</v>
      </c>
    </row>
    <row r="3140" spans="1:4">
      <c r="A3140" s="39" t="s">
        <v>26780</v>
      </c>
      <c r="B3140" s="39">
        <f>Matrix!$B$1851</f>
        <v>0</v>
      </c>
      <c r="C3140" s="39">
        <f t="shared" si="385"/>
        <v>5</v>
      </c>
      <c r="D3140" s="94">
        <f t="shared" si="386"/>
        <v>5</v>
      </c>
    </row>
    <row r="3141" spans="1:4">
      <c r="A3141" s="39" t="s">
        <v>26781</v>
      </c>
      <c r="B3141" s="39">
        <f>Matrix!$B$8390</f>
        <v>0</v>
      </c>
      <c r="C3141" s="39">
        <f t="shared" si="385"/>
        <v>5</v>
      </c>
      <c r="D3141" s="94">
        <f t="shared" si="386"/>
        <v>5</v>
      </c>
    </row>
    <row r="3142" spans="1:4">
      <c r="A3142" s="39" t="s">
        <v>26782</v>
      </c>
      <c r="B3142" s="39">
        <f>Matrix!$B$8381</f>
        <v>0</v>
      </c>
      <c r="C3142" s="39">
        <f t="shared" si="385"/>
        <v>5</v>
      </c>
      <c r="D3142" s="94">
        <f t="shared" si="386"/>
        <v>5</v>
      </c>
    </row>
    <row r="3143" spans="1:4">
      <c r="A3143" s="39" t="s">
        <v>26783</v>
      </c>
      <c r="B3143" s="39">
        <f>Matrix!$B$1647</f>
        <v>0</v>
      </c>
      <c r="C3143" s="39">
        <f t="shared" si="385"/>
        <v>5</v>
      </c>
      <c r="D3143" s="94">
        <f t="shared" si="386"/>
        <v>5</v>
      </c>
    </row>
    <row r="3144" spans="1:4">
      <c r="A3144" s="39" t="s">
        <v>26784</v>
      </c>
      <c r="B3144" s="39">
        <f>Matrix!$B$873</f>
        <v>0</v>
      </c>
      <c r="C3144" s="39">
        <f t="shared" si="385"/>
        <v>5</v>
      </c>
      <c r="D3144" s="94">
        <f t="shared" si="386"/>
        <v>5</v>
      </c>
    </row>
    <row r="3145" spans="1:4">
      <c r="A3145" s="39" t="s">
        <v>26785</v>
      </c>
      <c r="B3145" s="39">
        <f>Matrix!$B$9408</f>
        <v>0</v>
      </c>
      <c r="C3145" s="39">
        <f t="shared" si="385"/>
        <v>5</v>
      </c>
      <c r="D3145" s="94">
        <f t="shared" si="386"/>
        <v>5</v>
      </c>
    </row>
    <row r="3146" spans="1:4">
      <c r="A3146" s="39" t="s">
        <v>26786</v>
      </c>
      <c r="B3146" s="39">
        <f>Matrix!$B$874</f>
        <v>0</v>
      </c>
      <c r="C3146" s="39">
        <f t="shared" si="385"/>
        <v>5</v>
      </c>
      <c r="D3146" s="94">
        <f t="shared" si="386"/>
        <v>5</v>
      </c>
    </row>
    <row r="3147" spans="1:4">
      <c r="A3147" s="39" t="s">
        <v>26787</v>
      </c>
      <c r="B3147" s="39">
        <f>Matrix!$B$8386</f>
        <v>0</v>
      </c>
      <c r="C3147" s="39">
        <f t="shared" si="385"/>
        <v>5</v>
      </c>
      <c r="D3147" s="94">
        <f t="shared" si="386"/>
        <v>5</v>
      </c>
    </row>
    <row r="3148" spans="1:4">
      <c r="A3148" s="39" t="s">
        <v>26788</v>
      </c>
      <c r="B3148" s="39">
        <f>Matrix!$B$1850</f>
        <v>0</v>
      </c>
      <c r="C3148" s="39">
        <f t="shared" si="385"/>
        <v>5</v>
      </c>
      <c r="D3148" s="94">
        <f t="shared" si="386"/>
        <v>5</v>
      </c>
    </row>
    <row r="3149" spans="1:4">
      <c r="A3149" s="39" t="s">
        <v>10655</v>
      </c>
    </row>
    <row r="3150" spans="1:4">
      <c r="A3150" s="39" t="s">
        <v>26789</v>
      </c>
      <c r="B3150" s="39">
        <f>Matrix!$B$7679</f>
        <v>0</v>
      </c>
      <c r="C3150" s="39">
        <f t="shared" ref="C3150:C3187" si="387">ROUNDUP(ABS(75-B3150)/(Base_Value)*allergy_factor,1)</f>
        <v>5</v>
      </c>
      <c r="D3150" s="94">
        <f t="shared" ref="D3150:D3187" si="388">IF(C3150&gt;Max_Value,Max_Value,IF(C3150&lt;0,0,C3150))</f>
        <v>5</v>
      </c>
    </row>
    <row r="3151" spans="1:4">
      <c r="A3151" s="39" t="s">
        <v>26790</v>
      </c>
      <c r="B3151" s="39">
        <f>Matrix!$B$7711</f>
        <v>0</v>
      </c>
      <c r="C3151" s="39">
        <f t="shared" si="387"/>
        <v>5</v>
      </c>
      <c r="D3151" s="94">
        <f t="shared" si="388"/>
        <v>5</v>
      </c>
    </row>
    <row r="3152" spans="1:4">
      <c r="A3152" s="39" t="s">
        <v>26791</v>
      </c>
      <c r="B3152" s="39">
        <f>Matrix!$B$9935</f>
        <v>0</v>
      </c>
      <c r="C3152" s="39">
        <f t="shared" si="387"/>
        <v>5</v>
      </c>
      <c r="D3152" s="94">
        <f t="shared" si="388"/>
        <v>5</v>
      </c>
    </row>
    <row r="3153" spans="1:4">
      <c r="A3153" s="39" t="s">
        <v>26792</v>
      </c>
      <c r="B3153" s="39">
        <f>Matrix!$B$9954</f>
        <v>0</v>
      </c>
      <c r="C3153" s="39">
        <f t="shared" si="387"/>
        <v>5</v>
      </c>
      <c r="D3153" s="94">
        <f t="shared" si="388"/>
        <v>5</v>
      </c>
    </row>
    <row r="3154" spans="1:4">
      <c r="A3154" s="39" t="s">
        <v>26793</v>
      </c>
      <c r="B3154" s="39">
        <f>Matrix!$B$2075</f>
        <v>0</v>
      </c>
      <c r="C3154" s="39">
        <f t="shared" si="387"/>
        <v>5</v>
      </c>
      <c r="D3154" s="94">
        <f t="shared" si="388"/>
        <v>5</v>
      </c>
    </row>
    <row r="3155" spans="1:4">
      <c r="A3155" s="39" t="s">
        <v>26794</v>
      </c>
      <c r="B3155" s="39">
        <f>Matrix!$B$7700</f>
        <v>0</v>
      </c>
      <c r="C3155" s="39">
        <f t="shared" si="387"/>
        <v>5</v>
      </c>
      <c r="D3155" s="94">
        <f t="shared" si="388"/>
        <v>5</v>
      </c>
    </row>
    <row r="3156" spans="1:4">
      <c r="A3156" s="39" t="s">
        <v>26795</v>
      </c>
      <c r="B3156" s="39">
        <f>Matrix!$B$1788</f>
        <v>0</v>
      </c>
      <c r="C3156" s="39">
        <f t="shared" si="387"/>
        <v>5</v>
      </c>
      <c r="D3156" s="94">
        <f t="shared" si="388"/>
        <v>5</v>
      </c>
    </row>
    <row r="3157" spans="1:4">
      <c r="A3157" s="39" t="s">
        <v>26796</v>
      </c>
      <c r="B3157" s="39">
        <f>Matrix!$B$6814</f>
        <v>0</v>
      </c>
      <c r="C3157" s="39">
        <f t="shared" si="387"/>
        <v>5</v>
      </c>
      <c r="D3157" s="94">
        <f t="shared" si="388"/>
        <v>5</v>
      </c>
    </row>
    <row r="3158" spans="1:4">
      <c r="A3158" s="39" t="s">
        <v>26797</v>
      </c>
      <c r="B3158" s="39">
        <f>Matrix!$B$2361</f>
        <v>0</v>
      </c>
      <c r="C3158" s="39">
        <f t="shared" si="387"/>
        <v>5</v>
      </c>
      <c r="D3158" s="94">
        <f t="shared" si="388"/>
        <v>5</v>
      </c>
    </row>
    <row r="3159" spans="1:4">
      <c r="A3159" s="39" t="s">
        <v>26798</v>
      </c>
      <c r="B3159" s="39">
        <f>Matrix!$B$6061</f>
        <v>0</v>
      </c>
      <c r="C3159" s="39">
        <f t="shared" si="387"/>
        <v>5</v>
      </c>
      <c r="D3159" s="94">
        <f t="shared" si="388"/>
        <v>5</v>
      </c>
    </row>
    <row r="3160" spans="1:4">
      <c r="A3160" s="39" t="s">
        <v>26799</v>
      </c>
      <c r="B3160" s="39">
        <f>Matrix!$B$6859</f>
        <v>0</v>
      </c>
      <c r="C3160" s="39">
        <f t="shared" si="387"/>
        <v>5</v>
      </c>
      <c r="D3160" s="94">
        <f t="shared" si="388"/>
        <v>5</v>
      </c>
    </row>
    <row r="3161" spans="1:4">
      <c r="A3161" s="39" t="s">
        <v>26800</v>
      </c>
      <c r="B3161" s="39">
        <f>Matrix!$B$2800</f>
        <v>0</v>
      </c>
      <c r="C3161" s="39">
        <f t="shared" si="387"/>
        <v>5</v>
      </c>
      <c r="D3161" s="94">
        <f t="shared" si="388"/>
        <v>5</v>
      </c>
    </row>
    <row r="3162" spans="1:4">
      <c r="A3162" s="39" t="s">
        <v>26801</v>
      </c>
      <c r="B3162" s="39">
        <f>Matrix!$B$1791</f>
        <v>0</v>
      </c>
      <c r="C3162" s="39">
        <f t="shared" si="387"/>
        <v>5</v>
      </c>
      <c r="D3162" s="94">
        <f t="shared" si="388"/>
        <v>5</v>
      </c>
    </row>
    <row r="3163" spans="1:4">
      <c r="A3163" s="39" t="s">
        <v>26802</v>
      </c>
      <c r="B3163" s="39">
        <f>Matrix!$B$515</f>
        <v>0</v>
      </c>
      <c r="C3163" s="39">
        <f t="shared" si="387"/>
        <v>5</v>
      </c>
      <c r="D3163" s="94">
        <f t="shared" si="388"/>
        <v>5</v>
      </c>
    </row>
    <row r="3164" spans="1:4">
      <c r="A3164" s="39" t="s">
        <v>26803</v>
      </c>
      <c r="B3164" s="39">
        <f>Matrix!$B$1330</f>
        <v>0</v>
      </c>
      <c r="C3164" s="39">
        <f t="shared" si="387"/>
        <v>5</v>
      </c>
      <c r="D3164" s="94">
        <f t="shared" si="388"/>
        <v>5</v>
      </c>
    </row>
    <row r="3165" spans="1:4">
      <c r="A3165" s="39" t="s">
        <v>26804</v>
      </c>
      <c r="B3165" s="39">
        <f>Matrix!$B$3673</f>
        <v>0</v>
      </c>
      <c r="C3165" s="39">
        <f t="shared" si="387"/>
        <v>5</v>
      </c>
      <c r="D3165" s="94">
        <f t="shared" si="388"/>
        <v>5</v>
      </c>
    </row>
    <row r="3166" spans="1:4">
      <c r="A3166" s="39" t="s">
        <v>26805</v>
      </c>
      <c r="B3166" s="39">
        <f>Matrix!$B$3900</f>
        <v>0</v>
      </c>
      <c r="C3166" s="39">
        <f t="shared" si="387"/>
        <v>5</v>
      </c>
      <c r="D3166" s="94">
        <f t="shared" si="388"/>
        <v>5</v>
      </c>
    </row>
    <row r="3167" spans="1:4">
      <c r="A3167" s="39" t="s">
        <v>26806</v>
      </c>
      <c r="B3167" s="39">
        <f>Matrix!$B$7692</f>
        <v>0</v>
      </c>
      <c r="C3167" s="39">
        <f t="shared" si="387"/>
        <v>5</v>
      </c>
      <c r="D3167" s="94">
        <f t="shared" si="388"/>
        <v>5</v>
      </c>
    </row>
    <row r="3168" spans="1:4">
      <c r="A3168" s="39" t="s">
        <v>26807</v>
      </c>
      <c r="B3168" s="39">
        <f>Matrix!$B$9925</f>
        <v>0</v>
      </c>
      <c r="C3168" s="39">
        <f t="shared" si="387"/>
        <v>5</v>
      </c>
      <c r="D3168" s="94">
        <f t="shared" si="388"/>
        <v>5</v>
      </c>
    </row>
    <row r="3169" spans="1:4">
      <c r="A3169" s="39" t="s">
        <v>26808</v>
      </c>
      <c r="B3169" s="39">
        <f>Matrix!$B$7728</f>
        <v>0</v>
      </c>
      <c r="C3169" s="39">
        <f t="shared" si="387"/>
        <v>5</v>
      </c>
      <c r="D3169" s="94">
        <f t="shared" si="388"/>
        <v>5</v>
      </c>
    </row>
    <row r="3170" spans="1:4">
      <c r="A3170" s="39" t="s">
        <v>26809</v>
      </c>
      <c r="B3170" s="39">
        <f>Matrix!$B$6357</f>
        <v>0</v>
      </c>
      <c r="C3170" s="39">
        <f t="shared" si="387"/>
        <v>5</v>
      </c>
      <c r="D3170" s="94">
        <f t="shared" si="388"/>
        <v>5</v>
      </c>
    </row>
    <row r="3171" spans="1:4">
      <c r="A3171" s="39" t="s">
        <v>26797</v>
      </c>
      <c r="B3171" s="39">
        <f>Matrix!$B$2361</f>
        <v>0</v>
      </c>
      <c r="C3171" s="39">
        <f t="shared" si="387"/>
        <v>5</v>
      </c>
      <c r="D3171" s="94">
        <f t="shared" si="388"/>
        <v>5</v>
      </c>
    </row>
    <row r="3172" spans="1:4">
      <c r="A3172" s="39" t="s">
        <v>26795</v>
      </c>
      <c r="B3172" s="39">
        <f>Matrix!$B$5091</f>
        <v>0</v>
      </c>
      <c r="C3172" s="39">
        <f t="shared" si="387"/>
        <v>5</v>
      </c>
      <c r="D3172" s="94">
        <f t="shared" si="388"/>
        <v>5</v>
      </c>
    </row>
    <row r="3173" spans="1:4">
      <c r="A3173" s="39" t="s">
        <v>26810</v>
      </c>
      <c r="B3173" s="39">
        <f>Matrix!$B$3904</f>
        <v>0</v>
      </c>
      <c r="C3173" s="39">
        <f t="shared" si="387"/>
        <v>5</v>
      </c>
      <c r="D3173" s="94">
        <f t="shared" si="388"/>
        <v>5</v>
      </c>
    </row>
    <row r="3174" spans="1:4">
      <c r="A3174" s="39" t="s">
        <v>26811</v>
      </c>
      <c r="B3174" s="39">
        <f>Matrix!$B$7691</f>
        <v>0</v>
      </c>
      <c r="C3174" s="39">
        <f t="shared" si="387"/>
        <v>5</v>
      </c>
      <c r="D3174" s="94">
        <f t="shared" si="388"/>
        <v>5</v>
      </c>
    </row>
    <row r="3175" spans="1:4">
      <c r="A3175" s="39" t="s">
        <v>26812</v>
      </c>
      <c r="B3175" s="39">
        <f>Matrix!$B$7692</f>
        <v>0</v>
      </c>
      <c r="C3175" s="39">
        <f t="shared" si="387"/>
        <v>5</v>
      </c>
      <c r="D3175" s="94">
        <f t="shared" si="388"/>
        <v>5</v>
      </c>
    </row>
    <row r="3176" spans="1:4">
      <c r="A3176" s="39" t="s">
        <v>26813</v>
      </c>
      <c r="B3176" s="39">
        <f>Matrix!$B$2080</f>
        <v>0</v>
      </c>
      <c r="C3176" s="39">
        <f t="shared" si="387"/>
        <v>5</v>
      </c>
      <c r="D3176" s="94">
        <f t="shared" si="388"/>
        <v>5</v>
      </c>
    </row>
    <row r="3177" spans="1:4">
      <c r="A3177" s="39" t="s">
        <v>26814</v>
      </c>
      <c r="B3177" s="39">
        <f>Matrix!$B$7705</f>
        <v>0</v>
      </c>
      <c r="C3177" s="39">
        <f t="shared" si="387"/>
        <v>5</v>
      </c>
      <c r="D3177" s="94">
        <f t="shared" si="388"/>
        <v>5</v>
      </c>
    </row>
    <row r="3178" spans="1:4">
      <c r="A3178" s="39" t="s">
        <v>26815</v>
      </c>
      <c r="B3178" s="39">
        <f>Matrix!$B$7336</f>
        <v>0</v>
      </c>
      <c r="C3178" s="39">
        <f t="shared" si="387"/>
        <v>5</v>
      </c>
      <c r="D3178" s="94">
        <f t="shared" si="388"/>
        <v>5</v>
      </c>
    </row>
    <row r="3179" spans="1:4">
      <c r="A3179" s="39" t="s">
        <v>26816</v>
      </c>
      <c r="B3179" s="39">
        <f>Matrix!$B$515</f>
        <v>0</v>
      </c>
      <c r="C3179" s="39">
        <f t="shared" si="387"/>
        <v>5</v>
      </c>
      <c r="D3179" s="94">
        <f t="shared" si="388"/>
        <v>5</v>
      </c>
    </row>
    <row r="3180" spans="1:4">
      <c r="A3180" s="39" t="s">
        <v>26817</v>
      </c>
      <c r="B3180" s="39">
        <f>Matrix!$B$8981</f>
        <v>0</v>
      </c>
      <c r="C3180" s="39">
        <f t="shared" si="387"/>
        <v>5</v>
      </c>
      <c r="D3180" s="94">
        <f t="shared" si="388"/>
        <v>5</v>
      </c>
    </row>
    <row r="3181" spans="1:4">
      <c r="A3181" s="39" t="s">
        <v>26818</v>
      </c>
      <c r="B3181" s="39">
        <f>Matrix!$B$9945</f>
        <v>0</v>
      </c>
      <c r="C3181" s="39">
        <f t="shared" si="387"/>
        <v>5</v>
      </c>
      <c r="D3181" s="94">
        <f t="shared" si="388"/>
        <v>5</v>
      </c>
    </row>
    <row r="3182" spans="1:4">
      <c r="A3182" s="39" t="s">
        <v>26819</v>
      </c>
      <c r="B3182" s="39">
        <f>Matrix!$B$2075</f>
        <v>0</v>
      </c>
      <c r="C3182" s="39">
        <f t="shared" si="387"/>
        <v>5</v>
      </c>
      <c r="D3182" s="94">
        <f t="shared" si="388"/>
        <v>5</v>
      </c>
    </row>
    <row r="3183" spans="1:4">
      <c r="A3183" s="39" t="s">
        <v>26820</v>
      </c>
      <c r="B3183" s="39">
        <f>Matrix!$B$2154</f>
        <v>0</v>
      </c>
      <c r="C3183" s="39">
        <f t="shared" si="387"/>
        <v>5</v>
      </c>
      <c r="D3183" s="94">
        <f t="shared" si="388"/>
        <v>5</v>
      </c>
    </row>
    <row r="3184" spans="1:4">
      <c r="A3184" s="39" t="s">
        <v>26821</v>
      </c>
      <c r="B3184" s="39">
        <f>Matrix!$B$6357</f>
        <v>0</v>
      </c>
      <c r="C3184" s="39">
        <f t="shared" si="387"/>
        <v>5</v>
      </c>
      <c r="D3184" s="94">
        <f t="shared" si="388"/>
        <v>5</v>
      </c>
    </row>
    <row r="3185" spans="1:4">
      <c r="A3185" s="39" t="s">
        <v>26822</v>
      </c>
      <c r="B3185" s="39">
        <f>Matrix!$B$7041</f>
        <v>0</v>
      </c>
      <c r="C3185" s="39">
        <f t="shared" si="387"/>
        <v>5</v>
      </c>
      <c r="D3185" s="94">
        <f t="shared" si="388"/>
        <v>5</v>
      </c>
    </row>
    <row r="3186" spans="1:4">
      <c r="A3186" s="39" t="s">
        <v>26823</v>
      </c>
      <c r="B3186" s="39">
        <f>Matrix!$B$6877</f>
        <v>0</v>
      </c>
      <c r="C3186" s="39">
        <f t="shared" si="387"/>
        <v>5</v>
      </c>
      <c r="D3186" s="94">
        <f t="shared" si="388"/>
        <v>5</v>
      </c>
    </row>
    <row r="3187" spans="1:4">
      <c r="A3187" s="39" t="s">
        <v>26824</v>
      </c>
      <c r="B3187" s="39">
        <f>Matrix!$B$1788</f>
        <v>0</v>
      </c>
      <c r="C3187" s="39">
        <f t="shared" si="387"/>
        <v>5</v>
      </c>
      <c r="D3187" s="94">
        <f t="shared" si="388"/>
        <v>5</v>
      </c>
    </row>
    <row r="3188" spans="1:4">
      <c r="A3188" s="39" t="s">
        <v>26825</v>
      </c>
    </row>
    <row r="3189" spans="1:4">
      <c r="A3189" s="39" t="s">
        <v>26826</v>
      </c>
      <c r="B3189" s="39">
        <f>Matrix!$B$1514</f>
        <v>0</v>
      </c>
      <c r="C3189" s="39">
        <f t="shared" ref="C3189:C3206" si="389">ROUNDUP(ABS(75-B3189)/(Base_Value)*allergy_factor,1)</f>
        <v>5</v>
      </c>
      <c r="D3189" s="94">
        <f t="shared" ref="D3189:D3206" si="390">IF(C3189&gt;Max_Value,Max_Value,IF(C3189&lt;0,0,C3189))</f>
        <v>5</v>
      </c>
    </row>
    <row r="3190" spans="1:4">
      <c r="A3190" s="39" t="s">
        <v>26827</v>
      </c>
      <c r="B3190" s="39">
        <f>Matrix!$B$1697</f>
        <v>0</v>
      </c>
      <c r="C3190" s="39">
        <f t="shared" si="389"/>
        <v>5</v>
      </c>
      <c r="D3190" s="94">
        <f t="shared" si="390"/>
        <v>5</v>
      </c>
    </row>
    <row r="3191" spans="1:4">
      <c r="A3191" s="39" t="s">
        <v>26828</v>
      </c>
      <c r="B3191" s="39">
        <f>Matrix!$B$1479</f>
        <v>0</v>
      </c>
      <c r="C3191" s="39">
        <f t="shared" si="389"/>
        <v>5</v>
      </c>
      <c r="D3191" s="94">
        <f t="shared" si="390"/>
        <v>5</v>
      </c>
    </row>
    <row r="3192" spans="1:4">
      <c r="A3192" s="39" t="s">
        <v>26829</v>
      </c>
      <c r="B3192" s="39">
        <f>Matrix!$B$1495</f>
        <v>0</v>
      </c>
      <c r="C3192" s="39">
        <f t="shared" si="389"/>
        <v>5</v>
      </c>
      <c r="D3192" s="94">
        <f t="shared" si="390"/>
        <v>5</v>
      </c>
    </row>
    <row r="3193" spans="1:4">
      <c r="A3193" s="39" t="s">
        <v>26830</v>
      </c>
      <c r="B3193" s="39">
        <f>Matrix!$B$1481</f>
        <v>0</v>
      </c>
      <c r="C3193" s="39">
        <f t="shared" si="389"/>
        <v>5</v>
      </c>
      <c r="D3193" s="94">
        <f t="shared" si="390"/>
        <v>5</v>
      </c>
    </row>
    <row r="3194" spans="1:4">
      <c r="A3194" s="39" t="s">
        <v>26831</v>
      </c>
      <c r="B3194" s="39">
        <f>Matrix!$B$1502</f>
        <v>0</v>
      </c>
      <c r="C3194" s="39">
        <f t="shared" si="389"/>
        <v>5</v>
      </c>
      <c r="D3194" s="94">
        <f t="shared" si="390"/>
        <v>5</v>
      </c>
    </row>
    <row r="3195" spans="1:4">
      <c r="A3195" s="39" t="s">
        <v>26832</v>
      </c>
      <c r="B3195" s="39">
        <f>Matrix!$B$1489</f>
        <v>0</v>
      </c>
      <c r="C3195" s="39">
        <f t="shared" si="389"/>
        <v>5</v>
      </c>
      <c r="D3195" s="94">
        <f t="shared" si="390"/>
        <v>5</v>
      </c>
    </row>
    <row r="3196" spans="1:4">
      <c r="A3196" s="39" t="s">
        <v>26833</v>
      </c>
      <c r="B3196" s="39">
        <f>Matrix!$B$1485</f>
        <v>0</v>
      </c>
      <c r="C3196" s="39">
        <f t="shared" si="389"/>
        <v>5</v>
      </c>
      <c r="D3196" s="94">
        <f t="shared" si="390"/>
        <v>5</v>
      </c>
    </row>
    <row r="3197" spans="1:4">
      <c r="A3197" s="39" t="s">
        <v>26834</v>
      </c>
      <c r="B3197" s="39">
        <f>Matrix!$B$1486</f>
        <v>0</v>
      </c>
      <c r="C3197" s="39">
        <f t="shared" si="389"/>
        <v>5</v>
      </c>
      <c r="D3197" s="94">
        <f t="shared" si="390"/>
        <v>5</v>
      </c>
    </row>
    <row r="3198" spans="1:4">
      <c r="A3198" s="39" t="s">
        <v>26835</v>
      </c>
      <c r="B3198" s="39">
        <f>Matrix!$B$1501</f>
        <v>0</v>
      </c>
      <c r="C3198" s="39">
        <f t="shared" si="389"/>
        <v>5</v>
      </c>
      <c r="D3198" s="94">
        <f t="shared" si="390"/>
        <v>5</v>
      </c>
    </row>
    <row r="3199" spans="1:4">
      <c r="A3199" s="39" t="s">
        <v>26836</v>
      </c>
      <c r="B3199" s="39">
        <f>Matrix!$B$1621</f>
        <v>0</v>
      </c>
      <c r="C3199" s="39">
        <f t="shared" si="389"/>
        <v>5</v>
      </c>
      <c r="D3199" s="94">
        <f t="shared" si="390"/>
        <v>5</v>
      </c>
    </row>
    <row r="3200" spans="1:4">
      <c r="A3200" s="39" t="s">
        <v>26837</v>
      </c>
      <c r="B3200" s="39">
        <f>Matrix!$B$1496</f>
        <v>0</v>
      </c>
      <c r="C3200" s="39">
        <f t="shared" si="389"/>
        <v>5</v>
      </c>
      <c r="D3200" s="94">
        <f t="shared" si="390"/>
        <v>5</v>
      </c>
    </row>
    <row r="3201" spans="1:4">
      <c r="A3201" s="39" t="s">
        <v>26838</v>
      </c>
      <c r="B3201" s="39">
        <f>Matrix!$B$1487</f>
        <v>0</v>
      </c>
      <c r="C3201" s="39">
        <f t="shared" si="389"/>
        <v>5</v>
      </c>
      <c r="D3201" s="94">
        <f t="shared" si="390"/>
        <v>5</v>
      </c>
    </row>
    <row r="3202" spans="1:4">
      <c r="A3202" s="39" t="s">
        <v>26839</v>
      </c>
      <c r="B3202" s="39">
        <f>Matrix!$B$1488</f>
        <v>0</v>
      </c>
      <c r="C3202" s="39">
        <f t="shared" si="389"/>
        <v>5</v>
      </c>
      <c r="D3202" s="94">
        <f t="shared" si="390"/>
        <v>5</v>
      </c>
    </row>
    <row r="3203" spans="1:4">
      <c r="A3203" s="39" t="s">
        <v>26840</v>
      </c>
      <c r="B3203" s="39">
        <f>Matrix!$B$4938</f>
        <v>0</v>
      </c>
      <c r="C3203" s="39">
        <f t="shared" si="389"/>
        <v>5</v>
      </c>
      <c r="D3203" s="94">
        <f t="shared" si="390"/>
        <v>5</v>
      </c>
    </row>
    <row r="3204" spans="1:4">
      <c r="A3204" s="39" t="s">
        <v>26841</v>
      </c>
      <c r="B3204" s="39">
        <f>Matrix!$B$1490</f>
        <v>0</v>
      </c>
      <c r="C3204" s="39">
        <f t="shared" si="389"/>
        <v>5</v>
      </c>
      <c r="D3204" s="94">
        <f t="shared" si="390"/>
        <v>5</v>
      </c>
    </row>
    <row r="3205" spans="1:4">
      <c r="A3205" s="39" t="s">
        <v>26842</v>
      </c>
      <c r="B3205" s="39">
        <f>Matrix!$B$1498</f>
        <v>0</v>
      </c>
      <c r="C3205" s="39">
        <f t="shared" si="389"/>
        <v>5</v>
      </c>
      <c r="D3205" s="94">
        <f t="shared" si="390"/>
        <v>5</v>
      </c>
    </row>
    <row r="3206" spans="1:4">
      <c r="A3206" s="39" t="s">
        <v>26843</v>
      </c>
      <c r="B3206" s="39">
        <f>Matrix!$B$1500</f>
        <v>0</v>
      </c>
      <c r="C3206" s="39">
        <f t="shared" si="389"/>
        <v>5</v>
      </c>
      <c r="D3206" s="94">
        <f t="shared" si="390"/>
        <v>5</v>
      </c>
    </row>
    <row r="3207" spans="1:4">
      <c r="A3207" s="39" t="s">
        <v>26844</v>
      </c>
    </row>
    <row r="3208" spans="1:4">
      <c r="A3208" s="39" t="s">
        <v>26845</v>
      </c>
      <c r="B3208" s="39">
        <f>Matrix!$B$471</f>
        <v>0</v>
      </c>
      <c r="C3208" s="39">
        <f>ROUNDUP(ABS(75-B3208)/(Base_Value)*allergy_factor,1)</f>
        <v>5</v>
      </c>
      <c r="D3208" s="94">
        <f>IF(C3208&gt;Max_Value,Max_Value,IF(C3208&lt;0,0,C3208))</f>
        <v>5</v>
      </c>
    </row>
    <row r="3209" spans="1:4">
      <c r="A3209" s="39" t="s">
        <v>26846</v>
      </c>
      <c r="B3209" s="39">
        <f>Matrix!$B$483</f>
        <v>0</v>
      </c>
      <c r="C3209" s="39">
        <f>ROUNDUP(ABS(75-B3209)/(Base_Value)*allergy_factor,1)</f>
        <v>5</v>
      </c>
      <c r="D3209" s="94">
        <f>IF(C3209&gt;Max_Value,Max_Value,IF(C3209&lt;0,0,C3209))</f>
        <v>5</v>
      </c>
    </row>
    <row r="3210" spans="1:4">
      <c r="A3210" s="39" t="s">
        <v>26847</v>
      </c>
      <c r="B3210" s="39">
        <f>Matrix!$B$1703</f>
        <v>0</v>
      </c>
      <c r="C3210" s="39">
        <f>ROUNDUP(ABS(75-B3210)/(Base_Value)*allergy_factor,1)</f>
        <v>5</v>
      </c>
      <c r="D3210" s="94">
        <f>IF(C3210&gt;Max_Value,Max_Value,IF(C3210&lt;0,0,C3210))</f>
        <v>5</v>
      </c>
    </row>
    <row r="3211" spans="1:4">
      <c r="A3211" s="39" t="s">
        <v>25215</v>
      </c>
      <c r="B3211" s="39">
        <f>Matrix!$B$9466</f>
        <v>0</v>
      </c>
      <c r="C3211" s="39">
        <f>ROUNDUP(ABS(75-B3211)/(Base_Value)*allergy_factor,1)</f>
        <v>5</v>
      </c>
      <c r="D3211" s="94">
        <f>IF(C3211&gt;Max_Value,Max_Value,IF(C3211&lt;0,0,C3211))</f>
        <v>5</v>
      </c>
    </row>
    <row r="3212" spans="1:4">
      <c r="A3212" s="39" t="s">
        <v>26848</v>
      </c>
    </row>
    <row r="3213" spans="1:4">
      <c r="A3213" s="39" t="s">
        <v>26849</v>
      </c>
      <c r="B3213" s="39">
        <f>Matrix!$B$5261</f>
        <v>0</v>
      </c>
      <c r="C3213" s="39">
        <f t="shared" ref="C3213:C3238" si="391">ROUNDUP(ABS(75-B3213)/(Base_Value)*allergy_factor,1)</f>
        <v>5</v>
      </c>
      <c r="D3213" s="94">
        <f t="shared" ref="D3213:D3238" si="392">IF(C3213&gt;Max_Value,Max_Value,IF(C3213&lt;0,0,C3213))</f>
        <v>5</v>
      </c>
    </row>
    <row r="3214" spans="1:4">
      <c r="A3214" s="39" t="s">
        <v>26850</v>
      </c>
      <c r="B3214" s="39">
        <f>Matrix!$B$3676</f>
        <v>0</v>
      </c>
      <c r="C3214" s="39">
        <f t="shared" si="391"/>
        <v>5</v>
      </c>
      <c r="D3214" s="94">
        <f t="shared" si="392"/>
        <v>5</v>
      </c>
    </row>
    <row r="3215" spans="1:4">
      <c r="A3215" s="39" t="s">
        <v>26851</v>
      </c>
      <c r="B3215" s="39">
        <f>Matrix!$B$3679</f>
        <v>0</v>
      </c>
      <c r="C3215" s="39">
        <f t="shared" si="391"/>
        <v>5</v>
      </c>
      <c r="D3215" s="94">
        <f t="shared" si="392"/>
        <v>5</v>
      </c>
    </row>
    <row r="3216" spans="1:4">
      <c r="A3216" s="39" t="s">
        <v>26852</v>
      </c>
      <c r="B3216" s="39">
        <f>Matrix!$B$3673</f>
        <v>0</v>
      </c>
      <c r="C3216" s="39">
        <f t="shared" si="391"/>
        <v>5</v>
      </c>
      <c r="D3216" s="94">
        <f t="shared" si="392"/>
        <v>5</v>
      </c>
    </row>
    <row r="3217" spans="1:4">
      <c r="A3217" s="39" t="s">
        <v>26853</v>
      </c>
      <c r="B3217" s="39">
        <f>Matrix!$B$3676</f>
        <v>0</v>
      </c>
      <c r="C3217" s="39">
        <f t="shared" si="391"/>
        <v>5</v>
      </c>
      <c r="D3217" s="94">
        <f t="shared" si="392"/>
        <v>5</v>
      </c>
    </row>
    <row r="3218" spans="1:4">
      <c r="A3218" s="39" t="s">
        <v>26854</v>
      </c>
      <c r="B3218" s="39">
        <f>Matrix!$B$6357</f>
        <v>0</v>
      </c>
      <c r="C3218" s="39">
        <f t="shared" si="391"/>
        <v>5</v>
      </c>
      <c r="D3218" s="94">
        <f t="shared" si="392"/>
        <v>5</v>
      </c>
    </row>
    <row r="3219" spans="1:4">
      <c r="A3219" s="39" t="s">
        <v>26855</v>
      </c>
      <c r="B3219" s="39">
        <f>Matrix!$B$5311</f>
        <v>0</v>
      </c>
      <c r="C3219" s="39">
        <f t="shared" si="391"/>
        <v>5</v>
      </c>
      <c r="D3219" s="94">
        <f t="shared" si="392"/>
        <v>5</v>
      </c>
    </row>
    <row r="3220" spans="1:4">
      <c r="A3220" s="39" t="s">
        <v>26856</v>
      </c>
      <c r="B3220" s="39">
        <f>Matrix!$B$3667</f>
        <v>0</v>
      </c>
      <c r="C3220" s="39">
        <f t="shared" si="391"/>
        <v>5</v>
      </c>
      <c r="D3220" s="94">
        <f t="shared" si="392"/>
        <v>5</v>
      </c>
    </row>
    <row r="3221" spans="1:4">
      <c r="A3221" s="39" t="s">
        <v>26857</v>
      </c>
      <c r="B3221" s="39">
        <f>Matrix!$B$3670</f>
        <v>0</v>
      </c>
      <c r="C3221" s="39">
        <f t="shared" si="391"/>
        <v>5</v>
      </c>
      <c r="D3221" s="94">
        <f t="shared" si="392"/>
        <v>5</v>
      </c>
    </row>
    <row r="3222" spans="1:4">
      <c r="A3222" s="39" t="s">
        <v>26858</v>
      </c>
      <c r="B3222" s="39">
        <f>Matrix!$B$6003</f>
        <v>0</v>
      </c>
      <c r="C3222" s="39">
        <f t="shared" si="391"/>
        <v>5</v>
      </c>
      <c r="D3222" s="94">
        <f t="shared" si="392"/>
        <v>5</v>
      </c>
    </row>
    <row r="3223" spans="1:4">
      <c r="A3223" s="39" t="s">
        <v>26859</v>
      </c>
      <c r="B3223" s="39">
        <f>Matrix!$B$3677</f>
        <v>0</v>
      </c>
      <c r="C3223" s="39">
        <f t="shared" si="391"/>
        <v>5</v>
      </c>
      <c r="D3223" s="94">
        <f t="shared" si="392"/>
        <v>5</v>
      </c>
    </row>
    <row r="3224" spans="1:4">
      <c r="A3224" s="39" t="s">
        <v>26860</v>
      </c>
      <c r="B3224" s="39">
        <f>Matrix!$B$3668</f>
        <v>0</v>
      </c>
      <c r="C3224" s="39">
        <f t="shared" si="391"/>
        <v>5</v>
      </c>
      <c r="D3224" s="94">
        <f t="shared" si="392"/>
        <v>5</v>
      </c>
    </row>
    <row r="3225" spans="1:4">
      <c r="A3225" s="39" t="s">
        <v>26861</v>
      </c>
      <c r="C3225" s="39">
        <f t="shared" si="391"/>
        <v>5</v>
      </c>
      <c r="D3225" s="94">
        <f t="shared" si="392"/>
        <v>5</v>
      </c>
    </row>
    <row r="3226" spans="1:4">
      <c r="A3226" s="39" t="s">
        <v>26862</v>
      </c>
      <c r="B3226" s="39">
        <f>Matrix!$B$1513</f>
        <v>0</v>
      </c>
      <c r="C3226" s="39">
        <f t="shared" si="391"/>
        <v>5</v>
      </c>
      <c r="D3226" s="94">
        <f t="shared" si="392"/>
        <v>5</v>
      </c>
    </row>
    <row r="3227" spans="1:4">
      <c r="A3227" s="39" t="s">
        <v>26863</v>
      </c>
      <c r="B3227" s="39">
        <f>Matrix!$B$9411</f>
        <v>0</v>
      </c>
      <c r="C3227" s="39">
        <f t="shared" si="391"/>
        <v>5</v>
      </c>
      <c r="D3227" s="94">
        <f t="shared" si="392"/>
        <v>5</v>
      </c>
    </row>
    <row r="3228" spans="1:4">
      <c r="A3228" s="39" t="s">
        <v>26864</v>
      </c>
      <c r="B3228" s="39">
        <f>Matrix!$B$1694</f>
        <v>0</v>
      </c>
      <c r="C3228" s="39">
        <f t="shared" si="391"/>
        <v>5</v>
      </c>
      <c r="D3228" s="94">
        <f t="shared" si="392"/>
        <v>5</v>
      </c>
    </row>
    <row r="3229" spans="1:4">
      <c r="A3229" s="39" t="s">
        <v>26865</v>
      </c>
      <c r="B3229" s="39">
        <f>Matrix!$B$1378</f>
        <v>0</v>
      </c>
      <c r="C3229" s="39">
        <f t="shared" si="391"/>
        <v>5</v>
      </c>
      <c r="D3229" s="94">
        <f t="shared" si="392"/>
        <v>5</v>
      </c>
    </row>
    <row r="3230" spans="1:4">
      <c r="A3230" s="39" t="s">
        <v>26866</v>
      </c>
      <c r="B3230" s="39">
        <f>Matrix!$B$1694</f>
        <v>0</v>
      </c>
      <c r="C3230" s="39">
        <f t="shared" si="391"/>
        <v>5</v>
      </c>
      <c r="D3230" s="94">
        <f t="shared" si="392"/>
        <v>5</v>
      </c>
    </row>
    <row r="3231" spans="1:4">
      <c r="A3231" s="39" t="s">
        <v>26867</v>
      </c>
      <c r="B3231" s="39">
        <f>Matrix!$B$435</f>
        <v>0</v>
      </c>
      <c r="C3231" s="39">
        <f t="shared" si="391"/>
        <v>5</v>
      </c>
      <c r="D3231" s="94">
        <f t="shared" si="392"/>
        <v>5</v>
      </c>
    </row>
    <row r="3232" spans="1:4">
      <c r="A3232" s="39" t="s">
        <v>26868</v>
      </c>
      <c r="B3232" s="39">
        <f>Matrix!$B$1800</f>
        <v>0</v>
      </c>
      <c r="C3232" s="39">
        <f t="shared" si="391"/>
        <v>5</v>
      </c>
      <c r="D3232" s="94">
        <f t="shared" si="392"/>
        <v>5</v>
      </c>
    </row>
    <row r="3233" spans="1:4">
      <c r="A3233" s="39" t="s">
        <v>26869</v>
      </c>
      <c r="B3233" s="39">
        <f>Matrix!$B$1669</f>
        <v>0</v>
      </c>
      <c r="C3233" s="39">
        <f t="shared" si="391"/>
        <v>5</v>
      </c>
      <c r="D3233" s="94">
        <f t="shared" si="392"/>
        <v>5</v>
      </c>
    </row>
    <row r="3234" spans="1:4">
      <c r="A3234" s="39" t="s">
        <v>26744</v>
      </c>
      <c r="B3234" s="39">
        <f>Matrix!$B$8408</f>
        <v>0</v>
      </c>
      <c r="C3234" s="39">
        <f t="shared" si="391"/>
        <v>5</v>
      </c>
      <c r="D3234" s="94">
        <f t="shared" si="392"/>
        <v>5</v>
      </c>
    </row>
    <row r="3235" spans="1:4">
      <c r="A3235" s="39" t="s">
        <v>26870</v>
      </c>
      <c r="B3235" s="39">
        <f>Matrix!$B$5214</f>
        <v>0</v>
      </c>
      <c r="C3235" s="39">
        <f t="shared" si="391"/>
        <v>5</v>
      </c>
      <c r="D3235" s="94">
        <f t="shared" si="392"/>
        <v>5</v>
      </c>
    </row>
    <row r="3236" spans="1:4">
      <c r="A3236" s="39" t="s">
        <v>26747</v>
      </c>
      <c r="B3236" s="39">
        <f>Matrix!$B$9426</f>
        <v>0</v>
      </c>
      <c r="C3236" s="39">
        <f t="shared" si="391"/>
        <v>5</v>
      </c>
      <c r="D3236" s="94">
        <f t="shared" si="392"/>
        <v>5</v>
      </c>
    </row>
    <row r="3237" spans="1:4">
      <c r="A3237" s="39" t="s">
        <v>26871</v>
      </c>
      <c r="B3237" s="39">
        <f>Matrix!$B$3270</f>
        <v>0</v>
      </c>
      <c r="C3237" s="39">
        <f t="shared" si="391"/>
        <v>5</v>
      </c>
      <c r="D3237" s="94">
        <f t="shared" si="392"/>
        <v>5</v>
      </c>
    </row>
    <row r="3238" spans="1:4">
      <c r="A3238" s="39" t="s">
        <v>26872</v>
      </c>
      <c r="B3238" s="39">
        <f>Matrix!$B$4529</f>
        <v>0</v>
      </c>
      <c r="C3238" s="39">
        <f t="shared" si="391"/>
        <v>5</v>
      </c>
      <c r="D3238" s="94">
        <f t="shared" si="392"/>
        <v>5</v>
      </c>
    </row>
    <row r="3239" spans="1:4">
      <c r="A3239" s="39" t="s">
        <v>26873</v>
      </c>
    </row>
    <row r="3240" spans="1:4">
      <c r="A3240" s="39" t="s">
        <v>11932</v>
      </c>
      <c r="B3240" s="39">
        <f>Matrix!$B$4686</f>
        <v>0</v>
      </c>
      <c r="C3240" s="39">
        <f t="shared" ref="C3240:C3249" si="393">ROUNDUP(ABS(75-B3240)/(Base_Value)*allergy_factor,1)</f>
        <v>5</v>
      </c>
      <c r="D3240" s="94">
        <f t="shared" ref="D3240:D3249" si="394">IF(C3240&gt;Max_Value,Max_Value,IF(C3240&lt;0,0,C3240))</f>
        <v>5</v>
      </c>
    </row>
    <row r="3241" spans="1:4">
      <c r="A3241" s="39" t="s">
        <v>11566</v>
      </c>
      <c r="B3241" s="39">
        <f>Matrix!$B$4577</f>
        <v>0</v>
      </c>
      <c r="C3241" s="39">
        <f t="shared" si="393"/>
        <v>5</v>
      </c>
      <c r="D3241" s="94">
        <f t="shared" si="394"/>
        <v>5</v>
      </c>
    </row>
    <row r="3242" spans="1:4">
      <c r="A3242" s="39" t="s">
        <v>26874</v>
      </c>
      <c r="B3242" s="39">
        <f>Matrix!$B$8433</f>
        <v>0</v>
      </c>
      <c r="C3242" s="39">
        <f t="shared" si="393"/>
        <v>5</v>
      </c>
      <c r="D3242" s="94">
        <f t="shared" si="394"/>
        <v>5</v>
      </c>
    </row>
    <row r="3243" spans="1:4">
      <c r="A3243" s="39" t="s">
        <v>11551</v>
      </c>
      <c r="B3243" s="39">
        <f>Matrix!$B$2868</f>
        <v>0</v>
      </c>
      <c r="C3243" s="39">
        <f t="shared" si="393"/>
        <v>5</v>
      </c>
      <c r="D3243" s="94">
        <f t="shared" si="394"/>
        <v>5</v>
      </c>
    </row>
    <row r="3244" spans="1:4">
      <c r="A3244" s="39" t="s">
        <v>26875</v>
      </c>
      <c r="B3244" s="39">
        <f>Matrix!$B$8432</f>
        <v>0</v>
      </c>
      <c r="C3244" s="39">
        <f t="shared" si="393"/>
        <v>5</v>
      </c>
      <c r="D3244" s="94">
        <f t="shared" si="394"/>
        <v>5</v>
      </c>
    </row>
    <row r="3245" spans="1:4">
      <c r="A3245" s="39" t="s">
        <v>26876</v>
      </c>
      <c r="B3245" s="39">
        <f>Matrix!$B$3206</f>
        <v>0</v>
      </c>
      <c r="C3245" s="39">
        <f t="shared" si="393"/>
        <v>5</v>
      </c>
      <c r="D3245" s="94">
        <f t="shared" si="394"/>
        <v>5</v>
      </c>
    </row>
    <row r="3246" spans="1:4">
      <c r="A3246" s="39" t="s">
        <v>26877</v>
      </c>
      <c r="B3246" s="39">
        <f>Matrix!$B$1571</f>
        <v>0</v>
      </c>
      <c r="C3246" s="39">
        <f t="shared" si="393"/>
        <v>5</v>
      </c>
      <c r="D3246" s="94">
        <f t="shared" si="394"/>
        <v>5</v>
      </c>
    </row>
    <row r="3247" spans="1:4">
      <c r="A3247" s="39" t="s">
        <v>26878</v>
      </c>
      <c r="B3247" s="39">
        <f>Matrix!$B$4522</f>
        <v>0</v>
      </c>
      <c r="C3247" s="39">
        <f t="shared" si="393"/>
        <v>5</v>
      </c>
      <c r="D3247" s="94">
        <f t="shared" si="394"/>
        <v>5</v>
      </c>
    </row>
    <row r="3248" spans="1:4">
      <c r="A3248" s="39" t="s">
        <v>26879</v>
      </c>
      <c r="B3248" s="39">
        <f>Matrix!$B$852</f>
        <v>0</v>
      </c>
      <c r="C3248" s="39">
        <f t="shared" si="393"/>
        <v>5</v>
      </c>
      <c r="D3248" s="94">
        <f t="shared" si="394"/>
        <v>5</v>
      </c>
    </row>
    <row r="3249" spans="1:4">
      <c r="A3249" s="39" t="s">
        <v>26880</v>
      </c>
      <c r="B3249" s="39">
        <f>Matrix!$B$1468</f>
        <v>0</v>
      </c>
      <c r="C3249" s="39">
        <f t="shared" si="393"/>
        <v>5</v>
      </c>
      <c r="D3249" s="94">
        <f t="shared" si="394"/>
        <v>5</v>
      </c>
    </row>
    <row r="3250" spans="1:4">
      <c r="A3250" s="39" t="s">
        <v>26881</v>
      </c>
    </row>
    <row r="3251" spans="1:4">
      <c r="A3251" s="39" t="s">
        <v>26882</v>
      </c>
      <c r="B3251" s="39">
        <f>Matrix!$B$1769</f>
        <v>0</v>
      </c>
      <c r="C3251" s="39">
        <f t="shared" ref="C3251:C3282" si="395">ROUNDUP(ABS(75-B3251)/(Base_Value)*allergy_factor,1)</f>
        <v>5</v>
      </c>
      <c r="D3251" s="94">
        <f t="shared" ref="D3251:D3282" si="396">IF(C3251&gt;Max_Value,Max_Value,IF(C3251&lt;0,0,C3251))</f>
        <v>5</v>
      </c>
    </row>
    <row r="3252" spans="1:4">
      <c r="A3252" s="39" t="s">
        <v>26883</v>
      </c>
      <c r="B3252" s="39">
        <f>Matrix!$B$9926</f>
        <v>0</v>
      </c>
      <c r="C3252" s="39">
        <f t="shared" si="395"/>
        <v>5</v>
      </c>
      <c r="D3252" s="94">
        <f t="shared" si="396"/>
        <v>5</v>
      </c>
    </row>
    <row r="3253" spans="1:4">
      <c r="A3253" s="39" t="s">
        <v>26884</v>
      </c>
      <c r="B3253" s="39">
        <f>Matrix!$B$5986</f>
        <v>0</v>
      </c>
      <c r="C3253" s="39">
        <f t="shared" si="395"/>
        <v>5</v>
      </c>
      <c r="D3253" s="94">
        <f t="shared" si="396"/>
        <v>5</v>
      </c>
    </row>
    <row r="3254" spans="1:4">
      <c r="A3254" s="39" t="s">
        <v>26885</v>
      </c>
      <c r="B3254" s="39">
        <f>Matrix!$B$5986</f>
        <v>0</v>
      </c>
      <c r="C3254" s="39">
        <f t="shared" si="395"/>
        <v>5</v>
      </c>
      <c r="D3254" s="94">
        <f t="shared" si="396"/>
        <v>5</v>
      </c>
    </row>
    <row r="3255" spans="1:4">
      <c r="A3255" s="39" t="s">
        <v>26886</v>
      </c>
      <c r="B3255" s="39">
        <f>Matrix!$B$1905</f>
        <v>0</v>
      </c>
      <c r="C3255" s="39">
        <f t="shared" si="395"/>
        <v>5</v>
      </c>
      <c r="D3255" s="94">
        <f t="shared" si="396"/>
        <v>5</v>
      </c>
    </row>
    <row r="3256" spans="1:4">
      <c r="A3256" s="39" t="s">
        <v>26887</v>
      </c>
      <c r="B3256" s="39">
        <f>Matrix!$B$2008</f>
        <v>0</v>
      </c>
      <c r="C3256" s="39">
        <f t="shared" si="395"/>
        <v>5</v>
      </c>
      <c r="D3256" s="94">
        <f t="shared" si="396"/>
        <v>5</v>
      </c>
    </row>
    <row r="3257" spans="1:4">
      <c r="A3257" s="39" t="s">
        <v>26888</v>
      </c>
      <c r="B3257" s="39">
        <f>Matrix!$B$2007</f>
        <v>0</v>
      </c>
      <c r="C3257" s="39">
        <f t="shared" si="395"/>
        <v>5</v>
      </c>
      <c r="D3257" s="94">
        <f t="shared" si="396"/>
        <v>5</v>
      </c>
    </row>
    <row r="3258" spans="1:4">
      <c r="A3258" s="39" t="s">
        <v>26889</v>
      </c>
      <c r="B3258" s="39">
        <f>Matrix!$B$9910</f>
        <v>0</v>
      </c>
      <c r="C3258" s="39">
        <f t="shared" si="395"/>
        <v>5</v>
      </c>
      <c r="D3258" s="94">
        <f t="shared" si="396"/>
        <v>5</v>
      </c>
    </row>
    <row r="3259" spans="1:4">
      <c r="A3259" s="39" t="s">
        <v>26890</v>
      </c>
      <c r="B3259" s="39">
        <f>Matrix!$B$9914</f>
        <v>0</v>
      </c>
      <c r="C3259" s="39">
        <f t="shared" si="395"/>
        <v>5</v>
      </c>
      <c r="D3259" s="94">
        <f t="shared" si="396"/>
        <v>5</v>
      </c>
    </row>
    <row r="3260" spans="1:4">
      <c r="A3260" s="39" t="s">
        <v>26891</v>
      </c>
      <c r="B3260" s="39">
        <f>Matrix!$B$6830</f>
        <v>0</v>
      </c>
      <c r="C3260" s="39">
        <f t="shared" si="395"/>
        <v>5</v>
      </c>
      <c r="D3260" s="94">
        <f t="shared" si="396"/>
        <v>5</v>
      </c>
    </row>
    <row r="3261" spans="1:4">
      <c r="A3261" s="39" t="s">
        <v>26892</v>
      </c>
      <c r="B3261" s="39">
        <f>Matrix!$B$9916</f>
        <v>0</v>
      </c>
      <c r="C3261" s="39">
        <f t="shared" si="395"/>
        <v>5</v>
      </c>
      <c r="D3261" s="94">
        <f t="shared" si="396"/>
        <v>5</v>
      </c>
    </row>
    <row r="3262" spans="1:4">
      <c r="A3262" s="39" t="s">
        <v>26893</v>
      </c>
      <c r="B3262" s="39">
        <f>Matrix!$B$1766</f>
        <v>0</v>
      </c>
      <c r="C3262" s="39">
        <f t="shared" si="395"/>
        <v>5</v>
      </c>
      <c r="D3262" s="94">
        <f t="shared" si="396"/>
        <v>5</v>
      </c>
    </row>
    <row r="3263" spans="1:4">
      <c r="A3263" s="39" t="s">
        <v>26894</v>
      </c>
      <c r="B3263" s="39">
        <f>Matrix!$B$1870</f>
        <v>0</v>
      </c>
      <c r="C3263" s="39">
        <f t="shared" si="395"/>
        <v>5</v>
      </c>
      <c r="D3263" s="94">
        <f t="shared" si="396"/>
        <v>5</v>
      </c>
    </row>
    <row r="3264" spans="1:4">
      <c r="A3264" s="39" t="s">
        <v>26895</v>
      </c>
      <c r="B3264" s="39">
        <f>Matrix!$B$9918</f>
        <v>0</v>
      </c>
      <c r="C3264" s="39">
        <f t="shared" si="395"/>
        <v>5</v>
      </c>
      <c r="D3264" s="94">
        <f t="shared" si="396"/>
        <v>5</v>
      </c>
    </row>
    <row r="3265" spans="1:4">
      <c r="A3265" s="39" t="s">
        <v>26896</v>
      </c>
      <c r="B3265" s="39">
        <f>Matrix!$B$2107</f>
        <v>0</v>
      </c>
      <c r="C3265" s="39">
        <f t="shared" si="395"/>
        <v>5</v>
      </c>
      <c r="D3265" s="94">
        <f t="shared" si="396"/>
        <v>5</v>
      </c>
    </row>
    <row r="3266" spans="1:4">
      <c r="A3266" s="39" t="s">
        <v>26897</v>
      </c>
      <c r="B3266" s="39">
        <f>Matrix!$B$1782</f>
        <v>0</v>
      </c>
      <c r="C3266" s="39">
        <f t="shared" si="395"/>
        <v>5</v>
      </c>
      <c r="D3266" s="94">
        <f t="shared" si="396"/>
        <v>5</v>
      </c>
    </row>
    <row r="3267" spans="1:4">
      <c r="A3267" s="39" t="s">
        <v>26898</v>
      </c>
      <c r="B3267" s="39">
        <f>Matrix!$B$9922</f>
        <v>0</v>
      </c>
      <c r="C3267" s="39">
        <f t="shared" si="395"/>
        <v>5</v>
      </c>
      <c r="D3267" s="94">
        <f t="shared" si="396"/>
        <v>5</v>
      </c>
    </row>
    <row r="3268" spans="1:4">
      <c r="A3268" s="39" t="s">
        <v>26899</v>
      </c>
      <c r="B3268" s="39">
        <f>Matrix!$B$9923</f>
        <v>0</v>
      </c>
      <c r="C3268" s="39">
        <f t="shared" si="395"/>
        <v>5</v>
      </c>
      <c r="D3268" s="94">
        <f t="shared" si="396"/>
        <v>5</v>
      </c>
    </row>
    <row r="3269" spans="1:4">
      <c r="A3269" s="39" t="s">
        <v>26900</v>
      </c>
      <c r="B3269" s="39">
        <f>Matrix!$B$1902</f>
        <v>0</v>
      </c>
      <c r="C3269" s="39">
        <f t="shared" si="395"/>
        <v>5</v>
      </c>
      <c r="D3269" s="94">
        <f t="shared" si="396"/>
        <v>5</v>
      </c>
    </row>
    <row r="3270" spans="1:4">
      <c r="A3270" s="39" t="s">
        <v>26901</v>
      </c>
      <c r="B3270" s="39">
        <f>Matrix!$B$1906</f>
        <v>0</v>
      </c>
      <c r="C3270" s="39">
        <f t="shared" si="395"/>
        <v>5</v>
      </c>
      <c r="D3270" s="94">
        <f t="shared" si="396"/>
        <v>5</v>
      </c>
    </row>
    <row r="3271" spans="1:4">
      <c r="A3271" s="39" t="s">
        <v>26902</v>
      </c>
      <c r="B3271" s="39">
        <f>Matrix!$B$2019</f>
        <v>0</v>
      </c>
      <c r="C3271" s="39">
        <f t="shared" si="395"/>
        <v>5</v>
      </c>
      <c r="D3271" s="94">
        <f t="shared" si="396"/>
        <v>5</v>
      </c>
    </row>
    <row r="3272" spans="1:4">
      <c r="A3272" s="39" t="s">
        <v>26903</v>
      </c>
      <c r="B3272" s="39">
        <f>Matrix!$B$2074</f>
        <v>0</v>
      </c>
      <c r="C3272" s="39">
        <f t="shared" si="395"/>
        <v>5</v>
      </c>
      <c r="D3272" s="94">
        <f t="shared" si="396"/>
        <v>5</v>
      </c>
    </row>
    <row r="3273" spans="1:4">
      <c r="A3273" s="39" t="s">
        <v>26904</v>
      </c>
      <c r="B3273" s="39">
        <f>Matrix!$B$1776</f>
        <v>0</v>
      </c>
      <c r="C3273" s="39">
        <f t="shared" si="395"/>
        <v>5</v>
      </c>
      <c r="D3273" s="94">
        <f t="shared" si="396"/>
        <v>5</v>
      </c>
    </row>
    <row r="3274" spans="1:4">
      <c r="A3274" s="39" t="s">
        <v>26905</v>
      </c>
      <c r="B3274" s="39">
        <f>Matrix!$B$1920</f>
        <v>0</v>
      </c>
      <c r="C3274" s="39">
        <f t="shared" si="395"/>
        <v>5</v>
      </c>
      <c r="D3274" s="94">
        <f t="shared" si="396"/>
        <v>5</v>
      </c>
    </row>
    <row r="3275" spans="1:4">
      <c r="A3275" s="39" t="s">
        <v>26906</v>
      </c>
      <c r="B3275" s="39">
        <f>Matrix!$B$6829</f>
        <v>0</v>
      </c>
      <c r="C3275" s="39">
        <f t="shared" si="395"/>
        <v>5</v>
      </c>
      <c r="D3275" s="94">
        <f t="shared" si="396"/>
        <v>5</v>
      </c>
    </row>
    <row r="3276" spans="1:4">
      <c r="A3276" s="39" t="s">
        <v>26907</v>
      </c>
      <c r="B3276" s="39">
        <f>Matrix!$B$7630</f>
        <v>0</v>
      </c>
      <c r="C3276" s="39">
        <f t="shared" si="395"/>
        <v>5</v>
      </c>
      <c r="D3276" s="94">
        <f t="shared" si="396"/>
        <v>5</v>
      </c>
    </row>
    <row r="3277" spans="1:4">
      <c r="A3277" s="39" t="s">
        <v>26908</v>
      </c>
      <c r="B3277" s="39">
        <f>Matrix!$B$2799</f>
        <v>0</v>
      </c>
      <c r="C3277" s="39">
        <f t="shared" si="395"/>
        <v>5</v>
      </c>
      <c r="D3277" s="94">
        <f t="shared" si="396"/>
        <v>5</v>
      </c>
    </row>
    <row r="3278" spans="1:4">
      <c r="A3278" s="39" t="s">
        <v>26909</v>
      </c>
      <c r="B3278" s="39">
        <f>Matrix!$B$9930</f>
        <v>0</v>
      </c>
      <c r="C3278" s="39">
        <f t="shared" si="395"/>
        <v>5</v>
      </c>
      <c r="D3278" s="94">
        <f t="shared" si="396"/>
        <v>5</v>
      </c>
    </row>
    <row r="3279" spans="1:4">
      <c r="A3279" s="39" t="s">
        <v>26910</v>
      </c>
      <c r="B3279" s="39">
        <f>Matrix!$B$1951</f>
        <v>0</v>
      </c>
      <c r="C3279" s="39">
        <f t="shared" si="395"/>
        <v>5</v>
      </c>
      <c r="D3279" s="94">
        <f t="shared" si="396"/>
        <v>5</v>
      </c>
    </row>
    <row r="3280" spans="1:4">
      <c r="A3280" s="39" t="s">
        <v>26911</v>
      </c>
      <c r="B3280" s="39">
        <f>Matrix!$B$9860</f>
        <v>0</v>
      </c>
      <c r="C3280" s="39">
        <f t="shared" si="395"/>
        <v>5</v>
      </c>
      <c r="D3280" s="94">
        <f t="shared" si="396"/>
        <v>5</v>
      </c>
    </row>
    <row r="3281" spans="1:4">
      <c r="A3281" s="39" t="s">
        <v>26912</v>
      </c>
      <c r="B3281" s="39">
        <f>Matrix!$B$1785</f>
        <v>0</v>
      </c>
      <c r="C3281" s="39">
        <f t="shared" si="395"/>
        <v>5</v>
      </c>
      <c r="D3281" s="94">
        <f t="shared" si="396"/>
        <v>5</v>
      </c>
    </row>
    <row r="3282" spans="1:4">
      <c r="A3282" s="39" t="s">
        <v>26913</v>
      </c>
      <c r="B3282" s="39">
        <f>Matrix!$B$5836</f>
        <v>0</v>
      </c>
      <c r="C3282" s="39">
        <f t="shared" si="395"/>
        <v>5</v>
      </c>
      <c r="D3282" s="94">
        <f t="shared" si="396"/>
        <v>5</v>
      </c>
    </row>
    <row r="3283" spans="1:4">
      <c r="A3283" s="39" t="s">
        <v>26914</v>
      </c>
      <c r="B3283" s="39">
        <f>Matrix!$B$9864</f>
        <v>0</v>
      </c>
      <c r="C3283" s="39">
        <f t="shared" ref="C3283:C3310" si="397">ROUNDUP(ABS(75-B3283)/(Base_Value)*allergy_factor,1)</f>
        <v>5</v>
      </c>
      <c r="D3283" s="94">
        <f t="shared" ref="D3283:D3310" si="398">IF(C3283&gt;Max_Value,Max_Value,IF(C3283&lt;0,0,C3283))</f>
        <v>5</v>
      </c>
    </row>
    <row r="3284" spans="1:4">
      <c r="A3284" s="39" t="s">
        <v>26915</v>
      </c>
      <c r="B3284" s="39">
        <f>Matrix!$B$1903</f>
        <v>0</v>
      </c>
      <c r="C3284" s="39">
        <f t="shared" si="397"/>
        <v>5</v>
      </c>
      <c r="D3284" s="94">
        <f t="shared" si="398"/>
        <v>5</v>
      </c>
    </row>
    <row r="3285" spans="1:4">
      <c r="A3285" s="39" t="s">
        <v>26916</v>
      </c>
      <c r="B3285" s="39">
        <f>Matrix!$B$1960</f>
        <v>0</v>
      </c>
      <c r="C3285" s="39">
        <f t="shared" si="397"/>
        <v>5</v>
      </c>
      <c r="D3285" s="94">
        <f t="shared" si="398"/>
        <v>5</v>
      </c>
    </row>
    <row r="3286" spans="1:4">
      <c r="A3286" s="39" t="s">
        <v>26917</v>
      </c>
      <c r="B3286" s="39">
        <f>Matrix!$B$2021</f>
        <v>0</v>
      </c>
      <c r="C3286" s="39">
        <f t="shared" si="397"/>
        <v>5</v>
      </c>
      <c r="D3286" s="94">
        <f t="shared" si="398"/>
        <v>5</v>
      </c>
    </row>
    <row r="3287" spans="1:4">
      <c r="A3287" s="39" t="s">
        <v>26918</v>
      </c>
      <c r="B3287" s="39">
        <f>Matrix!$B$2021</f>
        <v>0</v>
      </c>
      <c r="C3287" s="39">
        <f t="shared" si="397"/>
        <v>5</v>
      </c>
      <c r="D3287" s="94">
        <f t="shared" si="398"/>
        <v>5</v>
      </c>
    </row>
    <row r="3288" spans="1:4">
      <c r="A3288" s="39" t="s">
        <v>26919</v>
      </c>
      <c r="B3288" s="39">
        <f>Matrix!$B$9912</f>
        <v>0</v>
      </c>
      <c r="C3288" s="39">
        <f t="shared" si="397"/>
        <v>5</v>
      </c>
      <c r="D3288" s="94">
        <f t="shared" si="398"/>
        <v>5</v>
      </c>
    </row>
    <row r="3289" spans="1:4">
      <c r="A3289" s="39" t="s">
        <v>26920</v>
      </c>
      <c r="B3289" s="39">
        <f>Matrix!$B$1790</f>
        <v>0</v>
      </c>
      <c r="C3289" s="39">
        <f t="shared" si="397"/>
        <v>5</v>
      </c>
      <c r="D3289" s="94">
        <f t="shared" si="398"/>
        <v>5</v>
      </c>
    </row>
    <row r="3290" spans="1:4">
      <c r="A3290" s="39" t="s">
        <v>26921</v>
      </c>
      <c r="B3290" s="39">
        <f>Matrix!$B$5921</f>
        <v>0</v>
      </c>
      <c r="C3290" s="39">
        <f t="shared" si="397"/>
        <v>5</v>
      </c>
      <c r="D3290" s="94">
        <f t="shared" si="398"/>
        <v>5</v>
      </c>
    </row>
    <row r="3291" spans="1:4">
      <c r="A3291" s="39" t="s">
        <v>26922</v>
      </c>
      <c r="B3291" s="39">
        <f>Matrix!$B$1755</f>
        <v>0</v>
      </c>
      <c r="C3291" s="39">
        <f t="shared" si="397"/>
        <v>5</v>
      </c>
      <c r="D3291" s="94">
        <f t="shared" si="398"/>
        <v>5</v>
      </c>
    </row>
    <row r="3292" spans="1:4">
      <c r="A3292" s="39" t="s">
        <v>26923</v>
      </c>
      <c r="B3292" s="39">
        <f>Matrix!$B$2374</f>
        <v>0</v>
      </c>
      <c r="C3292" s="39">
        <f t="shared" si="397"/>
        <v>5</v>
      </c>
      <c r="D3292" s="94">
        <f t="shared" si="398"/>
        <v>5</v>
      </c>
    </row>
    <row r="3293" spans="1:4">
      <c r="A3293" s="39" t="s">
        <v>26924</v>
      </c>
      <c r="B3293" s="39">
        <f>Matrix!$B$9925</f>
        <v>0</v>
      </c>
      <c r="C3293" s="39">
        <f t="shared" si="397"/>
        <v>5</v>
      </c>
      <c r="D3293" s="94">
        <f t="shared" si="398"/>
        <v>5</v>
      </c>
    </row>
    <row r="3294" spans="1:4">
      <c r="A3294" s="39" t="s">
        <v>26925</v>
      </c>
      <c r="B3294" s="39">
        <f>Matrix!$B$1988</f>
        <v>0</v>
      </c>
      <c r="C3294" s="39">
        <f t="shared" si="397"/>
        <v>5</v>
      </c>
      <c r="D3294" s="94">
        <f t="shared" si="398"/>
        <v>5</v>
      </c>
    </row>
    <row r="3295" spans="1:4">
      <c r="A3295" s="39" t="s">
        <v>26926</v>
      </c>
      <c r="B3295" s="39">
        <f>Matrix!$B$9913</f>
        <v>0</v>
      </c>
      <c r="C3295" s="39">
        <f t="shared" si="397"/>
        <v>5</v>
      </c>
      <c r="D3295" s="94">
        <f t="shared" si="398"/>
        <v>5</v>
      </c>
    </row>
    <row r="3296" spans="1:4">
      <c r="A3296" s="39" t="s">
        <v>26927</v>
      </c>
      <c r="B3296" s="39">
        <f>Matrix!$B$9925</f>
        <v>0</v>
      </c>
      <c r="C3296" s="39">
        <f t="shared" si="397"/>
        <v>5</v>
      </c>
      <c r="D3296" s="94">
        <f t="shared" si="398"/>
        <v>5</v>
      </c>
    </row>
    <row r="3297" spans="1:4">
      <c r="A3297" s="39" t="s">
        <v>26928</v>
      </c>
      <c r="B3297" s="39">
        <f>Matrix!$B$2105</f>
        <v>0</v>
      </c>
      <c r="C3297" s="39">
        <f t="shared" si="397"/>
        <v>5</v>
      </c>
      <c r="D3297" s="94">
        <f t="shared" si="398"/>
        <v>5</v>
      </c>
    </row>
    <row r="3298" spans="1:4">
      <c r="A3298" s="39" t="s">
        <v>26929</v>
      </c>
      <c r="B3298" s="39">
        <f>Matrix!$B$9863</f>
        <v>0</v>
      </c>
      <c r="C3298" s="39">
        <f t="shared" si="397"/>
        <v>5</v>
      </c>
      <c r="D3298" s="94">
        <f t="shared" si="398"/>
        <v>5</v>
      </c>
    </row>
    <row r="3299" spans="1:4">
      <c r="A3299" s="39" t="s">
        <v>26930</v>
      </c>
      <c r="B3299" s="39">
        <f>Matrix!$B$1903</f>
        <v>0</v>
      </c>
      <c r="C3299" s="39">
        <f t="shared" si="397"/>
        <v>5</v>
      </c>
      <c r="D3299" s="94">
        <f t="shared" si="398"/>
        <v>5</v>
      </c>
    </row>
    <row r="3300" spans="1:4">
      <c r="A3300" s="39" t="s">
        <v>26931</v>
      </c>
      <c r="B3300" s="39">
        <f>Matrix!$B$1968</f>
        <v>0</v>
      </c>
      <c r="C3300" s="39">
        <f t="shared" si="397"/>
        <v>5</v>
      </c>
      <c r="D3300" s="94">
        <f t="shared" si="398"/>
        <v>5</v>
      </c>
    </row>
    <row r="3301" spans="1:4">
      <c r="A3301" s="39" t="s">
        <v>26932</v>
      </c>
      <c r="B3301" s="39">
        <f>Matrix!$B$1779</f>
        <v>0</v>
      </c>
      <c r="C3301" s="39">
        <f t="shared" si="397"/>
        <v>5</v>
      </c>
      <c r="D3301" s="94">
        <f t="shared" si="398"/>
        <v>5</v>
      </c>
    </row>
    <row r="3302" spans="1:4">
      <c r="A3302" s="39" t="s">
        <v>26933</v>
      </c>
      <c r="B3302" s="39">
        <f>Matrix!$B$9911</f>
        <v>0</v>
      </c>
      <c r="C3302" s="39">
        <f t="shared" si="397"/>
        <v>5</v>
      </c>
      <c r="D3302" s="94">
        <f t="shared" si="398"/>
        <v>5</v>
      </c>
    </row>
    <row r="3303" spans="1:4">
      <c r="A3303" s="39" t="s">
        <v>26934</v>
      </c>
      <c r="B3303" s="39">
        <f>Matrix!$B$9915</f>
        <v>0</v>
      </c>
      <c r="C3303" s="39">
        <f t="shared" si="397"/>
        <v>5</v>
      </c>
      <c r="D3303" s="94">
        <f t="shared" si="398"/>
        <v>5</v>
      </c>
    </row>
    <row r="3304" spans="1:4">
      <c r="A3304" s="39" t="s">
        <v>26935</v>
      </c>
      <c r="B3304" s="39">
        <f>Matrix!$B$6821</f>
        <v>0</v>
      </c>
      <c r="C3304" s="39">
        <f t="shared" si="397"/>
        <v>5</v>
      </c>
      <c r="D3304" s="94">
        <f t="shared" si="398"/>
        <v>5</v>
      </c>
    </row>
    <row r="3305" spans="1:4">
      <c r="A3305" s="39" t="s">
        <v>26936</v>
      </c>
      <c r="B3305" s="39">
        <f>Matrix!$B$9917</f>
        <v>0</v>
      </c>
      <c r="C3305" s="39">
        <f t="shared" si="397"/>
        <v>5</v>
      </c>
      <c r="D3305" s="94">
        <f t="shared" si="398"/>
        <v>5</v>
      </c>
    </row>
    <row r="3306" spans="1:4">
      <c r="A3306" s="39" t="s">
        <v>26937</v>
      </c>
      <c r="B3306" s="39">
        <f>Matrix!$B$1774</f>
        <v>0</v>
      </c>
      <c r="C3306" s="39">
        <f t="shared" si="397"/>
        <v>5</v>
      </c>
      <c r="D3306" s="94">
        <f t="shared" si="398"/>
        <v>5</v>
      </c>
    </row>
    <row r="3307" spans="1:4">
      <c r="A3307" s="39" t="s">
        <v>26938</v>
      </c>
      <c r="B3307" s="39">
        <f>Matrix!$B$9868</f>
        <v>0</v>
      </c>
      <c r="C3307" s="39">
        <f t="shared" si="397"/>
        <v>5</v>
      </c>
      <c r="D3307" s="94">
        <f t="shared" si="398"/>
        <v>5</v>
      </c>
    </row>
    <row r="3308" spans="1:4">
      <c r="A3308" s="39" t="s">
        <v>26939</v>
      </c>
      <c r="B3308" s="39">
        <f>Matrix!$B$9926</f>
        <v>0</v>
      </c>
      <c r="C3308" s="39">
        <f t="shared" si="397"/>
        <v>5</v>
      </c>
      <c r="D3308" s="94">
        <f t="shared" si="398"/>
        <v>5</v>
      </c>
    </row>
    <row r="3309" spans="1:4">
      <c r="A3309" s="39" t="s">
        <v>26940</v>
      </c>
      <c r="B3309" s="39">
        <f>Matrix!$B$2799</f>
        <v>0</v>
      </c>
      <c r="C3309" s="39">
        <f t="shared" si="397"/>
        <v>5</v>
      </c>
      <c r="D3309" s="94">
        <f t="shared" si="398"/>
        <v>5</v>
      </c>
    </row>
    <row r="3310" spans="1:4">
      <c r="A3310" s="39" t="s">
        <v>26941</v>
      </c>
      <c r="B3310" s="39">
        <f>Matrix!$B$6836</f>
        <v>0</v>
      </c>
      <c r="C3310" s="39">
        <f t="shared" si="397"/>
        <v>5</v>
      </c>
      <c r="D3310" s="94">
        <f t="shared" si="398"/>
        <v>5</v>
      </c>
    </row>
    <row r="3311" spans="1:4">
      <c r="A3311" s="39" t="s">
        <v>26942</v>
      </c>
    </row>
    <row r="3312" spans="1:4">
      <c r="A3312" s="39" t="s">
        <v>26943</v>
      </c>
    </row>
    <row r="3313" spans="1:4">
      <c r="A3313" s="39" t="s">
        <v>23851</v>
      </c>
      <c r="B3313" s="39">
        <f>Matrix!$B$906</f>
        <v>0</v>
      </c>
      <c r="C3313" s="39">
        <f t="shared" ref="C3313:C3328" si="399">ROUNDUP(ABS(75-B3313)/(Base_Value)*allergy_factor,1)</f>
        <v>5</v>
      </c>
      <c r="D3313" s="94">
        <f t="shared" ref="D3313:D3328" si="400">IF(C3313&gt;Max_Value,Max_Value,IF(C3313&lt;0,0,C3313))</f>
        <v>5</v>
      </c>
    </row>
    <row r="3314" spans="1:4">
      <c r="A3314" s="39" t="s">
        <v>26944</v>
      </c>
      <c r="B3314" s="39">
        <f>Matrix!$B$3027</f>
        <v>0</v>
      </c>
      <c r="C3314" s="39">
        <f t="shared" si="399"/>
        <v>5</v>
      </c>
      <c r="D3314" s="94">
        <f t="shared" si="400"/>
        <v>5</v>
      </c>
    </row>
    <row r="3315" spans="1:4">
      <c r="A3315" s="39" t="s">
        <v>26945</v>
      </c>
      <c r="B3315" s="39">
        <f>Matrix!$B$9476</f>
        <v>0</v>
      </c>
      <c r="C3315" s="39">
        <f t="shared" si="399"/>
        <v>5</v>
      </c>
      <c r="D3315" s="94">
        <f t="shared" si="400"/>
        <v>5</v>
      </c>
    </row>
    <row r="3316" spans="1:4">
      <c r="A3316" s="39" t="s">
        <v>26650</v>
      </c>
      <c r="B3316" s="39">
        <f>Matrix!$B$5436</f>
        <v>0</v>
      </c>
      <c r="C3316" s="39">
        <f t="shared" si="399"/>
        <v>5</v>
      </c>
      <c r="D3316" s="94">
        <f t="shared" si="400"/>
        <v>5</v>
      </c>
    </row>
    <row r="3317" spans="1:4">
      <c r="A3317" s="39" t="s">
        <v>26946</v>
      </c>
      <c r="B3317" s="39">
        <f>Matrix!$B$1474</f>
        <v>0</v>
      </c>
      <c r="C3317" s="39">
        <f t="shared" si="399"/>
        <v>5</v>
      </c>
      <c r="D3317" s="94">
        <f t="shared" si="400"/>
        <v>5</v>
      </c>
    </row>
    <row r="3318" spans="1:4">
      <c r="A3318" s="39" t="s">
        <v>26658</v>
      </c>
      <c r="B3318" s="39">
        <f>Matrix!$B$2740</f>
        <v>0</v>
      </c>
      <c r="C3318" s="39">
        <f t="shared" si="399"/>
        <v>5</v>
      </c>
      <c r="D3318" s="94">
        <f t="shared" si="400"/>
        <v>5</v>
      </c>
    </row>
    <row r="3319" spans="1:4">
      <c r="A3319" s="39" t="s">
        <v>26947</v>
      </c>
      <c r="B3319" s="39">
        <f>Matrix!$B$5429</f>
        <v>0</v>
      </c>
      <c r="C3319" s="39">
        <f t="shared" si="399"/>
        <v>5</v>
      </c>
      <c r="D3319" s="94">
        <f t="shared" si="400"/>
        <v>5</v>
      </c>
    </row>
    <row r="3320" spans="1:4">
      <c r="A3320" s="39" t="s">
        <v>26948</v>
      </c>
      <c r="B3320" s="39">
        <f>Matrix!$B$6386</f>
        <v>0</v>
      </c>
      <c r="C3320" s="39">
        <f t="shared" si="399"/>
        <v>5</v>
      </c>
      <c r="D3320" s="94">
        <f t="shared" si="400"/>
        <v>5</v>
      </c>
    </row>
    <row r="3321" spans="1:4">
      <c r="A3321" s="39" t="s">
        <v>26949</v>
      </c>
      <c r="B3321" s="39">
        <f>Matrix!$B$1407</f>
        <v>0</v>
      </c>
      <c r="C3321" s="39">
        <f t="shared" si="399"/>
        <v>5</v>
      </c>
      <c r="D3321" s="94">
        <f t="shared" si="400"/>
        <v>5</v>
      </c>
    </row>
    <row r="3322" spans="1:4">
      <c r="A3322" s="39" t="s">
        <v>26950</v>
      </c>
      <c r="B3322" s="39">
        <f>Matrix!$B$6320</f>
        <v>0</v>
      </c>
      <c r="C3322" s="39">
        <f t="shared" si="399"/>
        <v>5</v>
      </c>
      <c r="D3322" s="94">
        <f t="shared" si="400"/>
        <v>5</v>
      </c>
    </row>
    <row r="3323" spans="1:4">
      <c r="A3323" s="39" t="s">
        <v>26951</v>
      </c>
      <c r="B3323" s="39">
        <f>Matrix!$B$1408</f>
        <v>0</v>
      </c>
      <c r="C3323" s="39">
        <f t="shared" si="399"/>
        <v>5</v>
      </c>
      <c r="D3323" s="94">
        <f t="shared" si="400"/>
        <v>5</v>
      </c>
    </row>
    <row r="3324" spans="1:4">
      <c r="A3324" s="39" t="s">
        <v>26952</v>
      </c>
      <c r="B3324" s="39">
        <f>Matrix!$B$1397</f>
        <v>0</v>
      </c>
      <c r="C3324" s="39">
        <f t="shared" si="399"/>
        <v>5</v>
      </c>
      <c r="D3324" s="94">
        <f t="shared" si="400"/>
        <v>5</v>
      </c>
    </row>
    <row r="3325" spans="1:4">
      <c r="A3325" s="39" t="s">
        <v>26953</v>
      </c>
      <c r="B3325" s="39">
        <f>Matrix!$B$1399</f>
        <v>0</v>
      </c>
      <c r="C3325" s="39">
        <f t="shared" si="399"/>
        <v>5</v>
      </c>
      <c r="D3325" s="94">
        <f t="shared" si="400"/>
        <v>5</v>
      </c>
    </row>
    <row r="3326" spans="1:4">
      <c r="A3326" s="39" t="s">
        <v>26954</v>
      </c>
      <c r="B3326" s="39">
        <f>Matrix!$B$1409</f>
        <v>0</v>
      </c>
      <c r="C3326" s="39">
        <f t="shared" si="399"/>
        <v>5</v>
      </c>
      <c r="D3326" s="94">
        <f t="shared" si="400"/>
        <v>5</v>
      </c>
    </row>
    <row r="3327" spans="1:4">
      <c r="A3327" s="39" t="s">
        <v>26955</v>
      </c>
      <c r="B3327" s="39">
        <f>Matrix!$B$1379</f>
        <v>0</v>
      </c>
      <c r="C3327" s="39">
        <f t="shared" si="399"/>
        <v>5</v>
      </c>
      <c r="D3327" s="94">
        <f t="shared" si="400"/>
        <v>5</v>
      </c>
    </row>
    <row r="3328" spans="1:4">
      <c r="A3328" s="39" t="s">
        <v>26956</v>
      </c>
      <c r="B3328" s="39">
        <f>Matrix!$B$1368</f>
        <v>0</v>
      </c>
      <c r="C3328" s="39">
        <f t="shared" si="399"/>
        <v>5</v>
      </c>
      <c r="D3328" s="94">
        <f t="shared" si="400"/>
        <v>5</v>
      </c>
    </row>
    <row r="3329" spans="1:4">
      <c r="A3329" s="39" t="s">
        <v>26957</v>
      </c>
    </row>
    <row r="3330" spans="1:4">
      <c r="A3330" s="39" t="s">
        <v>26958</v>
      </c>
      <c r="B3330" s="39">
        <f>Matrix!$B$2741</f>
        <v>0</v>
      </c>
      <c r="C3330" s="39">
        <f t="shared" ref="C3330:C3350" si="401">ROUNDUP(ABS(75-B3330)/(Base_Value)*allergy_factor,1)</f>
        <v>5</v>
      </c>
      <c r="D3330" s="94">
        <f t="shared" ref="D3330:D3350" si="402">IF(C3330&gt;Max_Value,Max_Value,IF(C3330&lt;0,0,C3330))</f>
        <v>5</v>
      </c>
    </row>
    <row r="3331" spans="1:4">
      <c r="A3331" s="39" t="s">
        <v>26959</v>
      </c>
      <c r="B3331" s="39">
        <f>Matrix!$B$1200</f>
        <v>0</v>
      </c>
      <c r="C3331" s="39">
        <f t="shared" si="401"/>
        <v>5</v>
      </c>
      <c r="D3331" s="94">
        <f t="shared" si="402"/>
        <v>5</v>
      </c>
    </row>
    <row r="3332" spans="1:4">
      <c r="A3332" s="39" t="s">
        <v>26960</v>
      </c>
      <c r="B3332" s="39">
        <f>Matrix!$B$465</f>
        <v>0</v>
      </c>
      <c r="C3332" s="39">
        <f t="shared" si="401"/>
        <v>5</v>
      </c>
      <c r="D3332" s="94">
        <f t="shared" si="402"/>
        <v>5</v>
      </c>
    </row>
    <row r="3333" spans="1:4">
      <c r="A3333" s="39" t="s">
        <v>26961</v>
      </c>
      <c r="B3333" s="39">
        <f>Matrix!$B$556</f>
        <v>0</v>
      </c>
      <c r="C3333" s="39">
        <f t="shared" si="401"/>
        <v>5</v>
      </c>
      <c r="D3333" s="94">
        <f t="shared" si="402"/>
        <v>5</v>
      </c>
    </row>
    <row r="3334" spans="1:4">
      <c r="A3334" s="39" t="s">
        <v>26962</v>
      </c>
      <c r="B3334" s="39">
        <f>Matrix!$B$9369</f>
        <v>0</v>
      </c>
      <c r="C3334" s="39">
        <f t="shared" si="401"/>
        <v>5</v>
      </c>
      <c r="D3334" s="94">
        <f t="shared" si="402"/>
        <v>5</v>
      </c>
    </row>
    <row r="3335" spans="1:4">
      <c r="A3335" s="39" t="s">
        <v>26963</v>
      </c>
      <c r="B3335" s="39">
        <f>Matrix!$B$1380</f>
        <v>0</v>
      </c>
      <c r="C3335" s="39">
        <f t="shared" si="401"/>
        <v>5</v>
      </c>
      <c r="D3335" s="94">
        <f t="shared" si="402"/>
        <v>5</v>
      </c>
    </row>
    <row r="3336" spans="1:4">
      <c r="A3336" s="39" t="s">
        <v>26964</v>
      </c>
      <c r="B3336" s="39">
        <f>Matrix!$B$505</f>
        <v>0</v>
      </c>
      <c r="C3336" s="39">
        <f t="shared" si="401"/>
        <v>5</v>
      </c>
      <c r="D3336" s="94">
        <f t="shared" si="402"/>
        <v>5</v>
      </c>
    </row>
    <row r="3337" spans="1:4">
      <c r="A3337" s="39" t="s">
        <v>26965</v>
      </c>
      <c r="B3337" s="39">
        <f>Matrix!$B$466</f>
        <v>0</v>
      </c>
      <c r="C3337" s="39">
        <f t="shared" si="401"/>
        <v>5</v>
      </c>
      <c r="D3337" s="94">
        <f t="shared" si="402"/>
        <v>5</v>
      </c>
    </row>
    <row r="3338" spans="1:4">
      <c r="A3338" s="39" t="s">
        <v>26966</v>
      </c>
      <c r="B3338" s="39">
        <f>Matrix!$B$474</f>
        <v>0</v>
      </c>
      <c r="C3338" s="39">
        <f t="shared" si="401"/>
        <v>5</v>
      </c>
      <c r="D3338" s="94">
        <f t="shared" si="402"/>
        <v>5</v>
      </c>
    </row>
    <row r="3339" spans="1:4">
      <c r="A3339" s="39" t="s">
        <v>26949</v>
      </c>
      <c r="B3339" s="39">
        <f>Matrix!$B$1407</f>
        <v>0</v>
      </c>
      <c r="C3339" s="39">
        <f t="shared" si="401"/>
        <v>5</v>
      </c>
      <c r="D3339" s="94">
        <f t="shared" si="402"/>
        <v>5</v>
      </c>
    </row>
    <row r="3340" spans="1:4">
      <c r="A3340" s="39" t="s">
        <v>26967</v>
      </c>
      <c r="B3340" s="39">
        <f>Matrix!$B$2057</f>
        <v>0</v>
      </c>
      <c r="C3340" s="39">
        <f t="shared" si="401"/>
        <v>5</v>
      </c>
      <c r="D3340" s="94">
        <f t="shared" si="402"/>
        <v>5</v>
      </c>
    </row>
    <row r="3341" spans="1:4">
      <c r="A3341" s="39" t="s">
        <v>26658</v>
      </c>
      <c r="B3341" s="39">
        <f>Matrix!$B$2740</f>
        <v>0</v>
      </c>
      <c r="C3341" s="39">
        <f t="shared" si="401"/>
        <v>5</v>
      </c>
      <c r="D3341" s="94">
        <f t="shared" si="402"/>
        <v>5</v>
      </c>
    </row>
    <row r="3342" spans="1:4">
      <c r="A3342" s="39" t="s">
        <v>26968</v>
      </c>
      <c r="B3342" s="39">
        <f>Matrix!$B$530</f>
        <v>0</v>
      </c>
      <c r="C3342" s="39">
        <f t="shared" si="401"/>
        <v>5</v>
      </c>
      <c r="D3342" s="94">
        <f t="shared" si="402"/>
        <v>5</v>
      </c>
    </row>
    <row r="3343" spans="1:4">
      <c r="A3343" s="39" t="s">
        <v>26969</v>
      </c>
      <c r="B3343" s="39">
        <f>Matrix!$B$1305</f>
        <v>0</v>
      </c>
      <c r="C3343" s="39">
        <f t="shared" si="401"/>
        <v>5</v>
      </c>
      <c r="D3343" s="94">
        <f t="shared" si="402"/>
        <v>5</v>
      </c>
    </row>
    <row r="3344" spans="1:4">
      <c r="A3344" s="39" t="s">
        <v>26970</v>
      </c>
      <c r="B3344" s="39">
        <f>Matrix!$B$1409</f>
        <v>0</v>
      </c>
      <c r="C3344" s="39">
        <f t="shared" si="401"/>
        <v>5</v>
      </c>
      <c r="D3344" s="94">
        <f t="shared" si="402"/>
        <v>5</v>
      </c>
    </row>
    <row r="3345" spans="1:4">
      <c r="A3345" s="39" t="s">
        <v>26971</v>
      </c>
      <c r="B3345" s="39">
        <f>Matrix!$B$1279</f>
        <v>0</v>
      </c>
      <c r="C3345" s="39">
        <f t="shared" si="401"/>
        <v>5</v>
      </c>
      <c r="D3345" s="94">
        <f t="shared" si="402"/>
        <v>5</v>
      </c>
    </row>
    <row r="3346" spans="1:4">
      <c r="A3346" s="39" t="s">
        <v>26972</v>
      </c>
      <c r="B3346" s="39">
        <f>Matrix!$B$1190</f>
        <v>0</v>
      </c>
      <c r="C3346" s="39">
        <f t="shared" si="401"/>
        <v>5</v>
      </c>
      <c r="D3346" s="94">
        <f t="shared" si="402"/>
        <v>5</v>
      </c>
    </row>
    <row r="3347" spans="1:4">
      <c r="A3347" s="39" t="s">
        <v>26973</v>
      </c>
      <c r="B3347" s="39">
        <f>Matrix!$B$469</f>
        <v>0</v>
      </c>
      <c r="C3347" s="39">
        <f t="shared" si="401"/>
        <v>5</v>
      </c>
      <c r="D3347" s="94">
        <f t="shared" si="402"/>
        <v>5</v>
      </c>
    </row>
    <row r="3348" spans="1:4">
      <c r="A3348" s="39" t="s">
        <v>26974</v>
      </c>
      <c r="B3348" s="39">
        <f>Matrix!$B$468</f>
        <v>0</v>
      </c>
      <c r="C3348" s="39">
        <f t="shared" si="401"/>
        <v>5</v>
      </c>
      <c r="D3348" s="94">
        <f t="shared" si="402"/>
        <v>5</v>
      </c>
    </row>
    <row r="3349" spans="1:4">
      <c r="A3349" s="39" t="s">
        <v>26975</v>
      </c>
      <c r="B3349" s="39">
        <f>Matrix!$B$1110</f>
        <v>0</v>
      </c>
      <c r="C3349" s="39">
        <f t="shared" si="401"/>
        <v>5</v>
      </c>
      <c r="D3349" s="94">
        <f t="shared" si="402"/>
        <v>5</v>
      </c>
    </row>
    <row r="3350" spans="1:4">
      <c r="A3350" s="39" t="s">
        <v>26976</v>
      </c>
      <c r="B3350" s="39">
        <f>Matrix!$B$9372</f>
        <v>0</v>
      </c>
      <c r="C3350" s="39">
        <f t="shared" si="401"/>
        <v>5</v>
      </c>
      <c r="D3350" s="94">
        <f t="shared" si="402"/>
        <v>5</v>
      </c>
    </row>
    <row r="3351" spans="1:4">
      <c r="A3351" s="39" t="s">
        <v>26977</v>
      </c>
    </row>
    <row r="3352" spans="1:4">
      <c r="A3352" s="39" t="s">
        <v>26978</v>
      </c>
      <c r="B3352" s="39">
        <f>Matrix!$B$506</f>
        <v>0</v>
      </c>
      <c r="C3352" s="39">
        <f t="shared" ref="C3352:C3385" si="403">ROUNDUP(ABS(75-B3352)/(Base_Value)*allergy_factor,1)</f>
        <v>5</v>
      </c>
      <c r="D3352" s="94">
        <f t="shared" ref="D3352:D3385" si="404">IF(C3352&gt;Max_Value,Max_Value,IF(C3352&lt;0,0,C3352))</f>
        <v>5</v>
      </c>
    </row>
    <row r="3353" spans="1:4">
      <c r="A3353" s="39" t="s">
        <v>26979</v>
      </c>
      <c r="B3353" s="39">
        <f>Matrix!$B$3255</f>
        <v>0</v>
      </c>
      <c r="C3353" s="39">
        <f t="shared" si="403"/>
        <v>5</v>
      </c>
      <c r="D3353" s="94">
        <f t="shared" si="404"/>
        <v>5</v>
      </c>
    </row>
    <row r="3354" spans="1:4">
      <c r="A3354" s="39" t="s">
        <v>26980</v>
      </c>
      <c r="B3354" s="39">
        <f>Matrix!$B$3269</f>
        <v>0</v>
      </c>
      <c r="C3354" s="39">
        <f t="shared" si="403"/>
        <v>5</v>
      </c>
      <c r="D3354" s="94">
        <f t="shared" si="404"/>
        <v>5</v>
      </c>
    </row>
    <row r="3355" spans="1:4">
      <c r="A3355" s="39" t="s">
        <v>26981</v>
      </c>
      <c r="B3355" s="39">
        <f>Matrix!$B$3254</f>
        <v>0</v>
      </c>
      <c r="C3355" s="39">
        <f t="shared" si="403"/>
        <v>5</v>
      </c>
      <c r="D3355" s="94">
        <f t="shared" si="404"/>
        <v>5</v>
      </c>
    </row>
    <row r="3356" spans="1:4">
      <c r="A3356" s="39" t="s">
        <v>26982</v>
      </c>
      <c r="B3356" s="39">
        <f>Matrix!$B$3258</f>
        <v>0</v>
      </c>
      <c r="C3356" s="39">
        <f t="shared" si="403"/>
        <v>5</v>
      </c>
      <c r="D3356" s="94">
        <f t="shared" si="404"/>
        <v>5</v>
      </c>
    </row>
    <row r="3357" spans="1:4">
      <c r="A3357" s="39" t="s">
        <v>26983</v>
      </c>
      <c r="B3357" s="39">
        <f>Matrix!$B$9475</f>
        <v>0</v>
      </c>
      <c r="C3357" s="39">
        <f t="shared" si="403"/>
        <v>5</v>
      </c>
      <c r="D3357" s="94">
        <f t="shared" si="404"/>
        <v>5</v>
      </c>
    </row>
    <row r="3358" spans="1:4">
      <c r="A3358" s="39" t="s">
        <v>26631</v>
      </c>
      <c r="B3358" s="39">
        <f>Matrix!$B$510</f>
        <v>0</v>
      </c>
      <c r="C3358" s="39">
        <f t="shared" si="403"/>
        <v>5</v>
      </c>
      <c r="D3358" s="94">
        <f t="shared" si="404"/>
        <v>5</v>
      </c>
    </row>
    <row r="3359" spans="1:4">
      <c r="A3359" s="39" t="s">
        <v>26984</v>
      </c>
      <c r="B3359" s="39">
        <f>Matrix!$B$2668</f>
        <v>0</v>
      </c>
      <c r="C3359" s="39">
        <f t="shared" si="403"/>
        <v>5</v>
      </c>
      <c r="D3359" s="94">
        <f t="shared" si="404"/>
        <v>5</v>
      </c>
    </row>
    <row r="3360" spans="1:4">
      <c r="A3360" s="39" t="s">
        <v>26985</v>
      </c>
      <c r="B3360" s="39">
        <f>Matrix!$B$2206</f>
        <v>0</v>
      </c>
      <c r="C3360" s="39">
        <f t="shared" si="403"/>
        <v>5</v>
      </c>
      <c r="D3360" s="94">
        <f t="shared" si="404"/>
        <v>5</v>
      </c>
    </row>
    <row r="3361" spans="1:4">
      <c r="A3361" s="39" t="s">
        <v>26986</v>
      </c>
      <c r="B3361" s="39">
        <f>Matrix!$B$3264</f>
        <v>0</v>
      </c>
      <c r="C3361" s="39">
        <f t="shared" si="403"/>
        <v>5</v>
      </c>
      <c r="D3361" s="94">
        <f t="shared" si="404"/>
        <v>5</v>
      </c>
    </row>
    <row r="3362" spans="1:4">
      <c r="A3362" s="39" t="s">
        <v>26987</v>
      </c>
      <c r="B3362" s="39">
        <f>Matrix!$B$3270</f>
        <v>0</v>
      </c>
      <c r="C3362" s="39">
        <f t="shared" si="403"/>
        <v>5</v>
      </c>
      <c r="D3362" s="94">
        <f t="shared" si="404"/>
        <v>5</v>
      </c>
    </row>
    <row r="3363" spans="1:4">
      <c r="A3363" s="39" t="s">
        <v>26988</v>
      </c>
      <c r="B3363" s="39">
        <f>Matrix!$B$6820</f>
        <v>0</v>
      </c>
      <c r="C3363" s="39">
        <f t="shared" si="403"/>
        <v>5</v>
      </c>
      <c r="D3363" s="94">
        <f t="shared" si="404"/>
        <v>5</v>
      </c>
    </row>
    <row r="3364" spans="1:4">
      <c r="A3364" s="39" t="s">
        <v>26989</v>
      </c>
      <c r="B3364" s="39">
        <f>Matrix!$B$6826</f>
        <v>0</v>
      </c>
      <c r="C3364" s="39">
        <f t="shared" si="403"/>
        <v>5</v>
      </c>
      <c r="D3364" s="94">
        <f t="shared" si="404"/>
        <v>5</v>
      </c>
    </row>
    <row r="3365" spans="1:4">
      <c r="A3365" s="39" t="s">
        <v>26990</v>
      </c>
      <c r="B3365" s="39">
        <f>Matrix!$B$1522</f>
        <v>0</v>
      </c>
      <c r="C3365" s="39">
        <f t="shared" si="403"/>
        <v>5</v>
      </c>
      <c r="D3365" s="94">
        <f t="shared" si="404"/>
        <v>5</v>
      </c>
    </row>
    <row r="3366" spans="1:4">
      <c r="A3366" s="39" t="s">
        <v>26991</v>
      </c>
      <c r="B3366" s="39">
        <f>Matrix!$B$2689</f>
        <v>0</v>
      </c>
      <c r="C3366" s="39">
        <f t="shared" si="403"/>
        <v>5</v>
      </c>
      <c r="D3366" s="94">
        <f t="shared" si="404"/>
        <v>5</v>
      </c>
    </row>
    <row r="3367" spans="1:4">
      <c r="A3367" s="39" t="s">
        <v>26629</v>
      </c>
      <c r="B3367" s="39">
        <f>Matrix!$B$6840</f>
        <v>0</v>
      </c>
      <c r="C3367" s="39">
        <f t="shared" si="403"/>
        <v>5</v>
      </c>
      <c r="D3367" s="94">
        <f t="shared" si="404"/>
        <v>5</v>
      </c>
    </row>
    <row r="3368" spans="1:4">
      <c r="A3368" s="39" t="s">
        <v>26671</v>
      </c>
      <c r="B3368" s="39">
        <f>Matrix!$B$487</f>
        <v>0</v>
      </c>
      <c r="C3368" s="39">
        <f t="shared" si="403"/>
        <v>5</v>
      </c>
      <c r="D3368" s="94">
        <f t="shared" si="404"/>
        <v>5</v>
      </c>
    </row>
    <row r="3369" spans="1:4">
      <c r="A3369" s="39" t="s">
        <v>26643</v>
      </c>
      <c r="B3369" s="39">
        <f>Matrix!$B$7759</f>
        <v>0</v>
      </c>
      <c r="C3369" s="39">
        <f t="shared" si="403"/>
        <v>5</v>
      </c>
      <c r="D3369" s="94">
        <f t="shared" si="404"/>
        <v>5</v>
      </c>
    </row>
    <row r="3370" spans="1:4">
      <c r="A3370" s="39" t="s">
        <v>26992</v>
      </c>
      <c r="B3370" s="39">
        <f>Matrix!$B$3253</f>
        <v>0</v>
      </c>
      <c r="C3370" s="39">
        <f t="shared" si="403"/>
        <v>5</v>
      </c>
      <c r="D3370" s="94">
        <f t="shared" si="404"/>
        <v>5</v>
      </c>
    </row>
    <row r="3371" spans="1:4">
      <c r="A3371" s="39" t="s">
        <v>26993</v>
      </c>
      <c r="B3371" s="39">
        <f>Matrix!$B$3258</f>
        <v>0</v>
      </c>
      <c r="C3371" s="39">
        <f t="shared" si="403"/>
        <v>5</v>
      </c>
      <c r="D3371" s="94">
        <f t="shared" si="404"/>
        <v>5</v>
      </c>
    </row>
    <row r="3372" spans="1:4">
      <c r="A3372" s="39" t="s">
        <v>26994</v>
      </c>
      <c r="B3372" s="39">
        <f>Matrix!$B$3105</f>
        <v>0</v>
      </c>
      <c r="C3372" s="39">
        <f t="shared" si="403"/>
        <v>5</v>
      </c>
      <c r="D3372" s="94">
        <f t="shared" si="404"/>
        <v>5</v>
      </c>
    </row>
    <row r="3373" spans="1:4">
      <c r="A3373" s="39" t="s">
        <v>26995</v>
      </c>
      <c r="B3373" s="39">
        <f>Matrix!$B$1403</f>
        <v>0</v>
      </c>
      <c r="C3373" s="39">
        <f t="shared" si="403"/>
        <v>5</v>
      </c>
      <c r="D3373" s="94">
        <f t="shared" si="404"/>
        <v>5</v>
      </c>
    </row>
    <row r="3374" spans="1:4">
      <c r="A3374" s="39" t="s">
        <v>26996</v>
      </c>
      <c r="B3374" s="39">
        <f>Matrix!$B$6824</f>
        <v>0</v>
      </c>
      <c r="C3374" s="39">
        <f t="shared" si="403"/>
        <v>5</v>
      </c>
      <c r="D3374" s="94">
        <f t="shared" si="404"/>
        <v>5</v>
      </c>
    </row>
    <row r="3375" spans="1:4">
      <c r="A3375" s="39" t="s">
        <v>26997</v>
      </c>
      <c r="B3375" s="39">
        <f>Matrix!$B$1476</f>
        <v>0</v>
      </c>
      <c r="C3375" s="39">
        <f t="shared" si="403"/>
        <v>5</v>
      </c>
      <c r="D3375" s="94">
        <f t="shared" si="404"/>
        <v>5</v>
      </c>
    </row>
    <row r="3376" spans="1:4">
      <c r="A3376" s="39" t="s">
        <v>26998</v>
      </c>
      <c r="B3376" s="39">
        <f>Matrix!$B$525</f>
        <v>0</v>
      </c>
      <c r="C3376" s="39">
        <f t="shared" si="403"/>
        <v>5</v>
      </c>
      <c r="D3376" s="94">
        <f t="shared" si="404"/>
        <v>5</v>
      </c>
    </row>
    <row r="3377" spans="1:4">
      <c r="A3377" s="39" t="s">
        <v>26999</v>
      </c>
      <c r="B3377" s="39">
        <f>Matrix!$B$9469</f>
        <v>0</v>
      </c>
      <c r="C3377" s="39">
        <f t="shared" si="403"/>
        <v>5</v>
      </c>
      <c r="D3377" s="94">
        <f t="shared" si="404"/>
        <v>5</v>
      </c>
    </row>
    <row r="3378" spans="1:4">
      <c r="A3378" s="39" t="s">
        <v>27000</v>
      </c>
      <c r="B3378" s="39">
        <f>Matrix!$B$6822</f>
        <v>0</v>
      </c>
      <c r="C3378" s="39">
        <f t="shared" si="403"/>
        <v>5</v>
      </c>
      <c r="D3378" s="94">
        <f t="shared" si="404"/>
        <v>5</v>
      </c>
    </row>
    <row r="3379" spans="1:4">
      <c r="A3379" s="39" t="s">
        <v>27001</v>
      </c>
      <c r="B3379" s="39">
        <f>Matrix!$B$9445</f>
        <v>0</v>
      </c>
      <c r="C3379" s="39">
        <f t="shared" si="403"/>
        <v>5</v>
      </c>
      <c r="D3379" s="94">
        <f t="shared" si="404"/>
        <v>5</v>
      </c>
    </row>
    <row r="3380" spans="1:4">
      <c r="A3380" s="39" t="s">
        <v>27002</v>
      </c>
      <c r="B3380" s="39">
        <f>Matrix!$B$6825</f>
        <v>0</v>
      </c>
      <c r="C3380" s="39">
        <f t="shared" si="403"/>
        <v>5</v>
      </c>
      <c r="D3380" s="94">
        <f t="shared" si="404"/>
        <v>5</v>
      </c>
    </row>
    <row r="3381" spans="1:4">
      <c r="A3381" s="39" t="s">
        <v>27003</v>
      </c>
      <c r="B3381" s="39">
        <f>Matrix!$B$3259</f>
        <v>0</v>
      </c>
      <c r="C3381" s="39">
        <f t="shared" si="403"/>
        <v>5</v>
      </c>
      <c r="D3381" s="94">
        <f t="shared" si="404"/>
        <v>5</v>
      </c>
    </row>
    <row r="3382" spans="1:4">
      <c r="A3382" s="39" t="s">
        <v>27004</v>
      </c>
      <c r="B3382" s="39">
        <f>Matrix!$B$3261</f>
        <v>0</v>
      </c>
      <c r="C3382" s="39">
        <f t="shared" si="403"/>
        <v>5</v>
      </c>
      <c r="D3382" s="94">
        <f t="shared" si="404"/>
        <v>5</v>
      </c>
    </row>
    <row r="3383" spans="1:4">
      <c r="A3383" s="39" t="s">
        <v>27005</v>
      </c>
      <c r="B3383" s="39">
        <f>Matrix!$B$2300</f>
        <v>0</v>
      </c>
      <c r="C3383" s="39">
        <f t="shared" si="403"/>
        <v>5</v>
      </c>
      <c r="D3383" s="94">
        <f t="shared" si="404"/>
        <v>5</v>
      </c>
    </row>
    <row r="3384" spans="1:4">
      <c r="A3384" s="39" t="s">
        <v>27006</v>
      </c>
      <c r="B3384" s="39">
        <f>Matrix!$B$3265</f>
        <v>0</v>
      </c>
      <c r="C3384" s="39">
        <f t="shared" si="403"/>
        <v>5</v>
      </c>
      <c r="D3384" s="94">
        <f t="shared" si="404"/>
        <v>5</v>
      </c>
    </row>
    <row r="3385" spans="1:4">
      <c r="A3385" s="39" t="s">
        <v>27007</v>
      </c>
      <c r="B3385" s="39">
        <f>Matrix!$B$9473</f>
        <v>0</v>
      </c>
      <c r="C3385" s="39">
        <f t="shared" si="403"/>
        <v>5</v>
      </c>
      <c r="D3385" s="94">
        <f t="shared" si="404"/>
        <v>5</v>
      </c>
    </row>
    <row r="3386" spans="1:4">
      <c r="A3386" s="39" t="s">
        <v>27008</v>
      </c>
    </row>
    <row r="3387" spans="1:4">
      <c r="A3387" s="39" t="s">
        <v>26665</v>
      </c>
      <c r="B3387" s="39">
        <f>Matrix!$B$2742</f>
        <v>0</v>
      </c>
      <c r="C3387" s="39">
        <f t="shared" ref="C3387:C3426" si="405">ROUNDUP(ABS(75-B3387)/(Base_Value)*allergy_factor,1)</f>
        <v>5</v>
      </c>
      <c r="D3387" s="94">
        <f t="shared" ref="D3387:D3426" si="406">IF(C3387&gt;Max_Value,Max_Value,IF(C3387&lt;0,0,C3387))</f>
        <v>5</v>
      </c>
    </row>
    <row r="3388" spans="1:4">
      <c r="A3388" s="39" t="s">
        <v>27009</v>
      </c>
      <c r="B3388" s="39">
        <f>Matrix!$B$481</f>
        <v>0</v>
      </c>
      <c r="C3388" s="39">
        <f t="shared" si="405"/>
        <v>5</v>
      </c>
      <c r="D3388" s="94">
        <f t="shared" si="406"/>
        <v>5</v>
      </c>
    </row>
    <row r="3389" spans="1:4">
      <c r="A3389" s="39" t="s">
        <v>27010</v>
      </c>
      <c r="B3389" s="39">
        <f>Matrix!$B$904</f>
        <v>0</v>
      </c>
      <c r="C3389" s="39">
        <f t="shared" si="405"/>
        <v>5</v>
      </c>
      <c r="D3389" s="94">
        <f t="shared" si="406"/>
        <v>5</v>
      </c>
    </row>
    <row r="3390" spans="1:4">
      <c r="A3390" s="39" t="s">
        <v>27011</v>
      </c>
      <c r="B3390" s="39">
        <f>Matrix!$B$3922</f>
        <v>0</v>
      </c>
      <c r="C3390" s="39">
        <f t="shared" si="405"/>
        <v>5</v>
      </c>
      <c r="D3390" s="94">
        <f t="shared" si="406"/>
        <v>5</v>
      </c>
    </row>
    <row r="3391" spans="1:4">
      <c r="A3391" s="39" t="s">
        <v>26627</v>
      </c>
      <c r="B3391" s="39">
        <f>Matrix!$B$1166</f>
        <v>0</v>
      </c>
      <c r="C3391" s="39">
        <f t="shared" si="405"/>
        <v>5</v>
      </c>
      <c r="D3391" s="94">
        <f t="shared" si="406"/>
        <v>5</v>
      </c>
    </row>
    <row r="3392" spans="1:4">
      <c r="A3392" s="39" t="s">
        <v>26660</v>
      </c>
      <c r="B3392" s="39">
        <f>Matrix!$B$5165</f>
        <v>0</v>
      </c>
      <c r="C3392" s="39">
        <f t="shared" si="405"/>
        <v>5</v>
      </c>
      <c r="D3392" s="94">
        <f t="shared" si="406"/>
        <v>5</v>
      </c>
    </row>
    <row r="3393" spans="1:4">
      <c r="A3393" s="39" t="s">
        <v>27012</v>
      </c>
      <c r="B3393" s="39">
        <f>Matrix!$B$6842</f>
        <v>0</v>
      </c>
      <c r="C3393" s="39">
        <f t="shared" si="405"/>
        <v>5</v>
      </c>
      <c r="D3393" s="94">
        <f t="shared" si="406"/>
        <v>5</v>
      </c>
    </row>
    <row r="3394" spans="1:4">
      <c r="A3394" s="39" t="s">
        <v>23853</v>
      </c>
      <c r="B3394" s="39">
        <f>Matrix!$B$1619</f>
        <v>0</v>
      </c>
      <c r="C3394" s="39">
        <f t="shared" si="405"/>
        <v>5</v>
      </c>
      <c r="D3394" s="94">
        <f t="shared" si="406"/>
        <v>5</v>
      </c>
    </row>
    <row r="3395" spans="1:4">
      <c r="A3395" s="39" t="s">
        <v>27013</v>
      </c>
      <c r="B3395" s="39">
        <f>Matrix!$B$497</f>
        <v>0</v>
      </c>
      <c r="C3395" s="39">
        <f t="shared" si="405"/>
        <v>5</v>
      </c>
      <c r="D3395" s="94">
        <f t="shared" si="406"/>
        <v>5</v>
      </c>
    </row>
    <row r="3396" spans="1:4">
      <c r="A3396" s="39" t="s">
        <v>27014</v>
      </c>
      <c r="B3396" s="39">
        <f>Matrix!$B$1169</f>
        <v>0</v>
      </c>
      <c r="C3396" s="39">
        <f t="shared" si="405"/>
        <v>5</v>
      </c>
      <c r="D3396" s="94">
        <f t="shared" si="406"/>
        <v>5</v>
      </c>
    </row>
    <row r="3397" spans="1:4">
      <c r="A3397" s="39" t="s">
        <v>27015</v>
      </c>
      <c r="B3397" s="39">
        <f>Matrix!$B$499</f>
        <v>0</v>
      </c>
      <c r="C3397" s="39">
        <f t="shared" si="405"/>
        <v>5</v>
      </c>
      <c r="D3397" s="94">
        <f t="shared" si="406"/>
        <v>5</v>
      </c>
    </row>
    <row r="3398" spans="1:4">
      <c r="A3398" s="39" t="s">
        <v>27016</v>
      </c>
      <c r="B3398" s="39">
        <f>Matrix!$B$1541</f>
        <v>0</v>
      </c>
      <c r="C3398" s="39">
        <f t="shared" si="405"/>
        <v>5</v>
      </c>
      <c r="D3398" s="94">
        <f t="shared" si="406"/>
        <v>5</v>
      </c>
    </row>
    <row r="3399" spans="1:4">
      <c r="A3399" s="39" t="s">
        <v>26659</v>
      </c>
      <c r="B3399" s="39">
        <f>Matrix!$B$481</f>
        <v>0</v>
      </c>
      <c r="C3399" s="39">
        <f t="shared" si="405"/>
        <v>5</v>
      </c>
      <c r="D3399" s="94">
        <f t="shared" si="406"/>
        <v>5</v>
      </c>
    </row>
    <row r="3400" spans="1:4">
      <c r="A3400" s="39" t="s">
        <v>27017</v>
      </c>
      <c r="B3400" s="39">
        <f>Matrix!$B$480</f>
        <v>0</v>
      </c>
      <c r="C3400" s="39">
        <f t="shared" si="405"/>
        <v>5</v>
      </c>
      <c r="D3400" s="94">
        <f t="shared" si="406"/>
        <v>5</v>
      </c>
    </row>
    <row r="3401" spans="1:4">
      <c r="A3401" s="39" t="s">
        <v>27018</v>
      </c>
      <c r="B3401" s="39">
        <f>Matrix!$B$1112</f>
        <v>0</v>
      </c>
      <c r="C3401" s="39">
        <f t="shared" si="405"/>
        <v>5</v>
      </c>
      <c r="D3401" s="94">
        <f t="shared" si="406"/>
        <v>5</v>
      </c>
    </row>
    <row r="3402" spans="1:4">
      <c r="A3402" s="39" t="s">
        <v>27019</v>
      </c>
      <c r="B3402" s="39">
        <f>Matrix!$B$1113</f>
        <v>0</v>
      </c>
      <c r="C3402" s="39">
        <f t="shared" si="405"/>
        <v>5</v>
      </c>
      <c r="D3402" s="94">
        <f t="shared" si="406"/>
        <v>5</v>
      </c>
    </row>
    <row r="3403" spans="1:4">
      <c r="A3403" s="39" t="s">
        <v>27020</v>
      </c>
      <c r="B3403" s="39">
        <f>Matrix!$B$1110</f>
        <v>0</v>
      </c>
      <c r="C3403" s="39">
        <f t="shared" si="405"/>
        <v>5</v>
      </c>
      <c r="D3403" s="94">
        <f t="shared" si="406"/>
        <v>5</v>
      </c>
    </row>
    <row r="3404" spans="1:4">
      <c r="A3404" s="39" t="s">
        <v>27021</v>
      </c>
      <c r="B3404" s="39">
        <f>Matrix!$B$6841</f>
        <v>0</v>
      </c>
      <c r="C3404" s="39">
        <f t="shared" si="405"/>
        <v>5</v>
      </c>
      <c r="D3404" s="94">
        <f t="shared" si="406"/>
        <v>5</v>
      </c>
    </row>
    <row r="3405" spans="1:4">
      <c r="A3405" s="39" t="s">
        <v>27022</v>
      </c>
      <c r="B3405" s="39">
        <f>Matrix!$B$1167</f>
        <v>0</v>
      </c>
      <c r="C3405" s="39">
        <f t="shared" si="405"/>
        <v>5</v>
      </c>
      <c r="D3405" s="94">
        <f t="shared" si="406"/>
        <v>5</v>
      </c>
    </row>
    <row r="3406" spans="1:4">
      <c r="A3406" s="39" t="s">
        <v>26666</v>
      </c>
      <c r="B3406" s="39">
        <f>Matrix!$B$583</f>
        <v>0</v>
      </c>
      <c r="C3406" s="39">
        <f t="shared" si="405"/>
        <v>5</v>
      </c>
      <c r="D3406" s="94">
        <f t="shared" si="406"/>
        <v>5</v>
      </c>
    </row>
    <row r="3407" spans="1:4">
      <c r="A3407" s="39" t="s">
        <v>27023</v>
      </c>
      <c r="B3407" s="39">
        <f>Matrix!$B$1107</f>
        <v>0</v>
      </c>
      <c r="C3407" s="39">
        <f t="shared" si="405"/>
        <v>5</v>
      </c>
      <c r="D3407" s="94">
        <f t="shared" si="406"/>
        <v>5</v>
      </c>
    </row>
    <row r="3408" spans="1:4">
      <c r="A3408" s="39" t="s">
        <v>27024</v>
      </c>
      <c r="B3408" s="39">
        <f>Matrix!$B$1116</f>
        <v>0</v>
      </c>
      <c r="C3408" s="39">
        <f t="shared" si="405"/>
        <v>5</v>
      </c>
      <c r="D3408" s="94">
        <f t="shared" si="406"/>
        <v>5</v>
      </c>
    </row>
    <row r="3409" spans="1:4">
      <c r="A3409" s="39" t="s">
        <v>23722</v>
      </c>
      <c r="B3409" s="39">
        <f>Matrix!$B$6832</f>
        <v>0</v>
      </c>
      <c r="C3409" s="39">
        <f t="shared" si="405"/>
        <v>5</v>
      </c>
      <c r="D3409" s="94">
        <f t="shared" si="406"/>
        <v>5</v>
      </c>
    </row>
    <row r="3410" spans="1:4">
      <c r="A3410" s="39" t="s">
        <v>27025</v>
      </c>
      <c r="B3410" s="39">
        <f>Matrix!$B$1114</f>
        <v>0</v>
      </c>
      <c r="C3410" s="39">
        <f t="shared" si="405"/>
        <v>5</v>
      </c>
      <c r="D3410" s="94">
        <f t="shared" si="406"/>
        <v>5</v>
      </c>
    </row>
    <row r="3411" spans="1:4">
      <c r="A3411" s="39" t="s">
        <v>27026</v>
      </c>
      <c r="B3411" s="39">
        <f>Matrix!$B$1115</f>
        <v>0</v>
      </c>
      <c r="C3411" s="39">
        <f t="shared" si="405"/>
        <v>5</v>
      </c>
      <c r="D3411" s="94">
        <f t="shared" si="406"/>
        <v>5</v>
      </c>
    </row>
    <row r="3412" spans="1:4">
      <c r="A3412" s="39" t="s">
        <v>27027</v>
      </c>
      <c r="B3412" s="39">
        <f>Matrix!$B$1698</f>
        <v>0</v>
      </c>
      <c r="C3412" s="39">
        <f t="shared" si="405"/>
        <v>5</v>
      </c>
      <c r="D3412" s="94">
        <f t="shared" si="406"/>
        <v>5</v>
      </c>
    </row>
    <row r="3413" spans="1:4">
      <c r="A3413" s="39" t="s">
        <v>27028</v>
      </c>
      <c r="B3413" s="39">
        <f>Matrix!$B$1144</f>
        <v>0</v>
      </c>
      <c r="C3413" s="39">
        <f t="shared" si="405"/>
        <v>5</v>
      </c>
      <c r="D3413" s="94">
        <f t="shared" si="406"/>
        <v>5</v>
      </c>
    </row>
    <row r="3414" spans="1:4">
      <c r="A3414" s="39" t="s">
        <v>27029</v>
      </c>
      <c r="B3414" s="39">
        <f>Matrix!$B$1165</f>
        <v>0</v>
      </c>
      <c r="C3414" s="39">
        <f t="shared" si="405"/>
        <v>5</v>
      </c>
      <c r="D3414" s="94">
        <f t="shared" si="406"/>
        <v>5</v>
      </c>
    </row>
    <row r="3415" spans="1:4">
      <c r="A3415" s="39" t="s">
        <v>27030</v>
      </c>
      <c r="B3415" s="39">
        <f>Matrix!$B$1218</f>
        <v>0</v>
      </c>
      <c r="C3415" s="39">
        <f t="shared" si="405"/>
        <v>5</v>
      </c>
      <c r="D3415" s="94">
        <f t="shared" si="406"/>
        <v>5</v>
      </c>
    </row>
    <row r="3416" spans="1:4">
      <c r="A3416" s="39" t="s">
        <v>27031</v>
      </c>
      <c r="B3416" s="39">
        <f>Matrix!$B$3744</f>
        <v>0</v>
      </c>
      <c r="C3416" s="39">
        <f t="shared" si="405"/>
        <v>5</v>
      </c>
      <c r="D3416" s="94">
        <f t="shared" si="406"/>
        <v>5</v>
      </c>
    </row>
    <row r="3417" spans="1:4">
      <c r="A3417" s="39" t="s">
        <v>27032</v>
      </c>
      <c r="B3417" s="39">
        <f>Matrix!$B$1119</f>
        <v>0</v>
      </c>
      <c r="C3417" s="39">
        <f t="shared" si="405"/>
        <v>5</v>
      </c>
      <c r="D3417" s="94">
        <f t="shared" si="406"/>
        <v>5</v>
      </c>
    </row>
    <row r="3418" spans="1:4">
      <c r="A3418" s="39" t="s">
        <v>26630</v>
      </c>
      <c r="B3418" s="39">
        <f>Matrix!$B$1117</f>
        <v>0</v>
      </c>
      <c r="C3418" s="39">
        <f t="shared" si="405"/>
        <v>5</v>
      </c>
      <c r="D3418" s="94">
        <f t="shared" si="406"/>
        <v>5</v>
      </c>
    </row>
    <row r="3419" spans="1:4">
      <c r="A3419" s="39" t="s">
        <v>27033</v>
      </c>
      <c r="B3419" s="39">
        <f>Matrix!$B$1120</f>
        <v>0</v>
      </c>
      <c r="C3419" s="39">
        <f t="shared" si="405"/>
        <v>5</v>
      </c>
      <c r="D3419" s="94">
        <f t="shared" si="406"/>
        <v>5</v>
      </c>
    </row>
    <row r="3420" spans="1:4">
      <c r="A3420" s="39" t="s">
        <v>27034</v>
      </c>
      <c r="B3420" s="39">
        <f>Matrix!$B$467</f>
        <v>0</v>
      </c>
      <c r="C3420" s="39">
        <f t="shared" si="405"/>
        <v>5</v>
      </c>
      <c r="D3420" s="94">
        <f t="shared" si="406"/>
        <v>5</v>
      </c>
    </row>
    <row r="3421" spans="1:4">
      <c r="A3421" s="39" t="s">
        <v>27035</v>
      </c>
      <c r="B3421" s="39">
        <f>Matrix!$B$1127</f>
        <v>0</v>
      </c>
      <c r="C3421" s="39">
        <f t="shared" si="405"/>
        <v>5</v>
      </c>
      <c r="D3421" s="94">
        <f t="shared" si="406"/>
        <v>5</v>
      </c>
    </row>
    <row r="3422" spans="1:4">
      <c r="A3422" s="39" t="s">
        <v>27036</v>
      </c>
      <c r="B3422" s="39">
        <f>Matrix!$B$1162</f>
        <v>0</v>
      </c>
      <c r="C3422" s="39">
        <f t="shared" si="405"/>
        <v>5</v>
      </c>
      <c r="D3422" s="94">
        <f t="shared" si="406"/>
        <v>5</v>
      </c>
    </row>
    <row r="3423" spans="1:4">
      <c r="A3423" s="39" t="s">
        <v>27037</v>
      </c>
      <c r="B3423" s="39">
        <f>Matrix!$B$1164</f>
        <v>0</v>
      </c>
      <c r="C3423" s="39">
        <f t="shared" si="405"/>
        <v>5</v>
      </c>
      <c r="D3423" s="94">
        <f t="shared" si="406"/>
        <v>5</v>
      </c>
    </row>
    <row r="3424" spans="1:4">
      <c r="A3424" s="39" t="s">
        <v>27038</v>
      </c>
      <c r="B3424" s="39">
        <f>Matrix!$B$4744</f>
        <v>0</v>
      </c>
      <c r="C3424" s="39">
        <f t="shared" si="405"/>
        <v>5</v>
      </c>
      <c r="D3424" s="94">
        <f t="shared" si="406"/>
        <v>5</v>
      </c>
    </row>
    <row r="3425" spans="1:4">
      <c r="A3425" s="39" t="s">
        <v>27039</v>
      </c>
      <c r="B3425" s="39">
        <f>Matrix!$B$1170</f>
        <v>0</v>
      </c>
      <c r="C3425" s="39">
        <f t="shared" si="405"/>
        <v>5</v>
      </c>
      <c r="D3425" s="94">
        <f t="shared" si="406"/>
        <v>5</v>
      </c>
    </row>
    <row r="3426" spans="1:4">
      <c r="A3426" s="39" t="s">
        <v>27040</v>
      </c>
      <c r="B3426" s="39">
        <f>Matrix!$B$1217</f>
        <v>0</v>
      </c>
      <c r="C3426" s="39">
        <f t="shared" si="405"/>
        <v>5</v>
      </c>
      <c r="D3426" s="94">
        <f t="shared" si="406"/>
        <v>5</v>
      </c>
    </row>
  </sheetData>
  <sortState ref="K1609:K1649">
    <sortCondition ref="K1609:K1649"/>
  </sortState>
  <phoneticPr fontId="46" type="noConversion"/>
  <pageMargins left="0.7" right="0.7" top="0.75" bottom="0.75" header="0.3" footer="0.3"/>
  <pageSetup paperSize="9" orientation="portrait" r:id="rId1"/>
  <ignoredErrors>
    <ignoredError sqref="C12 C184 C195 C22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zoomScaleNormal="100" workbookViewId="0">
      <selection activeCell="O5" sqref="O5"/>
    </sheetView>
  </sheetViews>
  <sheetFormatPr defaultColWidth="9" defaultRowHeight="14.25"/>
  <cols>
    <col min="1" max="2" width="9" style="217"/>
    <col min="3" max="4" width="9" style="218"/>
    <col min="5" max="5" width="9" style="217"/>
    <col min="6" max="6" width="30.375" style="217" customWidth="1"/>
    <col min="7" max="7" width="9" style="218"/>
    <col min="8" max="14" width="9" style="217"/>
    <col min="15" max="15" width="21.375" style="217" customWidth="1"/>
    <col min="16" max="16384" width="9" style="217"/>
  </cols>
  <sheetData>
    <row r="1" spans="1:16" ht="16.5">
      <c r="A1" s="39" t="s">
        <v>26385</v>
      </c>
      <c r="B1" s="39"/>
      <c r="C1" s="124"/>
      <c r="D1" s="98"/>
      <c r="O1" s="217" t="s">
        <v>28498</v>
      </c>
      <c r="P1" s="217">
        <v>1.1000000000000001</v>
      </c>
    </row>
    <row r="2" spans="1:16" ht="18" customHeight="1">
      <c r="A2" s="39" t="s">
        <v>26386</v>
      </c>
      <c r="B2" s="39"/>
      <c r="C2" s="124"/>
      <c r="D2" s="98"/>
      <c r="O2" s="217" t="s">
        <v>28497</v>
      </c>
      <c r="P2" s="217">
        <v>15</v>
      </c>
    </row>
    <row r="3" spans="1:16" ht="18" customHeight="1">
      <c r="A3" s="39" t="s">
        <v>26387</v>
      </c>
      <c r="B3" s="39">
        <f>[1]Matrix!$B$8375</f>
        <v>0</v>
      </c>
      <c r="C3" s="124">
        <f t="shared" ref="C3:C19" si="0">ROUNDUP(ABS(75-B3)/(Base_Value)*allergy_factor,1)</f>
        <v>5.5</v>
      </c>
      <c r="D3" s="98">
        <f t="shared" ref="D3:D19" si="1">IF(C3&gt;Max_Value,Max_Value,IF(C3&lt;0,0,C3))</f>
        <v>5</v>
      </c>
      <c r="F3" s="217" t="s">
        <v>28496</v>
      </c>
      <c r="G3" s="218">
        <f t="shared" ref="G3:G19" si="2">D3</f>
        <v>5</v>
      </c>
      <c r="O3" s="217" t="s">
        <v>28495</v>
      </c>
      <c r="P3" s="217">
        <v>5</v>
      </c>
    </row>
    <row r="4" spans="1:16" ht="18" customHeight="1">
      <c r="A4" s="39" t="s">
        <v>26388</v>
      </c>
      <c r="B4" s="39">
        <f>[1]Matrix!$B$8296</f>
        <v>0</v>
      </c>
      <c r="C4" s="124">
        <f t="shared" si="0"/>
        <v>5.5</v>
      </c>
      <c r="D4" s="98">
        <f t="shared" si="1"/>
        <v>5</v>
      </c>
      <c r="F4" s="217" t="s">
        <v>28494</v>
      </c>
      <c r="G4" s="218">
        <f t="shared" si="2"/>
        <v>5</v>
      </c>
    </row>
    <row r="5" spans="1:16" ht="18" customHeight="1">
      <c r="A5" s="39" t="s">
        <v>11734</v>
      </c>
      <c r="B5" s="39">
        <f>[1]Matrix!$B$8323</f>
        <v>0</v>
      </c>
      <c r="C5" s="124">
        <f t="shared" si="0"/>
        <v>5.5</v>
      </c>
      <c r="D5" s="98">
        <f t="shared" si="1"/>
        <v>5</v>
      </c>
      <c r="F5" s="217" t="s">
        <v>28493</v>
      </c>
      <c r="G5" s="218">
        <f t="shared" si="2"/>
        <v>5</v>
      </c>
    </row>
    <row r="6" spans="1:16" ht="18" customHeight="1">
      <c r="A6" s="39" t="s">
        <v>26389</v>
      </c>
      <c r="B6" s="39">
        <f>[1]Matrix!$B$1708</f>
        <v>0</v>
      </c>
      <c r="C6" s="124">
        <f t="shared" si="0"/>
        <v>5.5</v>
      </c>
      <c r="D6" s="98">
        <f t="shared" si="1"/>
        <v>5</v>
      </c>
      <c r="F6" s="217" t="s">
        <v>28492</v>
      </c>
      <c r="G6" s="218">
        <f t="shared" si="2"/>
        <v>5</v>
      </c>
    </row>
    <row r="7" spans="1:16" ht="18" customHeight="1">
      <c r="A7" s="39" t="s">
        <v>26390</v>
      </c>
      <c r="B7" s="39">
        <f>[1]Matrix!$B$1685</f>
        <v>0</v>
      </c>
      <c r="C7" s="124">
        <f t="shared" si="0"/>
        <v>5.5</v>
      </c>
      <c r="D7" s="98">
        <f t="shared" si="1"/>
        <v>5</v>
      </c>
      <c r="F7" s="217" t="s">
        <v>28491</v>
      </c>
      <c r="G7" s="218">
        <f t="shared" si="2"/>
        <v>5</v>
      </c>
    </row>
    <row r="8" spans="1:16" ht="18" customHeight="1">
      <c r="A8" s="39" t="s">
        <v>26391</v>
      </c>
      <c r="B8" s="39">
        <f>[1]Matrix!$B$8329</f>
        <v>0</v>
      </c>
      <c r="C8" s="124">
        <f t="shared" si="0"/>
        <v>5.5</v>
      </c>
      <c r="D8" s="98">
        <f t="shared" si="1"/>
        <v>5</v>
      </c>
      <c r="F8" s="217" t="s">
        <v>28490</v>
      </c>
      <c r="G8" s="218">
        <f t="shared" si="2"/>
        <v>5</v>
      </c>
    </row>
    <row r="9" spans="1:16" ht="18" customHeight="1">
      <c r="A9" s="39" t="s">
        <v>26392</v>
      </c>
      <c r="B9" s="39">
        <f>[1]Matrix!$B$8354</f>
        <v>0</v>
      </c>
      <c r="C9" s="124">
        <f t="shared" si="0"/>
        <v>5.5</v>
      </c>
      <c r="D9" s="98">
        <f t="shared" si="1"/>
        <v>5</v>
      </c>
      <c r="F9" s="217" t="s">
        <v>28489</v>
      </c>
      <c r="G9" s="218">
        <f t="shared" si="2"/>
        <v>5</v>
      </c>
    </row>
    <row r="10" spans="1:16" ht="18" customHeight="1">
      <c r="A10" s="39" t="s">
        <v>26393</v>
      </c>
      <c r="B10" s="39">
        <f>[1]Matrix!$B$8218</f>
        <v>0</v>
      </c>
      <c r="C10" s="124">
        <f t="shared" si="0"/>
        <v>5.5</v>
      </c>
      <c r="D10" s="98">
        <f t="shared" si="1"/>
        <v>5</v>
      </c>
      <c r="F10" s="217" t="s">
        <v>28488</v>
      </c>
      <c r="G10" s="218">
        <f t="shared" si="2"/>
        <v>5</v>
      </c>
    </row>
    <row r="11" spans="1:16" ht="18" customHeight="1">
      <c r="A11" s="39" t="s">
        <v>26394</v>
      </c>
      <c r="B11" s="39">
        <f>[1]Matrix!$B$9395</f>
        <v>0</v>
      </c>
      <c r="C11" s="124">
        <f t="shared" si="0"/>
        <v>5.5</v>
      </c>
      <c r="D11" s="98">
        <f t="shared" si="1"/>
        <v>5</v>
      </c>
      <c r="F11" s="217" t="s">
        <v>28487</v>
      </c>
      <c r="G11" s="218">
        <f t="shared" si="2"/>
        <v>5</v>
      </c>
    </row>
    <row r="12" spans="1:16" ht="18" customHeight="1">
      <c r="A12" s="39" t="s">
        <v>26395</v>
      </c>
      <c r="B12" s="39">
        <f>[1]Matrix!$B$8325</f>
        <v>0</v>
      </c>
      <c r="C12" s="124">
        <f t="shared" si="0"/>
        <v>5.5</v>
      </c>
      <c r="D12" s="98">
        <f t="shared" si="1"/>
        <v>5</v>
      </c>
      <c r="F12" s="217" t="s">
        <v>28486</v>
      </c>
      <c r="G12" s="218">
        <f t="shared" si="2"/>
        <v>5</v>
      </c>
    </row>
    <row r="13" spans="1:16" ht="18" customHeight="1">
      <c r="A13" s="39" t="s">
        <v>26396</v>
      </c>
      <c r="B13" s="39">
        <f>[1]Matrix!$B$8281</f>
        <v>0</v>
      </c>
      <c r="C13" s="124">
        <f t="shared" si="0"/>
        <v>5.5</v>
      </c>
      <c r="D13" s="98">
        <f t="shared" si="1"/>
        <v>5</v>
      </c>
      <c r="F13" s="217" t="s">
        <v>28485</v>
      </c>
      <c r="G13" s="218">
        <f t="shared" si="2"/>
        <v>5</v>
      </c>
    </row>
    <row r="14" spans="1:16" ht="18" customHeight="1">
      <c r="A14" s="39" t="s">
        <v>26397</v>
      </c>
      <c r="B14" s="39">
        <f>[1]Matrix!$B$9546</f>
        <v>0</v>
      </c>
      <c r="C14" s="124">
        <f t="shared" si="0"/>
        <v>5.5</v>
      </c>
      <c r="D14" s="98">
        <f t="shared" si="1"/>
        <v>5</v>
      </c>
      <c r="F14" s="217" t="s">
        <v>28484</v>
      </c>
      <c r="G14" s="218">
        <f t="shared" si="2"/>
        <v>5</v>
      </c>
    </row>
    <row r="15" spans="1:16" ht="18" customHeight="1">
      <c r="A15" s="39" t="s">
        <v>26398</v>
      </c>
      <c r="B15" s="39">
        <f>[1]Matrix!$B$1598</f>
        <v>0</v>
      </c>
      <c r="C15" s="124">
        <f t="shared" si="0"/>
        <v>5.5</v>
      </c>
      <c r="D15" s="98">
        <f t="shared" si="1"/>
        <v>5</v>
      </c>
      <c r="F15" s="217" t="s">
        <v>28483</v>
      </c>
      <c r="G15" s="218">
        <f t="shared" si="2"/>
        <v>5</v>
      </c>
    </row>
    <row r="16" spans="1:16" ht="18" customHeight="1">
      <c r="A16" s="39" t="s">
        <v>26399</v>
      </c>
      <c r="B16" s="39">
        <f>[1]Matrix!$B$9397</f>
        <v>0</v>
      </c>
      <c r="C16" s="124">
        <f t="shared" si="0"/>
        <v>5.5</v>
      </c>
      <c r="D16" s="98">
        <f t="shared" si="1"/>
        <v>5</v>
      </c>
      <c r="F16" s="217" t="s">
        <v>28482</v>
      </c>
      <c r="G16" s="218">
        <f t="shared" si="2"/>
        <v>5</v>
      </c>
    </row>
    <row r="17" spans="1:7" ht="18" customHeight="1">
      <c r="A17" s="39" t="s">
        <v>26400</v>
      </c>
      <c r="B17" s="39">
        <f>[1]Matrix!$B$8272</f>
        <v>0</v>
      </c>
      <c r="C17" s="124">
        <f t="shared" si="0"/>
        <v>5.5</v>
      </c>
      <c r="D17" s="98">
        <f t="shared" si="1"/>
        <v>5</v>
      </c>
      <c r="F17" s="217" t="s">
        <v>28481</v>
      </c>
      <c r="G17" s="218">
        <f t="shared" si="2"/>
        <v>5</v>
      </c>
    </row>
    <row r="18" spans="1:7" ht="18" customHeight="1">
      <c r="A18" s="39" t="s">
        <v>26401</v>
      </c>
      <c r="B18" s="39">
        <f>[1]Matrix!$B$9395</f>
        <v>0</v>
      </c>
      <c r="C18" s="124">
        <f t="shared" si="0"/>
        <v>5.5</v>
      </c>
      <c r="D18" s="98">
        <f t="shared" si="1"/>
        <v>5</v>
      </c>
      <c r="F18" s="217" t="s">
        <v>28480</v>
      </c>
      <c r="G18" s="218">
        <f t="shared" si="2"/>
        <v>5</v>
      </c>
    </row>
    <row r="19" spans="1:7" ht="18" customHeight="1">
      <c r="A19" s="39" t="s">
        <v>26402</v>
      </c>
      <c r="B19" s="39">
        <f>[1]Matrix!$B$1598</f>
        <v>0</v>
      </c>
      <c r="C19" s="124">
        <f t="shared" si="0"/>
        <v>5.5</v>
      </c>
      <c r="D19" s="98">
        <f t="shared" si="1"/>
        <v>5</v>
      </c>
      <c r="F19" s="217" t="s">
        <v>28479</v>
      </c>
      <c r="G19" s="218">
        <f t="shared" si="2"/>
        <v>5</v>
      </c>
    </row>
    <row r="20" spans="1:7" ht="18" customHeight="1">
      <c r="A20" s="39" t="s">
        <v>26403</v>
      </c>
      <c r="B20" s="39"/>
      <c r="C20" s="124"/>
      <c r="D20" s="98"/>
    </row>
    <row r="21" spans="1:7" ht="18" customHeight="1">
      <c r="A21" s="39" t="s">
        <v>26404</v>
      </c>
      <c r="B21" s="39">
        <f>[1]Matrix!$B$1684</f>
        <v>0</v>
      </c>
      <c r="C21" s="124">
        <f t="shared" ref="C21:C44" si="3">ROUNDUP(ABS(75-B21)/(Base_Value)*allergy_factor,1)</f>
        <v>5.5</v>
      </c>
      <c r="D21" s="98">
        <f t="shared" ref="D21:D44" si="4">IF(C21&gt;Max_Value,Max_Value,IF(C21&lt;0,0,C21))</f>
        <v>5</v>
      </c>
      <c r="F21" s="217" t="s">
        <v>28478</v>
      </c>
      <c r="G21" s="218">
        <f t="shared" ref="G21:G44" si="5">D21</f>
        <v>5</v>
      </c>
    </row>
    <row r="22" spans="1:7" ht="18" customHeight="1">
      <c r="A22" s="39" t="s">
        <v>11743</v>
      </c>
      <c r="B22" s="39">
        <f>[1]Matrix!$B$894</f>
        <v>0</v>
      </c>
      <c r="C22" s="124">
        <f t="shared" si="3"/>
        <v>5.5</v>
      </c>
      <c r="D22" s="98">
        <f t="shared" si="4"/>
        <v>5</v>
      </c>
      <c r="F22" s="217" t="s">
        <v>28477</v>
      </c>
      <c r="G22" s="218">
        <f t="shared" si="5"/>
        <v>5</v>
      </c>
    </row>
    <row r="23" spans="1:7" ht="18" customHeight="1">
      <c r="A23" s="39" t="s">
        <v>26405</v>
      </c>
      <c r="B23" s="39">
        <f>[1]Matrix!$B$893</f>
        <v>0</v>
      </c>
      <c r="C23" s="124">
        <f t="shared" si="3"/>
        <v>5.5</v>
      </c>
      <c r="D23" s="98">
        <f t="shared" si="4"/>
        <v>5</v>
      </c>
      <c r="F23" s="217" t="s">
        <v>28476</v>
      </c>
      <c r="G23" s="218">
        <f t="shared" si="5"/>
        <v>5</v>
      </c>
    </row>
    <row r="24" spans="1:7" ht="18" customHeight="1">
      <c r="A24" s="39" t="s">
        <v>26406</v>
      </c>
      <c r="B24" s="39">
        <f>[1]Matrix!$B$9555</f>
        <v>0</v>
      </c>
      <c r="C24" s="124">
        <f t="shared" si="3"/>
        <v>5.5</v>
      </c>
      <c r="D24" s="98">
        <f t="shared" si="4"/>
        <v>5</v>
      </c>
      <c r="F24" s="217" t="s">
        <v>28475</v>
      </c>
      <c r="G24" s="218">
        <f t="shared" si="5"/>
        <v>5</v>
      </c>
    </row>
    <row r="25" spans="1:7" ht="18" customHeight="1">
      <c r="A25" s="39" t="s">
        <v>26407</v>
      </c>
      <c r="B25" s="39">
        <f>[1]Matrix!$B$2347</f>
        <v>0</v>
      </c>
      <c r="C25" s="124">
        <f t="shared" si="3"/>
        <v>5.5</v>
      </c>
      <c r="D25" s="98">
        <f t="shared" si="4"/>
        <v>5</v>
      </c>
      <c r="F25" s="217" t="s">
        <v>28474</v>
      </c>
      <c r="G25" s="218">
        <f t="shared" si="5"/>
        <v>5</v>
      </c>
    </row>
    <row r="26" spans="1:7" ht="18" customHeight="1">
      <c r="A26" s="39" t="s">
        <v>26408</v>
      </c>
      <c r="B26" s="39">
        <f>[1]Matrix!$B$1681</f>
        <v>0</v>
      </c>
      <c r="C26" s="124">
        <f t="shared" si="3"/>
        <v>5.5</v>
      </c>
      <c r="D26" s="98">
        <f t="shared" si="4"/>
        <v>5</v>
      </c>
      <c r="F26" s="217" t="s">
        <v>28473</v>
      </c>
      <c r="G26" s="218">
        <f t="shared" si="5"/>
        <v>5</v>
      </c>
    </row>
    <row r="27" spans="1:7" ht="18" customHeight="1">
      <c r="A27" s="39" t="s">
        <v>26409</v>
      </c>
      <c r="B27" s="39">
        <f>[1]Matrix!$B$892</f>
        <v>0</v>
      </c>
      <c r="C27" s="124">
        <f t="shared" si="3"/>
        <v>5.5</v>
      </c>
      <c r="D27" s="98">
        <f t="shared" si="4"/>
        <v>5</v>
      </c>
      <c r="F27" s="217" t="s">
        <v>28472</v>
      </c>
      <c r="G27" s="218">
        <f t="shared" si="5"/>
        <v>5</v>
      </c>
    </row>
    <row r="28" spans="1:7" ht="18" customHeight="1">
      <c r="A28" s="39" t="s">
        <v>26410</v>
      </c>
      <c r="B28" s="39">
        <f>[1]Matrix!$B$6661</f>
        <v>0</v>
      </c>
      <c r="C28" s="124">
        <f t="shared" si="3"/>
        <v>5.5</v>
      </c>
      <c r="D28" s="98">
        <f t="shared" si="4"/>
        <v>5</v>
      </c>
      <c r="F28" s="217" t="s">
        <v>28471</v>
      </c>
      <c r="G28" s="218">
        <f t="shared" si="5"/>
        <v>5</v>
      </c>
    </row>
    <row r="29" spans="1:7" ht="18" customHeight="1">
      <c r="A29" s="39" t="s">
        <v>26411</v>
      </c>
      <c r="B29" s="39">
        <f>[1]Matrix!$B$1552</f>
        <v>0</v>
      </c>
      <c r="C29" s="124">
        <f t="shared" si="3"/>
        <v>5.5</v>
      </c>
      <c r="D29" s="98">
        <f t="shared" si="4"/>
        <v>5</v>
      </c>
      <c r="F29" s="217" t="s">
        <v>28470</v>
      </c>
      <c r="G29" s="218">
        <f t="shared" si="5"/>
        <v>5</v>
      </c>
    </row>
    <row r="30" spans="1:7" ht="18" customHeight="1">
      <c r="A30" s="39" t="s">
        <v>26412</v>
      </c>
      <c r="B30" s="39">
        <f>[1]Matrix!$B$888</f>
        <v>0</v>
      </c>
      <c r="C30" s="124">
        <f t="shared" si="3"/>
        <v>5.5</v>
      </c>
      <c r="D30" s="98">
        <f t="shared" si="4"/>
        <v>5</v>
      </c>
      <c r="F30" s="217" t="s">
        <v>28469</v>
      </c>
      <c r="G30" s="218">
        <f t="shared" si="5"/>
        <v>5</v>
      </c>
    </row>
    <row r="31" spans="1:7" ht="18" customHeight="1">
      <c r="A31" s="39" t="s">
        <v>26413</v>
      </c>
      <c r="B31" s="39">
        <f>[1]Matrix!$B$9520</f>
        <v>0</v>
      </c>
      <c r="C31" s="124">
        <f t="shared" si="3"/>
        <v>5.5</v>
      </c>
      <c r="D31" s="98">
        <f t="shared" si="4"/>
        <v>5</v>
      </c>
      <c r="F31" s="217" t="s">
        <v>28468</v>
      </c>
      <c r="G31" s="218">
        <f t="shared" si="5"/>
        <v>5</v>
      </c>
    </row>
    <row r="32" spans="1:7" ht="18" customHeight="1">
      <c r="A32" s="39" t="s">
        <v>26414</v>
      </c>
      <c r="B32" s="39">
        <f>[1]Matrix!$B$9513</f>
        <v>0</v>
      </c>
      <c r="C32" s="124">
        <f t="shared" si="3"/>
        <v>5.5</v>
      </c>
      <c r="D32" s="98">
        <f t="shared" si="4"/>
        <v>5</v>
      </c>
      <c r="F32" s="217" t="s">
        <v>28467</v>
      </c>
      <c r="G32" s="218">
        <f t="shared" si="5"/>
        <v>5</v>
      </c>
    </row>
    <row r="33" spans="1:7" ht="18" customHeight="1">
      <c r="A33" s="39" t="s">
        <v>26415</v>
      </c>
      <c r="B33" s="39">
        <f>[1]Matrix!$B$8369</f>
        <v>0</v>
      </c>
      <c r="C33" s="124">
        <f t="shared" si="3"/>
        <v>5.5</v>
      </c>
      <c r="D33" s="98">
        <f t="shared" si="4"/>
        <v>5</v>
      </c>
      <c r="F33" s="217" t="s">
        <v>28466</v>
      </c>
      <c r="G33" s="218">
        <f t="shared" si="5"/>
        <v>5</v>
      </c>
    </row>
    <row r="34" spans="1:7" ht="18" customHeight="1">
      <c r="A34" s="39" t="s">
        <v>26416</v>
      </c>
      <c r="B34" s="39">
        <f>[1]Matrix!$B$9390</f>
        <v>0</v>
      </c>
      <c r="C34" s="124">
        <f t="shared" si="3"/>
        <v>5.5</v>
      </c>
      <c r="D34" s="98">
        <f t="shared" si="4"/>
        <v>5</v>
      </c>
      <c r="F34" s="217" t="s">
        <v>28465</v>
      </c>
      <c r="G34" s="218">
        <f t="shared" si="5"/>
        <v>5</v>
      </c>
    </row>
    <row r="35" spans="1:7" ht="18" customHeight="1">
      <c r="A35" s="39" t="s">
        <v>26417</v>
      </c>
      <c r="B35" s="39">
        <f>[1]Matrix!$B$9488</f>
        <v>0</v>
      </c>
      <c r="C35" s="124">
        <f t="shared" si="3"/>
        <v>5.5</v>
      </c>
      <c r="D35" s="98">
        <f t="shared" si="4"/>
        <v>5</v>
      </c>
      <c r="F35" s="217" t="s">
        <v>28464</v>
      </c>
      <c r="G35" s="218">
        <f t="shared" si="5"/>
        <v>5</v>
      </c>
    </row>
    <row r="36" spans="1:7" ht="18" customHeight="1">
      <c r="A36" s="39" t="s">
        <v>26418</v>
      </c>
      <c r="B36" s="39">
        <f>[1]Matrix!$B$8348</f>
        <v>0</v>
      </c>
      <c r="C36" s="124">
        <f t="shared" si="3"/>
        <v>5.5</v>
      </c>
      <c r="D36" s="98">
        <f t="shared" si="4"/>
        <v>5</v>
      </c>
      <c r="F36" s="217" t="s">
        <v>28463</v>
      </c>
      <c r="G36" s="218">
        <f t="shared" si="5"/>
        <v>5</v>
      </c>
    </row>
    <row r="37" spans="1:7" ht="18" customHeight="1">
      <c r="A37" s="39" t="s">
        <v>26419</v>
      </c>
      <c r="B37" s="39">
        <f>[1]Matrix!$B$8359</f>
        <v>0</v>
      </c>
      <c r="C37" s="124">
        <f t="shared" si="3"/>
        <v>5.5</v>
      </c>
      <c r="D37" s="98">
        <f t="shared" si="4"/>
        <v>5</v>
      </c>
      <c r="F37" s="217" t="s">
        <v>28462</v>
      </c>
      <c r="G37" s="218">
        <f t="shared" si="5"/>
        <v>5</v>
      </c>
    </row>
    <row r="38" spans="1:7" ht="18" customHeight="1">
      <c r="A38" s="39" t="s">
        <v>26420</v>
      </c>
      <c r="B38" s="39">
        <f>[1]Matrix!$B$8370</f>
        <v>0</v>
      </c>
      <c r="C38" s="124">
        <f t="shared" si="3"/>
        <v>5.5</v>
      </c>
      <c r="D38" s="98">
        <f t="shared" si="4"/>
        <v>5</v>
      </c>
      <c r="F38" s="217" t="s">
        <v>28461</v>
      </c>
      <c r="G38" s="218">
        <f t="shared" si="5"/>
        <v>5</v>
      </c>
    </row>
    <row r="39" spans="1:7" ht="18" customHeight="1">
      <c r="A39" s="39" t="s">
        <v>26421</v>
      </c>
      <c r="B39" s="39">
        <f>[1]Matrix!$B$9571</f>
        <v>0</v>
      </c>
      <c r="C39" s="124">
        <f t="shared" si="3"/>
        <v>5.5</v>
      </c>
      <c r="D39" s="98">
        <f t="shared" si="4"/>
        <v>5</v>
      </c>
      <c r="F39" s="217" t="s">
        <v>28460</v>
      </c>
      <c r="G39" s="218">
        <f t="shared" si="5"/>
        <v>5</v>
      </c>
    </row>
    <row r="40" spans="1:7" ht="18" customHeight="1">
      <c r="A40" s="39" t="s">
        <v>26422</v>
      </c>
      <c r="B40" s="39">
        <f>[1]Matrix!$B$8344</f>
        <v>0</v>
      </c>
      <c r="C40" s="124">
        <f t="shared" si="3"/>
        <v>5.5</v>
      </c>
      <c r="D40" s="98">
        <f t="shared" si="4"/>
        <v>5</v>
      </c>
      <c r="F40" s="217" t="s">
        <v>28459</v>
      </c>
      <c r="G40" s="218">
        <f t="shared" si="5"/>
        <v>5</v>
      </c>
    </row>
    <row r="41" spans="1:7" ht="18" customHeight="1">
      <c r="A41" s="39" t="s">
        <v>26423</v>
      </c>
      <c r="B41" s="39">
        <f>[1]Matrix!$B$8312</f>
        <v>0</v>
      </c>
      <c r="C41" s="124">
        <f t="shared" si="3"/>
        <v>5.5</v>
      </c>
      <c r="D41" s="98">
        <f t="shared" si="4"/>
        <v>5</v>
      </c>
      <c r="F41" s="217" t="s">
        <v>28458</v>
      </c>
      <c r="G41" s="218">
        <f t="shared" si="5"/>
        <v>5</v>
      </c>
    </row>
    <row r="42" spans="1:7" ht="18" customHeight="1">
      <c r="A42" s="39" t="s">
        <v>26424</v>
      </c>
      <c r="B42" s="39">
        <f>[1]Matrix!$B$1682</f>
        <v>0</v>
      </c>
      <c r="C42" s="124">
        <f t="shared" si="3"/>
        <v>5.5</v>
      </c>
      <c r="D42" s="98">
        <f t="shared" si="4"/>
        <v>5</v>
      </c>
      <c r="F42" s="217" t="s">
        <v>28457</v>
      </c>
      <c r="G42" s="218">
        <f t="shared" si="5"/>
        <v>5</v>
      </c>
    </row>
    <row r="43" spans="1:7" ht="18" customHeight="1">
      <c r="A43" s="39" t="s">
        <v>26425</v>
      </c>
      <c r="B43" s="39">
        <f>[1]Matrix!$B$8322</f>
        <v>0</v>
      </c>
      <c r="C43" s="124">
        <f t="shared" si="3"/>
        <v>5.5</v>
      </c>
      <c r="D43" s="98">
        <f t="shared" si="4"/>
        <v>5</v>
      </c>
      <c r="F43" s="217" t="s">
        <v>28456</v>
      </c>
      <c r="G43" s="218">
        <f t="shared" si="5"/>
        <v>5</v>
      </c>
    </row>
    <row r="44" spans="1:7" ht="18" customHeight="1">
      <c r="A44" s="39" t="s">
        <v>26426</v>
      </c>
      <c r="B44" s="39">
        <f>[1]Matrix!$B$2345</f>
        <v>0</v>
      </c>
      <c r="C44" s="124">
        <f t="shared" si="3"/>
        <v>5.5</v>
      </c>
      <c r="D44" s="98">
        <f t="shared" si="4"/>
        <v>5</v>
      </c>
      <c r="F44" s="217" t="s">
        <v>28455</v>
      </c>
      <c r="G44" s="218">
        <f t="shared" si="5"/>
        <v>5</v>
      </c>
    </row>
    <row r="45" spans="1:7" ht="18" customHeight="1">
      <c r="A45" s="39" t="s">
        <v>26427</v>
      </c>
      <c r="B45" s="39"/>
      <c r="C45" s="124"/>
      <c r="D45" s="98"/>
    </row>
    <row r="46" spans="1:7" ht="18" customHeight="1">
      <c r="A46" s="39" t="s">
        <v>26428</v>
      </c>
      <c r="B46" s="39">
        <f>[1]Matrix!$B$8268</f>
        <v>0</v>
      </c>
      <c r="C46" s="124">
        <f t="shared" ref="C46:C89" si="6">ROUNDUP(ABS(75-B46)/(Base_Value)*allergy_factor,1)</f>
        <v>5.5</v>
      </c>
      <c r="D46" s="98">
        <f t="shared" ref="D46:D89" si="7">IF(C46&gt;Max_Value,Max_Value,IF(C46&lt;0,0,C46))</f>
        <v>5</v>
      </c>
      <c r="F46" s="217" t="s">
        <v>28454</v>
      </c>
      <c r="G46" s="218">
        <f t="shared" ref="G46:G89" si="8">D46</f>
        <v>5</v>
      </c>
    </row>
    <row r="47" spans="1:7" ht="18" customHeight="1">
      <c r="A47" s="39" t="s">
        <v>26429</v>
      </c>
      <c r="B47" s="39">
        <f>[1]Matrix!$B$8274</f>
        <v>0</v>
      </c>
      <c r="C47" s="124">
        <f t="shared" si="6"/>
        <v>5.5</v>
      </c>
      <c r="D47" s="98">
        <f t="shared" si="7"/>
        <v>5</v>
      </c>
      <c r="F47" s="217" t="s">
        <v>28453</v>
      </c>
      <c r="G47" s="218">
        <f t="shared" si="8"/>
        <v>5</v>
      </c>
    </row>
    <row r="48" spans="1:7" ht="18" customHeight="1">
      <c r="A48" s="39" t="s">
        <v>26430</v>
      </c>
      <c r="B48" s="39">
        <f>[1]Matrix!$B$1653</f>
        <v>0</v>
      </c>
      <c r="C48" s="124">
        <f t="shared" si="6"/>
        <v>5.5</v>
      </c>
      <c r="D48" s="98">
        <f t="shared" si="7"/>
        <v>5</v>
      </c>
      <c r="F48" s="217" t="s">
        <v>28452</v>
      </c>
      <c r="G48" s="218">
        <f t="shared" si="8"/>
        <v>5</v>
      </c>
    </row>
    <row r="49" spans="1:7" ht="18" customHeight="1">
      <c r="A49" s="39" t="s">
        <v>26431</v>
      </c>
      <c r="B49" s="39">
        <f>[1]Matrix!$B$1551</f>
        <v>0</v>
      </c>
      <c r="C49" s="124">
        <f t="shared" si="6"/>
        <v>5.5</v>
      </c>
      <c r="D49" s="98">
        <f t="shared" si="7"/>
        <v>5</v>
      </c>
      <c r="F49" s="217" t="s">
        <v>28451</v>
      </c>
      <c r="G49" s="218">
        <f t="shared" si="8"/>
        <v>5</v>
      </c>
    </row>
    <row r="50" spans="1:7" ht="18" customHeight="1">
      <c r="A50" s="39" t="s">
        <v>26432</v>
      </c>
      <c r="B50" s="39">
        <f>[1]Matrix!$B$1700</f>
        <v>0</v>
      </c>
      <c r="C50" s="124">
        <f t="shared" si="6"/>
        <v>5.5</v>
      </c>
      <c r="D50" s="98">
        <f t="shared" si="7"/>
        <v>5</v>
      </c>
      <c r="F50" s="217" t="s">
        <v>28450</v>
      </c>
      <c r="G50" s="218">
        <f t="shared" si="8"/>
        <v>5</v>
      </c>
    </row>
    <row r="51" spans="1:7" ht="18" customHeight="1">
      <c r="A51" s="39" t="s">
        <v>26433</v>
      </c>
      <c r="B51" s="39">
        <f>[1]Matrix!$B$1519</f>
        <v>0</v>
      </c>
      <c r="C51" s="124">
        <f t="shared" si="6"/>
        <v>5.5</v>
      </c>
      <c r="D51" s="98">
        <f t="shared" si="7"/>
        <v>5</v>
      </c>
      <c r="F51" s="217" t="s">
        <v>28449</v>
      </c>
      <c r="G51" s="218">
        <f t="shared" si="8"/>
        <v>5</v>
      </c>
    </row>
    <row r="52" spans="1:7" ht="18" customHeight="1">
      <c r="A52" s="39" t="s">
        <v>26434</v>
      </c>
      <c r="B52" s="39">
        <f>[1]Matrix!$B$1561</f>
        <v>0</v>
      </c>
      <c r="C52" s="124">
        <f t="shared" si="6"/>
        <v>5.5</v>
      </c>
      <c r="D52" s="98">
        <f t="shared" si="7"/>
        <v>5</v>
      </c>
      <c r="F52" s="217" t="s">
        <v>28448</v>
      </c>
      <c r="G52" s="218">
        <f t="shared" si="8"/>
        <v>5</v>
      </c>
    </row>
    <row r="53" spans="1:7" ht="18" customHeight="1">
      <c r="A53" s="39" t="s">
        <v>26435</v>
      </c>
      <c r="B53" s="39">
        <f>[1]Matrix!$B$1667</f>
        <v>0</v>
      </c>
      <c r="C53" s="124">
        <f t="shared" si="6"/>
        <v>5.5</v>
      </c>
      <c r="D53" s="98">
        <f t="shared" si="7"/>
        <v>5</v>
      </c>
      <c r="F53" s="217" t="s">
        <v>28447</v>
      </c>
      <c r="G53" s="218">
        <f t="shared" si="8"/>
        <v>5</v>
      </c>
    </row>
    <row r="54" spans="1:7" ht="18" customHeight="1">
      <c r="A54" s="39" t="s">
        <v>26436</v>
      </c>
      <c r="B54" s="39">
        <f>[1]Matrix!$B$8290</f>
        <v>0</v>
      </c>
      <c r="C54" s="124">
        <f t="shared" si="6"/>
        <v>5.5</v>
      </c>
      <c r="D54" s="98">
        <f t="shared" si="7"/>
        <v>5</v>
      </c>
      <c r="F54" s="217" t="s">
        <v>28446</v>
      </c>
      <c r="G54" s="218">
        <f t="shared" si="8"/>
        <v>5</v>
      </c>
    </row>
    <row r="55" spans="1:7" ht="18" customHeight="1">
      <c r="A55" s="39" t="s">
        <v>26437</v>
      </c>
      <c r="B55" s="39">
        <f>[1]Matrix!$B$8273</f>
        <v>0</v>
      </c>
      <c r="C55" s="124">
        <f t="shared" si="6"/>
        <v>5.5</v>
      </c>
      <c r="D55" s="98">
        <f t="shared" si="7"/>
        <v>5</v>
      </c>
      <c r="F55" s="217" t="s">
        <v>28445</v>
      </c>
      <c r="G55" s="218">
        <f t="shared" si="8"/>
        <v>5</v>
      </c>
    </row>
    <row r="56" spans="1:7" ht="18" customHeight="1">
      <c r="A56" s="39" t="s">
        <v>26438</v>
      </c>
      <c r="B56" s="39">
        <f>[1]Matrix!$B$814</f>
        <v>0</v>
      </c>
      <c r="C56" s="124">
        <f t="shared" si="6"/>
        <v>5.5</v>
      </c>
      <c r="D56" s="98">
        <f t="shared" si="7"/>
        <v>5</v>
      </c>
      <c r="F56" s="217" t="s">
        <v>28444</v>
      </c>
      <c r="G56" s="218">
        <f t="shared" si="8"/>
        <v>5</v>
      </c>
    </row>
    <row r="57" spans="1:7" ht="18" customHeight="1">
      <c r="A57" s="39" t="s">
        <v>26439</v>
      </c>
      <c r="B57" s="39">
        <f>[1]Matrix!$B$8269</f>
        <v>0</v>
      </c>
      <c r="C57" s="124">
        <f t="shared" si="6"/>
        <v>5.5</v>
      </c>
      <c r="D57" s="98">
        <f t="shared" si="7"/>
        <v>5</v>
      </c>
      <c r="F57" s="217" t="s">
        <v>28443</v>
      </c>
      <c r="G57" s="218">
        <f t="shared" si="8"/>
        <v>5</v>
      </c>
    </row>
    <row r="58" spans="1:7" ht="18" customHeight="1">
      <c r="A58" s="39" t="s">
        <v>26440</v>
      </c>
      <c r="B58" s="39">
        <f>[1]Matrix!$B$8287</f>
        <v>0</v>
      </c>
      <c r="C58" s="124">
        <f t="shared" si="6"/>
        <v>5.5</v>
      </c>
      <c r="D58" s="98">
        <f t="shared" si="7"/>
        <v>5</v>
      </c>
      <c r="F58" s="217" t="s">
        <v>28442</v>
      </c>
      <c r="G58" s="218">
        <f t="shared" si="8"/>
        <v>5</v>
      </c>
    </row>
    <row r="59" spans="1:7" ht="18" customHeight="1">
      <c r="A59" s="39" t="s">
        <v>26441</v>
      </c>
      <c r="B59" s="39">
        <f>[1]Matrix!$B$856</f>
        <v>0</v>
      </c>
      <c r="C59" s="124">
        <f t="shared" si="6"/>
        <v>5.5</v>
      </c>
      <c r="D59" s="98">
        <f t="shared" si="7"/>
        <v>5</v>
      </c>
      <c r="F59" s="217" t="s">
        <v>28441</v>
      </c>
      <c r="G59" s="218">
        <f t="shared" si="8"/>
        <v>5</v>
      </c>
    </row>
    <row r="60" spans="1:7" ht="18" customHeight="1">
      <c r="A60" s="39" t="s">
        <v>26442</v>
      </c>
      <c r="B60" s="39">
        <f>[1]Matrix!$B$810</f>
        <v>0</v>
      </c>
      <c r="C60" s="124">
        <f t="shared" si="6"/>
        <v>5.5</v>
      </c>
      <c r="D60" s="98">
        <f t="shared" si="7"/>
        <v>5</v>
      </c>
      <c r="F60" s="217" t="s">
        <v>28440</v>
      </c>
      <c r="G60" s="218">
        <f t="shared" si="8"/>
        <v>5</v>
      </c>
    </row>
    <row r="61" spans="1:7" ht="18" customHeight="1">
      <c r="A61" s="39" t="s">
        <v>26443</v>
      </c>
      <c r="B61" s="39">
        <f>[1]Matrix!$B$8275</f>
        <v>0</v>
      </c>
      <c r="C61" s="124">
        <f t="shared" si="6"/>
        <v>5.5</v>
      </c>
      <c r="D61" s="98">
        <f t="shared" si="7"/>
        <v>5</v>
      </c>
      <c r="F61" s="217" t="s">
        <v>28439</v>
      </c>
      <c r="G61" s="218">
        <f t="shared" si="8"/>
        <v>5</v>
      </c>
    </row>
    <row r="62" spans="1:7" ht="18" customHeight="1">
      <c r="A62" s="39" t="s">
        <v>26444</v>
      </c>
      <c r="B62" s="39">
        <f>[1]Matrix!$B$1570</f>
        <v>0</v>
      </c>
      <c r="C62" s="124">
        <f t="shared" si="6"/>
        <v>5.5</v>
      </c>
      <c r="D62" s="98">
        <f t="shared" si="7"/>
        <v>5</v>
      </c>
      <c r="F62" s="217" t="s">
        <v>28438</v>
      </c>
      <c r="G62" s="218">
        <f t="shared" si="8"/>
        <v>5</v>
      </c>
    </row>
    <row r="63" spans="1:7" ht="18" customHeight="1">
      <c r="A63" s="39" t="s">
        <v>26445</v>
      </c>
      <c r="B63" s="39">
        <f>[1]Matrix!$B$1674</f>
        <v>0</v>
      </c>
      <c r="C63" s="124">
        <f t="shared" si="6"/>
        <v>5.5</v>
      </c>
      <c r="D63" s="98">
        <f t="shared" si="7"/>
        <v>5</v>
      </c>
      <c r="F63" s="217" t="s">
        <v>28437</v>
      </c>
      <c r="G63" s="218">
        <f t="shared" si="8"/>
        <v>5</v>
      </c>
    </row>
    <row r="64" spans="1:7" ht="18" customHeight="1">
      <c r="A64" s="39" t="s">
        <v>26446</v>
      </c>
      <c r="B64" s="39">
        <f>[1]Matrix!$B$884</f>
        <v>0</v>
      </c>
      <c r="C64" s="124">
        <f t="shared" si="6"/>
        <v>5.5</v>
      </c>
      <c r="D64" s="98">
        <f t="shared" si="7"/>
        <v>5</v>
      </c>
      <c r="F64" s="217" t="s">
        <v>28436</v>
      </c>
      <c r="G64" s="218">
        <f t="shared" si="8"/>
        <v>5</v>
      </c>
    </row>
    <row r="65" spans="1:7" ht="18" customHeight="1">
      <c r="A65" s="39" t="s">
        <v>26447</v>
      </c>
      <c r="B65" s="39">
        <f>[1]Matrix!$B$1701</f>
        <v>0</v>
      </c>
      <c r="C65" s="124">
        <f t="shared" si="6"/>
        <v>5.5</v>
      </c>
      <c r="D65" s="98">
        <f t="shared" si="7"/>
        <v>5</v>
      </c>
      <c r="F65" s="217" t="s">
        <v>28435</v>
      </c>
      <c r="G65" s="218">
        <f t="shared" si="8"/>
        <v>5</v>
      </c>
    </row>
    <row r="66" spans="1:7" ht="18" customHeight="1">
      <c r="A66" s="39" t="s">
        <v>26448</v>
      </c>
      <c r="B66" s="39">
        <f>[1]Matrix!$B$8299</f>
        <v>0</v>
      </c>
      <c r="C66" s="124">
        <f t="shared" si="6"/>
        <v>5.5</v>
      </c>
      <c r="D66" s="98">
        <f t="shared" si="7"/>
        <v>5</v>
      </c>
      <c r="F66" s="217" t="s">
        <v>28434</v>
      </c>
      <c r="G66" s="218">
        <f t="shared" si="8"/>
        <v>5</v>
      </c>
    </row>
    <row r="67" spans="1:7" ht="18" customHeight="1">
      <c r="A67" s="39" t="s">
        <v>11666</v>
      </c>
      <c r="B67" s="39">
        <f>[1]Matrix!$B$3793</f>
        <v>0</v>
      </c>
      <c r="C67" s="124">
        <f t="shared" si="6"/>
        <v>5.5</v>
      </c>
      <c r="D67" s="98">
        <f t="shared" si="7"/>
        <v>5</v>
      </c>
      <c r="F67" s="217" t="s">
        <v>28433</v>
      </c>
      <c r="G67" s="218">
        <f t="shared" si="8"/>
        <v>5</v>
      </c>
    </row>
    <row r="68" spans="1:7" ht="18" customHeight="1">
      <c r="A68" s="39" t="s">
        <v>11926</v>
      </c>
      <c r="B68" s="39">
        <f>[1]Matrix!$B$8270</f>
        <v>0</v>
      </c>
      <c r="C68" s="124">
        <f t="shared" si="6"/>
        <v>5.5</v>
      </c>
      <c r="D68" s="98">
        <f t="shared" si="7"/>
        <v>5</v>
      </c>
      <c r="F68" s="217" t="s">
        <v>28432</v>
      </c>
      <c r="G68" s="218">
        <f t="shared" si="8"/>
        <v>5</v>
      </c>
    </row>
    <row r="69" spans="1:7" ht="18" customHeight="1">
      <c r="A69" s="39" t="s">
        <v>26449</v>
      </c>
      <c r="B69" s="39">
        <f>[1]Matrix!$B$8284</f>
        <v>0</v>
      </c>
      <c r="C69" s="124">
        <f t="shared" si="6"/>
        <v>5.5</v>
      </c>
      <c r="D69" s="98">
        <f t="shared" si="7"/>
        <v>5</v>
      </c>
      <c r="F69" s="217" t="s">
        <v>28431</v>
      </c>
      <c r="G69" s="218">
        <f t="shared" si="8"/>
        <v>5</v>
      </c>
    </row>
    <row r="70" spans="1:7" ht="18" customHeight="1">
      <c r="A70" s="39" t="s">
        <v>26450</v>
      </c>
      <c r="B70" s="39">
        <f>[1]Matrix!$B$1524</f>
        <v>0</v>
      </c>
      <c r="C70" s="124">
        <f t="shared" si="6"/>
        <v>5.5</v>
      </c>
      <c r="D70" s="98">
        <f t="shared" si="7"/>
        <v>5</v>
      </c>
      <c r="F70" s="217" t="s">
        <v>28430</v>
      </c>
      <c r="G70" s="218">
        <f t="shared" si="8"/>
        <v>5</v>
      </c>
    </row>
    <row r="71" spans="1:7" ht="18" customHeight="1">
      <c r="A71" s="39" t="s">
        <v>26451</v>
      </c>
      <c r="B71" s="39">
        <f>[1]Matrix!$B$9392</f>
        <v>0</v>
      </c>
      <c r="C71" s="124">
        <f t="shared" si="6"/>
        <v>5.5</v>
      </c>
      <c r="D71" s="98">
        <f t="shared" si="7"/>
        <v>5</v>
      </c>
      <c r="F71" s="217" t="s">
        <v>28429</v>
      </c>
      <c r="G71" s="218">
        <f t="shared" si="8"/>
        <v>5</v>
      </c>
    </row>
    <row r="72" spans="1:7" ht="18" customHeight="1">
      <c r="A72" s="39" t="s">
        <v>26452</v>
      </c>
      <c r="B72" s="39">
        <f>[1]Matrix!$B$1615</f>
        <v>0</v>
      </c>
      <c r="C72" s="124">
        <f t="shared" si="6"/>
        <v>5.5</v>
      </c>
      <c r="D72" s="98">
        <f t="shared" si="7"/>
        <v>5</v>
      </c>
      <c r="F72" s="217" t="s">
        <v>28428</v>
      </c>
      <c r="G72" s="218">
        <f t="shared" si="8"/>
        <v>5</v>
      </c>
    </row>
    <row r="73" spans="1:7" ht="18" customHeight="1">
      <c r="A73" s="39" t="s">
        <v>26453</v>
      </c>
      <c r="B73" s="39">
        <f>[1]Matrix!$B$8350</f>
        <v>0</v>
      </c>
      <c r="C73" s="124">
        <f t="shared" si="6"/>
        <v>5.5</v>
      </c>
      <c r="D73" s="98">
        <f t="shared" si="7"/>
        <v>5</v>
      </c>
      <c r="F73" s="217" t="s">
        <v>28427</v>
      </c>
      <c r="G73" s="218">
        <f t="shared" si="8"/>
        <v>5</v>
      </c>
    </row>
    <row r="74" spans="1:7" ht="18" customHeight="1">
      <c r="A74" s="39" t="s">
        <v>26454</v>
      </c>
      <c r="B74" s="39">
        <f>[1]Matrix!$B$9483</f>
        <v>0</v>
      </c>
      <c r="C74" s="124">
        <f t="shared" si="6"/>
        <v>5.5</v>
      </c>
      <c r="D74" s="98">
        <f t="shared" si="7"/>
        <v>5</v>
      </c>
      <c r="F74" s="217" t="s">
        <v>28426</v>
      </c>
      <c r="G74" s="218">
        <f t="shared" si="8"/>
        <v>5</v>
      </c>
    </row>
    <row r="75" spans="1:7" ht="18" customHeight="1">
      <c r="A75" s="39" t="s">
        <v>26455</v>
      </c>
      <c r="B75" s="39">
        <f>[1]Matrix!$B$1527</f>
        <v>0</v>
      </c>
      <c r="C75" s="124">
        <f t="shared" si="6"/>
        <v>5.5</v>
      </c>
      <c r="D75" s="98">
        <f t="shared" si="7"/>
        <v>5</v>
      </c>
      <c r="F75" s="217" t="s">
        <v>28425</v>
      </c>
      <c r="G75" s="218">
        <f t="shared" si="8"/>
        <v>5</v>
      </c>
    </row>
    <row r="76" spans="1:7" ht="18" customHeight="1">
      <c r="A76" s="39" t="s">
        <v>26456</v>
      </c>
      <c r="B76" s="39">
        <f>[1]Matrix!$B$8278</f>
        <v>0</v>
      </c>
      <c r="C76" s="124">
        <f t="shared" si="6"/>
        <v>5.5</v>
      </c>
      <c r="D76" s="98">
        <f t="shared" si="7"/>
        <v>5</v>
      </c>
      <c r="F76" s="217" t="s">
        <v>28424</v>
      </c>
      <c r="G76" s="218">
        <f t="shared" si="8"/>
        <v>5</v>
      </c>
    </row>
    <row r="77" spans="1:7" ht="18" customHeight="1">
      <c r="A77" s="39" t="s">
        <v>26457</v>
      </c>
      <c r="B77" s="39">
        <f>[1]Matrix!$B$898</f>
        <v>0</v>
      </c>
      <c r="C77" s="124">
        <f t="shared" si="6"/>
        <v>5.5</v>
      </c>
      <c r="D77" s="98">
        <f t="shared" si="7"/>
        <v>5</v>
      </c>
      <c r="F77" s="217" t="s">
        <v>28423</v>
      </c>
      <c r="G77" s="218">
        <f t="shared" si="8"/>
        <v>5</v>
      </c>
    </row>
    <row r="78" spans="1:7" ht="18" customHeight="1">
      <c r="A78" s="39" t="s">
        <v>26458</v>
      </c>
      <c r="B78" s="39">
        <f>[1]Matrix!$B$9558</f>
        <v>0</v>
      </c>
      <c r="C78" s="124">
        <f t="shared" si="6"/>
        <v>5.5</v>
      </c>
      <c r="D78" s="98">
        <f t="shared" si="7"/>
        <v>5</v>
      </c>
      <c r="F78" s="217" t="s">
        <v>28422</v>
      </c>
      <c r="G78" s="218">
        <f t="shared" si="8"/>
        <v>5</v>
      </c>
    </row>
    <row r="79" spans="1:7" ht="18" customHeight="1">
      <c r="A79" s="39" t="s">
        <v>26459</v>
      </c>
      <c r="B79" s="39">
        <f>[1]Matrix!$B$1614</f>
        <v>0</v>
      </c>
      <c r="C79" s="124">
        <f t="shared" si="6"/>
        <v>5.5</v>
      </c>
      <c r="D79" s="98">
        <f t="shared" si="7"/>
        <v>5</v>
      </c>
      <c r="F79" s="217" t="s">
        <v>28421</v>
      </c>
      <c r="G79" s="218">
        <f t="shared" si="8"/>
        <v>5</v>
      </c>
    </row>
    <row r="80" spans="1:7" ht="18" customHeight="1">
      <c r="A80" s="39" t="s">
        <v>26460</v>
      </c>
      <c r="B80" s="39">
        <f>[1]Matrix!$B$9536</f>
        <v>0</v>
      </c>
      <c r="C80" s="124">
        <f t="shared" si="6"/>
        <v>5.5</v>
      </c>
      <c r="D80" s="98">
        <f t="shared" si="7"/>
        <v>5</v>
      </c>
      <c r="F80" s="217" t="s">
        <v>28420</v>
      </c>
      <c r="G80" s="218">
        <f t="shared" si="8"/>
        <v>5</v>
      </c>
    </row>
    <row r="81" spans="1:7" ht="18" customHeight="1">
      <c r="A81" s="39" t="s">
        <v>26461</v>
      </c>
      <c r="B81" s="39">
        <f>[1]Matrix!$B$9057</f>
        <v>0</v>
      </c>
      <c r="C81" s="124">
        <f t="shared" si="6"/>
        <v>5.5</v>
      </c>
      <c r="D81" s="98">
        <f t="shared" si="7"/>
        <v>5</v>
      </c>
      <c r="F81" s="217" t="s">
        <v>28419</v>
      </c>
      <c r="G81" s="218">
        <f t="shared" si="8"/>
        <v>5</v>
      </c>
    </row>
    <row r="82" spans="1:7" ht="18" customHeight="1">
      <c r="A82" s="39" t="s">
        <v>26462</v>
      </c>
      <c r="B82" s="39">
        <f>[1]Matrix!$B$8291</f>
        <v>0</v>
      </c>
      <c r="C82" s="124">
        <f t="shared" si="6"/>
        <v>5.5</v>
      </c>
      <c r="D82" s="98">
        <f t="shared" si="7"/>
        <v>5</v>
      </c>
      <c r="F82" s="217" t="s">
        <v>28418</v>
      </c>
      <c r="G82" s="218">
        <f t="shared" si="8"/>
        <v>5</v>
      </c>
    </row>
    <row r="83" spans="1:7" ht="18" customHeight="1">
      <c r="A83" s="39" t="s">
        <v>26463</v>
      </c>
      <c r="B83" s="39">
        <f>[1]Matrix!$B$1675</f>
        <v>0</v>
      </c>
      <c r="C83" s="124">
        <f t="shared" si="6"/>
        <v>5.5</v>
      </c>
      <c r="D83" s="98">
        <f t="shared" si="7"/>
        <v>5</v>
      </c>
      <c r="F83" s="217" t="s">
        <v>28417</v>
      </c>
      <c r="G83" s="218">
        <f t="shared" si="8"/>
        <v>5</v>
      </c>
    </row>
    <row r="84" spans="1:7" ht="18" customHeight="1">
      <c r="A84" s="39" t="s">
        <v>26464</v>
      </c>
      <c r="B84" s="39">
        <f>[1]Matrix!$B$4560</f>
        <v>0</v>
      </c>
      <c r="C84" s="124">
        <f t="shared" si="6"/>
        <v>5.5</v>
      </c>
      <c r="D84" s="98">
        <f t="shared" si="7"/>
        <v>5</v>
      </c>
      <c r="F84" s="217" t="s">
        <v>28416</v>
      </c>
      <c r="G84" s="218">
        <f t="shared" si="8"/>
        <v>5</v>
      </c>
    </row>
    <row r="85" spans="1:7" ht="18" customHeight="1">
      <c r="A85" s="39" t="s">
        <v>26465</v>
      </c>
      <c r="B85" s="39">
        <f>[1]Matrix!$B$1611</f>
        <v>0</v>
      </c>
      <c r="C85" s="124">
        <f t="shared" si="6"/>
        <v>5.5</v>
      </c>
      <c r="D85" s="98">
        <f t="shared" si="7"/>
        <v>5</v>
      </c>
      <c r="F85" s="217" t="s">
        <v>28415</v>
      </c>
      <c r="G85" s="218">
        <f t="shared" si="8"/>
        <v>5</v>
      </c>
    </row>
    <row r="86" spans="1:7" ht="18" customHeight="1">
      <c r="A86" s="39" t="s">
        <v>26466</v>
      </c>
      <c r="B86" s="39">
        <f>[1]Matrix!$B$8331</f>
        <v>0</v>
      </c>
      <c r="C86" s="124">
        <f t="shared" si="6"/>
        <v>5.5</v>
      </c>
      <c r="D86" s="98">
        <f t="shared" si="7"/>
        <v>5</v>
      </c>
      <c r="F86" s="217" t="s">
        <v>28414</v>
      </c>
      <c r="G86" s="218">
        <f t="shared" si="8"/>
        <v>5</v>
      </c>
    </row>
    <row r="87" spans="1:7" ht="18" customHeight="1">
      <c r="A87" s="39" t="s">
        <v>26467</v>
      </c>
      <c r="B87" s="39">
        <f>[1]Matrix!$B$9385</f>
        <v>0</v>
      </c>
      <c r="C87" s="124">
        <f t="shared" si="6"/>
        <v>5.5</v>
      </c>
      <c r="D87" s="98">
        <f t="shared" si="7"/>
        <v>5</v>
      </c>
      <c r="F87" s="217" t="s">
        <v>28413</v>
      </c>
      <c r="G87" s="218">
        <f t="shared" si="8"/>
        <v>5</v>
      </c>
    </row>
    <row r="88" spans="1:7" ht="18" customHeight="1">
      <c r="A88" s="39" t="s">
        <v>26468</v>
      </c>
      <c r="B88" s="39">
        <f>[1]Matrix!$B$8342</f>
        <v>0</v>
      </c>
      <c r="C88" s="124">
        <f t="shared" si="6"/>
        <v>5.5</v>
      </c>
      <c r="D88" s="98">
        <f t="shared" si="7"/>
        <v>5</v>
      </c>
      <c r="F88" s="217" t="s">
        <v>28412</v>
      </c>
      <c r="G88" s="218">
        <f t="shared" si="8"/>
        <v>5</v>
      </c>
    </row>
    <row r="89" spans="1:7" ht="18" customHeight="1">
      <c r="A89" s="39" t="s">
        <v>26469</v>
      </c>
      <c r="B89" s="39">
        <f>[1]Matrix!$B$9386</f>
        <v>0</v>
      </c>
      <c r="C89" s="124">
        <f t="shared" si="6"/>
        <v>5.5</v>
      </c>
      <c r="D89" s="98">
        <f t="shared" si="7"/>
        <v>5</v>
      </c>
      <c r="F89" s="217" t="s">
        <v>28411</v>
      </c>
      <c r="G89" s="218">
        <f t="shared" si="8"/>
        <v>5</v>
      </c>
    </row>
    <row r="90" spans="1:7" ht="18" customHeight="1">
      <c r="A90" s="39" t="s">
        <v>26470</v>
      </c>
      <c r="B90" s="39"/>
      <c r="C90" s="124"/>
      <c r="D90" s="98"/>
    </row>
    <row r="91" spans="1:7" ht="18" customHeight="1">
      <c r="A91" s="39" t="s">
        <v>11680</v>
      </c>
      <c r="B91" s="39">
        <f>[1]Matrix!$B$8265</f>
        <v>0</v>
      </c>
      <c r="C91" s="124">
        <f t="shared" ref="C91:C106" si="9">ROUNDUP(ABS(75-B91)/(Base_Value)*allergy_factor,1)</f>
        <v>5.5</v>
      </c>
      <c r="D91" s="98">
        <f t="shared" ref="D91:D106" si="10">IF(C91&gt;Max_Value,Max_Value,IF(C91&lt;0,0,C91))</f>
        <v>5</v>
      </c>
      <c r="F91" s="217" t="s">
        <v>28410</v>
      </c>
      <c r="G91" s="218">
        <f t="shared" ref="G91:G106" si="11">D91</f>
        <v>5</v>
      </c>
    </row>
    <row r="92" spans="1:7" ht="18" customHeight="1">
      <c r="A92" s="39" t="s">
        <v>26471</v>
      </c>
      <c r="B92" s="39">
        <f>[1]Matrix!$B$8292</f>
        <v>0</v>
      </c>
      <c r="C92" s="124">
        <f t="shared" si="9"/>
        <v>5.5</v>
      </c>
      <c r="D92" s="98">
        <f t="shared" si="10"/>
        <v>5</v>
      </c>
      <c r="F92" s="217" t="s">
        <v>28409</v>
      </c>
      <c r="G92" s="218">
        <f t="shared" si="11"/>
        <v>5</v>
      </c>
    </row>
    <row r="93" spans="1:7" ht="18" customHeight="1">
      <c r="A93" s="39" t="s">
        <v>26472</v>
      </c>
      <c r="B93" s="39">
        <f>[1]Matrix!$B$868</f>
        <v>0</v>
      </c>
      <c r="C93" s="124">
        <f t="shared" si="9"/>
        <v>5.5</v>
      </c>
      <c r="D93" s="98">
        <f t="shared" si="10"/>
        <v>5</v>
      </c>
      <c r="F93" s="217" t="s">
        <v>28408</v>
      </c>
      <c r="G93" s="218">
        <f t="shared" si="11"/>
        <v>5</v>
      </c>
    </row>
    <row r="94" spans="1:7" ht="18" customHeight="1">
      <c r="A94" s="39" t="s">
        <v>26473</v>
      </c>
      <c r="B94" s="39">
        <f>[1]Matrix!$B$79</f>
        <v>0</v>
      </c>
      <c r="C94" s="124">
        <f t="shared" si="9"/>
        <v>5.5</v>
      </c>
      <c r="D94" s="98">
        <f t="shared" si="10"/>
        <v>5</v>
      </c>
      <c r="F94" s="217" t="s">
        <v>28407</v>
      </c>
      <c r="G94" s="218">
        <f t="shared" si="11"/>
        <v>5</v>
      </c>
    </row>
    <row r="95" spans="1:7" ht="18" customHeight="1">
      <c r="A95" s="39" t="s">
        <v>26474</v>
      </c>
      <c r="B95" s="39">
        <f>[1]Matrix!$B$834</f>
        <v>0</v>
      </c>
      <c r="C95" s="124">
        <f t="shared" si="9"/>
        <v>5.5</v>
      </c>
      <c r="D95" s="98">
        <f t="shared" si="10"/>
        <v>5</v>
      </c>
      <c r="F95" s="217" t="s">
        <v>28406</v>
      </c>
      <c r="G95" s="218">
        <f t="shared" si="11"/>
        <v>5</v>
      </c>
    </row>
    <row r="96" spans="1:7" ht="18" customHeight="1">
      <c r="A96" s="39" t="s">
        <v>26475</v>
      </c>
      <c r="B96" s="39">
        <f>[1]Matrix!$B$8339</f>
        <v>0</v>
      </c>
      <c r="C96" s="124">
        <f t="shared" si="9"/>
        <v>5.5</v>
      </c>
      <c r="D96" s="98">
        <f t="shared" si="10"/>
        <v>5</v>
      </c>
      <c r="F96" s="217" t="s">
        <v>28405</v>
      </c>
      <c r="G96" s="218">
        <f t="shared" si="11"/>
        <v>5</v>
      </c>
    </row>
    <row r="97" spans="1:7" ht="18" customHeight="1">
      <c r="A97" s="39" t="s">
        <v>26476</v>
      </c>
      <c r="B97" s="39">
        <f>[1]Matrix!$B$9543</f>
        <v>0</v>
      </c>
      <c r="C97" s="124">
        <f t="shared" si="9"/>
        <v>5.5</v>
      </c>
      <c r="D97" s="98">
        <f t="shared" si="10"/>
        <v>5</v>
      </c>
      <c r="F97" s="217" t="s">
        <v>28404</v>
      </c>
      <c r="G97" s="218">
        <f t="shared" si="11"/>
        <v>5</v>
      </c>
    </row>
    <row r="98" spans="1:7" ht="18" customHeight="1">
      <c r="A98" s="39" t="s">
        <v>11877</v>
      </c>
      <c r="B98" s="39">
        <f>[1]Matrix!$B$4513</f>
        <v>0</v>
      </c>
      <c r="C98" s="124">
        <f t="shared" si="9"/>
        <v>5.5</v>
      </c>
      <c r="D98" s="98">
        <f t="shared" si="10"/>
        <v>5</v>
      </c>
      <c r="F98" s="217" t="s">
        <v>28403</v>
      </c>
      <c r="G98" s="218">
        <f t="shared" si="11"/>
        <v>5</v>
      </c>
    </row>
    <row r="99" spans="1:7" ht="18" customHeight="1">
      <c r="A99" s="39" t="s">
        <v>26477</v>
      </c>
      <c r="B99" s="39">
        <f>[1]Matrix!$B$8311</f>
        <v>0</v>
      </c>
      <c r="C99" s="124">
        <f t="shared" si="9"/>
        <v>5.5</v>
      </c>
      <c r="D99" s="98">
        <f t="shared" si="10"/>
        <v>5</v>
      </c>
      <c r="F99" s="217" t="s">
        <v>28402</v>
      </c>
      <c r="G99" s="218">
        <f t="shared" si="11"/>
        <v>5</v>
      </c>
    </row>
    <row r="100" spans="1:7" ht="18" customHeight="1">
      <c r="A100" s="39" t="s">
        <v>26478</v>
      </c>
      <c r="B100" s="39">
        <f>[1]Matrix!$B$8357</f>
        <v>0</v>
      </c>
      <c r="C100" s="124">
        <f t="shared" si="9"/>
        <v>5.5</v>
      </c>
      <c r="D100" s="98">
        <f t="shared" si="10"/>
        <v>5</v>
      </c>
      <c r="F100" s="217" t="s">
        <v>28401</v>
      </c>
      <c r="G100" s="218">
        <f t="shared" si="11"/>
        <v>5</v>
      </c>
    </row>
    <row r="101" spans="1:7" ht="18" customHeight="1">
      <c r="A101" s="39" t="s">
        <v>26479</v>
      </c>
      <c r="B101" s="39">
        <f>[1]Matrix!$B$1510</f>
        <v>0</v>
      </c>
      <c r="C101" s="124">
        <f t="shared" si="9"/>
        <v>5.5</v>
      </c>
      <c r="D101" s="98">
        <f t="shared" si="10"/>
        <v>5</v>
      </c>
      <c r="F101" s="217" t="s">
        <v>28400</v>
      </c>
      <c r="G101" s="218">
        <f t="shared" si="11"/>
        <v>5</v>
      </c>
    </row>
    <row r="102" spans="1:7" ht="18" customHeight="1">
      <c r="A102" s="39" t="s">
        <v>26480</v>
      </c>
      <c r="B102" s="39">
        <f>[1]Matrix!$B$8286</f>
        <v>0</v>
      </c>
      <c r="C102" s="124">
        <f t="shared" si="9"/>
        <v>5.5</v>
      </c>
      <c r="D102" s="98">
        <f t="shared" si="10"/>
        <v>5</v>
      </c>
      <c r="F102" s="217" t="s">
        <v>28399</v>
      </c>
      <c r="G102" s="218">
        <f t="shared" si="11"/>
        <v>5</v>
      </c>
    </row>
    <row r="103" spans="1:7" ht="18" customHeight="1">
      <c r="A103" s="39" t="s">
        <v>11574</v>
      </c>
      <c r="B103" s="39">
        <f>[1]Matrix!$B$8374</f>
        <v>0</v>
      </c>
      <c r="C103" s="124">
        <f t="shared" si="9"/>
        <v>5.5</v>
      </c>
      <c r="D103" s="98">
        <f t="shared" si="10"/>
        <v>5</v>
      </c>
      <c r="F103" s="217" t="s">
        <v>28398</v>
      </c>
      <c r="G103" s="218">
        <f t="shared" si="11"/>
        <v>5</v>
      </c>
    </row>
    <row r="104" spans="1:7" ht="18" customHeight="1">
      <c r="A104" s="39" t="s">
        <v>26481</v>
      </c>
      <c r="B104" s="39">
        <f>[1]Matrix!$B$1693</f>
        <v>0</v>
      </c>
      <c r="C104" s="124">
        <f t="shared" si="9"/>
        <v>5.5</v>
      </c>
      <c r="D104" s="98">
        <f t="shared" si="10"/>
        <v>5</v>
      </c>
      <c r="F104" s="217" t="s">
        <v>28397</v>
      </c>
      <c r="G104" s="218">
        <f t="shared" si="11"/>
        <v>5</v>
      </c>
    </row>
    <row r="105" spans="1:7" ht="18" customHeight="1">
      <c r="A105" s="39" t="s">
        <v>26482</v>
      </c>
      <c r="B105" s="39">
        <f>[1]Matrix!$B$4762</f>
        <v>0</v>
      </c>
      <c r="C105" s="124">
        <f t="shared" si="9"/>
        <v>5.5</v>
      </c>
      <c r="D105" s="98">
        <f t="shared" si="10"/>
        <v>5</v>
      </c>
      <c r="F105" s="217" t="s">
        <v>28396</v>
      </c>
      <c r="G105" s="218">
        <f t="shared" si="11"/>
        <v>5</v>
      </c>
    </row>
    <row r="106" spans="1:7" ht="18" customHeight="1">
      <c r="A106" s="39" t="s">
        <v>26483</v>
      </c>
      <c r="B106" s="39">
        <f>[1]Matrix!$B$284</f>
        <v>0</v>
      </c>
      <c r="C106" s="124">
        <f t="shared" si="9"/>
        <v>5.5</v>
      </c>
      <c r="D106" s="98">
        <f t="shared" si="10"/>
        <v>5</v>
      </c>
      <c r="F106" s="217" t="s">
        <v>28395</v>
      </c>
      <c r="G106" s="218">
        <f t="shared" si="11"/>
        <v>5</v>
      </c>
    </row>
    <row r="107" spans="1:7" ht="18" customHeight="1">
      <c r="A107" s="39" t="s">
        <v>26484</v>
      </c>
      <c r="B107" s="39"/>
      <c r="C107" s="124"/>
      <c r="D107" s="98"/>
    </row>
    <row r="108" spans="1:7" ht="18" customHeight="1">
      <c r="A108" s="39" t="s">
        <v>26485</v>
      </c>
      <c r="B108" s="39">
        <f>[1]Matrix!$B$8266</f>
        <v>0</v>
      </c>
      <c r="C108" s="124">
        <f t="shared" ref="C108:C139" si="12">ROUNDUP(ABS(75-B108)/(Base_Value)*allergy_factor,1)</f>
        <v>5.5</v>
      </c>
      <c r="D108" s="98">
        <f t="shared" ref="D108:D139" si="13">IF(C108&gt;Max_Value,Max_Value,IF(C108&lt;0,0,C108))</f>
        <v>5</v>
      </c>
      <c r="F108" s="217" t="s">
        <v>28394</v>
      </c>
      <c r="G108" s="218">
        <f t="shared" ref="G108:G139" si="14">D108</f>
        <v>5</v>
      </c>
    </row>
    <row r="109" spans="1:7" ht="18" customHeight="1">
      <c r="A109" s="39" t="s">
        <v>26486</v>
      </c>
      <c r="B109" s="39">
        <f>[1]Matrix!$B$8318</f>
        <v>0</v>
      </c>
      <c r="C109" s="124">
        <f t="shared" si="12"/>
        <v>5.5</v>
      </c>
      <c r="D109" s="98">
        <f t="shared" si="13"/>
        <v>5</v>
      </c>
      <c r="F109" s="217" t="s">
        <v>28393</v>
      </c>
      <c r="G109" s="218">
        <f t="shared" si="14"/>
        <v>5</v>
      </c>
    </row>
    <row r="110" spans="1:7" ht="18" customHeight="1">
      <c r="A110" s="39" t="s">
        <v>26487</v>
      </c>
      <c r="B110" s="39">
        <f>[1]Matrix!$B$8332</f>
        <v>0</v>
      </c>
      <c r="C110" s="124">
        <f t="shared" si="12"/>
        <v>5.5</v>
      </c>
      <c r="D110" s="98">
        <f t="shared" si="13"/>
        <v>5</v>
      </c>
      <c r="F110" s="217" t="s">
        <v>28392</v>
      </c>
      <c r="G110" s="218">
        <f t="shared" si="14"/>
        <v>5</v>
      </c>
    </row>
    <row r="111" spans="1:7" ht="18" customHeight="1">
      <c r="A111" s="39" t="s">
        <v>26488</v>
      </c>
      <c r="B111" s="39">
        <f>[1]Matrix!$B$4955</f>
        <v>0</v>
      </c>
      <c r="C111" s="124">
        <f t="shared" si="12"/>
        <v>5.5</v>
      </c>
      <c r="D111" s="98">
        <f t="shared" si="13"/>
        <v>5</v>
      </c>
      <c r="F111" s="217" t="s">
        <v>28391</v>
      </c>
      <c r="G111" s="218">
        <f t="shared" si="14"/>
        <v>5</v>
      </c>
    </row>
    <row r="112" spans="1:7" ht="18" customHeight="1">
      <c r="A112" s="39" t="s">
        <v>26489</v>
      </c>
      <c r="B112" s="39">
        <f>[1]Matrix!$B$5125</f>
        <v>0</v>
      </c>
      <c r="C112" s="124">
        <f t="shared" si="12"/>
        <v>5.5</v>
      </c>
      <c r="D112" s="98">
        <f t="shared" si="13"/>
        <v>5</v>
      </c>
      <c r="F112" s="217" t="s">
        <v>28390</v>
      </c>
      <c r="G112" s="218">
        <f t="shared" si="14"/>
        <v>5</v>
      </c>
    </row>
    <row r="113" spans="1:7" ht="18" customHeight="1">
      <c r="A113" s="39" t="s">
        <v>26490</v>
      </c>
      <c r="B113" s="39">
        <f>[1]Matrix!$B$8330</f>
        <v>0</v>
      </c>
      <c r="C113" s="124">
        <f t="shared" si="12"/>
        <v>5.5</v>
      </c>
      <c r="D113" s="98">
        <f t="shared" si="13"/>
        <v>5</v>
      </c>
      <c r="F113" s="217" t="s">
        <v>28389</v>
      </c>
      <c r="G113" s="218">
        <f t="shared" si="14"/>
        <v>5</v>
      </c>
    </row>
    <row r="114" spans="1:7" ht="18" customHeight="1">
      <c r="A114" s="39" t="s">
        <v>26491</v>
      </c>
      <c r="B114" s="39">
        <f>[1]Matrix!$B$9503</f>
        <v>0</v>
      </c>
      <c r="C114" s="124">
        <f t="shared" si="12"/>
        <v>5.5</v>
      </c>
      <c r="D114" s="98">
        <f t="shared" si="13"/>
        <v>5</v>
      </c>
      <c r="F114" s="217" t="s">
        <v>28388</v>
      </c>
      <c r="G114" s="218">
        <f t="shared" si="14"/>
        <v>5</v>
      </c>
    </row>
    <row r="115" spans="1:7" ht="18" customHeight="1">
      <c r="A115" s="39" t="s">
        <v>26492</v>
      </c>
      <c r="B115" s="39">
        <f>[1]Matrix!$B$1636</f>
        <v>0</v>
      </c>
      <c r="C115" s="124">
        <f t="shared" si="12"/>
        <v>5.5</v>
      </c>
      <c r="D115" s="98">
        <f t="shared" si="13"/>
        <v>5</v>
      </c>
      <c r="F115" s="217" t="s">
        <v>28387</v>
      </c>
      <c r="G115" s="218">
        <f t="shared" si="14"/>
        <v>5</v>
      </c>
    </row>
    <row r="116" spans="1:7" ht="18" customHeight="1">
      <c r="A116" s="39" t="s">
        <v>11872</v>
      </c>
      <c r="B116" s="39">
        <f>[1]Matrix!$B$8267</f>
        <v>0</v>
      </c>
      <c r="C116" s="124">
        <f t="shared" si="12"/>
        <v>5.5</v>
      </c>
      <c r="D116" s="98">
        <f t="shared" si="13"/>
        <v>5</v>
      </c>
      <c r="F116" s="217" t="s">
        <v>28386</v>
      </c>
      <c r="G116" s="218">
        <f t="shared" si="14"/>
        <v>5</v>
      </c>
    </row>
    <row r="117" spans="1:7" ht="18" customHeight="1">
      <c r="A117" s="39" t="s">
        <v>26493</v>
      </c>
      <c r="B117" s="39">
        <f>[1]Matrix!$B$8315</f>
        <v>0</v>
      </c>
      <c r="C117" s="124">
        <f t="shared" si="12"/>
        <v>5.5</v>
      </c>
      <c r="D117" s="98">
        <f t="shared" si="13"/>
        <v>5</v>
      </c>
      <c r="F117" s="217" t="s">
        <v>28385</v>
      </c>
      <c r="G117" s="218">
        <f t="shared" si="14"/>
        <v>5</v>
      </c>
    </row>
    <row r="118" spans="1:7" ht="18" customHeight="1">
      <c r="A118" s="39" t="s">
        <v>11892</v>
      </c>
      <c r="B118" s="39">
        <f>[1]Matrix!$B$8309</f>
        <v>0</v>
      </c>
      <c r="C118" s="124">
        <f t="shared" si="12"/>
        <v>5.5</v>
      </c>
      <c r="D118" s="98">
        <f t="shared" si="13"/>
        <v>5</v>
      </c>
      <c r="F118" s="217" t="s">
        <v>28384</v>
      </c>
      <c r="G118" s="218">
        <f t="shared" si="14"/>
        <v>5</v>
      </c>
    </row>
    <row r="119" spans="1:7" ht="18" customHeight="1">
      <c r="A119" s="39" t="s">
        <v>26494</v>
      </c>
      <c r="B119" s="39">
        <f>[1]Matrix!$B$8324</f>
        <v>0</v>
      </c>
      <c r="C119" s="124">
        <f t="shared" si="12"/>
        <v>5.5</v>
      </c>
      <c r="D119" s="98">
        <f t="shared" si="13"/>
        <v>5</v>
      </c>
      <c r="F119" s="217" t="s">
        <v>28383</v>
      </c>
      <c r="G119" s="218">
        <f t="shared" si="14"/>
        <v>5</v>
      </c>
    </row>
    <row r="120" spans="1:7" ht="18" customHeight="1">
      <c r="A120" s="39" t="s">
        <v>26495</v>
      </c>
      <c r="B120" s="39">
        <f>[1]Matrix!$B$1555</f>
        <v>0</v>
      </c>
      <c r="C120" s="124">
        <f t="shared" si="12"/>
        <v>5.5</v>
      </c>
      <c r="D120" s="98">
        <f t="shared" si="13"/>
        <v>5</v>
      </c>
      <c r="F120" s="217" t="s">
        <v>28382</v>
      </c>
      <c r="G120" s="218">
        <f t="shared" si="14"/>
        <v>5</v>
      </c>
    </row>
    <row r="121" spans="1:7" ht="18" customHeight="1">
      <c r="A121" s="39" t="s">
        <v>26496</v>
      </c>
      <c r="B121" s="39">
        <f>[1]Matrix!$B$8293</f>
        <v>0</v>
      </c>
      <c r="C121" s="124">
        <f t="shared" si="12"/>
        <v>5.5</v>
      </c>
      <c r="D121" s="98">
        <f t="shared" si="13"/>
        <v>5</v>
      </c>
      <c r="F121" s="217" t="s">
        <v>28381</v>
      </c>
      <c r="G121" s="218">
        <f t="shared" si="14"/>
        <v>5</v>
      </c>
    </row>
    <row r="122" spans="1:7" ht="18" customHeight="1">
      <c r="A122" s="39" t="s">
        <v>26497</v>
      </c>
      <c r="B122" s="39">
        <f>[1]Matrix!$B$1654</f>
        <v>0</v>
      </c>
      <c r="C122" s="124">
        <f t="shared" si="12"/>
        <v>5.5</v>
      </c>
      <c r="D122" s="98">
        <f t="shared" si="13"/>
        <v>5</v>
      </c>
      <c r="F122" s="217" t="s">
        <v>28380</v>
      </c>
      <c r="G122" s="218">
        <f t="shared" si="14"/>
        <v>5</v>
      </c>
    </row>
    <row r="123" spans="1:7" ht="18" customHeight="1">
      <c r="A123" s="39" t="s">
        <v>26498</v>
      </c>
      <c r="B123" s="39">
        <f>[1]Matrix!$B$8363</f>
        <v>0</v>
      </c>
      <c r="C123" s="124">
        <f t="shared" si="12"/>
        <v>5.5</v>
      </c>
      <c r="D123" s="98">
        <f t="shared" si="13"/>
        <v>5</v>
      </c>
      <c r="F123" s="217" t="s">
        <v>28379</v>
      </c>
      <c r="G123" s="218">
        <f t="shared" si="14"/>
        <v>5</v>
      </c>
    </row>
    <row r="124" spans="1:7" ht="18" customHeight="1">
      <c r="A124" s="39" t="s">
        <v>26499</v>
      </c>
      <c r="B124" s="39">
        <f>[1]Matrix!$B$8271</f>
        <v>0</v>
      </c>
      <c r="C124" s="124">
        <f t="shared" si="12"/>
        <v>5.5</v>
      </c>
      <c r="D124" s="98">
        <f t="shared" si="13"/>
        <v>5</v>
      </c>
      <c r="F124" s="217" t="s">
        <v>28378</v>
      </c>
      <c r="G124" s="218">
        <f t="shared" si="14"/>
        <v>5</v>
      </c>
    </row>
    <row r="125" spans="1:7" ht="18" customHeight="1">
      <c r="A125" s="39" t="s">
        <v>11573</v>
      </c>
      <c r="B125" s="39">
        <f>[1]Matrix!$B$8308</f>
        <v>0</v>
      </c>
      <c r="C125" s="124">
        <f t="shared" si="12"/>
        <v>5.5</v>
      </c>
      <c r="D125" s="98">
        <f t="shared" si="13"/>
        <v>5</v>
      </c>
      <c r="F125" s="217" t="s">
        <v>28377</v>
      </c>
      <c r="G125" s="218">
        <f t="shared" si="14"/>
        <v>5</v>
      </c>
    </row>
    <row r="126" spans="1:7" ht="18" customHeight="1">
      <c r="A126" s="39" t="s">
        <v>26500</v>
      </c>
      <c r="B126" s="39">
        <f>[1]Matrix!$B$3025</f>
        <v>0</v>
      </c>
      <c r="C126" s="124">
        <f t="shared" si="12"/>
        <v>5.5</v>
      </c>
      <c r="D126" s="98">
        <f t="shared" si="13"/>
        <v>5</v>
      </c>
      <c r="F126" s="217" t="s">
        <v>28376</v>
      </c>
      <c r="G126" s="218">
        <f t="shared" si="14"/>
        <v>5</v>
      </c>
    </row>
    <row r="127" spans="1:7" ht="18" customHeight="1">
      <c r="A127" s="39" t="s">
        <v>26501</v>
      </c>
      <c r="B127" s="39">
        <f>[1]Matrix!$B$4804</f>
        <v>0</v>
      </c>
      <c r="C127" s="124">
        <f t="shared" si="12"/>
        <v>5.5</v>
      </c>
      <c r="D127" s="98">
        <f t="shared" si="13"/>
        <v>5</v>
      </c>
      <c r="F127" s="217" t="s">
        <v>28375</v>
      </c>
      <c r="G127" s="218">
        <f t="shared" si="14"/>
        <v>5</v>
      </c>
    </row>
    <row r="128" spans="1:7" ht="18" customHeight="1">
      <c r="A128" s="39" t="s">
        <v>26502</v>
      </c>
      <c r="B128" s="39">
        <f>[1]Matrix!$B$4630</f>
        <v>0</v>
      </c>
      <c r="C128" s="124">
        <f t="shared" si="12"/>
        <v>5.5</v>
      </c>
      <c r="D128" s="98">
        <f t="shared" si="13"/>
        <v>5</v>
      </c>
      <c r="F128" s="217" t="s">
        <v>28374</v>
      </c>
      <c r="G128" s="218">
        <f t="shared" si="14"/>
        <v>5</v>
      </c>
    </row>
    <row r="129" spans="1:7" ht="18" customHeight="1">
      <c r="A129" s="39" t="s">
        <v>26503</v>
      </c>
      <c r="B129" s="39">
        <f>[1]Matrix!$B$1606</f>
        <v>0</v>
      </c>
      <c r="C129" s="124">
        <f t="shared" si="12"/>
        <v>5.5</v>
      </c>
      <c r="D129" s="98">
        <f t="shared" si="13"/>
        <v>5</v>
      </c>
      <c r="F129" s="217" t="s">
        <v>28373</v>
      </c>
      <c r="G129" s="218">
        <f t="shared" si="14"/>
        <v>5</v>
      </c>
    </row>
    <row r="130" spans="1:7" ht="18" customHeight="1">
      <c r="A130" s="39" t="s">
        <v>26504</v>
      </c>
      <c r="B130" s="39">
        <f>[1]Matrix!$B$8343</f>
        <v>0</v>
      </c>
      <c r="C130" s="124">
        <f t="shared" si="12"/>
        <v>5.5</v>
      </c>
      <c r="D130" s="98">
        <f t="shared" si="13"/>
        <v>5</v>
      </c>
      <c r="F130" s="217" t="s">
        <v>28372</v>
      </c>
      <c r="G130" s="218">
        <f t="shared" si="14"/>
        <v>5</v>
      </c>
    </row>
    <row r="131" spans="1:7" ht="18" customHeight="1">
      <c r="A131" s="39" t="s">
        <v>26505</v>
      </c>
      <c r="B131" s="39">
        <f>[1]Matrix!$B$289</f>
        <v>0</v>
      </c>
      <c r="C131" s="124">
        <f t="shared" si="12"/>
        <v>5.5</v>
      </c>
      <c r="D131" s="98">
        <f t="shared" si="13"/>
        <v>5</v>
      </c>
      <c r="F131" s="217" t="s">
        <v>28371</v>
      </c>
      <c r="G131" s="218">
        <f t="shared" si="14"/>
        <v>5</v>
      </c>
    </row>
    <row r="132" spans="1:7" ht="18" customHeight="1">
      <c r="A132" s="39" t="s">
        <v>26506</v>
      </c>
      <c r="B132" s="39">
        <f>[1]Matrix!$B$1569</f>
        <v>0</v>
      </c>
      <c r="C132" s="124">
        <f t="shared" si="12"/>
        <v>5.5</v>
      </c>
      <c r="D132" s="98">
        <f t="shared" si="13"/>
        <v>5</v>
      </c>
      <c r="F132" s="217" t="s">
        <v>28370</v>
      </c>
      <c r="G132" s="218">
        <f t="shared" si="14"/>
        <v>5</v>
      </c>
    </row>
    <row r="133" spans="1:7" s="222" customFormat="1" ht="18" customHeight="1">
      <c r="A133" s="39" t="s">
        <v>26507</v>
      </c>
      <c r="B133" s="39">
        <f>[1]Matrix!$B$4493</f>
        <v>0</v>
      </c>
      <c r="C133" s="124">
        <f t="shared" si="12"/>
        <v>5.5</v>
      </c>
      <c r="D133" s="98">
        <f t="shared" si="13"/>
        <v>5</v>
      </c>
      <c r="F133" s="217" t="s">
        <v>28369</v>
      </c>
      <c r="G133" s="218">
        <f t="shared" si="14"/>
        <v>5</v>
      </c>
    </row>
    <row r="134" spans="1:7" s="222" customFormat="1" ht="18" customHeight="1">
      <c r="A134" s="39" t="s">
        <v>26508</v>
      </c>
      <c r="B134" s="39">
        <f>[1]Matrix!$B$8321</f>
        <v>0</v>
      </c>
      <c r="C134" s="124">
        <f t="shared" si="12"/>
        <v>5.5</v>
      </c>
      <c r="D134" s="98">
        <f t="shared" si="13"/>
        <v>5</v>
      </c>
      <c r="F134" s="217" t="s">
        <v>28368</v>
      </c>
      <c r="G134" s="218">
        <f t="shared" si="14"/>
        <v>5</v>
      </c>
    </row>
    <row r="135" spans="1:7" s="222" customFormat="1" ht="18" customHeight="1">
      <c r="A135" s="39" t="s">
        <v>26509</v>
      </c>
      <c r="B135" s="39">
        <f>[1]Matrix!$B$78</f>
        <v>0</v>
      </c>
      <c r="C135" s="124">
        <f t="shared" si="12"/>
        <v>5.5</v>
      </c>
      <c r="D135" s="98">
        <f t="shared" si="13"/>
        <v>5</v>
      </c>
      <c r="F135" s="217" t="s">
        <v>28367</v>
      </c>
      <c r="G135" s="218">
        <f t="shared" si="14"/>
        <v>5</v>
      </c>
    </row>
    <row r="136" spans="1:7" ht="18" customHeight="1">
      <c r="A136" s="39" t="s">
        <v>11887</v>
      </c>
      <c r="B136" s="39">
        <f>[1]Matrix!$B$1575</f>
        <v>0</v>
      </c>
      <c r="C136" s="124">
        <f t="shared" si="12"/>
        <v>5.5</v>
      </c>
      <c r="D136" s="98">
        <f t="shared" si="13"/>
        <v>5</v>
      </c>
      <c r="F136" s="217" t="s">
        <v>28366</v>
      </c>
      <c r="G136" s="218">
        <f t="shared" si="14"/>
        <v>5</v>
      </c>
    </row>
    <row r="137" spans="1:7" ht="18" customHeight="1">
      <c r="A137" s="39" t="s">
        <v>26510</v>
      </c>
      <c r="B137" s="39">
        <f>[1]Matrix!$B$1556</f>
        <v>0</v>
      </c>
      <c r="C137" s="124">
        <f t="shared" si="12"/>
        <v>5.5</v>
      </c>
      <c r="D137" s="98">
        <f t="shared" si="13"/>
        <v>5</v>
      </c>
      <c r="F137" s="217" t="s">
        <v>28365</v>
      </c>
      <c r="G137" s="218">
        <f t="shared" si="14"/>
        <v>5</v>
      </c>
    </row>
    <row r="138" spans="1:7" ht="18" customHeight="1">
      <c r="A138" s="39" t="s">
        <v>26511</v>
      </c>
      <c r="B138" s="39">
        <f>[1]Matrix!$B$8345</f>
        <v>0</v>
      </c>
      <c r="C138" s="124">
        <f t="shared" si="12"/>
        <v>5.5</v>
      </c>
      <c r="D138" s="98">
        <f t="shared" si="13"/>
        <v>5</v>
      </c>
      <c r="F138" s="217" t="s">
        <v>28364</v>
      </c>
      <c r="G138" s="218">
        <f t="shared" si="14"/>
        <v>5</v>
      </c>
    </row>
    <row r="139" spans="1:7" ht="18" customHeight="1">
      <c r="A139" s="39" t="s">
        <v>11755</v>
      </c>
      <c r="B139" s="39">
        <f>[1]Matrix!$B$8351</f>
        <v>0</v>
      </c>
      <c r="C139" s="124">
        <f t="shared" si="12"/>
        <v>5.5</v>
      </c>
      <c r="D139" s="98">
        <f t="shared" si="13"/>
        <v>5</v>
      </c>
      <c r="F139" s="217" t="s">
        <v>28363</v>
      </c>
      <c r="G139" s="218">
        <f t="shared" si="14"/>
        <v>5</v>
      </c>
    </row>
    <row r="140" spans="1:7" ht="18" customHeight="1">
      <c r="A140" s="39" t="s">
        <v>26512</v>
      </c>
      <c r="B140" s="39"/>
      <c r="C140" s="124"/>
      <c r="D140" s="98"/>
    </row>
    <row r="141" spans="1:7" ht="18" customHeight="1">
      <c r="A141" s="39" t="s">
        <v>26513</v>
      </c>
      <c r="B141" s="39">
        <f>[1]Matrix!$B$9482</f>
        <v>0</v>
      </c>
      <c r="C141" s="124">
        <f t="shared" ref="C141:C148" si="15">ROUNDUP(ABS(75-B141)/(Base_Value)*allergy_factor,1)</f>
        <v>5.5</v>
      </c>
      <c r="D141" s="98">
        <f t="shared" ref="D141:D148" si="16">IF(C141&gt;Max_Value,Max_Value,IF(C141&lt;0,0,C141))</f>
        <v>5</v>
      </c>
      <c r="F141" s="217" t="s">
        <v>28362</v>
      </c>
      <c r="G141" s="218">
        <f t="shared" ref="G141:G148" si="17">D141</f>
        <v>5</v>
      </c>
    </row>
    <row r="142" spans="1:7" ht="18" customHeight="1">
      <c r="A142" s="39" t="s">
        <v>26514</v>
      </c>
      <c r="B142" s="39">
        <f>[1]Matrix!$B$803</f>
        <v>0</v>
      </c>
      <c r="C142" s="124">
        <f t="shared" si="15"/>
        <v>5.5</v>
      </c>
      <c r="D142" s="98">
        <f t="shared" si="16"/>
        <v>5</v>
      </c>
      <c r="F142" s="217" t="s">
        <v>28361</v>
      </c>
      <c r="G142" s="218">
        <f t="shared" si="17"/>
        <v>5</v>
      </c>
    </row>
    <row r="143" spans="1:7" ht="18" customHeight="1">
      <c r="A143" s="39" t="s">
        <v>26515</v>
      </c>
      <c r="B143" s="39">
        <f>[1]Matrix!$B$8346</f>
        <v>0</v>
      </c>
      <c r="C143" s="124">
        <f t="shared" si="15"/>
        <v>5.5</v>
      </c>
      <c r="D143" s="98">
        <f t="shared" si="16"/>
        <v>5</v>
      </c>
      <c r="F143" s="217" t="s">
        <v>28360</v>
      </c>
      <c r="G143" s="218">
        <f t="shared" si="17"/>
        <v>5</v>
      </c>
    </row>
    <row r="144" spans="1:7" ht="18" customHeight="1">
      <c r="A144" s="39" t="s">
        <v>26516</v>
      </c>
      <c r="B144" s="39">
        <f>[1]Matrix!$B$8277</f>
        <v>0</v>
      </c>
      <c r="C144" s="124">
        <f t="shared" si="15"/>
        <v>5.5</v>
      </c>
      <c r="D144" s="98">
        <f t="shared" si="16"/>
        <v>5</v>
      </c>
      <c r="F144" s="217" t="s">
        <v>28359</v>
      </c>
      <c r="G144" s="218">
        <f t="shared" si="17"/>
        <v>5</v>
      </c>
    </row>
    <row r="145" spans="1:7" ht="18" customHeight="1">
      <c r="A145" s="39" t="s">
        <v>26517</v>
      </c>
      <c r="B145" s="39">
        <f>[1]Matrix!$B$1605</f>
        <v>0</v>
      </c>
      <c r="C145" s="124">
        <f t="shared" si="15"/>
        <v>5.5</v>
      </c>
      <c r="D145" s="98">
        <f t="shared" si="16"/>
        <v>5</v>
      </c>
      <c r="F145" s="217" t="s">
        <v>28358</v>
      </c>
      <c r="G145" s="218">
        <f t="shared" si="17"/>
        <v>5</v>
      </c>
    </row>
    <row r="146" spans="1:7" ht="18" customHeight="1">
      <c r="A146" s="39" t="s">
        <v>26518</v>
      </c>
      <c r="B146" s="39">
        <f>[1]Matrix!$B$818</f>
        <v>0</v>
      </c>
      <c r="C146" s="124">
        <f t="shared" si="15"/>
        <v>5.5</v>
      </c>
      <c r="D146" s="98">
        <f t="shared" si="16"/>
        <v>5</v>
      </c>
      <c r="F146" s="217" t="s">
        <v>28357</v>
      </c>
      <c r="G146" s="218">
        <f t="shared" si="17"/>
        <v>5</v>
      </c>
    </row>
    <row r="147" spans="1:7" ht="18" customHeight="1">
      <c r="A147" s="39" t="s">
        <v>26519</v>
      </c>
      <c r="B147" s="39">
        <f>[1]Matrix!$B$5329</f>
        <v>0</v>
      </c>
      <c r="C147" s="124">
        <f t="shared" si="15"/>
        <v>5.5</v>
      </c>
      <c r="D147" s="98">
        <f t="shared" si="16"/>
        <v>5</v>
      </c>
      <c r="F147" s="217" t="s">
        <v>28356</v>
      </c>
      <c r="G147" s="218">
        <f t="shared" si="17"/>
        <v>5</v>
      </c>
    </row>
    <row r="148" spans="1:7" ht="18" customHeight="1">
      <c r="A148" s="39" t="s">
        <v>26520</v>
      </c>
      <c r="B148" s="39">
        <f>[1]Matrix!$B$8302</f>
        <v>0</v>
      </c>
      <c r="C148" s="124">
        <f t="shared" si="15"/>
        <v>5.5</v>
      </c>
      <c r="D148" s="98">
        <f t="shared" si="16"/>
        <v>5</v>
      </c>
      <c r="F148" s="217" t="s">
        <v>28355</v>
      </c>
      <c r="G148" s="218">
        <f t="shared" si="17"/>
        <v>5</v>
      </c>
    </row>
    <row r="149" spans="1:7" ht="18" customHeight="1">
      <c r="A149" s="39" t="s">
        <v>26521</v>
      </c>
      <c r="B149" s="39"/>
      <c r="C149" s="124"/>
      <c r="D149" s="98"/>
    </row>
    <row r="150" spans="1:7" ht="18" customHeight="1">
      <c r="A150" s="39" t="s">
        <v>26522</v>
      </c>
      <c r="B150" s="39">
        <f>[1]Matrix!$B$7423</f>
        <v>0</v>
      </c>
      <c r="C150" s="124">
        <f t="shared" ref="C150:C155" si="18">ROUNDUP(ABS(75-B150)/(Base_Value)*allergy_factor,1)</f>
        <v>5.5</v>
      </c>
      <c r="D150" s="98">
        <f t="shared" ref="D150:D155" si="19">IF(C150&gt;Max_Value,Max_Value,IF(C150&lt;0,0,C150))</f>
        <v>5</v>
      </c>
      <c r="F150" s="217" t="s">
        <v>28354</v>
      </c>
      <c r="G150" s="218">
        <f t="shared" ref="G150:G155" si="20">D150</f>
        <v>5</v>
      </c>
    </row>
    <row r="151" spans="1:7" ht="18" customHeight="1">
      <c r="A151" s="39" t="s">
        <v>26523</v>
      </c>
      <c r="B151" s="39">
        <f>[1]Matrix!$B$9493</f>
        <v>0</v>
      </c>
      <c r="C151" s="124">
        <f t="shared" si="18"/>
        <v>5.5</v>
      </c>
      <c r="D151" s="98">
        <f t="shared" si="19"/>
        <v>5</v>
      </c>
      <c r="F151" s="217" t="s">
        <v>28353</v>
      </c>
      <c r="G151" s="218">
        <f t="shared" si="20"/>
        <v>5</v>
      </c>
    </row>
    <row r="152" spans="1:7" ht="18" customHeight="1">
      <c r="A152" s="39" t="s">
        <v>26524</v>
      </c>
      <c r="B152" s="39">
        <f>[1]Matrix!$B$8327</f>
        <v>0</v>
      </c>
      <c r="C152" s="124">
        <f t="shared" si="18"/>
        <v>5.5</v>
      </c>
      <c r="D152" s="98">
        <f t="shared" si="19"/>
        <v>5</v>
      </c>
      <c r="F152" s="217" t="s">
        <v>28352</v>
      </c>
      <c r="G152" s="218">
        <f t="shared" si="20"/>
        <v>5</v>
      </c>
    </row>
    <row r="153" spans="1:7" ht="18" customHeight="1">
      <c r="A153" s="39" t="s">
        <v>26525</v>
      </c>
      <c r="B153" s="39">
        <f>[1]Matrix!$B$861</f>
        <v>0</v>
      </c>
      <c r="C153" s="124">
        <f t="shared" si="18"/>
        <v>5.5</v>
      </c>
      <c r="D153" s="98">
        <f t="shared" si="19"/>
        <v>5</v>
      </c>
      <c r="F153" s="217" t="s">
        <v>28351</v>
      </c>
      <c r="G153" s="218">
        <f t="shared" si="20"/>
        <v>5</v>
      </c>
    </row>
    <row r="154" spans="1:7" ht="18" customHeight="1">
      <c r="A154" s="39" t="s">
        <v>26526</v>
      </c>
      <c r="B154" s="39">
        <f>[1]Matrix!$B$27</f>
        <v>0</v>
      </c>
      <c r="C154" s="124">
        <f t="shared" si="18"/>
        <v>5.5</v>
      </c>
      <c r="D154" s="98">
        <f t="shared" si="19"/>
        <v>5</v>
      </c>
      <c r="F154" s="217" t="s">
        <v>28350</v>
      </c>
      <c r="G154" s="218">
        <f t="shared" si="20"/>
        <v>5</v>
      </c>
    </row>
    <row r="155" spans="1:7" ht="18" customHeight="1">
      <c r="A155" s="39" t="s">
        <v>26527</v>
      </c>
      <c r="B155" s="39">
        <f>[1]Matrix!$B$4854</f>
        <v>0</v>
      </c>
      <c r="C155" s="124">
        <f t="shared" si="18"/>
        <v>5.5</v>
      </c>
      <c r="D155" s="98">
        <f t="shared" si="19"/>
        <v>5</v>
      </c>
      <c r="F155" s="217" t="s">
        <v>28349</v>
      </c>
      <c r="G155" s="218">
        <f t="shared" si="20"/>
        <v>5</v>
      </c>
    </row>
    <row r="156" spans="1:7" ht="18" customHeight="1">
      <c r="A156" s="39" t="s">
        <v>26528</v>
      </c>
      <c r="B156" s="39"/>
      <c r="C156" s="124"/>
      <c r="D156" s="98"/>
    </row>
    <row r="157" spans="1:7" ht="18" customHeight="1">
      <c r="A157" s="39" t="s">
        <v>26529</v>
      </c>
      <c r="B157" s="39">
        <f>[1]Matrix!$B$858</f>
        <v>0</v>
      </c>
      <c r="C157" s="124">
        <f t="shared" ref="C157:C170" si="21">ROUNDUP(ABS(75-B157)/(Base_Value)*allergy_factor,1)</f>
        <v>5.5</v>
      </c>
      <c r="D157" s="98">
        <f t="shared" ref="D157:D170" si="22">IF(C157&gt;Max_Value,Max_Value,IF(C157&lt;0,0,C157))</f>
        <v>5</v>
      </c>
      <c r="F157" s="217" t="s">
        <v>28348</v>
      </c>
      <c r="G157" s="218">
        <f t="shared" ref="G157:G170" si="23">D157</f>
        <v>5</v>
      </c>
    </row>
    <row r="158" spans="1:7" ht="18" customHeight="1">
      <c r="A158" s="39" t="s">
        <v>26530</v>
      </c>
      <c r="B158" s="39">
        <f>[1]Matrix!$B$6657</f>
        <v>0</v>
      </c>
      <c r="C158" s="124">
        <f t="shared" si="21"/>
        <v>5.5</v>
      </c>
      <c r="D158" s="98">
        <f t="shared" si="22"/>
        <v>5</v>
      </c>
      <c r="F158" s="217" t="s">
        <v>28347</v>
      </c>
      <c r="G158" s="218">
        <f t="shared" si="23"/>
        <v>5</v>
      </c>
    </row>
    <row r="159" spans="1:7" ht="18" customHeight="1">
      <c r="A159" s="39" t="s">
        <v>26531</v>
      </c>
      <c r="B159" s="39">
        <f>[1]Matrix!$B$8376</f>
        <v>0</v>
      </c>
      <c r="C159" s="124">
        <f t="shared" si="21"/>
        <v>5.5</v>
      </c>
      <c r="D159" s="98">
        <f t="shared" si="22"/>
        <v>5</v>
      </c>
      <c r="F159" s="217" t="s">
        <v>28346</v>
      </c>
      <c r="G159" s="218">
        <f t="shared" si="23"/>
        <v>5</v>
      </c>
    </row>
    <row r="160" spans="1:7" ht="18" customHeight="1">
      <c r="A160" s="39" t="s">
        <v>26532</v>
      </c>
      <c r="B160" s="39">
        <f>[1]Matrix!$B$7618</f>
        <v>0</v>
      </c>
      <c r="C160" s="124">
        <f t="shared" si="21"/>
        <v>5.5</v>
      </c>
      <c r="D160" s="98">
        <f t="shared" si="22"/>
        <v>5</v>
      </c>
      <c r="F160" s="217" t="s">
        <v>28345</v>
      </c>
      <c r="G160" s="218">
        <f t="shared" si="23"/>
        <v>5</v>
      </c>
    </row>
    <row r="161" spans="1:7" ht="18" customHeight="1">
      <c r="A161" s="39" t="s">
        <v>26533</v>
      </c>
      <c r="B161" s="39">
        <f>[1]Matrix!$B$1384</f>
        <v>0</v>
      </c>
      <c r="C161" s="124">
        <f t="shared" si="21"/>
        <v>5.5</v>
      </c>
      <c r="D161" s="98">
        <f t="shared" si="22"/>
        <v>5</v>
      </c>
      <c r="F161" s="217" t="s">
        <v>28344</v>
      </c>
      <c r="G161" s="218">
        <f t="shared" si="23"/>
        <v>5</v>
      </c>
    </row>
    <row r="162" spans="1:7" ht="18" customHeight="1">
      <c r="A162" s="39" t="s">
        <v>26534</v>
      </c>
      <c r="B162" s="39">
        <f>[1]Matrix!$B$8978</f>
        <v>0</v>
      </c>
      <c r="C162" s="124">
        <f t="shared" si="21"/>
        <v>5.5</v>
      </c>
      <c r="D162" s="98">
        <f t="shared" si="22"/>
        <v>5</v>
      </c>
      <c r="F162" s="217" t="s">
        <v>28343</v>
      </c>
      <c r="G162" s="218">
        <f t="shared" si="23"/>
        <v>5</v>
      </c>
    </row>
    <row r="163" spans="1:7" ht="18" customHeight="1">
      <c r="A163" s="39" t="s">
        <v>26535</v>
      </c>
      <c r="B163" s="39">
        <f>[1]Matrix!$B$9499</f>
        <v>0</v>
      </c>
      <c r="C163" s="124">
        <f t="shared" si="21"/>
        <v>5.5</v>
      </c>
      <c r="D163" s="98">
        <f t="shared" si="22"/>
        <v>5</v>
      </c>
      <c r="F163" s="217" t="s">
        <v>28342</v>
      </c>
      <c r="G163" s="218">
        <f t="shared" si="23"/>
        <v>5</v>
      </c>
    </row>
    <row r="164" spans="1:7" ht="18" customHeight="1">
      <c r="A164" s="39" t="s">
        <v>26536</v>
      </c>
      <c r="B164" s="39">
        <f>[1]Matrix!$B$1641</f>
        <v>0</v>
      </c>
      <c r="C164" s="124">
        <f t="shared" si="21"/>
        <v>5.5</v>
      </c>
      <c r="D164" s="98">
        <f t="shared" si="22"/>
        <v>5</v>
      </c>
      <c r="F164" s="217" t="s">
        <v>28341</v>
      </c>
      <c r="G164" s="218">
        <f t="shared" si="23"/>
        <v>5</v>
      </c>
    </row>
    <row r="165" spans="1:7" ht="18" customHeight="1">
      <c r="A165" s="39" t="s">
        <v>26537</v>
      </c>
      <c r="B165" s="39">
        <f>[1]Matrix!$B$9396</f>
        <v>0</v>
      </c>
      <c r="C165" s="124">
        <f t="shared" si="21"/>
        <v>5.5</v>
      </c>
      <c r="D165" s="98">
        <f t="shared" si="22"/>
        <v>5</v>
      </c>
      <c r="F165" s="217" t="s">
        <v>28340</v>
      </c>
      <c r="G165" s="218">
        <f t="shared" si="23"/>
        <v>5</v>
      </c>
    </row>
    <row r="166" spans="1:7" ht="18" customHeight="1">
      <c r="A166" s="39" t="s">
        <v>26538</v>
      </c>
      <c r="B166" s="39">
        <f>[1]Matrix!$B$1544</f>
        <v>0</v>
      </c>
      <c r="C166" s="124">
        <f t="shared" si="21"/>
        <v>5.5</v>
      </c>
      <c r="D166" s="98">
        <f t="shared" si="22"/>
        <v>5</v>
      </c>
      <c r="F166" s="217" t="s">
        <v>28339</v>
      </c>
      <c r="G166" s="218">
        <f t="shared" si="23"/>
        <v>5</v>
      </c>
    </row>
    <row r="167" spans="1:7" ht="18" customHeight="1">
      <c r="A167" s="39" t="s">
        <v>26539</v>
      </c>
      <c r="B167" s="39">
        <f>[1]Matrix!$B$5369</f>
        <v>0</v>
      </c>
      <c r="C167" s="124">
        <f t="shared" si="21"/>
        <v>5.5</v>
      </c>
      <c r="D167" s="98">
        <f t="shared" si="22"/>
        <v>5</v>
      </c>
      <c r="F167" s="217" t="s">
        <v>28338</v>
      </c>
      <c r="G167" s="218">
        <f t="shared" si="23"/>
        <v>5</v>
      </c>
    </row>
    <row r="168" spans="1:7" ht="18" customHeight="1">
      <c r="A168" s="39" t="s">
        <v>26540</v>
      </c>
      <c r="B168" s="39">
        <f>[1]Matrix!$B$8358</f>
        <v>0</v>
      </c>
      <c r="C168" s="124">
        <f t="shared" si="21"/>
        <v>5.5</v>
      </c>
      <c r="D168" s="98">
        <f t="shared" si="22"/>
        <v>5</v>
      </c>
      <c r="F168" s="217" t="s">
        <v>28337</v>
      </c>
      <c r="G168" s="218">
        <f t="shared" si="23"/>
        <v>5</v>
      </c>
    </row>
    <row r="169" spans="1:7" ht="18" customHeight="1">
      <c r="A169" s="39" t="s">
        <v>26541</v>
      </c>
      <c r="B169" s="39">
        <f>[1]Matrix!$B$816</f>
        <v>0</v>
      </c>
      <c r="C169" s="124">
        <f t="shared" si="21"/>
        <v>5.5</v>
      </c>
      <c r="D169" s="98">
        <f t="shared" si="22"/>
        <v>5</v>
      </c>
      <c r="F169" s="217" t="s">
        <v>28336</v>
      </c>
      <c r="G169" s="218">
        <f t="shared" si="23"/>
        <v>5</v>
      </c>
    </row>
    <row r="170" spans="1:7" ht="18" customHeight="1">
      <c r="A170" s="39" t="s">
        <v>26542</v>
      </c>
      <c r="B170" s="39">
        <f>[1]Matrix!$B$9549</f>
        <v>0</v>
      </c>
      <c r="C170" s="124">
        <f t="shared" si="21"/>
        <v>5.5</v>
      </c>
      <c r="D170" s="98">
        <f t="shared" si="22"/>
        <v>5</v>
      </c>
      <c r="F170" s="217" t="s">
        <v>28335</v>
      </c>
      <c r="G170" s="218">
        <f t="shared" si="23"/>
        <v>5</v>
      </c>
    </row>
    <row r="171" spans="1:7" ht="18" customHeight="1">
      <c r="A171" s="39" t="s">
        <v>26543</v>
      </c>
      <c r="B171" s="39"/>
      <c r="C171" s="124"/>
      <c r="D171" s="98"/>
    </row>
    <row r="172" spans="1:7" ht="18" customHeight="1">
      <c r="A172" s="39" t="s">
        <v>26544</v>
      </c>
      <c r="B172" s="39">
        <f>[1]Matrix!$B$1574</f>
        <v>0</v>
      </c>
      <c r="C172" s="124">
        <f>ROUNDUP(ABS(75-B172)/(Base_Value)*allergy_factor,1)</f>
        <v>5.5</v>
      </c>
      <c r="D172" s="98">
        <f>IF(C172&gt;Max_Value,Max_Value,IF(C172&lt;0,0,C172))</f>
        <v>5</v>
      </c>
      <c r="F172" s="217" t="s">
        <v>28334</v>
      </c>
      <c r="G172" s="218">
        <f>D172</f>
        <v>5</v>
      </c>
    </row>
    <row r="173" spans="1:7" ht="18" customHeight="1">
      <c r="A173" s="39" t="s">
        <v>26545</v>
      </c>
      <c r="B173" s="39">
        <f>[1]Matrix!$B$8304</f>
        <v>0</v>
      </c>
      <c r="C173" s="124">
        <f>ROUNDUP(ABS(75-B173)/(Base_Value)*allergy_factor,1)</f>
        <v>5.5</v>
      </c>
      <c r="D173" s="98">
        <f>IF(C173&gt;Max_Value,Max_Value,IF(C173&lt;0,0,C173))</f>
        <v>5</v>
      </c>
      <c r="F173" s="217" t="s">
        <v>28333</v>
      </c>
      <c r="G173" s="218">
        <f>D173</f>
        <v>5</v>
      </c>
    </row>
    <row r="174" spans="1:7" ht="18" customHeight="1">
      <c r="A174" s="39" t="s">
        <v>26546</v>
      </c>
      <c r="B174" s="39">
        <f>[1]Matrix!$B$8303</f>
        <v>0</v>
      </c>
      <c r="C174" s="124">
        <f>ROUNDUP(ABS(75-B174)/(Base_Value)*allergy_factor,1)</f>
        <v>5.5</v>
      </c>
      <c r="D174" s="98">
        <f>IF(C174&gt;Max_Value,Max_Value,IF(C174&lt;0,0,C174))</f>
        <v>5</v>
      </c>
      <c r="F174" s="217" t="s">
        <v>28332</v>
      </c>
      <c r="G174" s="218">
        <f>D174</f>
        <v>5</v>
      </c>
    </row>
    <row r="175" spans="1:7" ht="18" customHeight="1">
      <c r="A175" s="39" t="s">
        <v>26547</v>
      </c>
      <c r="B175" s="39"/>
      <c r="C175" s="124"/>
      <c r="D175" s="98"/>
    </row>
    <row r="176" spans="1:7" ht="18" customHeight="1">
      <c r="A176" s="39" t="s">
        <v>26548</v>
      </c>
      <c r="B176" s="39">
        <f>[1]Matrix!$B$8217</f>
        <v>0</v>
      </c>
      <c r="C176" s="124">
        <f>ROUNDUP(ABS(75-B176)/(Base_Value)*allergy_factor,1)</f>
        <v>5.5</v>
      </c>
      <c r="D176" s="98">
        <f>IF(C176&gt;Max_Value,Max_Value,IF(C176&lt;0,0,C176))</f>
        <v>5</v>
      </c>
      <c r="F176" s="217" t="s">
        <v>28331</v>
      </c>
      <c r="G176" s="218">
        <f>D176</f>
        <v>5</v>
      </c>
    </row>
    <row r="177" spans="1:7" ht="18" customHeight="1">
      <c r="A177" s="39" t="s">
        <v>26549</v>
      </c>
      <c r="B177" s="39">
        <f>[1]Matrix!$B$3715</f>
        <v>0</v>
      </c>
      <c r="C177" s="124">
        <f>ROUNDUP(ABS(75-B177)/(Base_Value)*allergy_factor,1)</f>
        <v>5.5</v>
      </c>
      <c r="D177" s="98">
        <f>IF(C177&gt;Max_Value,Max_Value,IF(C177&lt;0,0,C177))</f>
        <v>5</v>
      </c>
      <c r="F177" s="217" t="s">
        <v>28330</v>
      </c>
      <c r="G177" s="218">
        <f>D177</f>
        <v>5</v>
      </c>
    </row>
    <row r="178" spans="1:7" ht="18" customHeight="1">
      <c r="A178" s="39" t="s">
        <v>26550</v>
      </c>
      <c r="B178" s="39">
        <f>[1]Matrix!$B$562</f>
        <v>0</v>
      </c>
      <c r="C178" s="124">
        <f>ROUNDUP(ABS(75-B178)/(Base_Value)*allergy_factor,1)</f>
        <v>5.5</v>
      </c>
      <c r="D178" s="98">
        <f>IF(C178&gt;Max_Value,Max_Value,IF(C178&lt;0,0,C178))</f>
        <v>5</v>
      </c>
      <c r="F178" s="217" t="s">
        <v>28329</v>
      </c>
      <c r="G178" s="218">
        <f>D178</f>
        <v>5</v>
      </c>
    </row>
    <row r="179" spans="1:7" ht="18" customHeight="1">
      <c r="A179" s="39" t="s">
        <v>26551</v>
      </c>
      <c r="B179" s="39"/>
      <c r="C179" s="124"/>
      <c r="D179" s="98"/>
    </row>
    <row r="180" spans="1:7" ht="18" customHeight="1">
      <c r="A180" s="39" t="s">
        <v>26552</v>
      </c>
      <c r="B180" s="39">
        <f>[1]Matrix!$B$8295</f>
        <v>0</v>
      </c>
      <c r="C180" s="124">
        <f t="shared" ref="C180:C185" si="24">ROUNDUP(ABS(75-B180)/(Base_Value)*allergy_factor,1)</f>
        <v>5.5</v>
      </c>
      <c r="D180" s="98">
        <f t="shared" ref="D180:D185" si="25">IF(C180&gt;Max_Value,Max_Value,IF(C180&lt;0,0,C180))</f>
        <v>5</v>
      </c>
      <c r="F180" s="217" t="s">
        <v>28328</v>
      </c>
      <c r="G180" s="218">
        <f t="shared" ref="G180:G185" si="26">D180</f>
        <v>5</v>
      </c>
    </row>
    <row r="181" spans="1:7" ht="18" customHeight="1">
      <c r="A181" s="39" t="s">
        <v>26553</v>
      </c>
      <c r="B181" s="39">
        <f>[1]Matrix!$B$8367</f>
        <v>0</v>
      </c>
      <c r="C181" s="124">
        <f t="shared" si="24"/>
        <v>5.5</v>
      </c>
      <c r="D181" s="98">
        <f t="shared" si="25"/>
        <v>5</v>
      </c>
      <c r="F181" s="217" t="s">
        <v>28327</v>
      </c>
      <c r="G181" s="218">
        <f t="shared" si="26"/>
        <v>5</v>
      </c>
    </row>
    <row r="182" spans="1:7" ht="18" customHeight="1">
      <c r="A182" s="39" t="s">
        <v>26554</v>
      </c>
      <c r="B182" s="39">
        <f>[1]Matrix!$B$5330</f>
        <v>0</v>
      </c>
      <c r="C182" s="124">
        <f t="shared" si="24"/>
        <v>5.5</v>
      </c>
      <c r="D182" s="98">
        <f t="shared" si="25"/>
        <v>5</v>
      </c>
      <c r="F182" s="217" t="s">
        <v>28326</v>
      </c>
      <c r="G182" s="218">
        <f t="shared" si="26"/>
        <v>5</v>
      </c>
    </row>
    <row r="183" spans="1:7" ht="18" customHeight="1">
      <c r="A183" s="39" t="s">
        <v>26555</v>
      </c>
      <c r="B183" s="39">
        <f>[1]Matrix!$B$8211</f>
        <v>0</v>
      </c>
      <c r="C183" s="124">
        <f t="shared" si="24"/>
        <v>5.5</v>
      </c>
      <c r="D183" s="98">
        <f t="shared" si="25"/>
        <v>5</v>
      </c>
      <c r="F183" s="217" t="s">
        <v>28325</v>
      </c>
      <c r="G183" s="218">
        <f t="shared" si="26"/>
        <v>5</v>
      </c>
    </row>
    <row r="184" spans="1:7" ht="18" customHeight="1">
      <c r="A184" s="39" t="s">
        <v>26556</v>
      </c>
      <c r="B184" s="39">
        <f>[1]Matrix!$B$5331</f>
        <v>0</v>
      </c>
      <c r="C184" s="124">
        <f t="shared" si="24"/>
        <v>5.5</v>
      </c>
      <c r="D184" s="98">
        <f t="shared" si="25"/>
        <v>5</v>
      </c>
      <c r="F184" s="217" t="s">
        <v>28324</v>
      </c>
      <c r="G184" s="218">
        <f t="shared" si="26"/>
        <v>5</v>
      </c>
    </row>
    <row r="185" spans="1:7" ht="18" customHeight="1">
      <c r="A185" s="39" t="s">
        <v>26557</v>
      </c>
      <c r="B185" s="39">
        <f>[1]Matrix!$B$1534</f>
        <v>0</v>
      </c>
      <c r="C185" s="124">
        <f t="shared" si="24"/>
        <v>5.5</v>
      </c>
      <c r="D185" s="98">
        <f t="shared" si="25"/>
        <v>5</v>
      </c>
      <c r="F185" s="217" t="s">
        <v>28323</v>
      </c>
      <c r="G185" s="218">
        <f t="shared" si="26"/>
        <v>5</v>
      </c>
    </row>
    <row r="186" spans="1:7" ht="18" customHeight="1">
      <c r="A186" s="39" t="s">
        <v>26558</v>
      </c>
      <c r="B186" s="39"/>
      <c r="C186" s="124"/>
      <c r="D186" s="98"/>
    </row>
    <row r="187" spans="1:7" ht="18" customHeight="1">
      <c r="A187" s="39" t="s">
        <v>11447</v>
      </c>
      <c r="B187" s="39">
        <f>[1]Matrix!$B$8283</f>
        <v>0</v>
      </c>
      <c r="C187" s="124">
        <f t="shared" ref="C187:C202" si="27">ROUNDUP(ABS(75-B187)/(Base_Value)*allergy_factor,1)</f>
        <v>5.5</v>
      </c>
      <c r="D187" s="98">
        <f t="shared" ref="D187:D202" si="28">IF(C187&gt;Max_Value,Max_Value,IF(C187&lt;0,0,C187))</f>
        <v>5</v>
      </c>
      <c r="F187" s="217" t="s">
        <v>28322</v>
      </c>
      <c r="G187" s="218">
        <f t="shared" ref="G187:G202" si="29">D187</f>
        <v>5</v>
      </c>
    </row>
    <row r="188" spans="1:7" ht="18" customHeight="1">
      <c r="A188" s="39" t="s">
        <v>26559</v>
      </c>
      <c r="B188" s="39">
        <f>[1]Matrix!$B$3066</f>
        <v>0</v>
      </c>
      <c r="C188" s="124">
        <f t="shared" si="27"/>
        <v>5.5</v>
      </c>
      <c r="D188" s="98">
        <f t="shared" si="28"/>
        <v>5</v>
      </c>
      <c r="F188" s="217" t="s">
        <v>28321</v>
      </c>
      <c r="G188" s="218">
        <f t="shared" si="29"/>
        <v>5</v>
      </c>
    </row>
    <row r="189" spans="1:7" ht="18" customHeight="1">
      <c r="A189" s="39" t="s">
        <v>26560</v>
      </c>
      <c r="B189" s="39">
        <f>[1]Matrix!$B$589</f>
        <v>0</v>
      </c>
      <c r="C189" s="124">
        <f t="shared" si="27"/>
        <v>5.5</v>
      </c>
      <c r="D189" s="98">
        <f t="shared" si="28"/>
        <v>5</v>
      </c>
      <c r="F189" s="217" t="s">
        <v>28320</v>
      </c>
      <c r="G189" s="218">
        <f t="shared" si="29"/>
        <v>5</v>
      </c>
    </row>
    <row r="190" spans="1:7" ht="18" customHeight="1">
      <c r="A190" s="39" t="s">
        <v>26561</v>
      </c>
      <c r="B190" s="39">
        <f>[1]Matrix!$B$545</f>
        <v>0</v>
      </c>
      <c r="C190" s="124">
        <f t="shared" si="27"/>
        <v>5.5</v>
      </c>
      <c r="D190" s="98">
        <f t="shared" si="28"/>
        <v>5</v>
      </c>
      <c r="F190" s="217" t="s">
        <v>28319</v>
      </c>
      <c r="G190" s="218">
        <f t="shared" si="29"/>
        <v>5</v>
      </c>
    </row>
    <row r="191" spans="1:7" ht="18" customHeight="1">
      <c r="A191" s="39" t="s">
        <v>26562</v>
      </c>
      <c r="B191" s="39">
        <f>[1]Matrix!$B$8219</f>
        <v>0</v>
      </c>
      <c r="C191" s="124">
        <f t="shared" si="27"/>
        <v>5.5</v>
      </c>
      <c r="D191" s="98">
        <f t="shared" si="28"/>
        <v>5</v>
      </c>
      <c r="F191" s="217" t="s">
        <v>28318</v>
      </c>
      <c r="G191" s="218">
        <f t="shared" si="29"/>
        <v>5</v>
      </c>
    </row>
    <row r="192" spans="1:7" ht="18" customHeight="1">
      <c r="A192" s="39" t="s">
        <v>26563</v>
      </c>
      <c r="B192" s="39">
        <f>[1]Matrix!$B$8313</f>
        <v>0</v>
      </c>
      <c r="C192" s="124">
        <f t="shared" si="27"/>
        <v>5.5</v>
      </c>
      <c r="D192" s="98">
        <f t="shared" si="28"/>
        <v>5</v>
      </c>
      <c r="F192" s="217" t="s">
        <v>28317</v>
      </c>
      <c r="G192" s="218">
        <f t="shared" si="29"/>
        <v>5</v>
      </c>
    </row>
    <row r="193" spans="1:7" ht="18" customHeight="1">
      <c r="A193" s="39" t="s">
        <v>26564</v>
      </c>
      <c r="B193" s="39">
        <f>[1]Matrix!$B$8292</f>
        <v>0</v>
      </c>
      <c r="C193" s="124">
        <f t="shared" si="27"/>
        <v>5.5</v>
      </c>
      <c r="D193" s="98">
        <f t="shared" si="28"/>
        <v>5</v>
      </c>
      <c r="F193" s="217" t="s">
        <v>28316</v>
      </c>
      <c r="G193" s="218">
        <f t="shared" si="29"/>
        <v>5</v>
      </c>
    </row>
    <row r="194" spans="1:7" ht="18" customHeight="1">
      <c r="A194" s="39" t="s">
        <v>26565</v>
      </c>
      <c r="B194" s="39">
        <f>[1]Matrix!$B$8582</f>
        <v>0</v>
      </c>
      <c r="C194" s="124">
        <f t="shared" si="27"/>
        <v>5.5</v>
      </c>
      <c r="D194" s="98">
        <f t="shared" si="28"/>
        <v>5</v>
      </c>
      <c r="F194" s="217" t="s">
        <v>28315</v>
      </c>
      <c r="G194" s="218">
        <f t="shared" si="29"/>
        <v>5</v>
      </c>
    </row>
    <row r="195" spans="1:7" ht="18" customHeight="1">
      <c r="A195" s="39" t="s">
        <v>26566</v>
      </c>
      <c r="B195" s="39">
        <f>[1]Matrix!$B$8278</f>
        <v>0</v>
      </c>
      <c r="C195" s="124">
        <f t="shared" si="27"/>
        <v>5.5</v>
      </c>
      <c r="D195" s="98">
        <f t="shared" si="28"/>
        <v>5</v>
      </c>
      <c r="F195" s="217" t="s">
        <v>28314</v>
      </c>
      <c r="G195" s="218">
        <f t="shared" si="29"/>
        <v>5</v>
      </c>
    </row>
    <row r="196" spans="1:7" ht="18" customHeight="1">
      <c r="A196" s="39" t="s">
        <v>11469</v>
      </c>
      <c r="B196" s="39">
        <f>[1]Matrix!$B$578</f>
        <v>0</v>
      </c>
      <c r="C196" s="124">
        <f t="shared" si="27"/>
        <v>5.5</v>
      </c>
      <c r="D196" s="98">
        <f t="shared" si="28"/>
        <v>5</v>
      </c>
      <c r="F196" s="217" t="s">
        <v>28313</v>
      </c>
      <c r="G196" s="218">
        <f t="shared" si="29"/>
        <v>5</v>
      </c>
    </row>
    <row r="197" spans="1:7" ht="18" customHeight="1">
      <c r="A197" s="39" t="s">
        <v>26567</v>
      </c>
      <c r="B197" s="39">
        <f>[1]Matrix!$B$3066</f>
        <v>0</v>
      </c>
      <c r="C197" s="124">
        <f t="shared" si="27"/>
        <v>5.5</v>
      </c>
      <c r="D197" s="98">
        <f t="shared" si="28"/>
        <v>5</v>
      </c>
      <c r="F197" s="217" t="s">
        <v>28312</v>
      </c>
      <c r="G197" s="218">
        <f t="shared" si="29"/>
        <v>5</v>
      </c>
    </row>
    <row r="198" spans="1:7" ht="18" customHeight="1">
      <c r="A198" s="39" t="s">
        <v>26568</v>
      </c>
      <c r="B198" s="39">
        <f>[1]Matrix!$B$1127</f>
        <v>0</v>
      </c>
      <c r="C198" s="124">
        <f t="shared" si="27"/>
        <v>5.5</v>
      </c>
      <c r="D198" s="98">
        <f t="shared" si="28"/>
        <v>5</v>
      </c>
      <c r="F198" s="217" t="s">
        <v>28311</v>
      </c>
      <c r="G198" s="218">
        <f t="shared" si="29"/>
        <v>5</v>
      </c>
    </row>
    <row r="199" spans="1:7" ht="18" customHeight="1">
      <c r="A199" s="39" t="s">
        <v>26569</v>
      </c>
      <c r="B199" s="39">
        <f>[1]Matrix!$B$1101</f>
        <v>0</v>
      </c>
      <c r="C199" s="124">
        <f t="shared" si="27"/>
        <v>5.5</v>
      </c>
      <c r="D199" s="98">
        <f t="shared" si="28"/>
        <v>5</v>
      </c>
      <c r="F199" s="217" t="s">
        <v>28310</v>
      </c>
      <c r="G199" s="218">
        <f t="shared" si="29"/>
        <v>5</v>
      </c>
    </row>
    <row r="200" spans="1:7" ht="18" customHeight="1">
      <c r="A200" s="39" t="s">
        <v>11446</v>
      </c>
      <c r="B200" s="39">
        <f>[1]Matrix!$B$553</f>
        <v>0</v>
      </c>
      <c r="C200" s="124">
        <f t="shared" si="27"/>
        <v>5.5</v>
      </c>
      <c r="D200" s="98">
        <f t="shared" si="28"/>
        <v>5</v>
      </c>
      <c r="F200" s="217" t="s">
        <v>28309</v>
      </c>
      <c r="G200" s="218">
        <f t="shared" si="29"/>
        <v>5</v>
      </c>
    </row>
    <row r="201" spans="1:7" ht="18" customHeight="1">
      <c r="A201" s="39" t="s">
        <v>11470</v>
      </c>
      <c r="B201" s="39">
        <f>[1]Matrix!$B$7764</f>
        <v>0</v>
      </c>
      <c r="C201" s="124">
        <f t="shared" si="27"/>
        <v>5.5</v>
      </c>
      <c r="D201" s="98">
        <f t="shared" si="28"/>
        <v>5</v>
      </c>
      <c r="F201" s="217" t="s">
        <v>28308</v>
      </c>
      <c r="G201" s="218">
        <f t="shared" si="29"/>
        <v>5</v>
      </c>
    </row>
    <row r="202" spans="1:7" ht="18" customHeight="1">
      <c r="A202" s="39" t="s">
        <v>26570</v>
      </c>
      <c r="B202" s="39">
        <f>[1]Matrix!$B$1127</f>
        <v>0</v>
      </c>
      <c r="C202" s="124">
        <f t="shared" si="27"/>
        <v>5.5</v>
      </c>
      <c r="D202" s="98">
        <f t="shared" si="28"/>
        <v>5</v>
      </c>
      <c r="F202" s="217" t="s">
        <v>28307</v>
      </c>
      <c r="G202" s="218">
        <f t="shared" si="29"/>
        <v>5</v>
      </c>
    </row>
    <row r="203" spans="1:7" ht="18" customHeight="1">
      <c r="A203" s="39" t="s">
        <v>26571</v>
      </c>
      <c r="B203" s="39"/>
      <c r="C203" s="124"/>
      <c r="D203" s="98"/>
    </row>
    <row r="204" spans="1:7" ht="18" customHeight="1">
      <c r="A204" s="39" t="s">
        <v>26572</v>
      </c>
      <c r="B204" s="39">
        <f>[1]Matrix!$B$897</f>
        <v>0</v>
      </c>
      <c r="C204" s="124">
        <f t="shared" ref="C204:C214" si="30">ROUNDUP(ABS(75-B204)/(Base_Value)*allergy_factor,1)</f>
        <v>5.5</v>
      </c>
      <c r="D204" s="98">
        <f t="shared" ref="D204:D214" si="31">IF(C204&gt;Max_Value,Max_Value,IF(C204&lt;0,0,C204))</f>
        <v>5</v>
      </c>
      <c r="F204" s="217" t="s">
        <v>28306</v>
      </c>
      <c r="G204" s="218">
        <f t="shared" ref="G204:G214" si="32">D204</f>
        <v>5</v>
      </c>
    </row>
    <row r="205" spans="1:7" ht="18" customHeight="1">
      <c r="A205" s="39" t="s">
        <v>26573</v>
      </c>
      <c r="B205" s="39">
        <f>[1]Matrix!$B$806</f>
        <v>0</v>
      </c>
      <c r="C205" s="124">
        <f t="shared" si="30"/>
        <v>5.5</v>
      </c>
      <c r="D205" s="98">
        <f t="shared" si="31"/>
        <v>5</v>
      </c>
      <c r="F205" s="217" t="s">
        <v>28305</v>
      </c>
      <c r="G205" s="218">
        <f t="shared" si="32"/>
        <v>5</v>
      </c>
    </row>
    <row r="206" spans="1:7" ht="18" customHeight="1">
      <c r="A206" s="39" t="s">
        <v>11560</v>
      </c>
      <c r="B206" s="39">
        <f>[1]Matrix!$B$2879</f>
        <v>0</v>
      </c>
      <c r="C206" s="124">
        <f t="shared" si="30"/>
        <v>5.5</v>
      </c>
      <c r="D206" s="98">
        <f t="shared" si="31"/>
        <v>5</v>
      </c>
      <c r="F206" s="217" t="s">
        <v>28304</v>
      </c>
      <c r="G206" s="218">
        <f t="shared" si="32"/>
        <v>5</v>
      </c>
    </row>
    <row r="207" spans="1:7" ht="18" customHeight="1">
      <c r="A207" s="39" t="s">
        <v>26574</v>
      </c>
      <c r="B207" s="39">
        <f>[1]Matrix!$B$1674</f>
        <v>0</v>
      </c>
      <c r="C207" s="124">
        <f t="shared" si="30"/>
        <v>5.5</v>
      </c>
      <c r="D207" s="98">
        <f t="shared" si="31"/>
        <v>5</v>
      </c>
      <c r="F207" s="217" t="s">
        <v>28303</v>
      </c>
      <c r="G207" s="218">
        <f t="shared" si="32"/>
        <v>5</v>
      </c>
    </row>
    <row r="208" spans="1:7" ht="18" customHeight="1">
      <c r="A208" s="39" t="s">
        <v>26575</v>
      </c>
      <c r="B208" s="39">
        <f>[1]Matrix!$B$8274</f>
        <v>0</v>
      </c>
      <c r="C208" s="124">
        <f t="shared" si="30"/>
        <v>5.5</v>
      </c>
      <c r="D208" s="98">
        <f t="shared" si="31"/>
        <v>5</v>
      </c>
      <c r="F208" s="217" t="s">
        <v>28302</v>
      </c>
      <c r="G208" s="218">
        <f t="shared" si="32"/>
        <v>5</v>
      </c>
    </row>
    <row r="209" spans="1:16376" ht="18" customHeight="1">
      <c r="A209" s="39" t="s">
        <v>26576</v>
      </c>
      <c r="B209" s="39">
        <f>[1]Matrix!$B$1665</f>
        <v>0</v>
      </c>
      <c r="C209" s="124">
        <f t="shared" si="30"/>
        <v>5.5</v>
      </c>
      <c r="D209" s="98">
        <f t="shared" si="31"/>
        <v>5</v>
      </c>
      <c r="F209" s="217" t="s">
        <v>28301</v>
      </c>
      <c r="G209" s="218">
        <f t="shared" si="32"/>
        <v>5</v>
      </c>
    </row>
    <row r="210" spans="1:16376" ht="18" customHeight="1">
      <c r="A210" s="39" t="s">
        <v>26577</v>
      </c>
      <c r="B210" s="39">
        <f>[1]Matrix!$B$1537</f>
        <v>0</v>
      </c>
      <c r="C210" s="124">
        <f t="shared" si="30"/>
        <v>5.5</v>
      </c>
      <c r="D210" s="98">
        <f t="shared" si="31"/>
        <v>5</v>
      </c>
      <c r="F210" s="217" t="s">
        <v>28300</v>
      </c>
      <c r="G210" s="218">
        <f t="shared" si="32"/>
        <v>5</v>
      </c>
    </row>
    <row r="211" spans="1:16376" ht="18" customHeight="1">
      <c r="A211" s="39" t="s">
        <v>26578</v>
      </c>
      <c r="B211" s="39">
        <f>[1]Matrix!$B$897</f>
        <v>0</v>
      </c>
      <c r="C211" s="124">
        <f t="shared" si="30"/>
        <v>5.5</v>
      </c>
      <c r="D211" s="98">
        <f t="shared" si="31"/>
        <v>5</v>
      </c>
      <c r="F211" s="217" t="s">
        <v>28299</v>
      </c>
      <c r="G211" s="218">
        <f t="shared" si="32"/>
        <v>5</v>
      </c>
    </row>
    <row r="212" spans="1:16376" ht="18" customHeight="1">
      <c r="A212" s="39" t="s">
        <v>26579</v>
      </c>
      <c r="B212" s="39">
        <f>[1]Matrix!$B$1618</f>
        <v>0</v>
      </c>
      <c r="C212" s="124">
        <f t="shared" si="30"/>
        <v>5.5</v>
      </c>
      <c r="D212" s="98">
        <f t="shared" si="31"/>
        <v>5</v>
      </c>
      <c r="F212" s="217" t="s">
        <v>28298</v>
      </c>
      <c r="G212" s="218">
        <f t="shared" si="32"/>
        <v>5</v>
      </c>
    </row>
    <row r="213" spans="1:16376" ht="18" customHeight="1">
      <c r="A213" s="39" t="s">
        <v>26580</v>
      </c>
      <c r="B213" s="39">
        <f>[1]Matrix!$B$3021</f>
        <v>0</v>
      </c>
      <c r="C213" s="124">
        <f t="shared" si="30"/>
        <v>5.5</v>
      </c>
      <c r="D213" s="98">
        <f t="shared" si="31"/>
        <v>5</v>
      </c>
      <c r="F213" s="217" t="s">
        <v>28297</v>
      </c>
      <c r="G213" s="218">
        <f t="shared" si="32"/>
        <v>5</v>
      </c>
    </row>
    <row r="214" spans="1:16376" ht="18" customHeight="1">
      <c r="A214" s="39" t="s">
        <v>26581</v>
      </c>
      <c r="B214" s="39">
        <f>[1]Matrix!$B$8276</f>
        <v>0</v>
      </c>
      <c r="C214" s="124">
        <f t="shared" si="30"/>
        <v>5.5</v>
      </c>
      <c r="D214" s="98">
        <f t="shared" si="31"/>
        <v>5</v>
      </c>
      <c r="F214" s="217" t="s">
        <v>28296</v>
      </c>
      <c r="G214" s="218">
        <f t="shared" si="32"/>
        <v>5</v>
      </c>
    </row>
    <row r="215" spans="1:16376" ht="18" customHeight="1">
      <c r="A215" s="39" t="s">
        <v>26582</v>
      </c>
      <c r="B215" s="39"/>
      <c r="C215" s="124"/>
      <c r="D215" s="98"/>
    </row>
    <row r="216" spans="1:16376" ht="18" customHeight="1">
      <c r="A216" s="39" t="s">
        <v>26583</v>
      </c>
      <c r="B216" s="39">
        <f>[1]Matrix!$B$822</f>
        <v>0</v>
      </c>
      <c r="C216" s="124">
        <f t="shared" ref="C216:C228" si="33">ROUNDUP(ABS(75-B216)/(Base_Value)*allergy_factor,1)</f>
        <v>5.5</v>
      </c>
      <c r="D216" s="98">
        <f t="shared" ref="D216:D228" si="34">IF(C216&gt;Max_Value,Max_Value,IF(C216&lt;0,0,C216))</f>
        <v>5</v>
      </c>
      <c r="E216" s="219"/>
      <c r="F216" s="217" t="s">
        <v>28295</v>
      </c>
      <c r="G216" s="218">
        <f t="shared" ref="G216:G228" si="35">D216</f>
        <v>5</v>
      </c>
      <c r="H216" s="221"/>
      <c r="I216" s="220"/>
      <c r="J216" s="219"/>
      <c r="K216" s="223"/>
      <c r="L216" s="219"/>
      <c r="M216" s="219"/>
      <c r="N216" s="222"/>
      <c r="O216" s="221"/>
      <c r="P216" s="220"/>
      <c r="Q216" s="219"/>
      <c r="R216" s="223"/>
      <c r="S216" s="219"/>
      <c r="T216" s="219"/>
      <c r="U216" s="222"/>
      <c r="V216" s="221"/>
      <c r="W216" s="220"/>
      <c r="X216" s="219"/>
      <c r="Y216" s="223"/>
      <c r="Z216" s="219"/>
      <c r="AA216" s="219"/>
      <c r="AB216" s="222"/>
      <c r="AC216" s="221"/>
      <c r="AD216" s="220"/>
      <c r="AE216" s="219"/>
      <c r="AF216" s="223"/>
      <c r="AG216" s="219"/>
      <c r="AH216" s="219"/>
      <c r="AI216" s="222"/>
      <c r="AJ216" s="221"/>
      <c r="AK216" s="220"/>
      <c r="AL216" s="219"/>
      <c r="AM216" s="223"/>
      <c r="AN216" s="219"/>
      <c r="AO216" s="219"/>
      <c r="AP216" s="222"/>
      <c r="AQ216" s="221"/>
      <c r="AR216" s="220"/>
      <c r="AS216" s="219"/>
      <c r="AT216" s="223"/>
      <c r="AU216" s="219"/>
      <c r="AV216" s="219"/>
      <c r="AW216" s="222"/>
      <c r="AX216" s="221"/>
      <c r="AY216" s="220"/>
      <c r="AZ216" s="219"/>
      <c r="BA216" s="223"/>
      <c r="BB216" s="219"/>
      <c r="BC216" s="219"/>
      <c r="BD216" s="222"/>
      <c r="BE216" s="221"/>
      <c r="BF216" s="220"/>
      <c r="BG216" s="219"/>
      <c r="BH216" s="223"/>
      <c r="BI216" s="219"/>
      <c r="BJ216" s="219"/>
      <c r="BK216" s="222"/>
      <c r="BL216" s="221"/>
      <c r="BM216" s="220"/>
      <c r="BN216" s="219"/>
      <c r="BO216" s="223"/>
      <c r="BP216" s="219"/>
      <c r="BQ216" s="219"/>
      <c r="BR216" s="222"/>
      <c r="BS216" s="221"/>
      <c r="BT216" s="220"/>
      <c r="BU216" s="219"/>
      <c r="BV216" s="223"/>
      <c r="BW216" s="219"/>
      <c r="BX216" s="219"/>
      <c r="BY216" s="222"/>
      <c r="BZ216" s="221"/>
      <c r="CA216" s="220"/>
      <c r="CB216" s="219"/>
      <c r="CC216" s="223"/>
      <c r="CD216" s="219"/>
      <c r="CE216" s="219"/>
      <c r="CF216" s="222"/>
      <c r="CG216" s="221"/>
      <c r="CH216" s="220"/>
      <c r="CI216" s="219"/>
      <c r="CJ216" s="223"/>
      <c r="CK216" s="219"/>
      <c r="CL216" s="219"/>
      <c r="CM216" s="222"/>
      <c r="CN216" s="221"/>
      <c r="CO216" s="220"/>
      <c r="CP216" s="219"/>
      <c r="CQ216" s="223"/>
      <c r="CR216" s="219"/>
      <c r="CS216" s="219"/>
      <c r="CT216" s="222"/>
      <c r="CU216" s="221"/>
      <c r="CV216" s="220"/>
      <c r="CW216" s="219"/>
      <c r="CX216" s="223"/>
      <c r="CY216" s="219"/>
      <c r="CZ216" s="219"/>
      <c r="DA216" s="222"/>
      <c r="DB216" s="221"/>
      <c r="DC216" s="220"/>
      <c r="DD216" s="219"/>
      <c r="DE216" s="223"/>
      <c r="DF216" s="219"/>
      <c r="DG216" s="219"/>
      <c r="DH216" s="222"/>
      <c r="DI216" s="221"/>
      <c r="DJ216" s="220"/>
      <c r="DK216" s="219"/>
      <c r="DL216" s="223"/>
      <c r="DM216" s="219"/>
      <c r="DN216" s="219"/>
      <c r="DO216" s="222"/>
      <c r="DP216" s="221"/>
      <c r="DQ216" s="220"/>
      <c r="DR216" s="219"/>
      <c r="DS216" s="223"/>
      <c r="DT216" s="219"/>
      <c r="DU216" s="219"/>
      <c r="DV216" s="222"/>
      <c r="DW216" s="221"/>
      <c r="DX216" s="220"/>
      <c r="DY216" s="219"/>
      <c r="DZ216" s="223"/>
      <c r="EA216" s="219"/>
      <c r="EB216" s="219"/>
      <c r="EC216" s="222"/>
      <c r="ED216" s="221"/>
      <c r="EE216" s="220"/>
      <c r="EF216" s="219"/>
      <c r="EG216" s="223"/>
      <c r="EH216" s="219"/>
      <c r="EI216" s="219"/>
      <c r="EJ216" s="222"/>
      <c r="EK216" s="221"/>
      <c r="EL216" s="220"/>
      <c r="EM216" s="219"/>
      <c r="EN216" s="223"/>
      <c r="EO216" s="219"/>
      <c r="EP216" s="219"/>
      <c r="EQ216" s="222"/>
      <c r="ER216" s="221"/>
      <c r="ES216" s="220"/>
      <c r="ET216" s="219"/>
      <c r="EU216" s="223"/>
      <c r="EV216" s="219"/>
      <c r="EW216" s="219"/>
      <c r="EX216" s="222"/>
      <c r="EY216" s="221"/>
      <c r="EZ216" s="220"/>
      <c r="FA216" s="219"/>
      <c r="FB216" s="223"/>
      <c r="FC216" s="219"/>
      <c r="FD216" s="219"/>
      <c r="FE216" s="222"/>
      <c r="FF216" s="221"/>
      <c r="FG216" s="220"/>
      <c r="FH216" s="219"/>
      <c r="FI216" s="223"/>
      <c r="FJ216" s="219"/>
      <c r="FK216" s="219"/>
      <c r="FL216" s="222"/>
      <c r="FM216" s="221"/>
      <c r="FN216" s="220"/>
      <c r="FO216" s="219"/>
      <c r="FP216" s="223"/>
      <c r="FQ216" s="219"/>
      <c r="FR216" s="219"/>
      <c r="FS216" s="222"/>
      <c r="FT216" s="221"/>
      <c r="FU216" s="220"/>
      <c r="FV216" s="219"/>
      <c r="FW216" s="223"/>
      <c r="FX216" s="219"/>
      <c r="FY216" s="219"/>
      <c r="FZ216" s="222"/>
      <c r="GA216" s="221"/>
      <c r="GB216" s="220"/>
      <c r="GC216" s="219"/>
      <c r="GD216" s="223"/>
      <c r="GE216" s="219"/>
      <c r="GF216" s="219"/>
      <c r="GG216" s="222"/>
      <c r="GH216" s="221"/>
      <c r="GI216" s="220"/>
      <c r="GJ216" s="219"/>
      <c r="GK216" s="223"/>
      <c r="GL216" s="219"/>
      <c r="GM216" s="219"/>
      <c r="GN216" s="222"/>
      <c r="GO216" s="221"/>
      <c r="GP216" s="220"/>
      <c r="GQ216" s="219"/>
      <c r="GR216" s="223"/>
      <c r="GS216" s="219"/>
      <c r="GT216" s="219"/>
      <c r="GU216" s="222"/>
      <c r="GV216" s="221"/>
      <c r="GW216" s="220"/>
      <c r="GX216" s="219"/>
      <c r="GY216" s="223"/>
      <c r="GZ216" s="219"/>
      <c r="HA216" s="219"/>
      <c r="HB216" s="222"/>
      <c r="HC216" s="221"/>
      <c r="HD216" s="220"/>
      <c r="HE216" s="219"/>
      <c r="HF216" s="223"/>
      <c r="HG216" s="219"/>
      <c r="HH216" s="219"/>
      <c r="HI216" s="222"/>
      <c r="HJ216" s="221"/>
      <c r="HK216" s="220"/>
      <c r="HL216" s="219"/>
      <c r="HM216" s="223"/>
      <c r="HN216" s="219"/>
      <c r="HO216" s="219"/>
      <c r="HP216" s="222"/>
      <c r="HQ216" s="221"/>
      <c r="HR216" s="220"/>
      <c r="HS216" s="219"/>
      <c r="HT216" s="223"/>
      <c r="HU216" s="219"/>
      <c r="HV216" s="219"/>
      <c r="HW216" s="222"/>
      <c r="HX216" s="221"/>
      <c r="HY216" s="220"/>
      <c r="HZ216" s="219"/>
      <c r="IA216" s="223"/>
      <c r="IB216" s="219"/>
      <c r="IC216" s="219"/>
      <c r="ID216" s="222"/>
      <c r="IE216" s="221"/>
      <c r="IF216" s="220"/>
      <c r="IG216" s="219"/>
      <c r="IH216" s="223"/>
      <c r="II216" s="219"/>
      <c r="IJ216" s="219"/>
      <c r="IK216" s="222"/>
      <c r="IL216" s="221"/>
      <c r="IM216" s="220"/>
      <c r="IN216" s="219"/>
      <c r="IO216" s="223"/>
      <c r="IP216" s="219"/>
      <c r="IQ216" s="219"/>
      <c r="IR216" s="222"/>
      <c r="IS216" s="221"/>
      <c r="IT216" s="220"/>
      <c r="IU216" s="219"/>
      <c r="IV216" s="223"/>
      <c r="IW216" s="219"/>
      <c r="IX216" s="219"/>
      <c r="IY216" s="222"/>
      <c r="IZ216" s="221"/>
      <c r="JA216" s="220"/>
      <c r="JB216" s="219"/>
      <c r="JC216" s="223"/>
      <c r="JD216" s="219"/>
      <c r="JE216" s="219"/>
      <c r="JF216" s="222"/>
      <c r="JG216" s="221"/>
      <c r="JH216" s="220"/>
      <c r="JI216" s="219"/>
      <c r="JJ216" s="223"/>
      <c r="JK216" s="219"/>
      <c r="JL216" s="219"/>
      <c r="JM216" s="222"/>
      <c r="JN216" s="221"/>
      <c r="JO216" s="220"/>
      <c r="JP216" s="219"/>
      <c r="JQ216" s="223"/>
      <c r="JR216" s="219"/>
      <c r="JS216" s="219"/>
      <c r="JT216" s="222"/>
      <c r="JU216" s="221"/>
      <c r="JV216" s="220"/>
      <c r="JW216" s="219"/>
      <c r="JX216" s="223"/>
      <c r="JY216" s="219"/>
      <c r="JZ216" s="219"/>
      <c r="KA216" s="222"/>
      <c r="KB216" s="221"/>
      <c r="KC216" s="220"/>
      <c r="KD216" s="219"/>
      <c r="KE216" s="223"/>
      <c r="KF216" s="219"/>
      <c r="KG216" s="219"/>
      <c r="KH216" s="222"/>
      <c r="KI216" s="221"/>
      <c r="KJ216" s="220"/>
      <c r="KK216" s="219"/>
      <c r="KL216" s="223"/>
      <c r="KM216" s="219"/>
      <c r="KN216" s="219"/>
      <c r="KO216" s="222"/>
      <c r="KP216" s="221"/>
      <c r="KQ216" s="220"/>
      <c r="KR216" s="219"/>
      <c r="KS216" s="223"/>
      <c r="KT216" s="219"/>
      <c r="KU216" s="219"/>
      <c r="KV216" s="222"/>
      <c r="KW216" s="221"/>
      <c r="KX216" s="220"/>
      <c r="KY216" s="219"/>
      <c r="KZ216" s="223"/>
      <c r="LA216" s="219"/>
      <c r="LB216" s="219"/>
      <c r="LC216" s="222"/>
      <c r="LD216" s="221"/>
      <c r="LE216" s="220"/>
      <c r="LF216" s="219"/>
      <c r="LG216" s="223"/>
      <c r="LH216" s="219"/>
      <c r="LI216" s="219"/>
      <c r="LJ216" s="222"/>
      <c r="LK216" s="221"/>
      <c r="LL216" s="220"/>
      <c r="LM216" s="219"/>
      <c r="LN216" s="223"/>
      <c r="LO216" s="219"/>
      <c r="LP216" s="219"/>
      <c r="LQ216" s="222"/>
      <c r="LR216" s="221"/>
      <c r="LS216" s="220"/>
      <c r="LT216" s="219"/>
      <c r="LU216" s="223"/>
      <c r="LV216" s="219"/>
      <c r="LW216" s="219"/>
      <c r="LX216" s="222"/>
      <c r="LY216" s="221"/>
      <c r="LZ216" s="220"/>
      <c r="MA216" s="219"/>
      <c r="MB216" s="223"/>
      <c r="MC216" s="219"/>
      <c r="MD216" s="219"/>
      <c r="ME216" s="222"/>
      <c r="MF216" s="221"/>
      <c r="MG216" s="220"/>
      <c r="MH216" s="219"/>
      <c r="MI216" s="223"/>
      <c r="MJ216" s="219"/>
      <c r="MK216" s="219"/>
      <c r="ML216" s="222"/>
      <c r="MM216" s="221"/>
      <c r="MN216" s="220"/>
      <c r="MO216" s="219"/>
      <c r="MP216" s="223"/>
      <c r="MQ216" s="219"/>
      <c r="MR216" s="219"/>
      <c r="MS216" s="222"/>
      <c r="MT216" s="221"/>
      <c r="MU216" s="220"/>
      <c r="MV216" s="219"/>
      <c r="MW216" s="223"/>
      <c r="MX216" s="219"/>
      <c r="MY216" s="219"/>
      <c r="MZ216" s="222"/>
      <c r="NA216" s="221"/>
      <c r="NB216" s="220"/>
      <c r="NC216" s="219"/>
      <c r="ND216" s="223"/>
      <c r="NE216" s="219"/>
      <c r="NF216" s="219"/>
      <c r="NG216" s="222"/>
      <c r="NH216" s="221"/>
      <c r="NI216" s="220"/>
      <c r="NJ216" s="219"/>
      <c r="NK216" s="223"/>
      <c r="NL216" s="219"/>
      <c r="NM216" s="219"/>
      <c r="NN216" s="222"/>
      <c r="NO216" s="221"/>
      <c r="NP216" s="220"/>
      <c r="NQ216" s="219"/>
      <c r="NR216" s="223"/>
      <c r="NS216" s="219"/>
      <c r="NT216" s="219"/>
      <c r="NU216" s="222"/>
      <c r="NV216" s="221"/>
      <c r="NW216" s="220"/>
      <c r="NX216" s="219"/>
      <c r="NY216" s="223"/>
      <c r="NZ216" s="219"/>
      <c r="OA216" s="219"/>
      <c r="OB216" s="222"/>
      <c r="OC216" s="221"/>
      <c r="OD216" s="220"/>
      <c r="OE216" s="219"/>
      <c r="OF216" s="223"/>
      <c r="OG216" s="219"/>
      <c r="OH216" s="219"/>
      <c r="OI216" s="222"/>
      <c r="OJ216" s="221"/>
      <c r="OK216" s="220"/>
      <c r="OL216" s="219"/>
      <c r="OM216" s="223"/>
      <c r="ON216" s="219"/>
      <c r="OO216" s="219"/>
      <c r="OP216" s="222"/>
      <c r="OQ216" s="221"/>
      <c r="OR216" s="220"/>
      <c r="OS216" s="219"/>
      <c r="OT216" s="223"/>
      <c r="OU216" s="219"/>
      <c r="OV216" s="219"/>
      <c r="OW216" s="222"/>
      <c r="OX216" s="221"/>
      <c r="OY216" s="220"/>
      <c r="OZ216" s="219"/>
      <c r="PA216" s="223"/>
      <c r="PB216" s="219"/>
      <c r="PC216" s="219"/>
      <c r="PD216" s="222"/>
      <c r="PE216" s="221"/>
      <c r="PF216" s="220"/>
      <c r="PG216" s="219"/>
      <c r="PH216" s="223"/>
      <c r="PI216" s="219"/>
      <c r="PJ216" s="219"/>
      <c r="PK216" s="222"/>
      <c r="PL216" s="221"/>
      <c r="PM216" s="220"/>
      <c r="PN216" s="219"/>
      <c r="PO216" s="223"/>
      <c r="PP216" s="219"/>
      <c r="PQ216" s="219"/>
      <c r="PR216" s="222"/>
      <c r="PS216" s="221"/>
      <c r="PT216" s="220"/>
      <c r="PU216" s="219"/>
      <c r="PV216" s="223"/>
      <c r="PW216" s="219"/>
      <c r="PX216" s="219"/>
      <c r="PY216" s="222"/>
      <c r="PZ216" s="221"/>
      <c r="QA216" s="220"/>
      <c r="QB216" s="219"/>
      <c r="QC216" s="223"/>
      <c r="QD216" s="219"/>
      <c r="QE216" s="219"/>
      <c r="QF216" s="222"/>
      <c r="QG216" s="221"/>
      <c r="QH216" s="220"/>
      <c r="QI216" s="219"/>
      <c r="QJ216" s="223"/>
      <c r="QK216" s="219"/>
      <c r="QL216" s="219"/>
      <c r="QM216" s="222"/>
      <c r="QN216" s="221"/>
      <c r="QO216" s="220"/>
      <c r="QP216" s="219"/>
      <c r="QQ216" s="223"/>
      <c r="QR216" s="219"/>
      <c r="QS216" s="219"/>
      <c r="QT216" s="222"/>
      <c r="QU216" s="221"/>
      <c r="QV216" s="220"/>
      <c r="QW216" s="219"/>
      <c r="QX216" s="223"/>
      <c r="QY216" s="219"/>
      <c r="QZ216" s="219"/>
      <c r="RA216" s="222"/>
      <c r="RB216" s="221"/>
      <c r="RC216" s="220"/>
      <c r="RD216" s="219"/>
      <c r="RE216" s="223"/>
      <c r="RF216" s="219"/>
      <c r="RG216" s="219"/>
      <c r="RH216" s="222"/>
      <c r="RI216" s="221"/>
      <c r="RJ216" s="220"/>
      <c r="RK216" s="219"/>
      <c r="RL216" s="223"/>
      <c r="RM216" s="219"/>
      <c r="RN216" s="219"/>
      <c r="RO216" s="222"/>
      <c r="RP216" s="221"/>
      <c r="RQ216" s="220"/>
      <c r="RR216" s="219"/>
      <c r="RS216" s="223"/>
      <c r="RT216" s="219"/>
      <c r="RU216" s="219"/>
      <c r="RV216" s="222"/>
      <c r="RW216" s="221"/>
      <c r="RX216" s="220"/>
      <c r="RY216" s="219"/>
      <c r="RZ216" s="223"/>
      <c r="SA216" s="219"/>
      <c r="SB216" s="219"/>
      <c r="SC216" s="222"/>
      <c r="SD216" s="221"/>
      <c r="SE216" s="220"/>
      <c r="SF216" s="219"/>
      <c r="SG216" s="223"/>
      <c r="SH216" s="219"/>
      <c r="SI216" s="219"/>
      <c r="SJ216" s="222"/>
      <c r="SK216" s="221"/>
      <c r="SL216" s="220"/>
      <c r="SM216" s="219"/>
      <c r="SN216" s="223"/>
      <c r="SO216" s="219"/>
      <c r="SP216" s="219"/>
      <c r="SQ216" s="222"/>
      <c r="SR216" s="221"/>
      <c r="SS216" s="220"/>
      <c r="ST216" s="219"/>
      <c r="SU216" s="223"/>
      <c r="SV216" s="219"/>
      <c r="SW216" s="219"/>
      <c r="SX216" s="222"/>
      <c r="SY216" s="221"/>
      <c r="SZ216" s="220"/>
      <c r="TA216" s="219"/>
      <c r="TB216" s="223"/>
      <c r="TC216" s="219"/>
      <c r="TD216" s="219"/>
      <c r="TE216" s="222"/>
      <c r="TF216" s="221"/>
      <c r="TG216" s="220"/>
      <c r="TH216" s="219"/>
      <c r="TI216" s="223"/>
      <c r="TJ216" s="219"/>
      <c r="TK216" s="219"/>
      <c r="TL216" s="222"/>
      <c r="TM216" s="221"/>
      <c r="TN216" s="220"/>
      <c r="TO216" s="219"/>
      <c r="TP216" s="223"/>
      <c r="TQ216" s="219"/>
      <c r="TR216" s="219"/>
      <c r="TS216" s="222"/>
      <c r="TT216" s="221"/>
      <c r="TU216" s="220"/>
      <c r="TV216" s="219"/>
      <c r="TW216" s="223"/>
      <c r="TX216" s="219"/>
      <c r="TY216" s="219"/>
      <c r="TZ216" s="222"/>
      <c r="UA216" s="221"/>
      <c r="UB216" s="220"/>
      <c r="UC216" s="219"/>
      <c r="UD216" s="223"/>
      <c r="UE216" s="219"/>
      <c r="UF216" s="219"/>
      <c r="UG216" s="222"/>
      <c r="UH216" s="221"/>
      <c r="UI216" s="220"/>
      <c r="UJ216" s="219"/>
      <c r="UK216" s="223"/>
      <c r="UL216" s="219"/>
      <c r="UM216" s="219"/>
      <c r="UN216" s="222"/>
      <c r="UO216" s="221"/>
      <c r="UP216" s="220"/>
      <c r="UQ216" s="219"/>
      <c r="UR216" s="223"/>
      <c r="US216" s="219"/>
      <c r="UT216" s="219"/>
      <c r="UU216" s="222"/>
      <c r="UV216" s="221"/>
      <c r="UW216" s="220"/>
      <c r="UX216" s="219"/>
      <c r="UY216" s="223"/>
      <c r="UZ216" s="219"/>
      <c r="VA216" s="219"/>
      <c r="VB216" s="222"/>
      <c r="VC216" s="221"/>
      <c r="VD216" s="220"/>
      <c r="VE216" s="219"/>
      <c r="VF216" s="223"/>
      <c r="VG216" s="219"/>
      <c r="VH216" s="219"/>
      <c r="VI216" s="222"/>
      <c r="VJ216" s="221"/>
      <c r="VK216" s="220"/>
      <c r="VL216" s="219"/>
      <c r="VM216" s="223"/>
      <c r="VN216" s="219"/>
      <c r="VO216" s="219"/>
      <c r="VP216" s="222"/>
      <c r="VQ216" s="221"/>
      <c r="VR216" s="220"/>
      <c r="VS216" s="219"/>
      <c r="VT216" s="223"/>
      <c r="VU216" s="219"/>
      <c r="VV216" s="219"/>
      <c r="VW216" s="222"/>
      <c r="VX216" s="221"/>
      <c r="VY216" s="220"/>
      <c r="VZ216" s="219"/>
      <c r="WA216" s="223"/>
      <c r="WB216" s="219"/>
      <c r="WC216" s="219"/>
      <c r="WD216" s="222"/>
      <c r="WE216" s="221"/>
      <c r="WF216" s="220"/>
      <c r="WG216" s="219"/>
      <c r="WH216" s="223"/>
      <c r="WI216" s="219"/>
      <c r="WJ216" s="219"/>
      <c r="WK216" s="222"/>
      <c r="WL216" s="221"/>
      <c r="WM216" s="220"/>
      <c r="WN216" s="219"/>
      <c r="WO216" s="223"/>
      <c r="WP216" s="219"/>
      <c r="WQ216" s="219"/>
      <c r="WR216" s="222"/>
      <c r="WS216" s="221"/>
      <c r="WT216" s="220"/>
      <c r="WU216" s="219"/>
      <c r="WV216" s="223"/>
      <c r="WW216" s="219"/>
      <c r="WX216" s="219"/>
      <c r="WY216" s="222"/>
      <c r="WZ216" s="221"/>
      <c r="XA216" s="220"/>
      <c r="XB216" s="219"/>
      <c r="XC216" s="223"/>
      <c r="XD216" s="219"/>
      <c r="XE216" s="219"/>
      <c r="XF216" s="222"/>
      <c r="XG216" s="221"/>
      <c r="XH216" s="220"/>
      <c r="XI216" s="219"/>
      <c r="XJ216" s="223"/>
      <c r="XK216" s="219"/>
      <c r="XL216" s="219"/>
      <c r="XM216" s="222"/>
      <c r="XN216" s="221"/>
      <c r="XO216" s="220"/>
      <c r="XP216" s="219"/>
      <c r="XQ216" s="223"/>
      <c r="XR216" s="219"/>
      <c r="XS216" s="219"/>
      <c r="XT216" s="222"/>
      <c r="XU216" s="221"/>
      <c r="XV216" s="220"/>
      <c r="XW216" s="219"/>
      <c r="XX216" s="223"/>
      <c r="XY216" s="219"/>
      <c r="XZ216" s="219"/>
      <c r="YA216" s="222"/>
      <c r="YB216" s="221"/>
      <c r="YC216" s="220"/>
      <c r="YD216" s="219"/>
      <c r="YE216" s="223"/>
      <c r="YF216" s="219"/>
      <c r="YG216" s="219"/>
      <c r="YH216" s="222"/>
      <c r="YI216" s="221"/>
      <c r="YJ216" s="220"/>
      <c r="YK216" s="219"/>
      <c r="YL216" s="223"/>
      <c r="YM216" s="219"/>
      <c r="YN216" s="219"/>
      <c r="YO216" s="222"/>
      <c r="YP216" s="221"/>
      <c r="YQ216" s="220"/>
      <c r="YR216" s="219"/>
      <c r="YS216" s="223"/>
      <c r="YT216" s="219"/>
      <c r="YU216" s="219"/>
      <c r="YV216" s="222"/>
      <c r="YW216" s="221"/>
      <c r="YX216" s="220"/>
      <c r="YY216" s="219"/>
      <c r="YZ216" s="223"/>
      <c r="ZA216" s="219"/>
      <c r="ZB216" s="219"/>
      <c r="ZC216" s="222"/>
      <c r="ZD216" s="221"/>
      <c r="ZE216" s="220"/>
      <c r="ZF216" s="219"/>
      <c r="ZG216" s="223"/>
      <c r="ZH216" s="219"/>
      <c r="ZI216" s="219"/>
      <c r="ZJ216" s="222"/>
      <c r="ZK216" s="221"/>
      <c r="ZL216" s="220"/>
      <c r="ZM216" s="219"/>
      <c r="ZN216" s="223"/>
      <c r="ZO216" s="219"/>
      <c r="ZP216" s="219"/>
      <c r="ZQ216" s="222"/>
      <c r="ZR216" s="221"/>
      <c r="ZS216" s="220"/>
      <c r="ZT216" s="219"/>
      <c r="ZU216" s="223"/>
      <c r="ZV216" s="219"/>
      <c r="ZW216" s="219"/>
      <c r="ZX216" s="222"/>
      <c r="ZY216" s="221"/>
      <c r="ZZ216" s="220"/>
      <c r="AAA216" s="219"/>
      <c r="AAB216" s="223"/>
      <c r="AAC216" s="219"/>
      <c r="AAD216" s="219"/>
      <c r="AAE216" s="222"/>
      <c r="AAF216" s="221"/>
      <c r="AAG216" s="220"/>
      <c r="AAH216" s="219"/>
      <c r="AAI216" s="223"/>
      <c r="AAJ216" s="219"/>
      <c r="AAK216" s="219"/>
      <c r="AAL216" s="222"/>
      <c r="AAM216" s="221"/>
      <c r="AAN216" s="220"/>
      <c r="AAO216" s="219"/>
      <c r="AAP216" s="223"/>
      <c r="AAQ216" s="219"/>
      <c r="AAR216" s="219"/>
      <c r="AAS216" s="222"/>
      <c r="AAT216" s="221"/>
      <c r="AAU216" s="220"/>
      <c r="AAV216" s="219"/>
      <c r="AAW216" s="223"/>
      <c r="AAX216" s="219"/>
      <c r="AAY216" s="219"/>
      <c r="AAZ216" s="222"/>
      <c r="ABA216" s="221"/>
      <c r="ABB216" s="220"/>
      <c r="ABC216" s="219"/>
      <c r="ABD216" s="223"/>
      <c r="ABE216" s="219"/>
      <c r="ABF216" s="219"/>
      <c r="ABG216" s="222"/>
      <c r="ABH216" s="221"/>
      <c r="ABI216" s="220"/>
      <c r="ABJ216" s="219"/>
      <c r="ABK216" s="223"/>
      <c r="ABL216" s="219"/>
      <c r="ABM216" s="219"/>
      <c r="ABN216" s="222"/>
      <c r="ABO216" s="221"/>
      <c r="ABP216" s="220"/>
      <c r="ABQ216" s="219"/>
      <c r="ABR216" s="223"/>
      <c r="ABS216" s="219"/>
      <c r="ABT216" s="219"/>
      <c r="ABU216" s="222"/>
      <c r="ABV216" s="221"/>
      <c r="ABW216" s="220"/>
      <c r="ABX216" s="219"/>
      <c r="ABY216" s="223"/>
      <c r="ABZ216" s="219"/>
      <c r="ACA216" s="219"/>
      <c r="ACB216" s="222"/>
      <c r="ACC216" s="221"/>
      <c r="ACD216" s="220"/>
      <c r="ACE216" s="219"/>
      <c r="ACF216" s="223"/>
      <c r="ACG216" s="219"/>
      <c r="ACH216" s="219"/>
      <c r="ACI216" s="222"/>
      <c r="ACJ216" s="221"/>
      <c r="ACK216" s="220"/>
      <c r="ACL216" s="219"/>
      <c r="ACM216" s="223"/>
      <c r="ACN216" s="219"/>
      <c r="ACO216" s="219"/>
      <c r="ACP216" s="222"/>
      <c r="ACQ216" s="221"/>
      <c r="ACR216" s="220"/>
      <c r="ACS216" s="219"/>
      <c r="ACT216" s="223"/>
      <c r="ACU216" s="219"/>
      <c r="ACV216" s="219"/>
      <c r="ACW216" s="222"/>
      <c r="ACX216" s="221"/>
      <c r="ACY216" s="220"/>
      <c r="ACZ216" s="219"/>
      <c r="ADA216" s="223"/>
      <c r="ADB216" s="219"/>
      <c r="ADC216" s="219"/>
      <c r="ADD216" s="222"/>
      <c r="ADE216" s="221"/>
      <c r="ADF216" s="220"/>
      <c r="ADG216" s="219"/>
      <c r="ADH216" s="223"/>
      <c r="ADI216" s="219"/>
      <c r="ADJ216" s="219"/>
      <c r="ADK216" s="222"/>
      <c r="ADL216" s="221"/>
      <c r="ADM216" s="220"/>
      <c r="ADN216" s="219"/>
      <c r="ADO216" s="223"/>
      <c r="ADP216" s="219"/>
      <c r="ADQ216" s="219"/>
      <c r="ADR216" s="222"/>
      <c r="ADS216" s="221"/>
      <c r="ADT216" s="220"/>
      <c r="ADU216" s="219"/>
      <c r="ADV216" s="223"/>
      <c r="ADW216" s="219"/>
      <c r="ADX216" s="219"/>
      <c r="ADY216" s="222"/>
      <c r="ADZ216" s="221"/>
      <c r="AEA216" s="220"/>
      <c r="AEB216" s="219"/>
      <c r="AEC216" s="223"/>
      <c r="AED216" s="219"/>
      <c r="AEE216" s="219"/>
      <c r="AEF216" s="222"/>
      <c r="AEG216" s="221"/>
      <c r="AEH216" s="220"/>
      <c r="AEI216" s="219"/>
      <c r="AEJ216" s="223"/>
      <c r="AEK216" s="219"/>
      <c r="AEL216" s="219"/>
      <c r="AEM216" s="222"/>
      <c r="AEN216" s="221"/>
      <c r="AEO216" s="220"/>
      <c r="AEP216" s="219"/>
      <c r="AEQ216" s="223"/>
      <c r="AER216" s="219"/>
      <c r="AES216" s="219"/>
      <c r="AET216" s="222"/>
      <c r="AEU216" s="221"/>
      <c r="AEV216" s="220"/>
      <c r="AEW216" s="219"/>
      <c r="AEX216" s="223"/>
      <c r="AEY216" s="219"/>
      <c r="AEZ216" s="219"/>
      <c r="AFA216" s="222"/>
      <c r="AFB216" s="221"/>
      <c r="AFC216" s="220"/>
      <c r="AFD216" s="219"/>
      <c r="AFE216" s="223"/>
      <c r="AFF216" s="219"/>
      <c r="AFG216" s="219"/>
      <c r="AFH216" s="222"/>
      <c r="AFI216" s="221"/>
      <c r="AFJ216" s="220"/>
      <c r="AFK216" s="219"/>
      <c r="AFL216" s="223"/>
      <c r="AFM216" s="219"/>
      <c r="AFN216" s="219"/>
      <c r="AFO216" s="222"/>
      <c r="AFP216" s="221"/>
      <c r="AFQ216" s="220"/>
      <c r="AFR216" s="219"/>
      <c r="AFS216" s="223"/>
      <c r="AFT216" s="219"/>
      <c r="AFU216" s="219"/>
      <c r="AFV216" s="222"/>
      <c r="AFW216" s="221"/>
      <c r="AFX216" s="220"/>
      <c r="AFY216" s="219"/>
      <c r="AFZ216" s="223"/>
      <c r="AGA216" s="219"/>
      <c r="AGB216" s="219"/>
      <c r="AGC216" s="222"/>
      <c r="AGD216" s="221"/>
      <c r="AGE216" s="220"/>
      <c r="AGF216" s="219"/>
      <c r="AGG216" s="223"/>
      <c r="AGH216" s="219"/>
      <c r="AGI216" s="219"/>
      <c r="AGJ216" s="222"/>
      <c r="AGK216" s="221"/>
      <c r="AGL216" s="220"/>
      <c r="AGM216" s="219"/>
      <c r="AGN216" s="223"/>
      <c r="AGO216" s="219"/>
      <c r="AGP216" s="219"/>
      <c r="AGQ216" s="222"/>
      <c r="AGR216" s="221"/>
      <c r="AGS216" s="220"/>
      <c r="AGT216" s="219"/>
      <c r="AGU216" s="223"/>
      <c r="AGV216" s="219"/>
      <c r="AGW216" s="219"/>
      <c r="AGX216" s="222"/>
      <c r="AGY216" s="221"/>
      <c r="AGZ216" s="220"/>
      <c r="AHA216" s="219"/>
      <c r="AHB216" s="223"/>
      <c r="AHC216" s="219"/>
      <c r="AHD216" s="219"/>
      <c r="AHE216" s="222"/>
      <c r="AHF216" s="221"/>
      <c r="AHG216" s="220"/>
      <c r="AHH216" s="219"/>
      <c r="AHI216" s="223"/>
      <c r="AHJ216" s="219"/>
      <c r="AHK216" s="219"/>
      <c r="AHL216" s="222"/>
      <c r="AHM216" s="221"/>
      <c r="AHN216" s="220"/>
      <c r="AHO216" s="219"/>
      <c r="AHP216" s="223"/>
      <c r="AHQ216" s="219"/>
      <c r="AHR216" s="219"/>
      <c r="AHS216" s="222"/>
      <c r="AHT216" s="221"/>
      <c r="AHU216" s="220"/>
      <c r="AHV216" s="219"/>
      <c r="AHW216" s="223"/>
      <c r="AHX216" s="219"/>
      <c r="AHY216" s="219"/>
      <c r="AHZ216" s="222"/>
      <c r="AIA216" s="221"/>
      <c r="AIB216" s="220"/>
      <c r="AIC216" s="219"/>
      <c r="AID216" s="223"/>
      <c r="AIE216" s="219"/>
      <c r="AIF216" s="219"/>
      <c r="AIG216" s="222"/>
      <c r="AIH216" s="221"/>
      <c r="AII216" s="220"/>
      <c r="AIJ216" s="219"/>
      <c r="AIK216" s="223"/>
      <c r="AIL216" s="219"/>
      <c r="AIM216" s="219"/>
      <c r="AIN216" s="222"/>
      <c r="AIO216" s="221"/>
      <c r="AIP216" s="220"/>
      <c r="AIQ216" s="219"/>
      <c r="AIR216" s="223"/>
      <c r="AIS216" s="219"/>
      <c r="AIT216" s="219"/>
      <c r="AIU216" s="222"/>
      <c r="AIV216" s="221"/>
      <c r="AIW216" s="220"/>
      <c r="AIX216" s="219"/>
      <c r="AIY216" s="223"/>
      <c r="AIZ216" s="219"/>
      <c r="AJA216" s="219"/>
      <c r="AJB216" s="222"/>
      <c r="AJC216" s="221"/>
      <c r="AJD216" s="220"/>
      <c r="AJE216" s="219"/>
      <c r="AJF216" s="223"/>
      <c r="AJG216" s="219"/>
      <c r="AJH216" s="219"/>
      <c r="AJI216" s="222"/>
      <c r="AJJ216" s="221"/>
      <c r="AJK216" s="220"/>
      <c r="AJL216" s="219"/>
      <c r="AJM216" s="223"/>
      <c r="AJN216" s="219"/>
      <c r="AJO216" s="219"/>
      <c r="AJP216" s="222"/>
      <c r="AJQ216" s="221"/>
      <c r="AJR216" s="220"/>
      <c r="AJS216" s="219"/>
      <c r="AJT216" s="223"/>
      <c r="AJU216" s="219"/>
      <c r="AJV216" s="219"/>
      <c r="AJW216" s="222"/>
      <c r="AJX216" s="221"/>
      <c r="AJY216" s="220"/>
      <c r="AJZ216" s="219"/>
      <c r="AKA216" s="223"/>
      <c r="AKB216" s="219"/>
      <c r="AKC216" s="219"/>
      <c r="AKD216" s="222"/>
      <c r="AKE216" s="221"/>
      <c r="AKF216" s="220"/>
      <c r="AKG216" s="219"/>
      <c r="AKH216" s="223"/>
      <c r="AKI216" s="219"/>
      <c r="AKJ216" s="219"/>
      <c r="AKK216" s="222"/>
      <c r="AKL216" s="221"/>
      <c r="AKM216" s="220"/>
      <c r="AKN216" s="219"/>
      <c r="AKO216" s="223"/>
      <c r="AKP216" s="219"/>
      <c r="AKQ216" s="219"/>
      <c r="AKR216" s="222"/>
      <c r="AKS216" s="221"/>
      <c r="AKT216" s="220"/>
      <c r="AKU216" s="219"/>
      <c r="AKV216" s="223"/>
      <c r="AKW216" s="219"/>
      <c r="AKX216" s="219"/>
      <c r="AKY216" s="222"/>
      <c r="AKZ216" s="221"/>
      <c r="ALA216" s="220"/>
      <c r="ALB216" s="219"/>
      <c r="ALC216" s="223"/>
      <c r="ALD216" s="219"/>
      <c r="ALE216" s="219"/>
      <c r="ALF216" s="222"/>
      <c r="ALG216" s="221"/>
      <c r="ALH216" s="220"/>
      <c r="ALI216" s="219"/>
      <c r="ALJ216" s="223"/>
      <c r="ALK216" s="219"/>
      <c r="ALL216" s="219"/>
      <c r="ALM216" s="222"/>
      <c r="ALN216" s="221"/>
      <c r="ALO216" s="220"/>
      <c r="ALP216" s="219"/>
      <c r="ALQ216" s="223"/>
      <c r="ALR216" s="219"/>
      <c r="ALS216" s="219"/>
      <c r="ALT216" s="222"/>
      <c r="ALU216" s="221"/>
      <c r="ALV216" s="220"/>
      <c r="ALW216" s="219"/>
      <c r="ALX216" s="223"/>
      <c r="ALY216" s="219"/>
      <c r="ALZ216" s="219"/>
      <c r="AMA216" s="222"/>
      <c r="AMB216" s="221"/>
      <c r="AMC216" s="220"/>
      <c r="AMD216" s="219"/>
      <c r="AME216" s="223"/>
      <c r="AMF216" s="219"/>
      <c r="AMG216" s="219"/>
      <c r="AMH216" s="222"/>
      <c r="AMI216" s="221"/>
      <c r="AMJ216" s="220"/>
      <c r="AMK216" s="219"/>
      <c r="AML216" s="223"/>
      <c r="AMM216" s="219"/>
      <c r="AMN216" s="219"/>
      <c r="AMO216" s="222"/>
      <c r="AMP216" s="221"/>
      <c r="AMQ216" s="220"/>
      <c r="AMR216" s="219"/>
      <c r="AMS216" s="223"/>
      <c r="AMT216" s="219"/>
      <c r="AMU216" s="219"/>
      <c r="AMV216" s="222"/>
      <c r="AMW216" s="221"/>
      <c r="AMX216" s="220"/>
      <c r="AMY216" s="219"/>
      <c r="AMZ216" s="223"/>
      <c r="ANA216" s="219"/>
      <c r="ANB216" s="219"/>
      <c r="ANC216" s="222"/>
      <c r="AND216" s="221"/>
      <c r="ANE216" s="220"/>
      <c r="ANF216" s="219"/>
      <c r="ANG216" s="223"/>
      <c r="ANH216" s="219"/>
      <c r="ANI216" s="219"/>
      <c r="ANJ216" s="222"/>
      <c r="ANK216" s="221"/>
      <c r="ANL216" s="220"/>
      <c r="ANM216" s="219"/>
      <c r="ANN216" s="223"/>
      <c r="ANO216" s="219"/>
      <c r="ANP216" s="219"/>
      <c r="ANQ216" s="222"/>
      <c r="ANR216" s="221"/>
      <c r="ANS216" s="220"/>
      <c r="ANT216" s="219"/>
      <c r="ANU216" s="223"/>
      <c r="ANV216" s="219"/>
      <c r="ANW216" s="219"/>
      <c r="ANX216" s="222"/>
      <c r="ANY216" s="221"/>
      <c r="ANZ216" s="220"/>
      <c r="AOA216" s="219"/>
      <c r="AOB216" s="223"/>
      <c r="AOC216" s="219"/>
      <c r="AOD216" s="219"/>
      <c r="AOE216" s="222"/>
      <c r="AOF216" s="221"/>
      <c r="AOG216" s="220"/>
      <c r="AOH216" s="219"/>
      <c r="AOI216" s="223"/>
      <c r="AOJ216" s="219"/>
      <c r="AOK216" s="219"/>
      <c r="AOL216" s="222"/>
      <c r="AOM216" s="221"/>
      <c r="AON216" s="220"/>
      <c r="AOO216" s="219"/>
      <c r="AOP216" s="223"/>
      <c r="AOQ216" s="219"/>
      <c r="AOR216" s="219"/>
      <c r="AOS216" s="222"/>
      <c r="AOT216" s="221"/>
      <c r="AOU216" s="220"/>
      <c r="AOV216" s="219"/>
      <c r="AOW216" s="223"/>
      <c r="AOX216" s="219"/>
      <c r="AOY216" s="219"/>
      <c r="AOZ216" s="222"/>
      <c r="APA216" s="221"/>
      <c r="APB216" s="220"/>
      <c r="APC216" s="219"/>
      <c r="APD216" s="223"/>
      <c r="APE216" s="219"/>
      <c r="APF216" s="219"/>
      <c r="APG216" s="222"/>
      <c r="APH216" s="221"/>
      <c r="API216" s="220"/>
      <c r="APJ216" s="219"/>
      <c r="APK216" s="223"/>
      <c r="APL216" s="219"/>
      <c r="APM216" s="219"/>
      <c r="APN216" s="222"/>
      <c r="APO216" s="221"/>
      <c r="APP216" s="220"/>
      <c r="APQ216" s="219"/>
      <c r="APR216" s="223"/>
      <c r="APS216" s="219"/>
      <c r="APT216" s="219"/>
      <c r="APU216" s="222"/>
      <c r="APV216" s="221"/>
      <c r="APW216" s="220"/>
      <c r="APX216" s="219"/>
      <c r="APY216" s="223"/>
      <c r="APZ216" s="219"/>
      <c r="AQA216" s="219"/>
      <c r="AQB216" s="222"/>
      <c r="AQC216" s="221"/>
      <c r="AQD216" s="220"/>
      <c r="AQE216" s="219"/>
      <c r="AQF216" s="223"/>
      <c r="AQG216" s="219"/>
      <c r="AQH216" s="219"/>
      <c r="AQI216" s="222"/>
      <c r="AQJ216" s="221"/>
      <c r="AQK216" s="220"/>
      <c r="AQL216" s="219"/>
      <c r="AQM216" s="223"/>
      <c r="AQN216" s="219"/>
      <c r="AQO216" s="219"/>
      <c r="AQP216" s="222"/>
      <c r="AQQ216" s="221"/>
      <c r="AQR216" s="220"/>
      <c r="AQS216" s="219"/>
      <c r="AQT216" s="223"/>
      <c r="AQU216" s="219"/>
      <c r="AQV216" s="219"/>
      <c r="AQW216" s="222"/>
      <c r="AQX216" s="221"/>
      <c r="AQY216" s="220"/>
      <c r="AQZ216" s="219"/>
      <c r="ARA216" s="223"/>
      <c r="ARB216" s="219"/>
      <c r="ARC216" s="219"/>
      <c r="ARD216" s="222"/>
      <c r="ARE216" s="221"/>
      <c r="ARF216" s="220"/>
      <c r="ARG216" s="219"/>
      <c r="ARH216" s="223"/>
      <c r="ARI216" s="219"/>
      <c r="ARJ216" s="219"/>
      <c r="ARK216" s="222"/>
      <c r="ARL216" s="221"/>
      <c r="ARM216" s="220"/>
      <c r="ARN216" s="219"/>
      <c r="ARO216" s="223"/>
      <c r="ARP216" s="219"/>
      <c r="ARQ216" s="219"/>
      <c r="ARR216" s="222"/>
      <c r="ARS216" s="221"/>
      <c r="ART216" s="220"/>
      <c r="ARU216" s="219"/>
      <c r="ARV216" s="223"/>
      <c r="ARW216" s="219"/>
      <c r="ARX216" s="219"/>
      <c r="ARY216" s="222"/>
      <c r="ARZ216" s="221"/>
      <c r="ASA216" s="220"/>
      <c r="ASB216" s="219"/>
      <c r="ASC216" s="223"/>
      <c r="ASD216" s="219"/>
      <c r="ASE216" s="219"/>
      <c r="ASF216" s="222"/>
      <c r="ASG216" s="221"/>
      <c r="ASH216" s="220"/>
      <c r="ASI216" s="219"/>
      <c r="ASJ216" s="223"/>
      <c r="ASK216" s="219"/>
      <c r="ASL216" s="219"/>
      <c r="ASM216" s="222"/>
      <c r="ASN216" s="221"/>
      <c r="ASO216" s="220"/>
      <c r="ASP216" s="219"/>
      <c r="ASQ216" s="223"/>
      <c r="ASR216" s="219"/>
      <c r="ASS216" s="219"/>
      <c r="AST216" s="222"/>
      <c r="ASU216" s="221"/>
      <c r="ASV216" s="220"/>
      <c r="ASW216" s="219"/>
      <c r="ASX216" s="223"/>
      <c r="ASY216" s="219"/>
      <c r="ASZ216" s="219"/>
      <c r="ATA216" s="222"/>
      <c r="ATB216" s="221"/>
      <c r="ATC216" s="220"/>
      <c r="ATD216" s="219"/>
      <c r="ATE216" s="223"/>
      <c r="ATF216" s="219"/>
      <c r="ATG216" s="219"/>
      <c r="ATH216" s="222"/>
      <c r="ATI216" s="221"/>
      <c r="ATJ216" s="220"/>
      <c r="ATK216" s="219"/>
      <c r="ATL216" s="223"/>
      <c r="ATM216" s="219"/>
      <c r="ATN216" s="219"/>
      <c r="ATO216" s="222"/>
      <c r="ATP216" s="221"/>
      <c r="ATQ216" s="220"/>
      <c r="ATR216" s="219"/>
      <c r="ATS216" s="223"/>
      <c r="ATT216" s="219"/>
      <c r="ATU216" s="219"/>
      <c r="ATV216" s="222"/>
      <c r="ATW216" s="221"/>
      <c r="ATX216" s="220"/>
      <c r="ATY216" s="219"/>
      <c r="ATZ216" s="223"/>
      <c r="AUA216" s="219"/>
      <c r="AUB216" s="219"/>
      <c r="AUC216" s="222"/>
      <c r="AUD216" s="221"/>
      <c r="AUE216" s="220"/>
      <c r="AUF216" s="219"/>
      <c r="AUG216" s="223"/>
      <c r="AUH216" s="219"/>
      <c r="AUI216" s="219"/>
      <c r="AUJ216" s="222"/>
      <c r="AUK216" s="221"/>
      <c r="AUL216" s="220"/>
      <c r="AUM216" s="219"/>
      <c r="AUN216" s="223"/>
      <c r="AUO216" s="219"/>
      <c r="AUP216" s="219"/>
      <c r="AUQ216" s="222"/>
      <c r="AUR216" s="221"/>
      <c r="AUS216" s="220"/>
      <c r="AUT216" s="219"/>
      <c r="AUU216" s="223"/>
      <c r="AUV216" s="219"/>
      <c r="AUW216" s="219"/>
      <c r="AUX216" s="222"/>
      <c r="AUY216" s="221"/>
      <c r="AUZ216" s="220"/>
      <c r="AVA216" s="219"/>
      <c r="AVB216" s="223"/>
      <c r="AVC216" s="219"/>
      <c r="AVD216" s="219"/>
      <c r="AVE216" s="222"/>
      <c r="AVF216" s="221"/>
      <c r="AVG216" s="220"/>
      <c r="AVH216" s="219"/>
      <c r="AVI216" s="223"/>
      <c r="AVJ216" s="219"/>
      <c r="AVK216" s="219"/>
      <c r="AVL216" s="222"/>
      <c r="AVM216" s="221"/>
      <c r="AVN216" s="220"/>
      <c r="AVO216" s="219"/>
      <c r="AVP216" s="223"/>
      <c r="AVQ216" s="219"/>
      <c r="AVR216" s="219"/>
      <c r="AVS216" s="222"/>
      <c r="AVT216" s="221"/>
      <c r="AVU216" s="220"/>
      <c r="AVV216" s="219"/>
      <c r="AVW216" s="223"/>
      <c r="AVX216" s="219"/>
      <c r="AVY216" s="219"/>
      <c r="AVZ216" s="222"/>
      <c r="AWA216" s="221"/>
      <c r="AWB216" s="220"/>
      <c r="AWC216" s="219"/>
      <c r="AWD216" s="223"/>
      <c r="AWE216" s="219"/>
      <c r="AWF216" s="219"/>
      <c r="AWG216" s="222"/>
      <c r="AWH216" s="221"/>
      <c r="AWI216" s="220"/>
      <c r="AWJ216" s="219"/>
      <c r="AWK216" s="223"/>
      <c r="AWL216" s="219"/>
      <c r="AWM216" s="219"/>
      <c r="AWN216" s="222"/>
      <c r="AWO216" s="221"/>
      <c r="AWP216" s="220"/>
      <c r="AWQ216" s="219"/>
      <c r="AWR216" s="223"/>
      <c r="AWS216" s="219"/>
      <c r="AWT216" s="219"/>
      <c r="AWU216" s="222"/>
      <c r="AWV216" s="221"/>
      <c r="AWW216" s="220"/>
      <c r="AWX216" s="219"/>
      <c r="AWY216" s="223"/>
      <c r="AWZ216" s="219"/>
      <c r="AXA216" s="219"/>
      <c r="AXB216" s="222"/>
      <c r="AXC216" s="221"/>
      <c r="AXD216" s="220"/>
      <c r="AXE216" s="219"/>
      <c r="AXF216" s="223"/>
      <c r="AXG216" s="219"/>
      <c r="AXH216" s="219"/>
      <c r="AXI216" s="222"/>
      <c r="AXJ216" s="221"/>
      <c r="AXK216" s="220"/>
      <c r="AXL216" s="219"/>
      <c r="AXM216" s="223"/>
      <c r="AXN216" s="219"/>
      <c r="AXO216" s="219"/>
      <c r="AXP216" s="222"/>
      <c r="AXQ216" s="221"/>
      <c r="AXR216" s="220"/>
      <c r="AXS216" s="219"/>
      <c r="AXT216" s="223"/>
      <c r="AXU216" s="219"/>
      <c r="AXV216" s="219"/>
      <c r="AXW216" s="222"/>
      <c r="AXX216" s="221"/>
      <c r="AXY216" s="220"/>
      <c r="AXZ216" s="219"/>
      <c r="AYA216" s="223"/>
      <c r="AYB216" s="219"/>
      <c r="AYC216" s="219"/>
      <c r="AYD216" s="222"/>
      <c r="AYE216" s="221"/>
      <c r="AYF216" s="220"/>
      <c r="AYG216" s="219"/>
      <c r="AYH216" s="223"/>
      <c r="AYI216" s="219"/>
      <c r="AYJ216" s="219"/>
      <c r="AYK216" s="222"/>
      <c r="AYL216" s="221"/>
      <c r="AYM216" s="220"/>
      <c r="AYN216" s="219"/>
      <c r="AYO216" s="223"/>
      <c r="AYP216" s="219"/>
      <c r="AYQ216" s="219"/>
      <c r="AYR216" s="222"/>
      <c r="AYS216" s="221"/>
      <c r="AYT216" s="220"/>
      <c r="AYU216" s="219"/>
      <c r="AYV216" s="223"/>
      <c r="AYW216" s="219"/>
      <c r="AYX216" s="219"/>
      <c r="AYY216" s="222"/>
      <c r="AYZ216" s="221"/>
      <c r="AZA216" s="220"/>
      <c r="AZB216" s="219"/>
      <c r="AZC216" s="223"/>
      <c r="AZD216" s="219"/>
      <c r="AZE216" s="219"/>
      <c r="AZF216" s="222"/>
      <c r="AZG216" s="221"/>
      <c r="AZH216" s="220"/>
      <c r="AZI216" s="219"/>
      <c r="AZJ216" s="223"/>
      <c r="AZK216" s="219"/>
      <c r="AZL216" s="219"/>
      <c r="AZM216" s="222"/>
      <c r="AZN216" s="221"/>
      <c r="AZO216" s="220"/>
      <c r="AZP216" s="219"/>
      <c r="AZQ216" s="223"/>
      <c r="AZR216" s="219"/>
      <c r="AZS216" s="219"/>
      <c r="AZT216" s="222"/>
      <c r="AZU216" s="221"/>
      <c r="AZV216" s="220"/>
      <c r="AZW216" s="219"/>
      <c r="AZX216" s="223"/>
      <c r="AZY216" s="219"/>
      <c r="AZZ216" s="219"/>
      <c r="BAA216" s="222"/>
      <c r="BAB216" s="221"/>
      <c r="BAC216" s="220"/>
      <c r="BAD216" s="219"/>
      <c r="BAE216" s="223"/>
      <c r="BAF216" s="219"/>
      <c r="BAG216" s="219"/>
      <c r="BAH216" s="222"/>
      <c r="BAI216" s="221"/>
      <c r="BAJ216" s="220"/>
      <c r="BAK216" s="219"/>
      <c r="BAL216" s="223"/>
      <c r="BAM216" s="219"/>
      <c r="BAN216" s="219"/>
      <c r="BAO216" s="222"/>
      <c r="BAP216" s="221"/>
      <c r="BAQ216" s="220"/>
      <c r="BAR216" s="219"/>
      <c r="BAS216" s="223"/>
      <c r="BAT216" s="219"/>
      <c r="BAU216" s="219"/>
      <c r="BAV216" s="222"/>
      <c r="BAW216" s="221"/>
      <c r="BAX216" s="220"/>
      <c r="BAY216" s="219"/>
      <c r="BAZ216" s="223"/>
      <c r="BBA216" s="219"/>
      <c r="BBB216" s="219"/>
      <c r="BBC216" s="222"/>
      <c r="BBD216" s="221"/>
      <c r="BBE216" s="220"/>
      <c r="BBF216" s="219"/>
      <c r="BBG216" s="223"/>
      <c r="BBH216" s="219"/>
      <c r="BBI216" s="219"/>
      <c r="BBJ216" s="222"/>
      <c r="BBK216" s="221"/>
      <c r="BBL216" s="220"/>
      <c r="BBM216" s="219"/>
      <c r="BBN216" s="223"/>
      <c r="BBO216" s="219"/>
      <c r="BBP216" s="219"/>
      <c r="BBQ216" s="222"/>
      <c r="BBR216" s="221"/>
      <c r="BBS216" s="220"/>
      <c r="BBT216" s="219"/>
      <c r="BBU216" s="223"/>
      <c r="BBV216" s="219"/>
      <c r="BBW216" s="219"/>
      <c r="BBX216" s="222"/>
      <c r="BBY216" s="221"/>
      <c r="BBZ216" s="220"/>
      <c r="BCA216" s="219"/>
      <c r="BCB216" s="223"/>
      <c r="BCC216" s="219"/>
      <c r="BCD216" s="219"/>
      <c r="BCE216" s="222"/>
      <c r="BCF216" s="221"/>
      <c r="BCG216" s="220"/>
      <c r="BCH216" s="219"/>
      <c r="BCI216" s="223"/>
      <c r="BCJ216" s="219"/>
      <c r="BCK216" s="219"/>
      <c r="BCL216" s="222"/>
      <c r="BCM216" s="221"/>
      <c r="BCN216" s="220"/>
      <c r="BCO216" s="219"/>
      <c r="BCP216" s="223"/>
      <c r="BCQ216" s="219"/>
      <c r="BCR216" s="219"/>
      <c r="BCS216" s="222"/>
      <c r="BCT216" s="221"/>
      <c r="BCU216" s="220"/>
      <c r="BCV216" s="219"/>
      <c r="BCW216" s="223"/>
      <c r="BCX216" s="219"/>
      <c r="BCY216" s="219"/>
      <c r="BCZ216" s="222"/>
      <c r="BDA216" s="221"/>
      <c r="BDB216" s="220"/>
      <c r="BDC216" s="219"/>
      <c r="BDD216" s="223"/>
      <c r="BDE216" s="219"/>
      <c r="BDF216" s="219"/>
      <c r="BDG216" s="222"/>
      <c r="BDH216" s="221"/>
      <c r="BDI216" s="220"/>
      <c r="BDJ216" s="219"/>
      <c r="BDK216" s="223"/>
      <c r="BDL216" s="219"/>
      <c r="BDM216" s="219"/>
      <c r="BDN216" s="222"/>
      <c r="BDO216" s="221"/>
      <c r="BDP216" s="220"/>
      <c r="BDQ216" s="219"/>
      <c r="BDR216" s="223"/>
      <c r="BDS216" s="219"/>
      <c r="BDT216" s="219"/>
      <c r="BDU216" s="222"/>
      <c r="BDV216" s="221"/>
      <c r="BDW216" s="220"/>
      <c r="BDX216" s="219"/>
      <c r="BDY216" s="223"/>
      <c r="BDZ216" s="219"/>
      <c r="BEA216" s="219"/>
      <c r="BEB216" s="222"/>
      <c r="BEC216" s="221"/>
      <c r="BED216" s="220"/>
      <c r="BEE216" s="219"/>
      <c r="BEF216" s="223"/>
      <c r="BEG216" s="219"/>
      <c r="BEH216" s="219"/>
      <c r="BEI216" s="222"/>
      <c r="BEJ216" s="221"/>
      <c r="BEK216" s="220"/>
      <c r="BEL216" s="219"/>
      <c r="BEM216" s="223"/>
      <c r="BEN216" s="219"/>
      <c r="BEO216" s="219"/>
      <c r="BEP216" s="222"/>
      <c r="BEQ216" s="221"/>
      <c r="BER216" s="220"/>
      <c r="BES216" s="219"/>
      <c r="BET216" s="223"/>
      <c r="BEU216" s="219"/>
      <c r="BEV216" s="219"/>
      <c r="BEW216" s="222"/>
      <c r="BEX216" s="221"/>
      <c r="BEY216" s="220"/>
      <c r="BEZ216" s="219"/>
      <c r="BFA216" s="223"/>
      <c r="BFB216" s="219"/>
      <c r="BFC216" s="219"/>
      <c r="BFD216" s="222"/>
      <c r="BFE216" s="221"/>
      <c r="BFF216" s="220"/>
      <c r="BFG216" s="219"/>
      <c r="BFH216" s="223"/>
      <c r="BFI216" s="219"/>
      <c r="BFJ216" s="219"/>
      <c r="BFK216" s="222"/>
      <c r="BFL216" s="221"/>
      <c r="BFM216" s="220"/>
      <c r="BFN216" s="219"/>
      <c r="BFO216" s="223"/>
      <c r="BFP216" s="219"/>
      <c r="BFQ216" s="219"/>
      <c r="BFR216" s="222"/>
      <c r="BFS216" s="221"/>
      <c r="BFT216" s="220"/>
      <c r="BFU216" s="219"/>
      <c r="BFV216" s="223"/>
      <c r="BFW216" s="219"/>
      <c r="BFX216" s="219"/>
      <c r="BFY216" s="222"/>
      <c r="BFZ216" s="221"/>
      <c r="BGA216" s="220"/>
      <c r="BGB216" s="219"/>
      <c r="BGC216" s="223"/>
      <c r="BGD216" s="219"/>
      <c r="BGE216" s="219"/>
      <c r="BGF216" s="222"/>
      <c r="BGG216" s="221"/>
      <c r="BGH216" s="220"/>
      <c r="BGI216" s="219"/>
      <c r="BGJ216" s="223"/>
      <c r="BGK216" s="219"/>
      <c r="BGL216" s="219"/>
      <c r="BGM216" s="222"/>
      <c r="BGN216" s="221"/>
      <c r="BGO216" s="220"/>
      <c r="BGP216" s="219"/>
      <c r="BGQ216" s="223"/>
      <c r="BGR216" s="219"/>
      <c r="BGS216" s="219"/>
      <c r="BGT216" s="222"/>
      <c r="BGU216" s="221"/>
      <c r="BGV216" s="220"/>
      <c r="BGW216" s="219"/>
      <c r="BGX216" s="223"/>
      <c r="BGY216" s="219"/>
      <c r="BGZ216" s="219"/>
      <c r="BHA216" s="222"/>
      <c r="BHB216" s="221"/>
      <c r="BHC216" s="220"/>
      <c r="BHD216" s="219"/>
      <c r="BHE216" s="223"/>
      <c r="BHF216" s="219"/>
      <c r="BHG216" s="219"/>
      <c r="BHH216" s="222"/>
      <c r="BHI216" s="221"/>
      <c r="BHJ216" s="220"/>
      <c r="BHK216" s="219"/>
      <c r="BHL216" s="223"/>
      <c r="BHM216" s="219"/>
      <c r="BHN216" s="219"/>
      <c r="BHO216" s="222"/>
      <c r="BHP216" s="221"/>
      <c r="BHQ216" s="220"/>
      <c r="BHR216" s="219"/>
      <c r="BHS216" s="223"/>
      <c r="BHT216" s="219"/>
      <c r="BHU216" s="219"/>
      <c r="BHV216" s="222"/>
      <c r="BHW216" s="221"/>
      <c r="BHX216" s="220"/>
      <c r="BHY216" s="219"/>
      <c r="BHZ216" s="223"/>
      <c r="BIA216" s="219"/>
      <c r="BIB216" s="219"/>
      <c r="BIC216" s="222"/>
      <c r="BID216" s="221"/>
      <c r="BIE216" s="220"/>
      <c r="BIF216" s="219"/>
      <c r="BIG216" s="223"/>
      <c r="BIH216" s="219"/>
      <c r="BII216" s="219"/>
      <c r="BIJ216" s="222"/>
      <c r="BIK216" s="221"/>
      <c r="BIL216" s="220"/>
      <c r="BIM216" s="219"/>
      <c r="BIN216" s="223"/>
      <c r="BIO216" s="219"/>
      <c r="BIP216" s="219"/>
      <c r="BIQ216" s="222"/>
      <c r="BIR216" s="221"/>
      <c r="BIS216" s="220"/>
      <c r="BIT216" s="219"/>
      <c r="BIU216" s="223"/>
      <c r="BIV216" s="219"/>
      <c r="BIW216" s="219"/>
      <c r="BIX216" s="222"/>
      <c r="BIY216" s="221"/>
      <c r="BIZ216" s="220"/>
      <c r="BJA216" s="219"/>
      <c r="BJB216" s="223"/>
      <c r="BJC216" s="219"/>
      <c r="BJD216" s="219"/>
      <c r="BJE216" s="222"/>
      <c r="BJF216" s="221"/>
      <c r="BJG216" s="220"/>
      <c r="BJH216" s="219"/>
      <c r="BJI216" s="223"/>
      <c r="BJJ216" s="219"/>
      <c r="BJK216" s="219"/>
      <c r="BJL216" s="222"/>
      <c r="BJM216" s="221"/>
      <c r="BJN216" s="220"/>
      <c r="BJO216" s="219"/>
      <c r="BJP216" s="223"/>
      <c r="BJQ216" s="219"/>
      <c r="BJR216" s="219"/>
      <c r="BJS216" s="222"/>
      <c r="BJT216" s="221"/>
      <c r="BJU216" s="220"/>
      <c r="BJV216" s="219"/>
      <c r="BJW216" s="223"/>
      <c r="BJX216" s="219"/>
      <c r="BJY216" s="219"/>
      <c r="BJZ216" s="222"/>
      <c r="BKA216" s="221"/>
      <c r="BKB216" s="220"/>
      <c r="BKC216" s="219"/>
      <c r="BKD216" s="223"/>
      <c r="BKE216" s="219"/>
      <c r="BKF216" s="219"/>
      <c r="BKG216" s="222"/>
      <c r="BKH216" s="221"/>
      <c r="BKI216" s="220"/>
      <c r="BKJ216" s="219"/>
      <c r="BKK216" s="223"/>
      <c r="BKL216" s="219"/>
      <c r="BKM216" s="219"/>
      <c r="BKN216" s="222"/>
      <c r="BKO216" s="221"/>
      <c r="BKP216" s="220"/>
      <c r="BKQ216" s="219"/>
      <c r="BKR216" s="223"/>
      <c r="BKS216" s="219"/>
      <c r="BKT216" s="219"/>
      <c r="BKU216" s="222"/>
      <c r="BKV216" s="221"/>
      <c r="BKW216" s="220"/>
      <c r="BKX216" s="219"/>
      <c r="BKY216" s="223"/>
      <c r="BKZ216" s="219"/>
      <c r="BLA216" s="219"/>
      <c r="BLB216" s="222"/>
      <c r="BLC216" s="221"/>
      <c r="BLD216" s="220"/>
      <c r="BLE216" s="219"/>
      <c r="BLF216" s="223"/>
      <c r="BLG216" s="219"/>
      <c r="BLH216" s="219"/>
      <c r="BLI216" s="222"/>
      <c r="BLJ216" s="221"/>
      <c r="BLK216" s="220"/>
      <c r="BLL216" s="219"/>
      <c r="BLM216" s="223"/>
      <c r="BLN216" s="219"/>
      <c r="BLO216" s="219"/>
      <c r="BLP216" s="222"/>
      <c r="BLQ216" s="221"/>
      <c r="BLR216" s="220"/>
      <c r="BLS216" s="219"/>
      <c r="BLT216" s="223"/>
      <c r="BLU216" s="219"/>
      <c r="BLV216" s="219"/>
      <c r="BLW216" s="222"/>
      <c r="BLX216" s="221"/>
      <c r="BLY216" s="220"/>
      <c r="BLZ216" s="219"/>
      <c r="BMA216" s="223"/>
      <c r="BMB216" s="219"/>
      <c r="BMC216" s="219"/>
      <c r="BMD216" s="222"/>
      <c r="BME216" s="221"/>
      <c r="BMF216" s="220"/>
      <c r="BMG216" s="219"/>
      <c r="BMH216" s="223"/>
      <c r="BMI216" s="219"/>
      <c r="BMJ216" s="219"/>
      <c r="BMK216" s="222"/>
      <c r="BML216" s="221"/>
      <c r="BMM216" s="220"/>
      <c r="BMN216" s="219"/>
      <c r="BMO216" s="223"/>
      <c r="BMP216" s="219"/>
      <c r="BMQ216" s="219"/>
      <c r="BMR216" s="222"/>
      <c r="BMS216" s="221"/>
      <c r="BMT216" s="220"/>
      <c r="BMU216" s="219"/>
      <c r="BMV216" s="223"/>
      <c r="BMW216" s="219"/>
      <c r="BMX216" s="219"/>
      <c r="BMY216" s="222"/>
      <c r="BMZ216" s="221"/>
      <c r="BNA216" s="220"/>
      <c r="BNB216" s="219"/>
      <c r="BNC216" s="223"/>
      <c r="BND216" s="219"/>
      <c r="BNE216" s="219"/>
      <c r="BNF216" s="222"/>
      <c r="BNG216" s="221"/>
      <c r="BNH216" s="220"/>
      <c r="BNI216" s="219"/>
      <c r="BNJ216" s="223"/>
      <c r="BNK216" s="219"/>
      <c r="BNL216" s="219"/>
      <c r="BNM216" s="222"/>
      <c r="BNN216" s="221"/>
      <c r="BNO216" s="220"/>
      <c r="BNP216" s="219"/>
      <c r="BNQ216" s="223"/>
      <c r="BNR216" s="219"/>
      <c r="BNS216" s="219"/>
      <c r="BNT216" s="222"/>
      <c r="BNU216" s="221"/>
      <c r="BNV216" s="220"/>
      <c r="BNW216" s="219"/>
      <c r="BNX216" s="223"/>
      <c r="BNY216" s="219"/>
      <c r="BNZ216" s="219"/>
      <c r="BOA216" s="222"/>
      <c r="BOB216" s="221"/>
      <c r="BOC216" s="220"/>
      <c r="BOD216" s="219"/>
      <c r="BOE216" s="223"/>
      <c r="BOF216" s="219"/>
      <c r="BOG216" s="219"/>
      <c r="BOH216" s="222"/>
      <c r="BOI216" s="221"/>
      <c r="BOJ216" s="220"/>
      <c r="BOK216" s="219"/>
      <c r="BOL216" s="223"/>
      <c r="BOM216" s="219"/>
      <c r="BON216" s="219"/>
      <c r="BOO216" s="222"/>
      <c r="BOP216" s="221"/>
      <c r="BOQ216" s="220"/>
      <c r="BOR216" s="219"/>
      <c r="BOS216" s="223"/>
      <c r="BOT216" s="219"/>
      <c r="BOU216" s="219"/>
      <c r="BOV216" s="222"/>
      <c r="BOW216" s="221"/>
      <c r="BOX216" s="220"/>
      <c r="BOY216" s="219"/>
      <c r="BOZ216" s="223"/>
      <c r="BPA216" s="219"/>
      <c r="BPB216" s="219"/>
      <c r="BPC216" s="222"/>
      <c r="BPD216" s="221"/>
      <c r="BPE216" s="220"/>
      <c r="BPF216" s="219"/>
      <c r="BPG216" s="223"/>
      <c r="BPH216" s="219"/>
      <c r="BPI216" s="219"/>
      <c r="BPJ216" s="222"/>
      <c r="BPK216" s="221"/>
      <c r="BPL216" s="220"/>
      <c r="BPM216" s="219"/>
      <c r="BPN216" s="223"/>
      <c r="BPO216" s="219"/>
      <c r="BPP216" s="219"/>
      <c r="BPQ216" s="222"/>
      <c r="BPR216" s="221"/>
      <c r="BPS216" s="220"/>
      <c r="BPT216" s="219"/>
      <c r="BPU216" s="223"/>
      <c r="BPV216" s="219"/>
      <c r="BPW216" s="219"/>
      <c r="BPX216" s="222"/>
      <c r="BPY216" s="221"/>
      <c r="BPZ216" s="220"/>
      <c r="BQA216" s="219"/>
      <c r="BQB216" s="223"/>
      <c r="BQC216" s="219"/>
      <c r="BQD216" s="219"/>
      <c r="BQE216" s="222"/>
      <c r="BQF216" s="221"/>
      <c r="BQG216" s="220"/>
      <c r="BQH216" s="219"/>
      <c r="BQI216" s="223"/>
      <c r="BQJ216" s="219"/>
      <c r="BQK216" s="219"/>
      <c r="BQL216" s="222"/>
      <c r="BQM216" s="221"/>
      <c r="BQN216" s="220"/>
      <c r="BQO216" s="219"/>
      <c r="BQP216" s="223"/>
      <c r="BQQ216" s="219"/>
      <c r="BQR216" s="219"/>
      <c r="BQS216" s="222"/>
      <c r="BQT216" s="221"/>
      <c r="BQU216" s="220"/>
      <c r="BQV216" s="219"/>
      <c r="BQW216" s="223"/>
      <c r="BQX216" s="219"/>
      <c r="BQY216" s="219"/>
      <c r="BQZ216" s="222"/>
      <c r="BRA216" s="221"/>
      <c r="BRB216" s="220"/>
      <c r="BRC216" s="219"/>
      <c r="BRD216" s="223"/>
      <c r="BRE216" s="219"/>
      <c r="BRF216" s="219"/>
      <c r="BRG216" s="222"/>
      <c r="BRH216" s="221"/>
      <c r="BRI216" s="220"/>
      <c r="BRJ216" s="219"/>
      <c r="BRK216" s="223"/>
      <c r="BRL216" s="219"/>
      <c r="BRM216" s="219"/>
      <c r="BRN216" s="222"/>
      <c r="BRO216" s="221"/>
      <c r="BRP216" s="220"/>
      <c r="BRQ216" s="219"/>
      <c r="BRR216" s="223"/>
      <c r="BRS216" s="219"/>
      <c r="BRT216" s="219"/>
      <c r="BRU216" s="222"/>
      <c r="BRV216" s="221"/>
      <c r="BRW216" s="220"/>
      <c r="BRX216" s="219"/>
      <c r="BRY216" s="223"/>
      <c r="BRZ216" s="219"/>
      <c r="BSA216" s="219"/>
      <c r="BSB216" s="222"/>
      <c r="BSC216" s="221"/>
      <c r="BSD216" s="220"/>
      <c r="BSE216" s="219"/>
      <c r="BSF216" s="223"/>
      <c r="BSG216" s="219"/>
      <c r="BSH216" s="219"/>
      <c r="BSI216" s="222"/>
      <c r="BSJ216" s="221"/>
      <c r="BSK216" s="220"/>
      <c r="BSL216" s="219"/>
      <c r="BSM216" s="223"/>
      <c r="BSN216" s="219"/>
      <c r="BSO216" s="219"/>
      <c r="BSP216" s="222"/>
      <c r="BSQ216" s="221"/>
      <c r="BSR216" s="220"/>
      <c r="BSS216" s="219"/>
      <c r="BST216" s="223"/>
      <c r="BSU216" s="219"/>
      <c r="BSV216" s="219"/>
      <c r="BSW216" s="222"/>
      <c r="BSX216" s="221"/>
      <c r="BSY216" s="220"/>
      <c r="BSZ216" s="219"/>
      <c r="BTA216" s="223"/>
      <c r="BTB216" s="219"/>
      <c r="BTC216" s="219"/>
      <c r="BTD216" s="222"/>
      <c r="BTE216" s="221"/>
      <c r="BTF216" s="220"/>
      <c r="BTG216" s="219"/>
      <c r="BTH216" s="223"/>
      <c r="BTI216" s="219"/>
      <c r="BTJ216" s="219"/>
      <c r="BTK216" s="222"/>
      <c r="BTL216" s="221"/>
      <c r="BTM216" s="220"/>
      <c r="BTN216" s="219"/>
      <c r="BTO216" s="223"/>
      <c r="BTP216" s="219"/>
      <c r="BTQ216" s="219"/>
      <c r="BTR216" s="222"/>
      <c r="BTS216" s="221"/>
      <c r="BTT216" s="220"/>
      <c r="BTU216" s="219"/>
      <c r="BTV216" s="223"/>
      <c r="BTW216" s="219"/>
      <c r="BTX216" s="219"/>
      <c r="BTY216" s="222"/>
      <c r="BTZ216" s="221"/>
      <c r="BUA216" s="220"/>
      <c r="BUB216" s="219"/>
      <c r="BUC216" s="223"/>
      <c r="BUD216" s="219"/>
      <c r="BUE216" s="219"/>
      <c r="BUF216" s="222"/>
      <c r="BUG216" s="221"/>
      <c r="BUH216" s="220"/>
      <c r="BUI216" s="219"/>
      <c r="BUJ216" s="223"/>
      <c r="BUK216" s="219"/>
      <c r="BUL216" s="219"/>
      <c r="BUM216" s="222"/>
      <c r="BUN216" s="221"/>
      <c r="BUO216" s="220"/>
      <c r="BUP216" s="219"/>
      <c r="BUQ216" s="223"/>
      <c r="BUR216" s="219"/>
      <c r="BUS216" s="219"/>
      <c r="BUT216" s="222"/>
      <c r="BUU216" s="221"/>
      <c r="BUV216" s="220"/>
      <c r="BUW216" s="219"/>
      <c r="BUX216" s="223"/>
      <c r="BUY216" s="219"/>
      <c r="BUZ216" s="219"/>
      <c r="BVA216" s="222"/>
      <c r="BVB216" s="221"/>
      <c r="BVC216" s="220"/>
      <c r="BVD216" s="219"/>
      <c r="BVE216" s="223"/>
      <c r="BVF216" s="219"/>
      <c r="BVG216" s="219"/>
      <c r="BVH216" s="222"/>
      <c r="BVI216" s="221"/>
      <c r="BVJ216" s="220"/>
      <c r="BVK216" s="219"/>
      <c r="BVL216" s="223"/>
      <c r="BVM216" s="219"/>
      <c r="BVN216" s="219"/>
      <c r="BVO216" s="222"/>
      <c r="BVP216" s="221"/>
      <c r="BVQ216" s="220"/>
      <c r="BVR216" s="219"/>
      <c r="BVS216" s="223"/>
      <c r="BVT216" s="219"/>
      <c r="BVU216" s="219"/>
      <c r="BVV216" s="222"/>
      <c r="BVW216" s="221"/>
      <c r="BVX216" s="220"/>
      <c r="BVY216" s="219"/>
      <c r="BVZ216" s="223"/>
      <c r="BWA216" s="219"/>
      <c r="BWB216" s="219"/>
      <c r="BWC216" s="222"/>
      <c r="BWD216" s="221"/>
      <c r="BWE216" s="220"/>
      <c r="BWF216" s="219"/>
      <c r="BWG216" s="223"/>
      <c r="BWH216" s="219"/>
      <c r="BWI216" s="219"/>
      <c r="BWJ216" s="222"/>
      <c r="BWK216" s="221"/>
      <c r="BWL216" s="220"/>
      <c r="BWM216" s="219"/>
      <c r="BWN216" s="223"/>
      <c r="BWO216" s="219"/>
      <c r="BWP216" s="219"/>
      <c r="BWQ216" s="222"/>
      <c r="BWR216" s="221"/>
      <c r="BWS216" s="220"/>
      <c r="BWT216" s="219"/>
      <c r="BWU216" s="223"/>
      <c r="BWV216" s="219"/>
      <c r="BWW216" s="219"/>
      <c r="BWX216" s="222"/>
      <c r="BWY216" s="221"/>
      <c r="BWZ216" s="220"/>
      <c r="BXA216" s="219"/>
      <c r="BXB216" s="223"/>
      <c r="BXC216" s="219"/>
      <c r="BXD216" s="219"/>
      <c r="BXE216" s="222"/>
      <c r="BXF216" s="221"/>
      <c r="BXG216" s="220"/>
      <c r="BXH216" s="219"/>
      <c r="BXI216" s="223"/>
      <c r="BXJ216" s="219"/>
      <c r="BXK216" s="219"/>
      <c r="BXL216" s="222"/>
      <c r="BXM216" s="221"/>
      <c r="BXN216" s="220"/>
      <c r="BXO216" s="219"/>
      <c r="BXP216" s="223"/>
      <c r="BXQ216" s="219"/>
      <c r="BXR216" s="219"/>
      <c r="BXS216" s="222"/>
      <c r="BXT216" s="221"/>
      <c r="BXU216" s="220"/>
      <c r="BXV216" s="219"/>
      <c r="BXW216" s="223"/>
      <c r="BXX216" s="219"/>
      <c r="BXY216" s="219"/>
      <c r="BXZ216" s="222"/>
      <c r="BYA216" s="221"/>
      <c r="BYB216" s="220"/>
      <c r="BYC216" s="219"/>
      <c r="BYD216" s="223"/>
      <c r="BYE216" s="219"/>
      <c r="BYF216" s="219"/>
      <c r="BYG216" s="222"/>
      <c r="BYH216" s="221"/>
      <c r="BYI216" s="220"/>
      <c r="BYJ216" s="219"/>
      <c r="BYK216" s="223"/>
      <c r="BYL216" s="219"/>
      <c r="BYM216" s="219"/>
      <c r="BYN216" s="222"/>
      <c r="BYO216" s="221"/>
      <c r="BYP216" s="220"/>
      <c r="BYQ216" s="219"/>
      <c r="BYR216" s="223"/>
      <c r="BYS216" s="219"/>
      <c r="BYT216" s="219"/>
      <c r="BYU216" s="222"/>
      <c r="BYV216" s="221"/>
      <c r="BYW216" s="220"/>
      <c r="BYX216" s="219"/>
      <c r="BYY216" s="223"/>
      <c r="BYZ216" s="219"/>
      <c r="BZA216" s="219"/>
      <c r="BZB216" s="222"/>
      <c r="BZC216" s="221"/>
      <c r="BZD216" s="220"/>
      <c r="BZE216" s="219"/>
      <c r="BZF216" s="223"/>
      <c r="BZG216" s="219"/>
      <c r="BZH216" s="219"/>
      <c r="BZI216" s="222"/>
      <c r="BZJ216" s="221"/>
      <c r="BZK216" s="220"/>
      <c r="BZL216" s="219"/>
      <c r="BZM216" s="223"/>
      <c r="BZN216" s="219"/>
      <c r="BZO216" s="219"/>
      <c r="BZP216" s="222"/>
      <c r="BZQ216" s="221"/>
      <c r="BZR216" s="220"/>
      <c r="BZS216" s="219"/>
      <c r="BZT216" s="223"/>
      <c r="BZU216" s="219"/>
      <c r="BZV216" s="219"/>
      <c r="BZW216" s="222"/>
      <c r="BZX216" s="221"/>
      <c r="BZY216" s="220"/>
      <c r="BZZ216" s="219"/>
      <c r="CAA216" s="223"/>
      <c r="CAB216" s="219"/>
      <c r="CAC216" s="219"/>
      <c r="CAD216" s="222"/>
      <c r="CAE216" s="221"/>
      <c r="CAF216" s="220"/>
      <c r="CAG216" s="219"/>
      <c r="CAH216" s="223"/>
      <c r="CAI216" s="219"/>
      <c r="CAJ216" s="219"/>
      <c r="CAK216" s="222"/>
      <c r="CAL216" s="221"/>
      <c r="CAM216" s="220"/>
      <c r="CAN216" s="219"/>
      <c r="CAO216" s="223"/>
      <c r="CAP216" s="219"/>
      <c r="CAQ216" s="219"/>
      <c r="CAR216" s="222"/>
      <c r="CAS216" s="221"/>
      <c r="CAT216" s="220"/>
      <c r="CAU216" s="219"/>
      <c r="CAV216" s="223"/>
      <c r="CAW216" s="219"/>
      <c r="CAX216" s="219"/>
      <c r="CAY216" s="222"/>
      <c r="CAZ216" s="221"/>
      <c r="CBA216" s="220"/>
      <c r="CBB216" s="219"/>
      <c r="CBC216" s="223"/>
      <c r="CBD216" s="219"/>
      <c r="CBE216" s="219"/>
      <c r="CBF216" s="222"/>
      <c r="CBG216" s="221"/>
      <c r="CBH216" s="220"/>
      <c r="CBI216" s="219"/>
      <c r="CBJ216" s="223"/>
      <c r="CBK216" s="219"/>
      <c r="CBL216" s="219"/>
      <c r="CBM216" s="222"/>
      <c r="CBN216" s="221"/>
      <c r="CBO216" s="220"/>
      <c r="CBP216" s="219"/>
      <c r="CBQ216" s="223"/>
      <c r="CBR216" s="219"/>
      <c r="CBS216" s="219"/>
      <c r="CBT216" s="222"/>
      <c r="CBU216" s="221"/>
      <c r="CBV216" s="220"/>
      <c r="CBW216" s="219"/>
      <c r="CBX216" s="223"/>
      <c r="CBY216" s="219"/>
      <c r="CBZ216" s="219"/>
      <c r="CCA216" s="222"/>
      <c r="CCB216" s="221"/>
      <c r="CCC216" s="220"/>
      <c r="CCD216" s="219"/>
      <c r="CCE216" s="223"/>
      <c r="CCF216" s="219"/>
      <c r="CCG216" s="219"/>
      <c r="CCH216" s="222"/>
      <c r="CCI216" s="221"/>
      <c r="CCJ216" s="220"/>
      <c r="CCK216" s="219"/>
      <c r="CCL216" s="223"/>
      <c r="CCM216" s="219"/>
      <c r="CCN216" s="219"/>
      <c r="CCO216" s="222"/>
      <c r="CCP216" s="221"/>
      <c r="CCQ216" s="220"/>
      <c r="CCR216" s="219"/>
      <c r="CCS216" s="223"/>
      <c r="CCT216" s="219"/>
      <c r="CCU216" s="219"/>
      <c r="CCV216" s="222"/>
      <c r="CCW216" s="221"/>
      <c r="CCX216" s="220"/>
      <c r="CCY216" s="219"/>
      <c r="CCZ216" s="223"/>
      <c r="CDA216" s="219"/>
      <c r="CDB216" s="219"/>
      <c r="CDC216" s="222"/>
      <c r="CDD216" s="221"/>
      <c r="CDE216" s="220"/>
      <c r="CDF216" s="219"/>
      <c r="CDG216" s="223"/>
      <c r="CDH216" s="219"/>
      <c r="CDI216" s="219"/>
      <c r="CDJ216" s="222"/>
      <c r="CDK216" s="221"/>
      <c r="CDL216" s="220"/>
      <c r="CDM216" s="219"/>
      <c r="CDN216" s="223"/>
      <c r="CDO216" s="219"/>
      <c r="CDP216" s="219"/>
      <c r="CDQ216" s="222"/>
      <c r="CDR216" s="221"/>
      <c r="CDS216" s="220"/>
      <c r="CDT216" s="219"/>
      <c r="CDU216" s="223"/>
      <c r="CDV216" s="219"/>
      <c r="CDW216" s="219"/>
      <c r="CDX216" s="222"/>
      <c r="CDY216" s="221"/>
      <c r="CDZ216" s="220"/>
      <c r="CEA216" s="219"/>
      <c r="CEB216" s="223"/>
      <c r="CEC216" s="219"/>
      <c r="CED216" s="219"/>
      <c r="CEE216" s="222"/>
      <c r="CEF216" s="221"/>
      <c r="CEG216" s="220"/>
      <c r="CEH216" s="219"/>
      <c r="CEI216" s="223"/>
      <c r="CEJ216" s="219"/>
      <c r="CEK216" s="219"/>
      <c r="CEL216" s="222"/>
      <c r="CEM216" s="221"/>
      <c r="CEN216" s="220"/>
      <c r="CEO216" s="219"/>
      <c r="CEP216" s="223"/>
      <c r="CEQ216" s="219"/>
      <c r="CER216" s="219"/>
      <c r="CES216" s="222"/>
      <c r="CET216" s="221"/>
      <c r="CEU216" s="220"/>
      <c r="CEV216" s="219"/>
      <c r="CEW216" s="223"/>
      <c r="CEX216" s="219"/>
      <c r="CEY216" s="219"/>
      <c r="CEZ216" s="222"/>
      <c r="CFA216" s="221"/>
      <c r="CFB216" s="220"/>
      <c r="CFC216" s="219"/>
      <c r="CFD216" s="223"/>
      <c r="CFE216" s="219"/>
      <c r="CFF216" s="219"/>
      <c r="CFG216" s="222"/>
      <c r="CFH216" s="221"/>
      <c r="CFI216" s="220"/>
      <c r="CFJ216" s="219"/>
      <c r="CFK216" s="223"/>
      <c r="CFL216" s="219"/>
      <c r="CFM216" s="219"/>
      <c r="CFN216" s="222"/>
      <c r="CFO216" s="221"/>
      <c r="CFP216" s="220"/>
      <c r="CFQ216" s="219"/>
      <c r="CFR216" s="223"/>
      <c r="CFS216" s="219"/>
      <c r="CFT216" s="219"/>
      <c r="CFU216" s="222"/>
      <c r="CFV216" s="221"/>
      <c r="CFW216" s="220"/>
      <c r="CFX216" s="219"/>
      <c r="CFY216" s="223"/>
      <c r="CFZ216" s="219"/>
      <c r="CGA216" s="219"/>
      <c r="CGB216" s="222"/>
      <c r="CGC216" s="221"/>
      <c r="CGD216" s="220"/>
      <c r="CGE216" s="219"/>
      <c r="CGF216" s="223"/>
      <c r="CGG216" s="219"/>
      <c r="CGH216" s="219"/>
      <c r="CGI216" s="222"/>
      <c r="CGJ216" s="221"/>
      <c r="CGK216" s="220"/>
      <c r="CGL216" s="219"/>
      <c r="CGM216" s="223"/>
      <c r="CGN216" s="219"/>
      <c r="CGO216" s="219"/>
      <c r="CGP216" s="222"/>
      <c r="CGQ216" s="221"/>
      <c r="CGR216" s="220"/>
      <c r="CGS216" s="219"/>
      <c r="CGT216" s="223"/>
      <c r="CGU216" s="219"/>
      <c r="CGV216" s="219"/>
      <c r="CGW216" s="222"/>
      <c r="CGX216" s="221"/>
      <c r="CGY216" s="220"/>
      <c r="CGZ216" s="219"/>
      <c r="CHA216" s="223"/>
      <c r="CHB216" s="219"/>
      <c r="CHC216" s="219"/>
      <c r="CHD216" s="222"/>
      <c r="CHE216" s="221"/>
      <c r="CHF216" s="220"/>
      <c r="CHG216" s="219"/>
      <c r="CHH216" s="223"/>
      <c r="CHI216" s="219"/>
      <c r="CHJ216" s="219"/>
      <c r="CHK216" s="222"/>
      <c r="CHL216" s="221"/>
      <c r="CHM216" s="220"/>
      <c r="CHN216" s="219"/>
      <c r="CHO216" s="223"/>
      <c r="CHP216" s="219"/>
      <c r="CHQ216" s="219"/>
      <c r="CHR216" s="222"/>
      <c r="CHS216" s="221"/>
      <c r="CHT216" s="220"/>
      <c r="CHU216" s="219"/>
      <c r="CHV216" s="223"/>
      <c r="CHW216" s="219"/>
      <c r="CHX216" s="219"/>
      <c r="CHY216" s="222"/>
      <c r="CHZ216" s="221"/>
      <c r="CIA216" s="220"/>
      <c r="CIB216" s="219"/>
      <c r="CIC216" s="223"/>
      <c r="CID216" s="219"/>
      <c r="CIE216" s="219"/>
      <c r="CIF216" s="222"/>
      <c r="CIG216" s="221"/>
      <c r="CIH216" s="220"/>
      <c r="CII216" s="219"/>
      <c r="CIJ216" s="223"/>
      <c r="CIK216" s="219"/>
      <c r="CIL216" s="219"/>
      <c r="CIM216" s="222"/>
      <c r="CIN216" s="221"/>
      <c r="CIO216" s="220"/>
      <c r="CIP216" s="219"/>
      <c r="CIQ216" s="223"/>
      <c r="CIR216" s="219"/>
      <c r="CIS216" s="219"/>
      <c r="CIT216" s="222"/>
      <c r="CIU216" s="221"/>
      <c r="CIV216" s="220"/>
      <c r="CIW216" s="219"/>
      <c r="CIX216" s="223"/>
      <c r="CIY216" s="219"/>
      <c r="CIZ216" s="219"/>
      <c r="CJA216" s="222"/>
      <c r="CJB216" s="221"/>
      <c r="CJC216" s="220"/>
      <c r="CJD216" s="219"/>
      <c r="CJE216" s="223"/>
      <c r="CJF216" s="219"/>
      <c r="CJG216" s="219"/>
      <c r="CJH216" s="222"/>
      <c r="CJI216" s="221"/>
      <c r="CJJ216" s="220"/>
      <c r="CJK216" s="219"/>
      <c r="CJL216" s="223"/>
      <c r="CJM216" s="219"/>
      <c r="CJN216" s="219"/>
      <c r="CJO216" s="222"/>
      <c r="CJP216" s="221"/>
      <c r="CJQ216" s="220"/>
      <c r="CJR216" s="219"/>
      <c r="CJS216" s="223"/>
      <c r="CJT216" s="219"/>
      <c r="CJU216" s="219"/>
      <c r="CJV216" s="222"/>
      <c r="CJW216" s="221"/>
      <c r="CJX216" s="220"/>
      <c r="CJY216" s="219"/>
      <c r="CJZ216" s="223"/>
      <c r="CKA216" s="219"/>
      <c r="CKB216" s="219"/>
      <c r="CKC216" s="222"/>
      <c r="CKD216" s="221"/>
      <c r="CKE216" s="220"/>
      <c r="CKF216" s="219"/>
      <c r="CKG216" s="223"/>
      <c r="CKH216" s="219"/>
      <c r="CKI216" s="219"/>
      <c r="CKJ216" s="222"/>
      <c r="CKK216" s="221"/>
      <c r="CKL216" s="220"/>
      <c r="CKM216" s="219"/>
      <c r="CKN216" s="223"/>
      <c r="CKO216" s="219"/>
      <c r="CKP216" s="219"/>
      <c r="CKQ216" s="222"/>
      <c r="CKR216" s="221"/>
      <c r="CKS216" s="220"/>
      <c r="CKT216" s="219"/>
      <c r="CKU216" s="223"/>
      <c r="CKV216" s="219"/>
      <c r="CKW216" s="219"/>
      <c r="CKX216" s="222"/>
      <c r="CKY216" s="221"/>
      <c r="CKZ216" s="220"/>
      <c r="CLA216" s="219"/>
      <c r="CLB216" s="223"/>
      <c r="CLC216" s="219"/>
      <c r="CLD216" s="219"/>
      <c r="CLE216" s="222"/>
      <c r="CLF216" s="221"/>
      <c r="CLG216" s="220"/>
      <c r="CLH216" s="219"/>
      <c r="CLI216" s="223"/>
      <c r="CLJ216" s="219"/>
      <c r="CLK216" s="219"/>
      <c r="CLL216" s="222"/>
      <c r="CLM216" s="221"/>
      <c r="CLN216" s="220"/>
      <c r="CLO216" s="219"/>
      <c r="CLP216" s="223"/>
      <c r="CLQ216" s="219"/>
      <c r="CLR216" s="219"/>
      <c r="CLS216" s="222"/>
      <c r="CLT216" s="221"/>
      <c r="CLU216" s="220"/>
      <c r="CLV216" s="219"/>
      <c r="CLW216" s="223"/>
      <c r="CLX216" s="219"/>
      <c r="CLY216" s="219"/>
      <c r="CLZ216" s="222"/>
      <c r="CMA216" s="221"/>
      <c r="CMB216" s="220"/>
      <c r="CMC216" s="219"/>
      <c r="CMD216" s="223"/>
      <c r="CME216" s="219"/>
      <c r="CMF216" s="219"/>
      <c r="CMG216" s="222"/>
      <c r="CMH216" s="221"/>
      <c r="CMI216" s="220"/>
      <c r="CMJ216" s="219"/>
      <c r="CMK216" s="223"/>
      <c r="CML216" s="219"/>
      <c r="CMM216" s="219"/>
      <c r="CMN216" s="222"/>
      <c r="CMO216" s="221"/>
      <c r="CMP216" s="220"/>
      <c r="CMQ216" s="219"/>
      <c r="CMR216" s="223"/>
      <c r="CMS216" s="219"/>
      <c r="CMT216" s="219"/>
      <c r="CMU216" s="222"/>
      <c r="CMV216" s="221"/>
      <c r="CMW216" s="220"/>
      <c r="CMX216" s="219"/>
      <c r="CMY216" s="223"/>
      <c r="CMZ216" s="219"/>
      <c r="CNA216" s="219"/>
      <c r="CNB216" s="222"/>
      <c r="CNC216" s="221"/>
      <c r="CND216" s="220"/>
      <c r="CNE216" s="219"/>
      <c r="CNF216" s="223"/>
      <c r="CNG216" s="219"/>
      <c r="CNH216" s="219"/>
      <c r="CNI216" s="222"/>
      <c r="CNJ216" s="221"/>
      <c r="CNK216" s="220"/>
      <c r="CNL216" s="219"/>
      <c r="CNM216" s="223"/>
      <c r="CNN216" s="219"/>
      <c r="CNO216" s="219"/>
      <c r="CNP216" s="222"/>
      <c r="CNQ216" s="221"/>
      <c r="CNR216" s="220"/>
      <c r="CNS216" s="219"/>
      <c r="CNT216" s="223"/>
      <c r="CNU216" s="219"/>
      <c r="CNV216" s="219"/>
      <c r="CNW216" s="222"/>
      <c r="CNX216" s="221"/>
      <c r="CNY216" s="220"/>
      <c r="CNZ216" s="219"/>
      <c r="COA216" s="223"/>
      <c r="COB216" s="219"/>
      <c r="COC216" s="219"/>
      <c r="COD216" s="222"/>
      <c r="COE216" s="221"/>
      <c r="COF216" s="220"/>
      <c r="COG216" s="219"/>
      <c r="COH216" s="223"/>
      <c r="COI216" s="219"/>
      <c r="COJ216" s="219"/>
      <c r="COK216" s="222"/>
      <c r="COL216" s="221"/>
      <c r="COM216" s="220"/>
      <c r="CON216" s="219"/>
      <c r="COO216" s="223"/>
      <c r="COP216" s="219"/>
      <c r="COQ216" s="219"/>
      <c r="COR216" s="222"/>
      <c r="COS216" s="221"/>
      <c r="COT216" s="220"/>
      <c r="COU216" s="219"/>
      <c r="COV216" s="223"/>
      <c r="COW216" s="219"/>
      <c r="COX216" s="219"/>
      <c r="COY216" s="222"/>
      <c r="COZ216" s="221"/>
      <c r="CPA216" s="220"/>
      <c r="CPB216" s="219"/>
      <c r="CPC216" s="223"/>
      <c r="CPD216" s="219"/>
      <c r="CPE216" s="219"/>
      <c r="CPF216" s="222"/>
      <c r="CPG216" s="221"/>
      <c r="CPH216" s="220"/>
      <c r="CPI216" s="219"/>
      <c r="CPJ216" s="223"/>
      <c r="CPK216" s="219"/>
      <c r="CPL216" s="219"/>
      <c r="CPM216" s="222"/>
      <c r="CPN216" s="221"/>
      <c r="CPO216" s="220"/>
      <c r="CPP216" s="219"/>
      <c r="CPQ216" s="223"/>
      <c r="CPR216" s="219"/>
      <c r="CPS216" s="219"/>
      <c r="CPT216" s="222"/>
      <c r="CPU216" s="221"/>
      <c r="CPV216" s="220"/>
      <c r="CPW216" s="219"/>
      <c r="CPX216" s="223"/>
      <c r="CPY216" s="219"/>
      <c r="CPZ216" s="219"/>
      <c r="CQA216" s="222"/>
      <c r="CQB216" s="221"/>
      <c r="CQC216" s="220"/>
      <c r="CQD216" s="219"/>
      <c r="CQE216" s="223"/>
      <c r="CQF216" s="219"/>
      <c r="CQG216" s="219"/>
      <c r="CQH216" s="222"/>
      <c r="CQI216" s="221"/>
      <c r="CQJ216" s="220"/>
      <c r="CQK216" s="219"/>
      <c r="CQL216" s="223"/>
      <c r="CQM216" s="219"/>
      <c r="CQN216" s="219"/>
      <c r="CQO216" s="222"/>
      <c r="CQP216" s="221"/>
      <c r="CQQ216" s="220"/>
      <c r="CQR216" s="219"/>
      <c r="CQS216" s="223"/>
      <c r="CQT216" s="219"/>
      <c r="CQU216" s="219"/>
      <c r="CQV216" s="222"/>
      <c r="CQW216" s="221"/>
      <c r="CQX216" s="220"/>
      <c r="CQY216" s="219"/>
      <c r="CQZ216" s="223"/>
      <c r="CRA216" s="219"/>
      <c r="CRB216" s="219"/>
      <c r="CRC216" s="222"/>
      <c r="CRD216" s="221"/>
      <c r="CRE216" s="220"/>
      <c r="CRF216" s="219"/>
      <c r="CRG216" s="223"/>
      <c r="CRH216" s="219"/>
      <c r="CRI216" s="219"/>
      <c r="CRJ216" s="222"/>
      <c r="CRK216" s="221"/>
      <c r="CRL216" s="220"/>
      <c r="CRM216" s="219"/>
      <c r="CRN216" s="223"/>
      <c r="CRO216" s="219"/>
      <c r="CRP216" s="219"/>
      <c r="CRQ216" s="222"/>
      <c r="CRR216" s="221"/>
      <c r="CRS216" s="220"/>
      <c r="CRT216" s="219"/>
      <c r="CRU216" s="223"/>
      <c r="CRV216" s="219"/>
      <c r="CRW216" s="219"/>
      <c r="CRX216" s="222"/>
      <c r="CRY216" s="221"/>
      <c r="CRZ216" s="220"/>
      <c r="CSA216" s="219"/>
      <c r="CSB216" s="223"/>
      <c r="CSC216" s="219"/>
      <c r="CSD216" s="219"/>
      <c r="CSE216" s="222"/>
      <c r="CSF216" s="221"/>
      <c r="CSG216" s="220"/>
      <c r="CSH216" s="219"/>
      <c r="CSI216" s="223"/>
      <c r="CSJ216" s="219"/>
      <c r="CSK216" s="219"/>
      <c r="CSL216" s="222"/>
      <c r="CSM216" s="221"/>
      <c r="CSN216" s="220"/>
      <c r="CSO216" s="219"/>
      <c r="CSP216" s="223"/>
      <c r="CSQ216" s="219"/>
      <c r="CSR216" s="219"/>
      <c r="CSS216" s="222"/>
      <c r="CST216" s="221"/>
      <c r="CSU216" s="220"/>
      <c r="CSV216" s="219"/>
      <c r="CSW216" s="223"/>
      <c r="CSX216" s="219"/>
      <c r="CSY216" s="219"/>
      <c r="CSZ216" s="222"/>
      <c r="CTA216" s="221"/>
      <c r="CTB216" s="220"/>
      <c r="CTC216" s="219"/>
      <c r="CTD216" s="223"/>
      <c r="CTE216" s="219"/>
      <c r="CTF216" s="219"/>
      <c r="CTG216" s="222"/>
      <c r="CTH216" s="221"/>
      <c r="CTI216" s="220"/>
      <c r="CTJ216" s="219"/>
      <c r="CTK216" s="223"/>
      <c r="CTL216" s="219"/>
      <c r="CTM216" s="219"/>
      <c r="CTN216" s="222"/>
      <c r="CTO216" s="221"/>
      <c r="CTP216" s="220"/>
      <c r="CTQ216" s="219"/>
      <c r="CTR216" s="223"/>
      <c r="CTS216" s="219"/>
      <c r="CTT216" s="219"/>
      <c r="CTU216" s="222"/>
      <c r="CTV216" s="221"/>
      <c r="CTW216" s="220"/>
      <c r="CTX216" s="219"/>
      <c r="CTY216" s="223"/>
      <c r="CTZ216" s="219"/>
      <c r="CUA216" s="219"/>
      <c r="CUB216" s="222"/>
      <c r="CUC216" s="221"/>
      <c r="CUD216" s="220"/>
      <c r="CUE216" s="219"/>
      <c r="CUF216" s="223"/>
      <c r="CUG216" s="219"/>
      <c r="CUH216" s="219"/>
      <c r="CUI216" s="222"/>
      <c r="CUJ216" s="221"/>
      <c r="CUK216" s="220"/>
      <c r="CUL216" s="219"/>
      <c r="CUM216" s="223"/>
      <c r="CUN216" s="219"/>
      <c r="CUO216" s="219"/>
      <c r="CUP216" s="222"/>
      <c r="CUQ216" s="221"/>
      <c r="CUR216" s="220"/>
      <c r="CUS216" s="219"/>
      <c r="CUT216" s="223"/>
      <c r="CUU216" s="219"/>
      <c r="CUV216" s="219"/>
      <c r="CUW216" s="222"/>
      <c r="CUX216" s="221"/>
      <c r="CUY216" s="220"/>
      <c r="CUZ216" s="219"/>
      <c r="CVA216" s="223"/>
      <c r="CVB216" s="219"/>
      <c r="CVC216" s="219"/>
      <c r="CVD216" s="222"/>
      <c r="CVE216" s="221"/>
      <c r="CVF216" s="220"/>
      <c r="CVG216" s="219"/>
      <c r="CVH216" s="223"/>
      <c r="CVI216" s="219"/>
      <c r="CVJ216" s="219"/>
      <c r="CVK216" s="222"/>
      <c r="CVL216" s="221"/>
      <c r="CVM216" s="220"/>
      <c r="CVN216" s="219"/>
      <c r="CVO216" s="223"/>
      <c r="CVP216" s="219"/>
      <c r="CVQ216" s="219"/>
      <c r="CVR216" s="222"/>
      <c r="CVS216" s="221"/>
      <c r="CVT216" s="220"/>
      <c r="CVU216" s="219"/>
      <c r="CVV216" s="223"/>
      <c r="CVW216" s="219"/>
      <c r="CVX216" s="219"/>
      <c r="CVY216" s="222"/>
      <c r="CVZ216" s="221"/>
      <c r="CWA216" s="220"/>
      <c r="CWB216" s="219"/>
      <c r="CWC216" s="223"/>
      <c r="CWD216" s="219"/>
      <c r="CWE216" s="219"/>
      <c r="CWF216" s="222"/>
      <c r="CWG216" s="221"/>
      <c r="CWH216" s="220"/>
      <c r="CWI216" s="219"/>
      <c r="CWJ216" s="223"/>
      <c r="CWK216" s="219"/>
      <c r="CWL216" s="219"/>
      <c r="CWM216" s="222"/>
      <c r="CWN216" s="221"/>
      <c r="CWO216" s="220"/>
      <c r="CWP216" s="219"/>
      <c r="CWQ216" s="223"/>
      <c r="CWR216" s="219"/>
      <c r="CWS216" s="219"/>
      <c r="CWT216" s="222"/>
      <c r="CWU216" s="221"/>
      <c r="CWV216" s="220"/>
      <c r="CWW216" s="219"/>
      <c r="CWX216" s="223"/>
      <c r="CWY216" s="219"/>
      <c r="CWZ216" s="219"/>
      <c r="CXA216" s="222"/>
      <c r="CXB216" s="221"/>
      <c r="CXC216" s="220"/>
      <c r="CXD216" s="219"/>
      <c r="CXE216" s="223"/>
      <c r="CXF216" s="219"/>
      <c r="CXG216" s="219"/>
      <c r="CXH216" s="222"/>
      <c r="CXI216" s="221"/>
      <c r="CXJ216" s="220"/>
      <c r="CXK216" s="219"/>
      <c r="CXL216" s="223"/>
      <c r="CXM216" s="219"/>
      <c r="CXN216" s="219"/>
      <c r="CXO216" s="222"/>
      <c r="CXP216" s="221"/>
      <c r="CXQ216" s="220"/>
      <c r="CXR216" s="219"/>
      <c r="CXS216" s="223"/>
      <c r="CXT216" s="219"/>
      <c r="CXU216" s="219"/>
      <c r="CXV216" s="222"/>
      <c r="CXW216" s="221"/>
      <c r="CXX216" s="220"/>
      <c r="CXY216" s="219"/>
      <c r="CXZ216" s="223"/>
      <c r="CYA216" s="219"/>
      <c r="CYB216" s="219"/>
      <c r="CYC216" s="222"/>
      <c r="CYD216" s="221"/>
      <c r="CYE216" s="220"/>
      <c r="CYF216" s="219"/>
      <c r="CYG216" s="223"/>
      <c r="CYH216" s="219"/>
      <c r="CYI216" s="219"/>
      <c r="CYJ216" s="222"/>
      <c r="CYK216" s="221"/>
      <c r="CYL216" s="220"/>
      <c r="CYM216" s="219"/>
      <c r="CYN216" s="223"/>
      <c r="CYO216" s="219"/>
      <c r="CYP216" s="219"/>
      <c r="CYQ216" s="222"/>
      <c r="CYR216" s="221"/>
      <c r="CYS216" s="220"/>
      <c r="CYT216" s="219"/>
      <c r="CYU216" s="223"/>
      <c r="CYV216" s="219"/>
      <c r="CYW216" s="219"/>
      <c r="CYX216" s="222"/>
      <c r="CYY216" s="221"/>
      <c r="CYZ216" s="220"/>
      <c r="CZA216" s="219"/>
      <c r="CZB216" s="223"/>
      <c r="CZC216" s="219"/>
      <c r="CZD216" s="219"/>
      <c r="CZE216" s="222"/>
      <c r="CZF216" s="221"/>
      <c r="CZG216" s="220"/>
      <c r="CZH216" s="219"/>
      <c r="CZI216" s="223"/>
      <c r="CZJ216" s="219"/>
      <c r="CZK216" s="219"/>
      <c r="CZL216" s="222"/>
      <c r="CZM216" s="221"/>
      <c r="CZN216" s="220"/>
      <c r="CZO216" s="219"/>
      <c r="CZP216" s="223"/>
      <c r="CZQ216" s="219"/>
      <c r="CZR216" s="219"/>
      <c r="CZS216" s="222"/>
      <c r="CZT216" s="221"/>
      <c r="CZU216" s="220"/>
      <c r="CZV216" s="219"/>
      <c r="CZW216" s="223"/>
      <c r="CZX216" s="219"/>
      <c r="CZY216" s="219"/>
      <c r="CZZ216" s="222"/>
      <c r="DAA216" s="221"/>
      <c r="DAB216" s="220"/>
      <c r="DAC216" s="219"/>
      <c r="DAD216" s="223"/>
      <c r="DAE216" s="219"/>
      <c r="DAF216" s="219"/>
      <c r="DAG216" s="222"/>
      <c r="DAH216" s="221"/>
      <c r="DAI216" s="220"/>
      <c r="DAJ216" s="219"/>
      <c r="DAK216" s="223"/>
      <c r="DAL216" s="219"/>
      <c r="DAM216" s="219"/>
      <c r="DAN216" s="222"/>
      <c r="DAO216" s="221"/>
      <c r="DAP216" s="220"/>
      <c r="DAQ216" s="219"/>
      <c r="DAR216" s="223"/>
      <c r="DAS216" s="219"/>
      <c r="DAT216" s="219"/>
      <c r="DAU216" s="222"/>
      <c r="DAV216" s="221"/>
      <c r="DAW216" s="220"/>
      <c r="DAX216" s="219"/>
      <c r="DAY216" s="223"/>
      <c r="DAZ216" s="219"/>
      <c r="DBA216" s="219"/>
      <c r="DBB216" s="222"/>
      <c r="DBC216" s="221"/>
      <c r="DBD216" s="220"/>
      <c r="DBE216" s="219"/>
      <c r="DBF216" s="223"/>
      <c r="DBG216" s="219"/>
      <c r="DBH216" s="219"/>
      <c r="DBI216" s="222"/>
      <c r="DBJ216" s="221"/>
      <c r="DBK216" s="220"/>
      <c r="DBL216" s="219"/>
      <c r="DBM216" s="223"/>
      <c r="DBN216" s="219"/>
      <c r="DBO216" s="219"/>
      <c r="DBP216" s="222"/>
      <c r="DBQ216" s="221"/>
      <c r="DBR216" s="220"/>
      <c r="DBS216" s="219"/>
      <c r="DBT216" s="223"/>
      <c r="DBU216" s="219"/>
      <c r="DBV216" s="219"/>
      <c r="DBW216" s="222"/>
      <c r="DBX216" s="221"/>
      <c r="DBY216" s="220"/>
      <c r="DBZ216" s="219"/>
      <c r="DCA216" s="223"/>
      <c r="DCB216" s="219"/>
      <c r="DCC216" s="219"/>
      <c r="DCD216" s="222"/>
      <c r="DCE216" s="221"/>
      <c r="DCF216" s="220"/>
      <c r="DCG216" s="219"/>
      <c r="DCH216" s="223"/>
      <c r="DCI216" s="219"/>
      <c r="DCJ216" s="219"/>
      <c r="DCK216" s="222"/>
      <c r="DCL216" s="221"/>
      <c r="DCM216" s="220"/>
      <c r="DCN216" s="219"/>
      <c r="DCO216" s="223"/>
      <c r="DCP216" s="219"/>
      <c r="DCQ216" s="219"/>
      <c r="DCR216" s="222"/>
      <c r="DCS216" s="221"/>
      <c r="DCT216" s="220"/>
      <c r="DCU216" s="219"/>
      <c r="DCV216" s="223"/>
      <c r="DCW216" s="219"/>
      <c r="DCX216" s="219"/>
      <c r="DCY216" s="222"/>
      <c r="DCZ216" s="221"/>
      <c r="DDA216" s="220"/>
      <c r="DDB216" s="219"/>
      <c r="DDC216" s="223"/>
      <c r="DDD216" s="219"/>
      <c r="DDE216" s="219"/>
      <c r="DDF216" s="222"/>
      <c r="DDG216" s="221"/>
      <c r="DDH216" s="220"/>
      <c r="DDI216" s="219"/>
      <c r="DDJ216" s="223"/>
      <c r="DDK216" s="219"/>
      <c r="DDL216" s="219"/>
      <c r="DDM216" s="222"/>
      <c r="DDN216" s="221"/>
      <c r="DDO216" s="220"/>
      <c r="DDP216" s="219"/>
      <c r="DDQ216" s="223"/>
      <c r="DDR216" s="219"/>
      <c r="DDS216" s="219"/>
      <c r="DDT216" s="222"/>
      <c r="DDU216" s="221"/>
      <c r="DDV216" s="220"/>
      <c r="DDW216" s="219"/>
      <c r="DDX216" s="223"/>
      <c r="DDY216" s="219"/>
      <c r="DDZ216" s="219"/>
      <c r="DEA216" s="222"/>
      <c r="DEB216" s="221"/>
      <c r="DEC216" s="220"/>
      <c r="DED216" s="219"/>
      <c r="DEE216" s="223"/>
      <c r="DEF216" s="219"/>
      <c r="DEG216" s="219"/>
      <c r="DEH216" s="222"/>
      <c r="DEI216" s="221"/>
      <c r="DEJ216" s="220"/>
      <c r="DEK216" s="219"/>
      <c r="DEL216" s="223"/>
      <c r="DEM216" s="219"/>
      <c r="DEN216" s="219"/>
      <c r="DEO216" s="222"/>
      <c r="DEP216" s="221"/>
      <c r="DEQ216" s="220"/>
      <c r="DER216" s="219"/>
      <c r="DES216" s="223"/>
      <c r="DET216" s="219"/>
      <c r="DEU216" s="219"/>
      <c r="DEV216" s="222"/>
      <c r="DEW216" s="221"/>
      <c r="DEX216" s="220"/>
      <c r="DEY216" s="219"/>
      <c r="DEZ216" s="223"/>
      <c r="DFA216" s="219"/>
      <c r="DFB216" s="219"/>
      <c r="DFC216" s="222"/>
      <c r="DFD216" s="221"/>
      <c r="DFE216" s="220"/>
      <c r="DFF216" s="219"/>
      <c r="DFG216" s="223"/>
      <c r="DFH216" s="219"/>
      <c r="DFI216" s="219"/>
      <c r="DFJ216" s="222"/>
      <c r="DFK216" s="221"/>
      <c r="DFL216" s="220"/>
      <c r="DFM216" s="219"/>
      <c r="DFN216" s="223"/>
      <c r="DFO216" s="219"/>
      <c r="DFP216" s="219"/>
      <c r="DFQ216" s="222"/>
      <c r="DFR216" s="221"/>
      <c r="DFS216" s="220"/>
      <c r="DFT216" s="219"/>
      <c r="DFU216" s="223"/>
      <c r="DFV216" s="219"/>
      <c r="DFW216" s="219"/>
      <c r="DFX216" s="222"/>
      <c r="DFY216" s="221"/>
      <c r="DFZ216" s="220"/>
      <c r="DGA216" s="219"/>
      <c r="DGB216" s="223"/>
      <c r="DGC216" s="219"/>
      <c r="DGD216" s="219"/>
      <c r="DGE216" s="222"/>
      <c r="DGF216" s="221"/>
      <c r="DGG216" s="220"/>
      <c r="DGH216" s="219"/>
      <c r="DGI216" s="223"/>
      <c r="DGJ216" s="219"/>
      <c r="DGK216" s="219"/>
      <c r="DGL216" s="222"/>
      <c r="DGM216" s="221"/>
      <c r="DGN216" s="220"/>
      <c r="DGO216" s="219"/>
      <c r="DGP216" s="223"/>
      <c r="DGQ216" s="219"/>
      <c r="DGR216" s="219"/>
      <c r="DGS216" s="222"/>
      <c r="DGT216" s="221"/>
      <c r="DGU216" s="220"/>
      <c r="DGV216" s="219"/>
      <c r="DGW216" s="223"/>
      <c r="DGX216" s="219"/>
      <c r="DGY216" s="219"/>
      <c r="DGZ216" s="222"/>
      <c r="DHA216" s="221"/>
      <c r="DHB216" s="220"/>
      <c r="DHC216" s="219"/>
      <c r="DHD216" s="223"/>
      <c r="DHE216" s="219"/>
      <c r="DHF216" s="219"/>
      <c r="DHG216" s="222"/>
      <c r="DHH216" s="221"/>
      <c r="DHI216" s="220"/>
      <c r="DHJ216" s="219"/>
      <c r="DHK216" s="223"/>
      <c r="DHL216" s="219"/>
      <c r="DHM216" s="219"/>
      <c r="DHN216" s="222"/>
      <c r="DHO216" s="221"/>
      <c r="DHP216" s="220"/>
      <c r="DHQ216" s="219"/>
      <c r="DHR216" s="223"/>
      <c r="DHS216" s="219"/>
      <c r="DHT216" s="219"/>
      <c r="DHU216" s="222"/>
      <c r="DHV216" s="221"/>
      <c r="DHW216" s="220"/>
      <c r="DHX216" s="219"/>
      <c r="DHY216" s="223"/>
      <c r="DHZ216" s="219"/>
      <c r="DIA216" s="219"/>
      <c r="DIB216" s="222"/>
      <c r="DIC216" s="221"/>
      <c r="DID216" s="220"/>
      <c r="DIE216" s="219"/>
      <c r="DIF216" s="223"/>
      <c r="DIG216" s="219"/>
      <c r="DIH216" s="219"/>
      <c r="DII216" s="222"/>
      <c r="DIJ216" s="221"/>
      <c r="DIK216" s="220"/>
      <c r="DIL216" s="219"/>
      <c r="DIM216" s="223"/>
      <c r="DIN216" s="219"/>
      <c r="DIO216" s="219"/>
      <c r="DIP216" s="222"/>
      <c r="DIQ216" s="221"/>
      <c r="DIR216" s="220"/>
      <c r="DIS216" s="219"/>
      <c r="DIT216" s="223"/>
      <c r="DIU216" s="219"/>
      <c r="DIV216" s="219"/>
      <c r="DIW216" s="222"/>
      <c r="DIX216" s="221"/>
      <c r="DIY216" s="220"/>
      <c r="DIZ216" s="219"/>
      <c r="DJA216" s="223"/>
      <c r="DJB216" s="219"/>
      <c r="DJC216" s="219"/>
      <c r="DJD216" s="222"/>
      <c r="DJE216" s="221"/>
      <c r="DJF216" s="220"/>
      <c r="DJG216" s="219"/>
      <c r="DJH216" s="223"/>
      <c r="DJI216" s="219"/>
      <c r="DJJ216" s="219"/>
      <c r="DJK216" s="222"/>
      <c r="DJL216" s="221"/>
      <c r="DJM216" s="220"/>
      <c r="DJN216" s="219"/>
      <c r="DJO216" s="223"/>
      <c r="DJP216" s="219"/>
      <c r="DJQ216" s="219"/>
      <c r="DJR216" s="222"/>
      <c r="DJS216" s="221"/>
      <c r="DJT216" s="220"/>
      <c r="DJU216" s="219"/>
      <c r="DJV216" s="223"/>
      <c r="DJW216" s="219"/>
      <c r="DJX216" s="219"/>
      <c r="DJY216" s="222"/>
      <c r="DJZ216" s="221"/>
      <c r="DKA216" s="220"/>
      <c r="DKB216" s="219"/>
      <c r="DKC216" s="223"/>
      <c r="DKD216" s="219"/>
      <c r="DKE216" s="219"/>
      <c r="DKF216" s="222"/>
      <c r="DKG216" s="221"/>
      <c r="DKH216" s="220"/>
      <c r="DKI216" s="219"/>
      <c r="DKJ216" s="223"/>
      <c r="DKK216" s="219"/>
      <c r="DKL216" s="219"/>
      <c r="DKM216" s="222"/>
      <c r="DKN216" s="221"/>
      <c r="DKO216" s="220"/>
      <c r="DKP216" s="219"/>
      <c r="DKQ216" s="223"/>
      <c r="DKR216" s="219"/>
      <c r="DKS216" s="219"/>
      <c r="DKT216" s="222"/>
      <c r="DKU216" s="221"/>
      <c r="DKV216" s="220"/>
      <c r="DKW216" s="219"/>
      <c r="DKX216" s="223"/>
      <c r="DKY216" s="219"/>
      <c r="DKZ216" s="219"/>
      <c r="DLA216" s="222"/>
      <c r="DLB216" s="221"/>
      <c r="DLC216" s="220"/>
      <c r="DLD216" s="219"/>
      <c r="DLE216" s="223"/>
      <c r="DLF216" s="219"/>
      <c r="DLG216" s="219"/>
      <c r="DLH216" s="222"/>
      <c r="DLI216" s="221"/>
      <c r="DLJ216" s="220"/>
      <c r="DLK216" s="219"/>
      <c r="DLL216" s="223"/>
      <c r="DLM216" s="219"/>
      <c r="DLN216" s="219"/>
      <c r="DLO216" s="222"/>
      <c r="DLP216" s="221"/>
      <c r="DLQ216" s="220"/>
      <c r="DLR216" s="219"/>
      <c r="DLS216" s="223"/>
      <c r="DLT216" s="219"/>
      <c r="DLU216" s="219"/>
      <c r="DLV216" s="222"/>
      <c r="DLW216" s="221"/>
      <c r="DLX216" s="220"/>
      <c r="DLY216" s="219"/>
      <c r="DLZ216" s="223"/>
      <c r="DMA216" s="219"/>
      <c r="DMB216" s="219"/>
      <c r="DMC216" s="222"/>
      <c r="DMD216" s="221"/>
      <c r="DME216" s="220"/>
      <c r="DMF216" s="219"/>
      <c r="DMG216" s="223"/>
      <c r="DMH216" s="219"/>
      <c r="DMI216" s="219"/>
      <c r="DMJ216" s="222"/>
      <c r="DMK216" s="221"/>
      <c r="DML216" s="220"/>
      <c r="DMM216" s="219"/>
      <c r="DMN216" s="223"/>
      <c r="DMO216" s="219"/>
      <c r="DMP216" s="219"/>
      <c r="DMQ216" s="222"/>
      <c r="DMR216" s="221"/>
      <c r="DMS216" s="220"/>
      <c r="DMT216" s="219"/>
      <c r="DMU216" s="223"/>
      <c r="DMV216" s="219"/>
      <c r="DMW216" s="219"/>
      <c r="DMX216" s="222"/>
      <c r="DMY216" s="221"/>
      <c r="DMZ216" s="220"/>
      <c r="DNA216" s="219"/>
      <c r="DNB216" s="223"/>
      <c r="DNC216" s="219"/>
      <c r="DND216" s="219"/>
      <c r="DNE216" s="222"/>
      <c r="DNF216" s="221"/>
      <c r="DNG216" s="220"/>
      <c r="DNH216" s="219"/>
      <c r="DNI216" s="223"/>
      <c r="DNJ216" s="219"/>
      <c r="DNK216" s="219"/>
      <c r="DNL216" s="222"/>
      <c r="DNM216" s="221"/>
      <c r="DNN216" s="220"/>
      <c r="DNO216" s="219"/>
      <c r="DNP216" s="223"/>
      <c r="DNQ216" s="219"/>
      <c r="DNR216" s="219"/>
      <c r="DNS216" s="222"/>
      <c r="DNT216" s="221"/>
      <c r="DNU216" s="220"/>
      <c r="DNV216" s="219"/>
      <c r="DNW216" s="223"/>
      <c r="DNX216" s="219"/>
      <c r="DNY216" s="219"/>
      <c r="DNZ216" s="222"/>
      <c r="DOA216" s="221"/>
      <c r="DOB216" s="220"/>
      <c r="DOC216" s="219"/>
      <c r="DOD216" s="223"/>
      <c r="DOE216" s="219"/>
      <c r="DOF216" s="219"/>
      <c r="DOG216" s="222"/>
      <c r="DOH216" s="221"/>
      <c r="DOI216" s="220"/>
      <c r="DOJ216" s="219"/>
      <c r="DOK216" s="223"/>
      <c r="DOL216" s="219"/>
      <c r="DOM216" s="219"/>
      <c r="DON216" s="222"/>
      <c r="DOO216" s="221"/>
      <c r="DOP216" s="220"/>
      <c r="DOQ216" s="219"/>
      <c r="DOR216" s="223"/>
      <c r="DOS216" s="219"/>
      <c r="DOT216" s="219"/>
      <c r="DOU216" s="222"/>
      <c r="DOV216" s="221"/>
      <c r="DOW216" s="220"/>
      <c r="DOX216" s="219"/>
      <c r="DOY216" s="223"/>
      <c r="DOZ216" s="219"/>
      <c r="DPA216" s="219"/>
      <c r="DPB216" s="222"/>
      <c r="DPC216" s="221"/>
      <c r="DPD216" s="220"/>
      <c r="DPE216" s="219"/>
      <c r="DPF216" s="223"/>
      <c r="DPG216" s="219"/>
      <c r="DPH216" s="219"/>
      <c r="DPI216" s="222"/>
      <c r="DPJ216" s="221"/>
      <c r="DPK216" s="220"/>
      <c r="DPL216" s="219"/>
      <c r="DPM216" s="223"/>
      <c r="DPN216" s="219"/>
      <c r="DPO216" s="219"/>
      <c r="DPP216" s="222"/>
      <c r="DPQ216" s="221"/>
      <c r="DPR216" s="220"/>
      <c r="DPS216" s="219"/>
      <c r="DPT216" s="223"/>
      <c r="DPU216" s="219"/>
      <c r="DPV216" s="219"/>
      <c r="DPW216" s="222"/>
      <c r="DPX216" s="221"/>
      <c r="DPY216" s="220"/>
      <c r="DPZ216" s="219"/>
      <c r="DQA216" s="223"/>
      <c r="DQB216" s="219"/>
      <c r="DQC216" s="219"/>
      <c r="DQD216" s="222"/>
      <c r="DQE216" s="221"/>
      <c r="DQF216" s="220"/>
      <c r="DQG216" s="219"/>
      <c r="DQH216" s="223"/>
      <c r="DQI216" s="219"/>
      <c r="DQJ216" s="219"/>
      <c r="DQK216" s="222"/>
      <c r="DQL216" s="221"/>
      <c r="DQM216" s="220"/>
      <c r="DQN216" s="219"/>
      <c r="DQO216" s="223"/>
      <c r="DQP216" s="219"/>
      <c r="DQQ216" s="219"/>
      <c r="DQR216" s="222"/>
      <c r="DQS216" s="221"/>
      <c r="DQT216" s="220"/>
      <c r="DQU216" s="219"/>
      <c r="DQV216" s="223"/>
      <c r="DQW216" s="219"/>
      <c r="DQX216" s="219"/>
      <c r="DQY216" s="222"/>
      <c r="DQZ216" s="221"/>
      <c r="DRA216" s="220"/>
      <c r="DRB216" s="219"/>
      <c r="DRC216" s="223"/>
      <c r="DRD216" s="219"/>
      <c r="DRE216" s="219"/>
      <c r="DRF216" s="222"/>
      <c r="DRG216" s="221"/>
      <c r="DRH216" s="220"/>
      <c r="DRI216" s="219"/>
      <c r="DRJ216" s="223"/>
      <c r="DRK216" s="219"/>
      <c r="DRL216" s="219"/>
      <c r="DRM216" s="222"/>
      <c r="DRN216" s="221"/>
      <c r="DRO216" s="220"/>
      <c r="DRP216" s="219"/>
      <c r="DRQ216" s="223"/>
      <c r="DRR216" s="219"/>
      <c r="DRS216" s="219"/>
      <c r="DRT216" s="222"/>
      <c r="DRU216" s="221"/>
      <c r="DRV216" s="220"/>
      <c r="DRW216" s="219"/>
      <c r="DRX216" s="223"/>
      <c r="DRY216" s="219"/>
      <c r="DRZ216" s="219"/>
      <c r="DSA216" s="222"/>
      <c r="DSB216" s="221"/>
      <c r="DSC216" s="220"/>
      <c r="DSD216" s="219"/>
      <c r="DSE216" s="223"/>
      <c r="DSF216" s="219"/>
      <c r="DSG216" s="219"/>
      <c r="DSH216" s="222"/>
      <c r="DSI216" s="221"/>
      <c r="DSJ216" s="220"/>
      <c r="DSK216" s="219"/>
      <c r="DSL216" s="223"/>
      <c r="DSM216" s="219"/>
      <c r="DSN216" s="219"/>
      <c r="DSO216" s="222"/>
      <c r="DSP216" s="221"/>
      <c r="DSQ216" s="220"/>
      <c r="DSR216" s="219"/>
      <c r="DSS216" s="223"/>
      <c r="DST216" s="219"/>
      <c r="DSU216" s="219"/>
      <c r="DSV216" s="222"/>
      <c r="DSW216" s="221"/>
      <c r="DSX216" s="220"/>
      <c r="DSY216" s="219"/>
      <c r="DSZ216" s="223"/>
      <c r="DTA216" s="219"/>
      <c r="DTB216" s="219"/>
      <c r="DTC216" s="222"/>
      <c r="DTD216" s="221"/>
      <c r="DTE216" s="220"/>
      <c r="DTF216" s="219"/>
      <c r="DTG216" s="223"/>
      <c r="DTH216" s="219"/>
      <c r="DTI216" s="219"/>
      <c r="DTJ216" s="222"/>
      <c r="DTK216" s="221"/>
      <c r="DTL216" s="220"/>
      <c r="DTM216" s="219"/>
      <c r="DTN216" s="223"/>
      <c r="DTO216" s="219"/>
      <c r="DTP216" s="219"/>
      <c r="DTQ216" s="222"/>
      <c r="DTR216" s="221"/>
      <c r="DTS216" s="220"/>
      <c r="DTT216" s="219"/>
      <c r="DTU216" s="223"/>
      <c r="DTV216" s="219"/>
      <c r="DTW216" s="219"/>
      <c r="DTX216" s="222"/>
      <c r="DTY216" s="221"/>
      <c r="DTZ216" s="220"/>
      <c r="DUA216" s="219"/>
      <c r="DUB216" s="223"/>
      <c r="DUC216" s="219"/>
      <c r="DUD216" s="219"/>
      <c r="DUE216" s="222"/>
      <c r="DUF216" s="221"/>
      <c r="DUG216" s="220"/>
      <c r="DUH216" s="219"/>
      <c r="DUI216" s="223"/>
      <c r="DUJ216" s="219"/>
      <c r="DUK216" s="219"/>
      <c r="DUL216" s="222"/>
      <c r="DUM216" s="221"/>
      <c r="DUN216" s="220"/>
      <c r="DUO216" s="219"/>
      <c r="DUP216" s="223"/>
      <c r="DUQ216" s="219"/>
      <c r="DUR216" s="219"/>
      <c r="DUS216" s="222"/>
      <c r="DUT216" s="221"/>
      <c r="DUU216" s="220"/>
      <c r="DUV216" s="219"/>
      <c r="DUW216" s="223"/>
      <c r="DUX216" s="219"/>
      <c r="DUY216" s="219"/>
      <c r="DUZ216" s="222"/>
      <c r="DVA216" s="221"/>
      <c r="DVB216" s="220"/>
      <c r="DVC216" s="219"/>
      <c r="DVD216" s="223"/>
      <c r="DVE216" s="219"/>
      <c r="DVF216" s="219"/>
      <c r="DVG216" s="222"/>
      <c r="DVH216" s="221"/>
      <c r="DVI216" s="220"/>
      <c r="DVJ216" s="219"/>
      <c r="DVK216" s="223"/>
      <c r="DVL216" s="219"/>
      <c r="DVM216" s="219"/>
      <c r="DVN216" s="222"/>
      <c r="DVO216" s="221"/>
      <c r="DVP216" s="220"/>
      <c r="DVQ216" s="219"/>
      <c r="DVR216" s="223"/>
      <c r="DVS216" s="219"/>
      <c r="DVT216" s="219"/>
      <c r="DVU216" s="222"/>
      <c r="DVV216" s="221"/>
      <c r="DVW216" s="220"/>
      <c r="DVX216" s="219"/>
      <c r="DVY216" s="223"/>
      <c r="DVZ216" s="219"/>
      <c r="DWA216" s="219"/>
      <c r="DWB216" s="222"/>
      <c r="DWC216" s="221"/>
      <c r="DWD216" s="220"/>
      <c r="DWE216" s="219"/>
      <c r="DWF216" s="223"/>
      <c r="DWG216" s="219"/>
      <c r="DWH216" s="219"/>
      <c r="DWI216" s="222"/>
      <c r="DWJ216" s="221"/>
      <c r="DWK216" s="220"/>
      <c r="DWL216" s="219"/>
      <c r="DWM216" s="223"/>
      <c r="DWN216" s="219"/>
      <c r="DWO216" s="219"/>
      <c r="DWP216" s="222"/>
      <c r="DWQ216" s="221"/>
      <c r="DWR216" s="220"/>
      <c r="DWS216" s="219"/>
      <c r="DWT216" s="223"/>
      <c r="DWU216" s="219"/>
      <c r="DWV216" s="219"/>
      <c r="DWW216" s="222"/>
      <c r="DWX216" s="221"/>
      <c r="DWY216" s="220"/>
      <c r="DWZ216" s="219"/>
      <c r="DXA216" s="223"/>
      <c r="DXB216" s="219"/>
      <c r="DXC216" s="219"/>
      <c r="DXD216" s="222"/>
      <c r="DXE216" s="221"/>
      <c r="DXF216" s="220"/>
      <c r="DXG216" s="219"/>
      <c r="DXH216" s="223"/>
      <c r="DXI216" s="219"/>
      <c r="DXJ216" s="219"/>
      <c r="DXK216" s="222"/>
      <c r="DXL216" s="221"/>
      <c r="DXM216" s="220"/>
      <c r="DXN216" s="219"/>
      <c r="DXO216" s="223"/>
      <c r="DXP216" s="219"/>
      <c r="DXQ216" s="219"/>
      <c r="DXR216" s="222"/>
      <c r="DXS216" s="221"/>
      <c r="DXT216" s="220"/>
      <c r="DXU216" s="219"/>
      <c r="DXV216" s="223"/>
      <c r="DXW216" s="219"/>
      <c r="DXX216" s="219"/>
      <c r="DXY216" s="222"/>
      <c r="DXZ216" s="221"/>
      <c r="DYA216" s="220"/>
      <c r="DYB216" s="219"/>
      <c r="DYC216" s="223"/>
      <c r="DYD216" s="219"/>
      <c r="DYE216" s="219"/>
      <c r="DYF216" s="222"/>
      <c r="DYG216" s="221"/>
      <c r="DYH216" s="220"/>
      <c r="DYI216" s="219"/>
      <c r="DYJ216" s="223"/>
      <c r="DYK216" s="219"/>
      <c r="DYL216" s="219"/>
      <c r="DYM216" s="222"/>
      <c r="DYN216" s="221"/>
      <c r="DYO216" s="220"/>
      <c r="DYP216" s="219"/>
      <c r="DYQ216" s="223"/>
      <c r="DYR216" s="219"/>
      <c r="DYS216" s="219"/>
      <c r="DYT216" s="222"/>
      <c r="DYU216" s="221"/>
      <c r="DYV216" s="220"/>
      <c r="DYW216" s="219"/>
      <c r="DYX216" s="223"/>
      <c r="DYY216" s="219"/>
      <c r="DYZ216" s="219"/>
      <c r="DZA216" s="222"/>
      <c r="DZB216" s="221"/>
      <c r="DZC216" s="220"/>
      <c r="DZD216" s="219"/>
      <c r="DZE216" s="223"/>
      <c r="DZF216" s="219"/>
      <c r="DZG216" s="219"/>
      <c r="DZH216" s="222"/>
      <c r="DZI216" s="221"/>
      <c r="DZJ216" s="220"/>
      <c r="DZK216" s="219"/>
      <c r="DZL216" s="223"/>
      <c r="DZM216" s="219"/>
      <c r="DZN216" s="219"/>
      <c r="DZO216" s="222"/>
      <c r="DZP216" s="221"/>
      <c r="DZQ216" s="220"/>
      <c r="DZR216" s="219"/>
      <c r="DZS216" s="223"/>
      <c r="DZT216" s="219"/>
      <c r="DZU216" s="219"/>
      <c r="DZV216" s="222"/>
      <c r="DZW216" s="221"/>
      <c r="DZX216" s="220"/>
      <c r="DZY216" s="219"/>
      <c r="DZZ216" s="223"/>
      <c r="EAA216" s="219"/>
      <c r="EAB216" s="219"/>
      <c r="EAC216" s="222"/>
      <c r="EAD216" s="221"/>
      <c r="EAE216" s="220"/>
      <c r="EAF216" s="219"/>
      <c r="EAG216" s="223"/>
      <c r="EAH216" s="219"/>
      <c r="EAI216" s="219"/>
      <c r="EAJ216" s="222"/>
      <c r="EAK216" s="221"/>
      <c r="EAL216" s="220"/>
      <c r="EAM216" s="219"/>
      <c r="EAN216" s="223"/>
      <c r="EAO216" s="219"/>
      <c r="EAP216" s="219"/>
      <c r="EAQ216" s="222"/>
      <c r="EAR216" s="221"/>
      <c r="EAS216" s="220"/>
      <c r="EAT216" s="219"/>
      <c r="EAU216" s="223"/>
      <c r="EAV216" s="219"/>
      <c r="EAW216" s="219"/>
      <c r="EAX216" s="222"/>
      <c r="EAY216" s="221"/>
      <c r="EAZ216" s="220"/>
      <c r="EBA216" s="219"/>
      <c r="EBB216" s="223"/>
      <c r="EBC216" s="219"/>
      <c r="EBD216" s="219"/>
      <c r="EBE216" s="222"/>
      <c r="EBF216" s="221"/>
      <c r="EBG216" s="220"/>
      <c r="EBH216" s="219"/>
      <c r="EBI216" s="223"/>
      <c r="EBJ216" s="219"/>
      <c r="EBK216" s="219"/>
      <c r="EBL216" s="222"/>
      <c r="EBM216" s="221"/>
      <c r="EBN216" s="220"/>
      <c r="EBO216" s="219"/>
      <c r="EBP216" s="223"/>
      <c r="EBQ216" s="219"/>
      <c r="EBR216" s="219"/>
      <c r="EBS216" s="222"/>
      <c r="EBT216" s="221"/>
      <c r="EBU216" s="220"/>
      <c r="EBV216" s="219"/>
      <c r="EBW216" s="223"/>
      <c r="EBX216" s="219"/>
      <c r="EBY216" s="219"/>
      <c r="EBZ216" s="222"/>
      <c r="ECA216" s="221"/>
      <c r="ECB216" s="220"/>
      <c r="ECC216" s="219"/>
      <c r="ECD216" s="223"/>
      <c r="ECE216" s="219"/>
      <c r="ECF216" s="219"/>
      <c r="ECG216" s="222"/>
      <c r="ECH216" s="221"/>
      <c r="ECI216" s="220"/>
      <c r="ECJ216" s="219"/>
      <c r="ECK216" s="223"/>
      <c r="ECL216" s="219"/>
      <c r="ECM216" s="219"/>
      <c r="ECN216" s="222"/>
      <c r="ECO216" s="221"/>
      <c r="ECP216" s="220"/>
      <c r="ECQ216" s="219"/>
      <c r="ECR216" s="223"/>
      <c r="ECS216" s="219"/>
      <c r="ECT216" s="219"/>
      <c r="ECU216" s="222"/>
      <c r="ECV216" s="221"/>
      <c r="ECW216" s="220"/>
      <c r="ECX216" s="219"/>
      <c r="ECY216" s="223"/>
      <c r="ECZ216" s="219"/>
      <c r="EDA216" s="219"/>
      <c r="EDB216" s="222"/>
      <c r="EDC216" s="221"/>
      <c r="EDD216" s="220"/>
      <c r="EDE216" s="219"/>
      <c r="EDF216" s="223"/>
      <c r="EDG216" s="219"/>
      <c r="EDH216" s="219"/>
      <c r="EDI216" s="222"/>
      <c r="EDJ216" s="221"/>
      <c r="EDK216" s="220"/>
      <c r="EDL216" s="219"/>
      <c r="EDM216" s="223"/>
      <c r="EDN216" s="219"/>
      <c r="EDO216" s="219"/>
      <c r="EDP216" s="222"/>
      <c r="EDQ216" s="221"/>
      <c r="EDR216" s="220"/>
      <c r="EDS216" s="219"/>
      <c r="EDT216" s="223"/>
      <c r="EDU216" s="219"/>
      <c r="EDV216" s="219"/>
      <c r="EDW216" s="222"/>
      <c r="EDX216" s="221"/>
      <c r="EDY216" s="220"/>
      <c r="EDZ216" s="219"/>
      <c r="EEA216" s="223"/>
      <c r="EEB216" s="219"/>
      <c r="EEC216" s="219"/>
      <c r="EED216" s="222"/>
      <c r="EEE216" s="221"/>
      <c r="EEF216" s="220"/>
      <c r="EEG216" s="219"/>
      <c r="EEH216" s="223"/>
      <c r="EEI216" s="219"/>
      <c r="EEJ216" s="219"/>
      <c r="EEK216" s="222"/>
      <c r="EEL216" s="221"/>
      <c r="EEM216" s="220"/>
      <c r="EEN216" s="219"/>
      <c r="EEO216" s="223"/>
      <c r="EEP216" s="219"/>
      <c r="EEQ216" s="219"/>
      <c r="EER216" s="222"/>
      <c r="EES216" s="221"/>
      <c r="EET216" s="220"/>
      <c r="EEU216" s="219"/>
      <c r="EEV216" s="223"/>
      <c r="EEW216" s="219"/>
      <c r="EEX216" s="219"/>
      <c r="EEY216" s="222"/>
      <c r="EEZ216" s="221"/>
      <c r="EFA216" s="220"/>
      <c r="EFB216" s="219"/>
      <c r="EFC216" s="223"/>
      <c r="EFD216" s="219"/>
      <c r="EFE216" s="219"/>
      <c r="EFF216" s="222"/>
      <c r="EFG216" s="221"/>
      <c r="EFH216" s="220"/>
      <c r="EFI216" s="219"/>
      <c r="EFJ216" s="223"/>
      <c r="EFK216" s="219"/>
      <c r="EFL216" s="219"/>
      <c r="EFM216" s="222"/>
      <c r="EFN216" s="221"/>
      <c r="EFO216" s="220"/>
      <c r="EFP216" s="219"/>
      <c r="EFQ216" s="223"/>
      <c r="EFR216" s="219"/>
      <c r="EFS216" s="219"/>
      <c r="EFT216" s="222"/>
      <c r="EFU216" s="221"/>
      <c r="EFV216" s="220"/>
      <c r="EFW216" s="219"/>
      <c r="EFX216" s="223"/>
      <c r="EFY216" s="219"/>
      <c r="EFZ216" s="219"/>
      <c r="EGA216" s="222"/>
      <c r="EGB216" s="221"/>
      <c r="EGC216" s="220"/>
      <c r="EGD216" s="219"/>
      <c r="EGE216" s="223"/>
      <c r="EGF216" s="219"/>
      <c r="EGG216" s="219"/>
      <c r="EGH216" s="222"/>
      <c r="EGI216" s="221"/>
      <c r="EGJ216" s="220"/>
      <c r="EGK216" s="219"/>
      <c r="EGL216" s="223"/>
      <c r="EGM216" s="219"/>
      <c r="EGN216" s="219"/>
      <c r="EGO216" s="222"/>
      <c r="EGP216" s="221"/>
      <c r="EGQ216" s="220"/>
      <c r="EGR216" s="219"/>
      <c r="EGS216" s="223"/>
      <c r="EGT216" s="219"/>
      <c r="EGU216" s="219"/>
      <c r="EGV216" s="222"/>
      <c r="EGW216" s="221"/>
      <c r="EGX216" s="220"/>
      <c r="EGY216" s="219"/>
      <c r="EGZ216" s="223"/>
      <c r="EHA216" s="219"/>
      <c r="EHB216" s="219"/>
      <c r="EHC216" s="222"/>
      <c r="EHD216" s="221"/>
      <c r="EHE216" s="220"/>
      <c r="EHF216" s="219"/>
      <c r="EHG216" s="223"/>
      <c r="EHH216" s="219"/>
      <c r="EHI216" s="219"/>
      <c r="EHJ216" s="222"/>
      <c r="EHK216" s="221"/>
      <c r="EHL216" s="220"/>
      <c r="EHM216" s="219"/>
      <c r="EHN216" s="223"/>
      <c r="EHO216" s="219"/>
      <c r="EHP216" s="219"/>
      <c r="EHQ216" s="222"/>
      <c r="EHR216" s="221"/>
      <c r="EHS216" s="220"/>
      <c r="EHT216" s="219"/>
      <c r="EHU216" s="223"/>
      <c r="EHV216" s="219"/>
      <c r="EHW216" s="219"/>
      <c r="EHX216" s="222"/>
      <c r="EHY216" s="221"/>
      <c r="EHZ216" s="220"/>
      <c r="EIA216" s="219"/>
      <c r="EIB216" s="223"/>
      <c r="EIC216" s="219"/>
      <c r="EID216" s="219"/>
      <c r="EIE216" s="222"/>
      <c r="EIF216" s="221"/>
      <c r="EIG216" s="220"/>
      <c r="EIH216" s="219"/>
      <c r="EII216" s="223"/>
      <c r="EIJ216" s="219"/>
      <c r="EIK216" s="219"/>
      <c r="EIL216" s="222"/>
      <c r="EIM216" s="221"/>
      <c r="EIN216" s="220"/>
      <c r="EIO216" s="219"/>
      <c r="EIP216" s="223"/>
      <c r="EIQ216" s="219"/>
      <c r="EIR216" s="219"/>
      <c r="EIS216" s="222"/>
      <c r="EIT216" s="221"/>
      <c r="EIU216" s="220"/>
      <c r="EIV216" s="219"/>
      <c r="EIW216" s="223"/>
      <c r="EIX216" s="219"/>
      <c r="EIY216" s="219"/>
      <c r="EIZ216" s="222"/>
      <c r="EJA216" s="221"/>
      <c r="EJB216" s="220"/>
      <c r="EJC216" s="219"/>
      <c r="EJD216" s="223"/>
      <c r="EJE216" s="219"/>
      <c r="EJF216" s="219"/>
      <c r="EJG216" s="222"/>
      <c r="EJH216" s="221"/>
      <c r="EJI216" s="220"/>
      <c r="EJJ216" s="219"/>
      <c r="EJK216" s="223"/>
      <c r="EJL216" s="219"/>
      <c r="EJM216" s="219"/>
      <c r="EJN216" s="222"/>
      <c r="EJO216" s="221"/>
      <c r="EJP216" s="220"/>
      <c r="EJQ216" s="219"/>
      <c r="EJR216" s="223"/>
      <c r="EJS216" s="219"/>
      <c r="EJT216" s="219"/>
      <c r="EJU216" s="222"/>
      <c r="EJV216" s="221"/>
      <c r="EJW216" s="220"/>
      <c r="EJX216" s="219"/>
      <c r="EJY216" s="223"/>
      <c r="EJZ216" s="219"/>
      <c r="EKA216" s="219"/>
      <c r="EKB216" s="222"/>
      <c r="EKC216" s="221"/>
      <c r="EKD216" s="220"/>
      <c r="EKE216" s="219"/>
      <c r="EKF216" s="223"/>
      <c r="EKG216" s="219"/>
      <c r="EKH216" s="219"/>
      <c r="EKI216" s="222"/>
      <c r="EKJ216" s="221"/>
      <c r="EKK216" s="220"/>
      <c r="EKL216" s="219"/>
      <c r="EKM216" s="223"/>
      <c r="EKN216" s="219"/>
      <c r="EKO216" s="219"/>
      <c r="EKP216" s="222"/>
      <c r="EKQ216" s="221"/>
      <c r="EKR216" s="220"/>
      <c r="EKS216" s="219"/>
      <c r="EKT216" s="223"/>
      <c r="EKU216" s="219"/>
      <c r="EKV216" s="219"/>
      <c r="EKW216" s="222"/>
      <c r="EKX216" s="221"/>
      <c r="EKY216" s="220"/>
      <c r="EKZ216" s="219"/>
      <c r="ELA216" s="223"/>
      <c r="ELB216" s="219"/>
      <c r="ELC216" s="219"/>
      <c r="ELD216" s="222"/>
      <c r="ELE216" s="221"/>
      <c r="ELF216" s="220"/>
      <c r="ELG216" s="219"/>
      <c r="ELH216" s="223"/>
      <c r="ELI216" s="219"/>
      <c r="ELJ216" s="219"/>
      <c r="ELK216" s="222"/>
      <c r="ELL216" s="221"/>
      <c r="ELM216" s="220"/>
      <c r="ELN216" s="219"/>
      <c r="ELO216" s="223"/>
      <c r="ELP216" s="219"/>
      <c r="ELQ216" s="219"/>
      <c r="ELR216" s="222"/>
      <c r="ELS216" s="221"/>
      <c r="ELT216" s="220"/>
      <c r="ELU216" s="219"/>
      <c r="ELV216" s="223"/>
      <c r="ELW216" s="219"/>
      <c r="ELX216" s="219"/>
      <c r="ELY216" s="222"/>
      <c r="ELZ216" s="221"/>
      <c r="EMA216" s="220"/>
      <c r="EMB216" s="219"/>
      <c r="EMC216" s="223"/>
      <c r="EMD216" s="219"/>
      <c r="EME216" s="219"/>
      <c r="EMF216" s="222"/>
      <c r="EMG216" s="221"/>
      <c r="EMH216" s="220"/>
      <c r="EMI216" s="219"/>
      <c r="EMJ216" s="223"/>
      <c r="EMK216" s="219"/>
      <c r="EML216" s="219"/>
      <c r="EMM216" s="222"/>
      <c r="EMN216" s="221"/>
      <c r="EMO216" s="220"/>
      <c r="EMP216" s="219"/>
      <c r="EMQ216" s="223"/>
      <c r="EMR216" s="219"/>
      <c r="EMS216" s="219"/>
      <c r="EMT216" s="222"/>
      <c r="EMU216" s="221"/>
      <c r="EMV216" s="220"/>
      <c r="EMW216" s="219"/>
      <c r="EMX216" s="223"/>
      <c r="EMY216" s="219"/>
      <c r="EMZ216" s="219"/>
      <c r="ENA216" s="222"/>
      <c r="ENB216" s="221"/>
      <c r="ENC216" s="220"/>
      <c r="END216" s="219"/>
      <c r="ENE216" s="223"/>
      <c r="ENF216" s="219"/>
      <c r="ENG216" s="219"/>
      <c r="ENH216" s="222"/>
      <c r="ENI216" s="221"/>
      <c r="ENJ216" s="220"/>
      <c r="ENK216" s="219"/>
      <c r="ENL216" s="223"/>
      <c r="ENM216" s="219"/>
      <c r="ENN216" s="219"/>
      <c r="ENO216" s="222"/>
      <c r="ENP216" s="221"/>
      <c r="ENQ216" s="220"/>
      <c r="ENR216" s="219"/>
      <c r="ENS216" s="223"/>
      <c r="ENT216" s="219"/>
      <c r="ENU216" s="219"/>
      <c r="ENV216" s="222"/>
      <c r="ENW216" s="221"/>
      <c r="ENX216" s="220"/>
      <c r="ENY216" s="219"/>
      <c r="ENZ216" s="223"/>
      <c r="EOA216" s="219"/>
      <c r="EOB216" s="219"/>
      <c r="EOC216" s="222"/>
      <c r="EOD216" s="221"/>
      <c r="EOE216" s="220"/>
      <c r="EOF216" s="219"/>
      <c r="EOG216" s="223"/>
      <c r="EOH216" s="219"/>
      <c r="EOI216" s="219"/>
      <c r="EOJ216" s="222"/>
      <c r="EOK216" s="221"/>
      <c r="EOL216" s="220"/>
      <c r="EOM216" s="219"/>
      <c r="EON216" s="223"/>
      <c r="EOO216" s="219"/>
      <c r="EOP216" s="219"/>
      <c r="EOQ216" s="222"/>
      <c r="EOR216" s="221"/>
      <c r="EOS216" s="220"/>
      <c r="EOT216" s="219"/>
      <c r="EOU216" s="223"/>
      <c r="EOV216" s="219"/>
      <c r="EOW216" s="219"/>
      <c r="EOX216" s="222"/>
      <c r="EOY216" s="221"/>
      <c r="EOZ216" s="220"/>
      <c r="EPA216" s="219"/>
      <c r="EPB216" s="223"/>
      <c r="EPC216" s="219"/>
      <c r="EPD216" s="219"/>
      <c r="EPE216" s="222"/>
      <c r="EPF216" s="221"/>
      <c r="EPG216" s="220"/>
      <c r="EPH216" s="219"/>
      <c r="EPI216" s="223"/>
      <c r="EPJ216" s="219"/>
      <c r="EPK216" s="219"/>
      <c r="EPL216" s="222"/>
      <c r="EPM216" s="221"/>
      <c r="EPN216" s="220"/>
      <c r="EPO216" s="219"/>
      <c r="EPP216" s="223"/>
      <c r="EPQ216" s="219"/>
      <c r="EPR216" s="219"/>
      <c r="EPS216" s="222"/>
      <c r="EPT216" s="221"/>
      <c r="EPU216" s="220"/>
      <c r="EPV216" s="219"/>
      <c r="EPW216" s="223"/>
      <c r="EPX216" s="219"/>
      <c r="EPY216" s="219"/>
      <c r="EPZ216" s="222"/>
      <c r="EQA216" s="221"/>
      <c r="EQB216" s="220"/>
      <c r="EQC216" s="219"/>
      <c r="EQD216" s="223"/>
      <c r="EQE216" s="219"/>
      <c r="EQF216" s="219"/>
      <c r="EQG216" s="222"/>
      <c r="EQH216" s="221"/>
      <c r="EQI216" s="220"/>
      <c r="EQJ216" s="219"/>
      <c r="EQK216" s="223"/>
      <c r="EQL216" s="219"/>
      <c r="EQM216" s="219"/>
      <c r="EQN216" s="222"/>
      <c r="EQO216" s="221"/>
      <c r="EQP216" s="220"/>
      <c r="EQQ216" s="219"/>
      <c r="EQR216" s="223"/>
      <c r="EQS216" s="219"/>
      <c r="EQT216" s="219"/>
      <c r="EQU216" s="222"/>
      <c r="EQV216" s="221"/>
      <c r="EQW216" s="220"/>
      <c r="EQX216" s="219"/>
      <c r="EQY216" s="223"/>
      <c r="EQZ216" s="219"/>
      <c r="ERA216" s="219"/>
      <c r="ERB216" s="222"/>
      <c r="ERC216" s="221"/>
      <c r="ERD216" s="220"/>
      <c r="ERE216" s="219"/>
      <c r="ERF216" s="223"/>
      <c r="ERG216" s="219"/>
      <c r="ERH216" s="219"/>
      <c r="ERI216" s="222"/>
      <c r="ERJ216" s="221"/>
      <c r="ERK216" s="220"/>
      <c r="ERL216" s="219"/>
      <c r="ERM216" s="223"/>
      <c r="ERN216" s="219"/>
      <c r="ERO216" s="219"/>
      <c r="ERP216" s="222"/>
      <c r="ERQ216" s="221"/>
      <c r="ERR216" s="220"/>
      <c r="ERS216" s="219"/>
      <c r="ERT216" s="223"/>
      <c r="ERU216" s="219"/>
      <c r="ERV216" s="219"/>
      <c r="ERW216" s="222"/>
      <c r="ERX216" s="221"/>
      <c r="ERY216" s="220"/>
      <c r="ERZ216" s="219"/>
      <c r="ESA216" s="223"/>
      <c r="ESB216" s="219"/>
      <c r="ESC216" s="219"/>
      <c r="ESD216" s="222"/>
      <c r="ESE216" s="221"/>
      <c r="ESF216" s="220"/>
      <c r="ESG216" s="219"/>
      <c r="ESH216" s="223"/>
      <c r="ESI216" s="219"/>
      <c r="ESJ216" s="219"/>
      <c r="ESK216" s="222"/>
      <c r="ESL216" s="221"/>
      <c r="ESM216" s="220"/>
      <c r="ESN216" s="219"/>
      <c r="ESO216" s="223"/>
      <c r="ESP216" s="219"/>
      <c r="ESQ216" s="219"/>
      <c r="ESR216" s="222"/>
      <c r="ESS216" s="221"/>
      <c r="EST216" s="220"/>
      <c r="ESU216" s="219"/>
      <c r="ESV216" s="223"/>
      <c r="ESW216" s="219"/>
      <c r="ESX216" s="219"/>
      <c r="ESY216" s="222"/>
      <c r="ESZ216" s="221"/>
      <c r="ETA216" s="220"/>
      <c r="ETB216" s="219"/>
      <c r="ETC216" s="223"/>
      <c r="ETD216" s="219"/>
      <c r="ETE216" s="219"/>
      <c r="ETF216" s="222"/>
      <c r="ETG216" s="221"/>
      <c r="ETH216" s="220"/>
      <c r="ETI216" s="219"/>
      <c r="ETJ216" s="223"/>
      <c r="ETK216" s="219"/>
      <c r="ETL216" s="219"/>
      <c r="ETM216" s="222"/>
      <c r="ETN216" s="221"/>
      <c r="ETO216" s="220"/>
      <c r="ETP216" s="219"/>
      <c r="ETQ216" s="223"/>
      <c r="ETR216" s="219"/>
      <c r="ETS216" s="219"/>
      <c r="ETT216" s="222"/>
      <c r="ETU216" s="221"/>
      <c r="ETV216" s="220"/>
      <c r="ETW216" s="219"/>
      <c r="ETX216" s="223"/>
      <c r="ETY216" s="219"/>
      <c r="ETZ216" s="219"/>
      <c r="EUA216" s="222"/>
      <c r="EUB216" s="221"/>
      <c r="EUC216" s="220"/>
      <c r="EUD216" s="219"/>
      <c r="EUE216" s="223"/>
      <c r="EUF216" s="219"/>
      <c r="EUG216" s="219"/>
      <c r="EUH216" s="222"/>
      <c r="EUI216" s="221"/>
      <c r="EUJ216" s="220"/>
      <c r="EUK216" s="219"/>
      <c r="EUL216" s="223"/>
      <c r="EUM216" s="219"/>
      <c r="EUN216" s="219"/>
      <c r="EUO216" s="222"/>
      <c r="EUP216" s="221"/>
      <c r="EUQ216" s="220"/>
      <c r="EUR216" s="219"/>
      <c r="EUS216" s="223"/>
      <c r="EUT216" s="219"/>
      <c r="EUU216" s="219"/>
      <c r="EUV216" s="222"/>
      <c r="EUW216" s="221"/>
      <c r="EUX216" s="220"/>
      <c r="EUY216" s="219"/>
      <c r="EUZ216" s="223"/>
      <c r="EVA216" s="219"/>
      <c r="EVB216" s="219"/>
      <c r="EVC216" s="222"/>
      <c r="EVD216" s="221"/>
      <c r="EVE216" s="220"/>
      <c r="EVF216" s="219"/>
      <c r="EVG216" s="223"/>
      <c r="EVH216" s="219"/>
      <c r="EVI216" s="219"/>
      <c r="EVJ216" s="222"/>
      <c r="EVK216" s="221"/>
      <c r="EVL216" s="220"/>
      <c r="EVM216" s="219"/>
      <c r="EVN216" s="223"/>
      <c r="EVO216" s="219"/>
      <c r="EVP216" s="219"/>
      <c r="EVQ216" s="222"/>
      <c r="EVR216" s="221"/>
      <c r="EVS216" s="220"/>
      <c r="EVT216" s="219"/>
      <c r="EVU216" s="223"/>
      <c r="EVV216" s="219"/>
      <c r="EVW216" s="219"/>
      <c r="EVX216" s="222"/>
      <c r="EVY216" s="221"/>
      <c r="EVZ216" s="220"/>
      <c r="EWA216" s="219"/>
      <c r="EWB216" s="223"/>
      <c r="EWC216" s="219"/>
      <c r="EWD216" s="219"/>
      <c r="EWE216" s="222"/>
      <c r="EWF216" s="221"/>
      <c r="EWG216" s="220"/>
      <c r="EWH216" s="219"/>
      <c r="EWI216" s="223"/>
      <c r="EWJ216" s="219"/>
      <c r="EWK216" s="219"/>
      <c r="EWL216" s="222"/>
      <c r="EWM216" s="221"/>
      <c r="EWN216" s="220"/>
      <c r="EWO216" s="219"/>
      <c r="EWP216" s="223"/>
      <c r="EWQ216" s="219"/>
      <c r="EWR216" s="219"/>
      <c r="EWS216" s="222"/>
      <c r="EWT216" s="221"/>
      <c r="EWU216" s="220"/>
      <c r="EWV216" s="219"/>
      <c r="EWW216" s="223"/>
      <c r="EWX216" s="219"/>
      <c r="EWY216" s="219"/>
      <c r="EWZ216" s="222"/>
      <c r="EXA216" s="221"/>
      <c r="EXB216" s="220"/>
      <c r="EXC216" s="219"/>
      <c r="EXD216" s="223"/>
      <c r="EXE216" s="219"/>
      <c r="EXF216" s="219"/>
      <c r="EXG216" s="222"/>
      <c r="EXH216" s="221"/>
      <c r="EXI216" s="220"/>
      <c r="EXJ216" s="219"/>
      <c r="EXK216" s="223"/>
      <c r="EXL216" s="219"/>
      <c r="EXM216" s="219"/>
      <c r="EXN216" s="222"/>
      <c r="EXO216" s="221"/>
      <c r="EXP216" s="220"/>
      <c r="EXQ216" s="219"/>
      <c r="EXR216" s="223"/>
      <c r="EXS216" s="219"/>
      <c r="EXT216" s="219"/>
      <c r="EXU216" s="222"/>
      <c r="EXV216" s="221"/>
      <c r="EXW216" s="220"/>
      <c r="EXX216" s="219"/>
      <c r="EXY216" s="223"/>
      <c r="EXZ216" s="219"/>
      <c r="EYA216" s="219"/>
      <c r="EYB216" s="222"/>
      <c r="EYC216" s="221"/>
      <c r="EYD216" s="220"/>
      <c r="EYE216" s="219"/>
      <c r="EYF216" s="223"/>
      <c r="EYG216" s="219"/>
      <c r="EYH216" s="219"/>
      <c r="EYI216" s="222"/>
      <c r="EYJ216" s="221"/>
      <c r="EYK216" s="220"/>
      <c r="EYL216" s="219"/>
      <c r="EYM216" s="223"/>
      <c r="EYN216" s="219"/>
      <c r="EYO216" s="219"/>
      <c r="EYP216" s="222"/>
      <c r="EYQ216" s="221"/>
      <c r="EYR216" s="220"/>
      <c r="EYS216" s="219"/>
      <c r="EYT216" s="223"/>
      <c r="EYU216" s="219"/>
      <c r="EYV216" s="219"/>
      <c r="EYW216" s="222"/>
      <c r="EYX216" s="221"/>
      <c r="EYY216" s="220"/>
      <c r="EYZ216" s="219"/>
      <c r="EZA216" s="223"/>
      <c r="EZB216" s="219"/>
      <c r="EZC216" s="219"/>
      <c r="EZD216" s="222"/>
      <c r="EZE216" s="221"/>
      <c r="EZF216" s="220"/>
      <c r="EZG216" s="219"/>
      <c r="EZH216" s="223"/>
      <c r="EZI216" s="219"/>
      <c r="EZJ216" s="219"/>
      <c r="EZK216" s="222"/>
      <c r="EZL216" s="221"/>
      <c r="EZM216" s="220"/>
      <c r="EZN216" s="219"/>
      <c r="EZO216" s="223"/>
      <c r="EZP216" s="219"/>
      <c r="EZQ216" s="219"/>
      <c r="EZR216" s="222"/>
      <c r="EZS216" s="221"/>
      <c r="EZT216" s="220"/>
      <c r="EZU216" s="219"/>
      <c r="EZV216" s="223"/>
      <c r="EZW216" s="219"/>
      <c r="EZX216" s="219"/>
      <c r="EZY216" s="222"/>
      <c r="EZZ216" s="221"/>
      <c r="FAA216" s="220"/>
      <c r="FAB216" s="219"/>
      <c r="FAC216" s="223"/>
      <c r="FAD216" s="219"/>
      <c r="FAE216" s="219"/>
      <c r="FAF216" s="222"/>
      <c r="FAG216" s="221"/>
      <c r="FAH216" s="220"/>
      <c r="FAI216" s="219"/>
      <c r="FAJ216" s="223"/>
      <c r="FAK216" s="219"/>
      <c r="FAL216" s="219"/>
      <c r="FAM216" s="222"/>
      <c r="FAN216" s="221"/>
      <c r="FAO216" s="220"/>
      <c r="FAP216" s="219"/>
      <c r="FAQ216" s="223"/>
      <c r="FAR216" s="219"/>
      <c r="FAS216" s="219"/>
      <c r="FAT216" s="222"/>
      <c r="FAU216" s="221"/>
      <c r="FAV216" s="220"/>
      <c r="FAW216" s="219"/>
      <c r="FAX216" s="223"/>
      <c r="FAY216" s="219"/>
      <c r="FAZ216" s="219"/>
      <c r="FBA216" s="222"/>
      <c r="FBB216" s="221"/>
      <c r="FBC216" s="220"/>
      <c r="FBD216" s="219"/>
      <c r="FBE216" s="223"/>
      <c r="FBF216" s="219"/>
      <c r="FBG216" s="219"/>
      <c r="FBH216" s="222"/>
      <c r="FBI216" s="221"/>
      <c r="FBJ216" s="220"/>
      <c r="FBK216" s="219"/>
      <c r="FBL216" s="223"/>
      <c r="FBM216" s="219"/>
      <c r="FBN216" s="219"/>
      <c r="FBO216" s="222"/>
      <c r="FBP216" s="221"/>
      <c r="FBQ216" s="220"/>
      <c r="FBR216" s="219"/>
      <c r="FBS216" s="223"/>
      <c r="FBT216" s="219"/>
      <c r="FBU216" s="219"/>
      <c r="FBV216" s="222"/>
      <c r="FBW216" s="221"/>
      <c r="FBX216" s="220"/>
      <c r="FBY216" s="219"/>
      <c r="FBZ216" s="223"/>
      <c r="FCA216" s="219"/>
      <c r="FCB216" s="219"/>
      <c r="FCC216" s="222"/>
      <c r="FCD216" s="221"/>
      <c r="FCE216" s="220"/>
      <c r="FCF216" s="219"/>
      <c r="FCG216" s="223"/>
      <c r="FCH216" s="219"/>
      <c r="FCI216" s="219"/>
      <c r="FCJ216" s="222"/>
      <c r="FCK216" s="221"/>
      <c r="FCL216" s="220"/>
      <c r="FCM216" s="219"/>
      <c r="FCN216" s="223"/>
      <c r="FCO216" s="219"/>
      <c r="FCP216" s="219"/>
      <c r="FCQ216" s="222"/>
      <c r="FCR216" s="221"/>
      <c r="FCS216" s="220"/>
      <c r="FCT216" s="219"/>
      <c r="FCU216" s="223"/>
      <c r="FCV216" s="219"/>
      <c r="FCW216" s="219"/>
      <c r="FCX216" s="222"/>
      <c r="FCY216" s="221"/>
      <c r="FCZ216" s="220"/>
      <c r="FDA216" s="219"/>
      <c r="FDB216" s="223"/>
      <c r="FDC216" s="219"/>
      <c r="FDD216" s="219"/>
      <c r="FDE216" s="222"/>
      <c r="FDF216" s="221"/>
      <c r="FDG216" s="220"/>
      <c r="FDH216" s="219"/>
      <c r="FDI216" s="223"/>
      <c r="FDJ216" s="219"/>
      <c r="FDK216" s="219"/>
      <c r="FDL216" s="222"/>
      <c r="FDM216" s="221"/>
      <c r="FDN216" s="220"/>
      <c r="FDO216" s="219"/>
      <c r="FDP216" s="223"/>
      <c r="FDQ216" s="219"/>
      <c r="FDR216" s="219"/>
      <c r="FDS216" s="222"/>
      <c r="FDT216" s="221"/>
      <c r="FDU216" s="220"/>
      <c r="FDV216" s="219"/>
      <c r="FDW216" s="223"/>
      <c r="FDX216" s="219"/>
      <c r="FDY216" s="219"/>
      <c r="FDZ216" s="222"/>
      <c r="FEA216" s="221"/>
      <c r="FEB216" s="220"/>
      <c r="FEC216" s="219"/>
      <c r="FED216" s="223"/>
      <c r="FEE216" s="219"/>
      <c r="FEF216" s="219"/>
      <c r="FEG216" s="222"/>
      <c r="FEH216" s="221"/>
      <c r="FEI216" s="220"/>
      <c r="FEJ216" s="219"/>
      <c r="FEK216" s="223"/>
      <c r="FEL216" s="219"/>
      <c r="FEM216" s="219"/>
      <c r="FEN216" s="222"/>
      <c r="FEO216" s="221"/>
      <c r="FEP216" s="220"/>
      <c r="FEQ216" s="219"/>
      <c r="FER216" s="223"/>
      <c r="FES216" s="219"/>
      <c r="FET216" s="219"/>
      <c r="FEU216" s="222"/>
      <c r="FEV216" s="221"/>
      <c r="FEW216" s="220"/>
      <c r="FEX216" s="219"/>
      <c r="FEY216" s="223"/>
      <c r="FEZ216" s="219"/>
      <c r="FFA216" s="219"/>
      <c r="FFB216" s="222"/>
      <c r="FFC216" s="221"/>
      <c r="FFD216" s="220"/>
      <c r="FFE216" s="219"/>
      <c r="FFF216" s="223"/>
      <c r="FFG216" s="219"/>
      <c r="FFH216" s="219"/>
      <c r="FFI216" s="222"/>
      <c r="FFJ216" s="221"/>
      <c r="FFK216" s="220"/>
      <c r="FFL216" s="219"/>
      <c r="FFM216" s="223"/>
      <c r="FFN216" s="219"/>
      <c r="FFO216" s="219"/>
      <c r="FFP216" s="222"/>
      <c r="FFQ216" s="221"/>
      <c r="FFR216" s="220"/>
      <c r="FFS216" s="219"/>
      <c r="FFT216" s="223"/>
      <c r="FFU216" s="219"/>
      <c r="FFV216" s="219"/>
      <c r="FFW216" s="222"/>
      <c r="FFX216" s="221"/>
      <c r="FFY216" s="220"/>
      <c r="FFZ216" s="219"/>
      <c r="FGA216" s="223"/>
      <c r="FGB216" s="219"/>
      <c r="FGC216" s="219"/>
      <c r="FGD216" s="222"/>
      <c r="FGE216" s="221"/>
      <c r="FGF216" s="220"/>
      <c r="FGG216" s="219"/>
      <c r="FGH216" s="223"/>
      <c r="FGI216" s="219"/>
      <c r="FGJ216" s="219"/>
      <c r="FGK216" s="222"/>
      <c r="FGL216" s="221"/>
      <c r="FGM216" s="220"/>
      <c r="FGN216" s="219"/>
      <c r="FGO216" s="223"/>
      <c r="FGP216" s="219"/>
      <c r="FGQ216" s="219"/>
      <c r="FGR216" s="222"/>
      <c r="FGS216" s="221"/>
      <c r="FGT216" s="220"/>
      <c r="FGU216" s="219"/>
      <c r="FGV216" s="223"/>
      <c r="FGW216" s="219"/>
      <c r="FGX216" s="219"/>
      <c r="FGY216" s="222"/>
      <c r="FGZ216" s="221"/>
      <c r="FHA216" s="220"/>
      <c r="FHB216" s="219"/>
      <c r="FHC216" s="223"/>
      <c r="FHD216" s="219"/>
      <c r="FHE216" s="219"/>
      <c r="FHF216" s="222"/>
      <c r="FHG216" s="221"/>
      <c r="FHH216" s="220"/>
      <c r="FHI216" s="219"/>
      <c r="FHJ216" s="223"/>
      <c r="FHK216" s="219"/>
      <c r="FHL216" s="219"/>
      <c r="FHM216" s="222"/>
      <c r="FHN216" s="221"/>
      <c r="FHO216" s="220"/>
      <c r="FHP216" s="219"/>
      <c r="FHQ216" s="223"/>
      <c r="FHR216" s="219"/>
      <c r="FHS216" s="219"/>
      <c r="FHT216" s="222"/>
      <c r="FHU216" s="221"/>
      <c r="FHV216" s="220"/>
      <c r="FHW216" s="219"/>
      <c r="FHX216" s="223"/>
      <c r="FHY216" s="219"/>
      <c r="FHZ216" s="219"/>
      <c r="FIA216" s="222"/>
      <c r="FIB216" s="221"/>
      <c r="FIC216" s="220"/>
      <c r="FID216" s="219"/>
      <c r="FIE216" s="223"/>
      <c r="FIF216" s="219"/>
      <c r="FIG216" s="219"/>
      <c r="FIH216" s="222"/>
      <c r="FII216" s="221"/>
      <c r="FIJ216" s="220"/>
      <c r="FIK216" s="219"/>
      <c r="FIL216" s="223"/>
      <c r="FIM216" s="219"/>
      <c r="FIN216" s="219"/>
      <c r="FIO216" s="222"/>
      <c r="FIP216" s="221"/>
      <c r="FIQ216" s="220"/>
      <c r="FIR216" s="219"/>
      <c r="FIS216" s="223"/>
      <c r="FIT216" s="219"/>
      <c r="FIU216" s="219"/>
      <c r="FIV216" s="222"/>
      <c r="FIW216" s="221"/>
      <c r="FIX216" s="220"/>
      <c r="FIY216" s="219"/>
      <c r="FIZ216" s="223"/>
      <c r="FJA216" s="219"/>
      <c r="FJB216" s="219"/>
      <c r="FJC216" s="222"/>
      <c r="FJD216" s="221"/>
      <c r="FJE216" s="220"/>
      <c r="FJF216" s="219"/>
      <c r="FJG216" s="223"/>
      <c r="FJH216" s="219"/>
      <c r="FJI216" s="219"/>
      <c r="FJJ216" s="222"/>
      <c r="FJK216" s="221"/>
      <c r="FJL216" s="220"/>
      <c r="FJM216" s="219"/>
      <c r="FJN216" s="223"/>
      <c r="FJO216" s="219"/>
      <c r="FJP216" s="219"/>
      <c r="FJQ216" s="222"/>
      <c r="FJR216" s="221"/>
      <c r="FJS216" s="220"/>
      <c r="FJT216" s="219"/>
      <c r="FJU216" s="223"/>
      <c r="FJV216" s="219"/>
      <c r="FJW216" s="219"/>
      <c r="FJX216" s="222"/>
      <c r="FJY216" s="221"/>
      <c r="FJZ216" s="220"/>
      <c r="FKA216" s="219"/>
      <c r="FKB216" s="223"/>
      <c r="FKC216" s="219"/>
      <c r="FKD216" s="219"/>
      <c r="FKE216" s="222"/>
      <c r="FKF216" s="221"/>
      <c r="FKG216" s="220"/>
      <c r="FKH216" s="219"/>
      <c r="FKI216" s="223"/>
      <c r="FKJ216" s="219"/>
      <c r="FKK216" s="219"/>
      <c r="FKL216" s="222"/>
      <c r="FKM216" s="221"/>
      <c r="FKN216" s="220"/>
      <c r="FKO216" s="219"/>
      <c r="FKP216" s="223"/>
      <c r="FKQ216" s="219"/>
      <c r="FKR216" s="219"/>
      <c r="FKS216" s="222"/>
      <c r="FKT216" s="221"/>
      <c r="FKU216" s="220"/>
      <c r="FKV216" s="219"/>
      <c r="FKW216" s="223"/>
      <c r="FKX216" s="219"/>
      <c r="FKY216" s="219"/>
      <c r="FKZ216" s="222"/>
      <c r="FLA216" s="221"/>
      <c r="FLB216" s="220"/>
      <c r="FLC216" s="219"/>
      <c r="FLD216" s="223"/>
      <c r="FLE216" s="219"/>
      <c r="FLF216" s="219"/>
      <c r="FLG216" s="222"/>
      <c r="FLH216" s="221"/>
      <c r="FLI216" s="220"/>
      <c r="FLJ216" s="219"/>
      <c r="FLK216" s="223"/>
      <c r="FLL216" s="219"/>
      <c r="FLM216" s="219"/>
      <c r="FLN216" s="222"/>
      <c r="FLO216" s="221"/>
      <c r="FLP216" s="220"/>
      <c r="FLQ216" s="219"/>
      <c r="FLR216" s="223"/>
      <c r="FLS216" s="219"/>
      <c r="FLT216" s="219"/>
      <c r="FLU216" s="222"/>
      <c r="FLV216" s="221"/>
      <c r="FLW216" s="220"/>
      <c r="FLX216" s="219"/>
      <c r="FLY216" s="223"/>
      <c r="FLZ216" s="219"/>
      <c r="FMA216" s="219"/>
      <c r="FMB216" s="222"/>
      <c r="FMC216" s="221"/>
      <c r="FMD216" s="220"/>
      <c r="FME216" s="219"/>
      <c r="FMF216" s="223"/>
      <c r="FMG216" s="219"/>
      <c r="FMH216" s="219"/>
      <c r="FMI216" s="222"/>
      <c r="FMJ216" s="221"/>
      <c r="FMK216" s="220"/>
      <c r="FML216" s="219"/>
      <c r="FMM216" s="223"/>
      <c r="FMN216" s="219"/>
      <c r="FMO216" s="219"/>
      <c r="FMP216" s="222"/>
      <c r="FMQ216" s="221"/>
      <c r="FMR216" s="220"/>
      <c r="FMS216" s="219"/>
      <c r="FMT216" s="223"/>
      <c r="FMU216" s="219"/>
      <c r="FMV216" s="219"/>
      <c r="FMW216" s="222"/>
      <c r="FMX216" s="221"/>
      <c r="FMY216" s="220"/>
      <c r="FMZ216" s="219"/>
      <c r="FNA216" s="223"/>
      <c r="FNB216" s="219"/>
      <c r="FNC216" s="219"/>
      <c r="FND216" s="222"/>
      <c r="FNE216" s="221"/>
      <c r="FNF216" s="220"/>
      <c r="FNG216" s="219"/>
      <c r="FNH216" s="223"/>
      <c r="FNI216" s="219"/>
      <c r="FNJ216" s="219"/>
      <c r="FNK216" s="222"/>
      <c r="FNL216" s="221"/>
      <c r="FNM216" s="220"/>
      <c r="FNN216" s="219"/>
      <c r="FNO216" s="223"/>
      <c r="FNP216" s="219"/>
      <c r="FNQ216" s="219"/>
      <c r="FNR216" s="222"/>
      <c r="FNS216" s="221"/>
      <c r="FNT216" s="220"/>
      <c r="FNU216" s="219"/>
      <c r="FNV216" s="223"/>
      <c r="FNW216" s="219"/>
      <c r="FNX216" s="219"/>
      <c r="FNY216" s="222"/>
      <c r="FNZ216" s="221"/>
      <c r="FOA216" s="220"/>
      <c r="FOB216" s="219"/>
      <c r="FOC216" s="223"/>
      <c r="FOD216" s="219"/>
      <c r="FOE216" s="219"/>
      <c r="FOF216" s="222"/>
      <c r="FOG216" s="221"/>
      <c r="FOH216" s="220"/>
      <c r="FOI216" s="219"/>
      <c r="FOJ216" s="223"/>
      <c r="FOK216" s="219"/>
      <c r="FOL216" s="219"/>
      <c r="FOM216" s="222"/>
      <c r="FON216" s="221"/>
      <c r="FOO216" s="220"/>
      <c r="FOP216" s="219"/>
      <c r="FOQ216" s="223"/>
      <c r="FOR216" s="219"/>
      <c r="FOS216" s="219"/>
      <c r="FOT216" s="222"/>
      <c r="FOU216" s="221"/>
      <c r="FOV216" s="220"/>
      <c r="FOW216" s="219"/>
      <c r="FOX216" s="223"/>
      <c r="FOY216" s="219"/>
      <c r="FOZ216" s="219"/>
      <c r="FPA216" s="222"/>
      <c r="FPB216" s="221"/>
      <c r="FPC216" s="220"/>
      <c r="FPD216" s="219"/>
      <c r="FPE216" s="223"/>
      <c r="FPF216" s="219"/>
      <c r="FPG216" s="219"/>
      <c r="FPH216" s="222"/>
      <c r="FPI216" s="221"/>
      <c r="FPJ216" s="220"/>
      <c r="FPK216" s="219"/>
      <c r="FPL216" s="223"/>
      <c r="FPM216" s="219"/>
      <c r="FPN216" s="219"/>
      <c r="FPO216" s="222"/>
      <c r="FPP216" s="221"/>
      <c r="FPQ216" s="220"/>
      <c r="FPR216" s="219"/>
      <c r="FPS216" s="223"/>
      <c r="FPT216" s="219"/>
      <c r="FPU216" s="219"/>
      <c r="FPV216" s="222"/>
      <c r="FPW216" s="221"/>
      <c r="FPX216" s="220"/>
      <c r="FPY216" s="219"/>
      <c r="FPZ216" s="223"/>
      <c r="FQA216" s="219"/>
      <c r="FQB216" s="219"/>
      <c r="FQC216" s="222"/>
      <c r="FQD216" s="221"/>
      <c r="FQE216" s="220"/>
      <c r="FQF216" s="219"/>
      <c r="FQG216" s="223"/>
      <c r="FQH216" s="219"/>
      <c r="FQI216" s="219"/>
      <c r="FQJ216" s="222"/>
      <c r="FQK216" s="221"/>
      <c r="FQL216" s="220"/>
      <c r="FQM216" s="219"/>
      <c r="FQN216" s="223"/>
      <c r="FQO216" s="219"/>
      <c r="FQP216" s="219"/>
      <c r="FQQ216" s="222"/>
      <c r="FQR216" s="221"/>
      <c r="FQS216" s="220"/>
      <c r="FQT216" s="219"/>
      <c r="FQU216" s="223"/>
      <c r="FQV216" s="219"/>
      <c r="FQW216" s="219"/>
      <c r="FQX216" s="222"/>
      <c r="FQY216" s="221"/>
      <c r="FQZ216" s="220"/>
      <c r="FRA216" s="219"/>
      <c r="FRB216" s="223"/>
      <c r="FRC216" s="219"/>
      <c r="FRD216" s="219"/>
      <c r="FRE216" s="222"/>
      <c r="FRF216" s="221"/>
      <c r="FRG216" s="220"/>
      <c r="FRH216" s="219"/>
      <c r="FRI216" s="223"/>
      <c r="FRJ216" s="219"/>
      <c r="FRK216" s="219"/>
      <c r="FRL216" s="222"/>
      <c r="FRM216" s="221"/>
      <c r="FRN216" s="220"/>
      <c r="FRO216" s="219"/>
      <c r="FRP216" s="223"/>
      <c r="FRQ216" s="219"/>
      <c r="FRR216" s="219"/>
      <c r="FRS216" s="222"/>
      <c r="FRT216" s="221"/>
      <c r="FRU216" s="220"/>
      <c r="FRV216" s="219"/>
      <c r="FRW216" s="223"/>
      <c r="FRX216" s="219"/>
      <c r="FRY216" s="219"/>
      <c r="FRZ216" s="222"/>
      <c r="FSA216" s="221"/>
      <c r="FSB216" s="220"/>
      <c r="FSC216" s="219"/>
      <c r="FSD216" s="223"/>
      <c r="FSE216" s="219"/>
      <c r="FSF216" s="219"/>
      <c r="FSG216" s="222"/>
      <c r="FSH216" s="221"/>
      <c r="FSI216" s="220"/>
      <c r="FSJ216" s="219"/>
      <c r="FSK216" s="223"/>
      <c r="FSL216" s="219"/>
      <c r="FSM216" s="219"/>
      <c r="FSN216" s="222"/>
      <c r="FSO216" s="221"/>
      <c r="FSP216" s="220"/>
      <c r="FSQ216" s="219"/>
      <c r="FSR216" s="223"/>
      <c r="FSS216" s="219"/>
      <c r="FST216" s="219"/>
      <c r="FSU216" s="222"/>
      <c r="FSV216" s="221"/>
      <c r="FSW216" s="220"/>
      <c r="FSX216" s="219"/>
      <c r="FSY216" s="223"/>
      <c r="FSZ216" s="219"/>
      <c r="FTA216" s="219"/>
      <c r="FTB216" s="222"/>
      <c r="FTC216" s="221"/>
      <c r="FTD216" s="220"/>
      <c r="FTE216" s="219"/>
      <c r="FTF216" s="223"/>
      <c r="FTG216" s="219"/>
      <c r="FTH216" s="219"/>
      <c r="FTI216" s="222"/>
      <c r="FTJ216" s="221"/>
      <c r="FTK216" s="220"/>
      <c r="FTL216" s="219"/>
      <c r="FTM216" s="223"/>
      <c r="FTN216" s="219"/>
      <c r="FTO216" s="219"/>
      <c r="FTP216" s="222"/>
      <c r="FTQ216" s="221"/>
      <c r="FTR216" s="220"/>
      <c r="FTS216" s="219"/>
      <c r="FTT216" s="223"/>
      <c r="FTU216" s="219"/>
      <c r="FTV216" s="219"/>
      <c r="FTW216" s="222"/>
      <c r="FTX216" s="221"/>
      <c r="FTY216" s="220"/>
      <c r="FTZ216" s="219"/>
      <c r="FUA216" s="223"/>
      <c r="FUB216" s="219"/>
      <c r="FUC216" s="219"/>
      <c r="FUD216" s="222"/>
      <c r="FUE216" s="221"/>
      <c r="FUF216" s="220"/>
      <c r="FUG216" s="219"/>
      <c r="FUH216" s="223"/>
      <c r="FUI216" s="219"/>
      <c r="FUJ216" s="219"/>
      <c r="FUK216" s="222"/>
      <c r="FUL216" s="221"/>
      <c r="FUM216" s="220"/>
      <c r="FUN216" s="219"/>
      <c r="FUO216" s="223"/>
      <c r="FUP216" s="219"/>
      <c r="FUQ216" s="219"/>
      <c r="FUR216" s="222"/>
      <c r="FUS216" s="221"/>
      <c r="FUT216" s="220"/>
      <c r="FUU216" s="219"/>
      <c r="FUV216" s="223"/>
      <c r="FUW216" s="219"/>
      <c r="FUX216" s="219"/>
      <c r="FUY216" s="222"/>
      <c r="FUZ216" s="221"/>
      <c r="FVA216" s="220"/>
      <c r="FVB216" s="219"/>
      <c r="FVC216" s="223"/>
      <c r="FVD216" s="219"/>
      <c r="FVE216" s="219"/>
      <c r="FVF216" s="222"/>
      <c r="FVG216" s="221"/>
      <c r="FVH216" s="220"/>
      <c r="FVI216" s="219"/>
      <c r="FVJ216" s="223"/>
      <c r="FVK216" s="219"/>
      <c r="FVL216" s="219"/>
      <c r="FVM216" s="222"/>
      <c r="FVN216" s="221"/>
      <c r="FVO216" s="220"/>
      <c r="FVP216" s="219"/>
      <c r="FVQ216" s="223"/>
      <c r="FVR216" s="219"/>
      <c r="FVS216" s="219"/>
      <c r="FVT216" s="222"/>
      <c r="FVU216" s="221"/>
      <c r="FVV216" s="220"/>
      <c r="FVW216" s="219"/>
      <c r="FVX216" s="223"/>
      <c r="FVY216" s="219"/>
      <c r="FVZ216" s="219"/>
      <c r="FWA216" s="222"/>
      <c r="FWB216" s="221"/>
      <c r="FWC216" s="220"/>
      <c r="FWD216" s="219"/>
      <c r="FWE216" s="223"/>
      <c r="FWF216" s="219"/>
      <c r="FWG216" s="219"/>
      <c r="FWH216" s="222"/>
      <c r="FWI216" s="221"/>
      <c r="FWJ216" s="220"/>
      <c r="FWK216" s="219"/>
      <c r="FWL216" s="223"/>
      <c r="FWM216" s="219"/>
      <c r="FWN216" s="219"/>
      <c r="FWO216" s="222"/>
      <c r="FWP216" s="221"/>
      <c r="FWQ216" s="220"/>
      <c r="FWR216" s="219"/>
      <c r="FWS216" s="223"/>
      <c r="FWT216" s="219"/>
      <c r="FWU216" s="219"/>
      <c r="FWV216" s="222"/>
      <c r="FWW216" s="221"/>
      <c r="FWX216" s="220"/>
      <c r="FWY216" s="219"/>
      <c r="FWZ216" s="223"/>
      <c r="FXA216" s="219"/>
      <c r="FXB216" s="219"/>
      <c r="FXC216" s="222"/>
      <c r="FXD216" s="221"/>
      <c r="FXE216" s="220"/>
      <c r="FXF216" s="219"/>
      <c r="FXG216" s="223"/>
      <c r="FXH216" s="219"/>
      <c r="FXI216" s="219"/>
      <c r="FXJ216" s="222"/>
      <c r="FXK216" s="221"/>
      <c r="FXL216" s="220"/>
      <c r="FXM216" s="219"/>
      <c r="FXN216" s="223"/>
      <c r="FXO216" s="219"/>
      <c r="FXP216" s="219"/>
      <c r="FXQ216" s="222"/>
      <c r="FXR216" s="221"/>
      <c r="FXS216" s="220"/>
      <c r="FXT216" s="219"/>
      <c r="FXU216" s="223"/>
      <c r="FXV216" s="219"/>
      <c r="FXW216" s="219"/>
      <c r="FXX216" s="222"/>
      <c r="FXY216" s="221"/>
      <c r="FXZ216" s="220"/>
      <c r="FYA216" s="219"/>
      <c r="FYB216" s="223"/>
      <c r="FYC216" s="219"/>
      <c r="FYD216" s="219"/>
      <c r="FYE216" s="222"/>
      <c r="FYF216" s="221"/>
      <c r="FYG216" s="220"/>
      <c r="FYH216" s="219"/>
      <c r="FYI216" s="223"/>
      <c r="FYJ216" s="219"/>
      <c r="FYK216" s="219"/>
      <c r="FYL216" s="222"/>
      <c r="FYM216" s="221"/>
      <c r="FYN216" s="220"/>
      <c r="FYO216" s="219"/>
      <c r="FYP216" s="223"/>
      <c r="FYQ216" s="219"/>
      <c r="FYR216" s="219"/>
      <c r="FYS216" s="222"/>
      <c r="FYT216" s="221"/>
      <c r="FYU216" s="220"/>
      <c r="FYV216" s="219"/>
      <c r="FYW216" s="223"/>
      <c r="FYX216" s="219"/>
      <c r="FYY216" s="219"/>
      <c r="FYZ216" s="222"/>
      <c r="FZA216" s="221"/>
      <c r="FZB216" s="220"/>
      <c r="FZC216" s="219"/>
      <c r="FZD216" s="223"/>
      <c r="FZE216" s="219"/>
      <c r="FZF216" s="219"/>
      <c r="FZG216" s="222"/>
      <c r="FZH216" s="221"/>
      <c r="FZI216" s="220"/>
      <c r="FZJ216" s="219"/>
      <c r="FZK216" s="223"/>
      <c r="FZL216" s="219"/>
      <c r="FZM216" s="219"/>
      <c r="FZN216" s="222"/>
      <c r="FZO216" s="221"/>
      <c r="FZP216" s="220"/>
      <c r="FZQ216" s="219"/>
      <c r="FZR216" s="223"/>
      <c r="FZS216" s="219"/>
      <c r="FZT216" s="219"/>
      <c r="FZU216" s="222"/>
      <c r="FZV216" s="221"/>
      <c r="FZW216" s="220"/>
      <c r="FZX216" s="219"/>
      <c r="FZY216" s="223"/>
      <c r="FZZ216" s="219"/>
      <c r="GAA216" s="219"/>
      <c r="GAB216" s="222"/>
      <c r="GAC216" s="221"/>
      <c r="GAD216" s="220"/>
      <c r="GAE216" s="219"/>
      <c r="GAF216" s="223"/>
      <c r="GAG216" s="219"/>
      <c r="GAH216" s="219"/>
      <c r="GAI216" s="222"/>
      <c r="GAJ216" s="221"/>
      <c r="GAK216" s="220"/>
      <c r="GAL216" s="219"/>
      <c r="GAM216" s="223"/>
      <c r="GAN216" s="219"/>
      <c r="GAO216" s="219"/>
      <c r="GAP216" s="222"/>
      <c r="GAQ216" s="221"/>
      <c r="GAR216" s="220"/>
      <c r="GAS216" s="219"/>
      <c r="GAT216" s="223"/>
      <c r="GAU216" s="219"/>
      <c r="GAV216" s="219"/>
      <c r="GAW216" s="222"/>
      <c r="GAX216" s="221"/>
      <c r="GAY216" s="220"/>
      <c r="GAZ216" s="219"/>
      <c r="GBA216" s="223"/>
      <c r="GBB216" s="219"/>
      <c r="GBC216" s="219"/>
      <c r="GBD216" s="222"/>
      <c r="GBE216" s="221"/>
      <c r="GBF216" s="220"/>
      <c r="GBG216" s="219"/>
      <c r="GBH216" s="223"/>
      <c r="GBI216" s="219"/>
      <c r="GBJ216" s="219"/>
      <c r="GBK216" s="222"/>
      <c r="GBL216" s="221"/>
      <c r="GBM216" s="220"/>
      <c r="GBN216" s="219"/>
      <c r="GBO216" s="223"/>
      <c r="GBP216" s="219"/>
      <c r="GBQ216" s="219"/>
      <c r="GBR216" s="222"/>
      <c r="GBS216" s="221"/>
      <c r="GBT216" s="220"/>
      <c r="GBU216" s="219"/>
      <c r="GBV216" s="223"/>
      <c r="GBW216" s="219"/>
      <c r="GBX216" s="219"/>
      <c r="GBY216" s="222"/>
      <c r="GBZ216" s="221"/>
      <c r="GCA216" s="220"/>
      <c r="GCB216" s="219"/>
      <c r="GCC216" s="223"/>
      <c r="GCD216" s="219"/>
      <c r="GCE216" s="219"/>
      <c r="GCF216" s="222"/>
      <c r="GCG216" s="221"/>
      <c r="GCH216" s="220"/>
      <c r="GCI216" s="219"/>
      <c r="GCJ216" s="223"/>
      <c r="GCK216" s="219"/>
      <c r="GCL216" s="219"/>
      <c r="GCM216" s="222"/>
      <c r="GCN216" s="221"/>
      <c r="GCO216" s="220"/>
      <c r="GCP216" s="219"/>
      <c r="GCQ216" s="223"/>
      <c r="GCR216" s="219"/>
      <c r="GCS216" s="219"/>
      <c r="GCT216" s="222"/>
      <c r="GCU216" s="221"/>
      <c r="GCV216" s="220"/>
      <c r="GCW216" s="219"/>
      <c r="GCX216" s="223"/>
      <c r="GCY216" s="219"/>
      <c r="GCZ216" s="219"/>
      <c r="GDA216" s="222"/>
      <c r="GDB216" s="221"/>
      <c r="GDC216" s="220"/>
      <c r="GDD216" s="219"/>
      <c r="GDE216" s="223"/>
      <c r="GDF216" s="219"/>
      <c r="GDG216" s="219"/>
      <c r="GDH216" s="222"/>
      <c r="GDI216" s="221"/>
      <c r="GDJ216" s="220"/>
      <c r="GDK216" s="219"/>
      <c r="GDL216" s="223"/>
      <c r="GDM216" s="219"/>
      <c r="GDN216" s="219"/>
      <c r="GDO216" s="222"/>
      <c r="GDP216" s="221"/>
      <c r="GDQ216" s="220"/>
      <c r="GDR216" s="219"/>
      <c r="GDS216" s="223"/>
      <c r="GDT216" s="219"/>
      <c r="GDU216" s="219"/>
      <c r="GDV216" s="222"/>
      <c r="GDW216" s="221"/>
      <c r="GDX216" s="220"/>
      <c r="GDY216" s="219"/>
      <c r="GDZ216" s="223"/>
      <c r="GEA216" s="219"/>
      <c r="GEB216" s="219"/>
      <c r="GEC216" s="222"/>
      <c r="GED216" s="221"/>
      <c r="GEE216" s="220"/>
      <c r="GEF216" s="219"/>
      <c r="GEG216" s="223"/>
      <c r="GEH216" s="219"/>
      <c r="GEI216" s="219"/>
      <c r="GEJ216" s="222"/>
      <c r="GEK216" s="221"/>
      <c r="GEL216" s="220"/>
      <c r="GEM216" s="219"/>
      <c r="GEN216" s="223"/>
      <c r="GEO216" s="219"/>
      <c r="GEP216" s="219"/>
      <c r="GEQ216" s="222"/>
      <c r="GER216" s="221"/>
      <c r="GES216" s="220"/>
      <c r="GET216" s="219"/>
      <c r="GEU216" s="223"/>
      <c r="GEV216" s="219"/>
      <c r="GEW216" s="219"/>
      <c r="GEX216" s="222"/>
      <c r="GEY216" s="221"/>
      <c r="GEZ216" s="220"/>
      <c r="GFA216" s="219"/>
      <c r="GFB216" s="223"/>
      <c r="GFC216" s="219"/>
      <c r="GFD216" s="219"/>
      <c r="GFE216" s="222"/>
      <c r="GFF216" s="221"/>
      <c r="GFG216" s="220"/>
      <c r="GFH216" s="219"/>
      <c r="GFI216" s="223"/>
      <c r="GFJ216" s="219"/>
      <c r="GFK216" s="219"/>
      <c r="GFL216" s="222"/>
      <c r="GFM216" s="221"/>
      <c r="GFN216" s="220"/>
      <c r="GFO216" s="219"/>
      <c r="GFP216" s="223"/>
      <c r="GFQ216" s="219"/>
      <c r="GFR216" s="219"/>
      <c r="GFS216" s="222"/>
      <c r="GFT216" s="221"/>
      <c r="GFU216" s="220"/>
      <c r="GFV216" s="219"/>
      <c r="GFW216" s="223"/>
      <c r="GFX216" s="219"/>
      <c r="GFY216" s="219"/>
      <c r="GFZ216" s="222"/>
      <c r="GGA216" s="221"/>
      <c r="GGB216" s="220"/>
      <c r="GGC216" s="219"/>
      <c r="GGD216" s="223"/>
      <c r="GGE216" s="219"/>
      <c r="GGF216" s="219"/>
      <c r="GGG216" s="222"/>
      <c r="GGH216" s="221"/>
      <c r="GGI216" s="220"/>
      <c r="GGJ216" s="219"/>
      <c r="GGK216" s="223"/>
      <c r="GGL216" s="219"/>
      <c r="GGM216" s="219"/>
      <c r="GGN216" s="222"/>
      <c r="GGO216" s="221"/>
      <c r="GGP216" s="220"/>
      <c r="GGQ216" s="219"/>
      <c r="GGR216" s="223"/>
      <c r="GGS216" s="219"/>
      <c r="GGT216" s="219"/>
      <c r="GGU216" s="222"/>
      <c r="GGV216" s="221"/>
      <c r="GGW216" s="220"/>
      <c r="GGX216" s="219"/>
      <c r="GGY216" s="223"/>
      <c r="GGZ216" s="219"/>
      <c r="GHA216" s="219"/>
      <c r="GHB216" s="222"/>
      <c r="GHC216" s="221"/>
      <c r="GHD216" s="220"/>
      <c r="GHE216" s="219"/>
      <c r="GHF216" s="223"/>
      <c r="GHG216" s="219"/>
      <c r="GHH216" s="219"/>
      <c r="GHI216" s="222"/>
      <c r="GHJ216" s="221"/>
      <c r="GHK216" s="220"/>
      <c r="GHL216" s="219"/>
      <c r="GHM216" s="223"/>
      <c r="GHN216" s="219"/>
      <c r="GHO216" s="219"/>
      <c r="GHP216" s="222"/>
      <c r="GHQ216" s="221"/>
      <c r="GHR216" s="220"/>
      <c r="GHS216" s="219"/>
      <c r="GHT216" s="223"/>
      <c r="GHU216" s="219"/>
      <c r="GHV216" s="219"/>
      <c r="GHW216" s="222"/>
      <c r="GHX216" s="221"/>
      <c r="GHY216" s="220"/>
      <c r="GHZ216" s="219"/>
      <c r="GIA216" s="223"/>
      <c r="GIB216" s="219"/>
      <c r="GIC216" s="219"/>
      <c r="GID216" s="222"/>
      <c r="GIE216" s="221"/>
      <c r="GIF216" s="220"/>
      <c r="GIG216" s="219"/>
      <c r="GIH216" s="223"/>
      <c r="GII216" s="219"/>
      <c r="GIJ216" s="219"/>
      <c r="GIK216" s="222"/>
      <c r="GIL216" s="221"/>
      <c r="GIM216" s="220"/>
      <c r="GIN216" s="219"/>
      <c r="GIO216" s="223"/>
      <c r="GIP216" s="219"/>
      <c r="GIQ216" s="219"/>
      <c r="GIR216" s="222"/>
      <c r="GIS216" s="221"/>
      <c r="GIT216" s="220"/>
      <c r="GIU216" s="219"/>
      <c r="GIV216" s="223"/>
      <c r="GIW216" s="219"/>
      <c r="GIX216" s="219"/>
      <c r="GIY216" s="222"/>
      <c r="GIZ216" s="221"/>
      <c r="GJA216" s="220"/>
      <c r="GJB216" s="219"/>
      <c r="GJC216" s="223"/>
      <c r="GJD216" s="219"/>
      <c r="GJE216" s="219"/>
      <c r="GJF216" s="222"/>
      <c r="GJG216" s="221"/>
      <c r="GJH216" s="220"/>
      <c r="GJI216" s="219"/>
      <c r="GJJ216" s="223"/>
      <c r="GJK216" s="219"/>
      <c r="GJL216" s="219"/>
      <c r="GJM216" s="222"/>
      <c r="GJN216" s="221"/>
      <c r="GJO216" s="220"/>
      <c r="GJP216" s="219"/>
      <c r="GJQ216" s="223"/>
      <c r="GJR216" s="219"/>
      <c r="GJS216" s="219"/>
      <c r="GJT216" s="222"/>
      <c r="GJU216" s="221"/>
      <c r="GJV216" s="220"/>
      <c r="GJW216" s="219"/>
      <c r="GJX216" s="223"/>
      <c r="GJY216" s="219"/>
      <c r="GJZ216" s="219"/>
      <c r="GKA216" s="222"/>
      <c r="GKB216" s="221"/>
      <c r="GKC216" s="220"/>
      <c r="GKD216" s="219"/>
      <c r="GKE216" s="223"/>
      <c r="GKF216" s="219"/>
      <c r="GKG216" s="219"/>
      <c r="GKH216" s="222"/>
      <c r="GKI216" s="221"/>
      <c r="GKJ216" s="220"/>
      <c r="GKK216" s="219"/>
      <c r="GKL216" s="223"/>
      <c r="GKM216" s="219"/>
      <c r="GKN216" s="219"/>
      <c r="GKO216" s="222"/>
      <c r="GKP216" s="221"/>
      <c r="GKQ216" s="220"/>
      <c r="GKR216" s="219"/>
      <c r="GKS216" s="223"/>
      <c r="GKT216" s="219"/>
      <c r="GKU216" s="219"/>
      <c r="GKV216" s="222"/>
      <c r="GKW216" s="221"/>
      <c r="GKX216" s="220"/>
      <c r="GKY216" s="219"/>
      <c r="GKZ216" s="223"/>
      <c r="GLA216" s="219"/>
      <c r="GLB216" s="219"/>
      <c r="GLC216" s="222"/>
      <c r="GLD216" s="221"/>
      <c r="GLE216" s="220"/>
      <c r="GLF216" s="219"/>
      <c r="GLG216" s="223"/>
      <c r="GLH216" s="219"/>
      <c r="GLI216" s="219"/>
      <c r="GLJ216" s="222"/>
      <c r="GLK216" s="221"/>
      <c r="GLL216" s="220"/>
      <c r="GLM216" s="219"/>
      <c r="GLN216" s="223"/>
      <c r="GLO216" s="219"/>
      <c r="GLP216" s="219"/>
      <c r="GLQ216" s="222"/>
      <c r="GLR216" s="221"/>
      <c r="GLS216" s="220"/>
      <c r="GLT216" s="219"/>
      <c r="GLU216" s="223"/>
      <c r="GLV216" s="219"/>
      <c r="GLW216" s="219"/>
      <c r="GLX216" s="222"/>
      <c r="GLY216" s="221"/>
      <c r="GLZ216" s="220"/>
      <c r="GMA216" s="219"/>
      <c r="GMB216" s="223"/>
      <c r="GMC216" s="219"/>
      <c r="GMD216" s="219"/>
      <c r="GME216" s="222"/>
      <c r="GMF216" s="221"/>
      <c r="GMG216" s="220"/>
      <c r="GMH216" s="219"/>
      <c r="GMI216" s="223"/>
      <c r="GMJ216" s="219"/>
      <c r="GMK216" s="219"/>
      <c r="GML216" s="222"/>
      <c r="GMM216" s="221"/>
      <c r="GMN216" s="220"/>
      <c r="GMO216" s="219"/>
      <c r="GMP216" s="223"/>
      <c r="GMQ216" s="219"/>
      <c r="GMR216" s="219"/>
      <c r="GMS216" s="222"/>
      <c r="GMT216" s="221"/>
      <c r="GMU216" s="220"/>
      <c r="GMV216" s="219"/>
      <c r="GMW216" s="223"/>
      <c r="GMX216" s="219"/>
      <c r="GMY216" s="219"/>
      <c r="GMZ216" s="222"/>
      <c r="GNA216" s="221"/>
      <c r="GNB216" s="220"/>
      <c r="GNC216" s="219"/>
      <c r="GND216" s="223"/>
      <c r="GNE216" s="219"/>
      <c r="GNF216" s="219"/>
      <c r="GNG216" s="222"/>
      <c r="GNH216" s="221"/>
      <c r="GNI216" s="220"/>
      <c r="GNJ216" s="219"/>
      <c r="GNK216" s="223"/>
      <c r="GNL216" s="219"/>
      <c r="GNM216" s="219"/>
      <c r="GNN216" s="222"/>
      <c r="GNO216" s="221"/>
      <c r="GNP216" s="220"/>
      <c r="GNQ216" s="219"/>
      <c r="GNR216" s="223"/>
      <c r="GNS216" s="219"/>
      <c r="GNT216" s="219"/>
      <c r="GNU216" s="222"/>
      <c r="GNV216" s="221"/>
      <c r="GNW216" s="220"/>
      <c r="GNX216" s="219"/>
      <c r="GNY216" s="223"/>
      <c r="GNZ216" s="219"/>
      <c r="GOA216" s="219"/>
      <c r="GOB216" s="222"/>
      <c r="GOC216" s="221"/>
      <c r="GOD216" s="220"/>
      <c r="GOE216" s="219"/>
      <c r="GOF216" s="223"/>
      <c r="GOG216" s="219"/>
      <c r="GOH216" s="219"/>
      <c r="GOI216" s="222"/>
      <c r="GOJ216" s="221"/>
      <c r="GOK216" s="220"/>
      <c r="GOL216" s="219"/>
      <c r="GOM216" s="223"/>
      <c r="GON216" s="219"/>
      <c r="GOO216" s="219"/>
      <c r="GOP216" s="222"/>
      <c r="GOQ216" s="221"/>
      <c r="GOR216" s="220"/>
      <c r="GOS216" s="219"/>
      <c r="GOT216" s="223"/>
      <c r="GOU216" s="219"/>
      <c r="GOV216" s="219"/>
      <c r="GOW216" s="222"/>
      <c r="GOX216" s="221"/>
      <c r="GOY216" s="220"/>
      <c r="GOZ216" s="219"/>
      <c r="GPA216" s="223"/>
      <c r="GPB216" s="219"/>
      <c r="GPC216" s="219"/>
      <c r="GPD216" s="222"/>
      <c r="GPE216" s="221"/>
      <c r="GPF216" s="220"/>
      <c r="GPG216" s="219"/>
      <c r="GPH216" s="223"/>
      <c r="GPI216" s="219"/>
      <c r="GPJ216" s="219"/>
      <c r="GPK216" s="222"/>
      <c r="GPL216" s="221"/>
      <c r="GPM216" s="220"/>
      <c r="GPN216" s="219"/>
      <c r="GPO216" s="223"/>
      <c r="GPP216" s="219"/>
      <c r="GPQ216" s="219"/>
      <c r="GPR216" s="222"/>
      <c r="GPS216" s="221"/>
      <c r="GPT216" s="220"/>
      <c r="GPU216" s="219"/>
      <c r="GPV216" s="223"/>
      <c r="GPW216" s="219"/>
      <c r="GPX216" s="219"/>
      <c r="GPY216" s="222"/>
      <c r="GPZ216" s="221"/>
      <c r="GQA216" s="220"/>
      <c r="GQB216" s="219"/>
      <c r="GQC216" s="223"/>
      <c r="GQD216" s="219"/>
      <c r="GQE216" s="219"/>
      <c r="GQF216" s="222"/>
      <c r="GQG216" s="221"/>
      <c r="GQH216" s="220"/>
      <c r="GQI216" s="219"/>
      <c r="GQJ216" s="223"/>
      <c r="GQK216" s="219"/>
      <c r="GQL216" s="219"/>
      <c r="GQM216" s="222"/>
      <c r="GQN216" s="221"/>
      <c r="GQO216" s="220"/>
      <c r="GQP216" s="219"/>
      <c r="GQQ216" s="223"/>
      <c r="GQR216" s="219"/>
      <c r="GQS216" s="219"/>
      <c r="GQT216" s="222"/>
      <c r="GQU216" s="221"/>
      <c r="GQV216" s="220"/>
      <c r="GQW216" s="219"/>
      <c r="GQX216" s="223"/>
      <c r="GQY216" s="219"/>
      <c r="GQZ216" s="219"/>
      <c r="GRA216" s="222"/>
      <c r="GRB216" s="221"/>
      <c r="GRC216" s="220"/>
      <c r="GRD216" s="219"/>
      <c r="GRE216" s="223"/>
      <c r="GRF216" s="219"/>
      <c r="GRG216" s="219"/>
      <c r="GRH216" s="222"/>
      <c r="GRI216" s="221"/>
      <c r="GRJ216" s="220"/>
      <c r="GRK216" s="219"/>
      <c r="GRL216" s="223"/>
      <c r="GRM216" s="219"/>
      <c r="GRN216" s="219"/>
      <c r="GRO216" s="222"/>
      <c r="GRP216" s="221"/>
      <c r="GRQ216" s="220"/>
      <c r="GRR216" s="219"/>
      <c r="GRS216" s="223"/>
      <c r="GRT216" s="219"/>
      <c r="GRU216" s="219"/>
      <c r="GRV216" s="222"/>
      <c r="GRW216" s="221"/>
      <c r="GRX216" s="220"/>
      <c r="GRY216" s="219"/>
      <c r="GRZ216" s="223"/>
      <c r="GSA216" s="219"/>
      <c r="GSB216" s="219"/>
      <c r="GSC216" s="222"/>
      <c r="GSD216" s="221"/>
      <c r="GSE216" s="220"/>
      <c r="GSF216" s="219"/>
      <c r="GSG216" s="223"/>
      <c r="GSH216" s="219"/>
      <c r="GSI216" s="219"/>
      <c r="GSJ216" s="222"/>
      <c r="GSK216" s="221"/>
      <c r="GSL216" s="220"/>
      <c r="GSM216" s="219"/>
      <c r="GSN216" s="223"/>
      <c r="GSO216" s="219"/>
      <c r="GSP216" s="219"/>
      <c r="GSQ216" s="222"/>
      <c r="GSR216" s="221"/>
      <c r="GSS216" s="220"/>
      <c r="GST216" s="219"/>
      <c r="GSU216" s="223"/>
      <c r="GSV216" s="219"/>
      <c r="GSW216" s="219"/>
      <c r="GSX216" s="222"/>
      <c r="GSY216" s="221"/>
      <c r="GSZ216" s="220"/>
      <c r="GTA216" s="219"/>
      <c r="GTB216" s="223"/>
      <c r="GTC216" s="219"/>
      <c r="GTD216" s="219"/>
      <c r="GTE216" s="222"/>
      <c r="GTF216" s="221"/>
      <c r="GTG216" s="220"/>
      <c r="GTH216" s="219"/>
      <c r="GTI216" s="223"/>
      <c r="GTJ216" s="219"/>
      <c r="GTK216" s="219"/>
      <c r="GTL216" s="222"/>
      <c r="GTM216" s="221"/>
      <c r="GTN216" s="220"/>
      <c r="GTO216" s="219"/>
      <c r="GTP216" s="223"/>
      <c r="GTQ216" s="219"/>
      <c r="GTR216" s="219"/>
      <c r="GTS216" s="222"/>
      <c r="GTT216" s="221"/>
      <c r="GTU216" s="220"/>
      <c r="GTV216" s="219"/>
      <c r="GTW216" s="223"/>
      <c r="GTX216" s="219"/>
      <c r="GTY216" s="219"/>
      <c r="GTZ216" s="222"/>
      <c r="GUA216" s="221"/>
      <c r="GUB216" s="220"/>
      <c r="GUC216" s="219"/>
      <c r="GUD216" s="223"/>
      <c r="GUE216" s="219"/>
      <c r="GUF216" s="219"/>
      <c r="GUG216" s="222"/>
      <c r="GUH216" s="221"/>
      <c r="GUI216" s="220"/>
      <c r="GUJ216" s="219"/>
      <c r="GUK216" s="223"/>
      <c r="GUL216" s="219"/>
      <c r="GUM216" s="219"/>
      <c r="GUN216" s="222"/>
      <c r="GUO216" s="221"/>
      <c r="GUP216" s="220"/>
      <c r="GUQ216" s="219"/>
      <c r="GUR216" s="223"/>
      <c r="GUS216" s="219"/>
      <c r="GUT216" s="219"/>
      <c r="GUU216" s="222"/>
      <c r="GUV216" s="221"/>
      <c r="GUW216" s="220"/>
      <c r="GUX216" s="219"/>
      <c r="GUY216" s="223"/>
      <c r="GUZ216" s="219"/>
      <c r="GVA216" s="219"/>
      <c r="GVB216" s="222"/>
      <c r="GVC216" s="221"/>
      <c r="GVD216" s="220"/>
      <c r="GVE216" s="219"/>
      <c r="GVF216" s="223"/>
      <c r="GVG216" s="219"/>
      <c r="GVH216" s="219"/>
      <c r="GVI216" s="222"/>
      <c r="GVJ216" s="221"/>
      <c r="GVK216" s="220"/>
      <c r="GVL216" s="219"/>
      <c r="GVM216" s="223"/>
      <c r="GVN216" s="219"/>
      <c r="GVO216" s="219"/>
      <c r="GVP216" s="222"/>
      <c r="GVQ216" s="221"/>
      <c r="GVR216" s="220"/>
      <c r="GVS216" s="219"/>
      <c r="GVT216" s="223"/>
      <c r="GVU216" s="219"/>
      <c r="GVV216" s="219"/>
      <c r="GVW216" s="222"/>
      <c r="GVX216" s="221"/>
      <c r="GVY216" s="220"/>
      <c r="GVZ216" s="219"/>
      <c r="GWA216" s="223"/>
      <c r="GWB216" s="219"/>
      <c r="GWC216" s="219"/>
      <c r="GWD216" s="222"/>
      <c r="GWE216" s="221"/>
      <c r="GWF216" s="220"/>
      <c r="GWG216" s="219"/>
      <c r="GWH216" s="223"/>
      <c r="GWI216" s="219"/>
      <c r="GWJ216" s="219"/>
      <c r="GWK216" s="222"/>
      <c r="GWL216" s="221"/>
      <c r="GWM216" s="220"/>
      <c r="GWN216" s="219"/>
      <c r="GWO216" s="223"/>
      <c r="GWP216" s="219"/>
      <c r="GWQ216" s="219"/>
      <c r="GWR216" s="222"/>
      <c r="GWS216" s="221"/>
      <c r="GWT216" s="220"/>
      <c r="GWU216" s="219"/>
      <c r="GWV216" s="223"/>
      <c r="GWW216" s="219"/>
      <c r="GWX216" s="219"/>
      <c r="GWY216" s="222"/>
      <c r="GWZ216" s="221"/>
      <c r="GXA216" s="220"/>
      <c r="GXB216" s="219"/>
      <c r="GXC216" s="223"/>
      <c r="GXD216" s="219"/>
      <c r="GXE216" s="219"/>
      <c r="GXF216" s="222"/>
      <c r="GXG216" s="221"/>
      <c r="GXH216" s="220"/>
      <c r="GXI216" s="219"/>
      <c r="GXJ216" s="223"/>
      <c r="GXK216" s="219"/>
      <c r="GXL216" s="219"/>
      <c r="GXM216" s="222"/>
      <c r="GXN216" s="221"/>
      <c r="GXO216" s="220"/>
      <c r="GXP216" s="219"/>
      <c r="GXQ216" s="223"/>
      <c r="GXR216" s="219"/>
      <c r="GXS216" s="219"/>
      <c r="GXT216" s="222"/>
      <c r="GXU216" s="221"/>
      <c r="GXV216" s="220"/>
      <c r="GXW216" s="219"/>
      <c r="GXX216" s="223"/>
      <c r="GXY216" s="219"/>
      <c r="GXZ216" s="219"/>
      <c r="GYA216" s="222"/>
      <c r="GYB216" s="221"/>
      <c r="GYC216" s="220"/>
      <c r="GYD216" s="219"/>
      <c r="GYE216" s="223"/>
      <c r="GYF216" s="219"/>
      <c r="GYG216" s="219"/>
      <c r="GYH216" s="222"/>
      <c r="GYI216" s="221"/>
      <c r="GYJ216" s="220"/>
      <c r="GYK216" s="219"/>
      <c r="GYL216" s="223"/>
      <c r="GYM216" s="219"/>
      <c r="GYN216" s="219"/>
      <c r="GYO216" s="222"/>
      <c r="GYP216" s="221"/>
      <c r="GYQ216" s="220"/>
      <c r="GYR216" s="219"/>
      <c r="GYS216" s="223"/>
      <c r="GYT216" s="219"/>
      <c r="GYU216" s="219"/>
      <c r="GYV216" s="222"/>
      <c r="GYW216" s="221"/>
      <c r="GYX216" s="220"/>
      <c r="GYY216" s="219"/>
      <c r="GYZ216" s="223"/>
      <c r="GZA216" s="219"/>
      <c r="GZB216" s="219"/>
      <c r="GZC216" s="222"/>
      <c r="GZD216" s="221"/>
      <c r="GZE216" s="220"/>
      <c r="GZF216" s="219"/>
      <c r="GZG216" s="223"/>
      <c r="GZH216" s="219"/>
      <c r="GZI216" s="219"/>
      <c r="GZJ216" s="222"/>
      <c r="GZK216" s="221"/>
      <c r="GZL216" s="220"/>
      <c r="GZM216" s="219"/>
      <c r="GZN216" s="223"/>
      <c r="GZO216" s="219"/>
      <c r="GZP216" s="219"/>
      <c r="GZQ216" s="222"/>
      <c r="GZR216" s="221"/>
      <c r="GZS216" s="220"/>
      <c r="GZT216" s="219"/>
      <c r="GZU216" s="223"/>
      <c r="GZV216" s="219"/>
      <c r="GZW216" s="219"/>
      <c r="GZX216" s="222"/>
      <c r="GZY216" s="221"/>
      <c r="GZZ216" s="220"/>
      <c r="HAA216" s="219"/>
      <c r="HAB216" s="223"/>
      <c r="HAC216" s="219"/>
      <c r="HAD216" s="219"/>
      <c r="HAE216" s="222"/>
      <c r="HAF216" s="221"/>
      <c r="HAG216" s="220"/>
      <c r="HAH216" s="219"/>
      <c r="HAI216" s="223"/>
      <c r="HAJ216" s="219"/>
      <c r="HAK216" s="219"/>
      <c r="HAL216" s="222"/>
      <c r="HAM216" s="221"/>
      <c r="HAN216" s="220"/>
      <c r="HAO216" s="219"/>
      <c r="HAP216" s="223"/>
      <c r="HAQ216" s="219"/>
      <c r="HAR216" s="219"/>
      <c r="HAS216" s="222"/>
      <c r="HAT216" s="221"/>
      <c r="HAU216" s="220"/>
      <c r="HAV216" s="219"/>
      <c r="HAW216" s="223"/>
      <c r="HAX216" s="219"/>
      <c r="HAY216" s="219"/>
      <c r="HAZ216" s="222"/>
      <c r="HBA216" s="221"/>
      <c r="HBB216" s="220"/>
      <c r="HBC216" s="219"/>
      <c r="HBD216" s="223"/>
      <c r="HBE216" s="219"/>
      <c r="HBF216" s="219"/>
      <c r="HBG216" s="222"/>
      <c r="HBH216" s="221"/>
      <c r="HBI216" s="220"/>
      <c r="HBJ216" s="219"/>
      <c r="HBK216" s="223"/>
      <c r="HBL216" s="219"/>
      <c r="HBM216" s="219"/>
      <c r="HBN216" s="222"/>
      <c r="HBO216" s="221"/>
      <c r="HBP216" s="220"/>
      <c r="HBQ216" s="219"/>
      <c r="HBR216" s="223"/>
      <c r="HBS216" s="219"/>
      <c r="HBT216" s="219"/>
      <c r="HBU216" s="222"/>
      <c r="HBV216" s="221"/>
      <c r="HBW216" s="220"/>
      <c r="HBX216" s="219"/>
      <c r="HBY216" s="223"/>
      <c r="HBZ216" s="219"/>
      <c r="HCA216" s="219"/>
      <c r="HCB216" s="222"/>
      <c r="HCC216" s="221"/>
      <c r="HCD216" s="220"/>
      <c r="HCE216" s="219"/>
      <c r="HCF216" s="223"/>
      <c r="HCG216" s="219"/>
      <c r="HCH216" s="219"/>
      <c r="HCI216" s="222"/>
      <c r="HCJ216" s="221"/>
      <c r="HCK216" s="220"/>
      <c r="HCL216" s="219"/>
      <c r="HCM216" s="223"/>
      <c r="HCN216" s="219"/>
      <c r="HCO216" s="219"/>
      <c r="HCP216" s="222"/>
      <c r="HCQ216" s="221"/>
      <c r="HCR216" s="220"/>
      <c r="HCS216" s="219"/>
      <c r="HCT216" s="223"/>
      <c r="HCU216" s="219"/>
      <c r="HCV216" s="219"/>
      <c r="HCW216" s="222"/>
      <c r="HCX216" s="221"/>
      <c r="HCY216" s="220"/>
      <c r="HCZ216" s="219"/>
      <c r="HDA216" s="223"/>
      <c r="HDB216" s="219"/>
      <c r="HDC216" s="219"/>
      <c r="HDD216" s="222"/>
      <c r="HDE216" s="221"/>
      <c r="HDF216" s="220"/>
      <c r="HDG216" s="219"/>
      <c r="HDH216" s="223"/>
      <c r="HDI216" s="219"/>
      <c r="HDJ216" s="219"/>
      <c r="HDK216" s="222"/>
      <c r="HDL216" s="221"/>
      <c r="HDM216" s="220"/>
      <c r="HDN216" s="219"/>
      <c r="HDO216" s="223"/>
      <c r="HDP216" s="219"/>
      <c r="HDQ216" s="219"/>
      <c r="HDR216" s="222"/>
      <c r="HDS216" s="221"/>
      <c r="HDT216" s="220"/>
      <c r="HDU216" s="219"/>
      <c r="HDV216" s="223"/>
      <c r="HDW216" s="219"/>
      <c r="HDX216" s="219"/>
      <c r="HDY216" s="222"/>
      <c r="HDZ216" s="221"/>
      <c r="HEA216" s="220"/>
      <c r="HEB216" s="219"/>
      <c r="HEC216" s="223"/>
      <c r="HED216" s="219"/>
      <c r="HEE216" s="219"/>
      <c r="HEF216" s="222"/>
      <c r="HEG216" s="221"/>
      <c r="HEH216" s="220"/>
      <c r="HEI216" s="219"/>
      <c r="HEJ216" s="223"/>
      <c r="HEK216" s="219"/>
      <c r="HEL216" s="219"/>
      <c r="HEM216" s="222"/>
      <c r="HEN216" s="221"/>
      <c r="HEO216" s="220"/>
      <c r="HEP216" s="219"/>
      <c r="HEQ216" s="223"/>
      <c r="HER216" s="219"/>
      <c r="HES216" s="219"/>
      <c r="HET216" s="222"/>
      <c r="HEU216" s="221"/>
      <c r="HEV216" s="220"/>
      <c r="HEW216" s="219"/>
      <c r="HEX216" s="223"/>
      <c r="HEY216" s="219"/>
      <c r="HEZ216" s="219"/>
      <c r="HFA216" s="222"/>
      <c r="HFB216" s="221"/>
      <c r="HFC216" s="220"/>
      <c r="HFD216" s="219"/>
      <c r="HFE216" s="223"/>
      <c r="HFF216" s="219"/>
      <c r="HFG216" s="219"/>
      <c r="HFH216" s="222"/>
      <c r="HFI216" s="221"/>
      <c r="HFJ216" s="220"/>
      <c r="HFK216" s="219"/>
      <c r="HFL216" s="223"/>
      <c r="HFM216" s="219"/>
      <c r="HFN216" s="219"/>
      <c r="HFO216" s="222"/>
      <c r="HFP216" s="221"/>
      <c r="HFQ216" s="220"/>
      <c r="HFR216" s="219"/>
      <c r="HFS216" s="223"/>
      <c r="HFT216" s="219"/>
      <c r="HFU216" s="219"/>
      <c r="HFV216" s="222"/>
      <c r="HFW216" s="221"/>
      <c r="HFX216" s="220"/>
      <c r="HFY216" s="219"/>
      <c r="HFZ216" s="223"/>
      <c r="HGA216" s="219"/>
      <c r="HGB216" s="219"/>
      <c r="HGC216" s="222"/>
      <c r="HGD216" s="221"/>
      <c r="HGE216" s="220"/>
      <c r="HGF216" s="219"/>
      <c r="HGG216" s="223"/>
      <c r="HGH216" s="219"/>
      <c r="HGI216" s="219"/>
      <c r="HGJ216" s="222"/>
      <c r="HGK216" s="221"/>
      <c r="HGL216" s="220"/>
      <c r="HGM216" s="219"/>
      <c r="HGN216" s="223"/>
      <c r="HGO216" s="219"/>
      <c r="HGP216" s="219"/>
      <c r="HGQ216" s="222"/>
      <c r="HGR216" s="221"/>
      <c r="HGS216" s="220"/>
      <c r="HGT216" s="219"/>
      <c r="HGU216" s="223"/>
      <c r="HGV216" s="219"/>
      <c r="HGW216" s="219"/>
      <c r="HGX216" s="222"/>
      <c r="HGY216" s="221"/>
      <c r="HGZ216" s="220"/>
      <c r="HHA216" s="219"/>
      <c r="HHB216" s="223"/>
      <c r="HHC216" s="219"/>
      <c r="HHD216" s="219"/>
      <c r="HHE216" s="222"/>
      <c r="HHF216" s="221"/>
      <c r="HHG216" s="220"/>
      <c r="HHH216" s="219"/>
      <c r="HHI216" s="223"/>
      <c r="HHJ216" s="219"/>
      <c r="HHK216" s="219"/>
      <c r="HHL216" s="222"/>
      <c r="HHM216" s="221"/>
      <c r="HHN216" s="220"/>
      <c r="HHO216" s="219"/>
      <c r="HHP216" s="223"/>
      <c r="HHQ216" s="219"/>
      <c r="HHR216" s="219"/>
      <c r="HHS216" s="222"/>
      <c r="HHT216" s="221"/>
      <c r="HHU216" s="220"/>
      <c r="HHV216" s="219"/>
      <c r="HHW216" s="223"/>
      <c r="HHX216" s="219"/>
      <c r="HHY216" s="219"/>
      <c r="HHZ216" s="222"/>
      <c r="HIA216" s="221"/>
      <c r="HIB216" s="220"/>
      <c r="HIC216" s="219"/>
      <c r="HID216" s="223"/>
      <c r="HIE216" s="219"/>
      <c r="HIF216" s="219"/>
      <c r="HIG216" s="222"/>
      <c r="HIH216" s="221"/>
      <c r="HII216" s="220"/>
      <c r="HIJ216" s="219"/>
      <c r="HIK216" s="223"/>
      <c r="HIL216" s="219"/>
      <c r="HIM216" s="219"/>
      <c r="HIN216" s="222"/>
      <c r="HIO216" s="221"/>
      <c r="HIP216" s="220"/>
      <c r="HIQ216" s="219"/>
      <c r="HIR216" s="223"/>
      <c r="HIS216" s="219"/>
      <c r="HIT216" s="219"/>
      <c r="HIU216" s="222"/>
      <c r="HIV216" s="221"/>
      <c r="HIW216" s="220"/>
      <c r="HIX216" s="219"/>
      <c r="HIY216" s="223"/>
      <c r="HIZ216" s="219"/>
      <c r="HJA216" s="219"/>
      <c r="HJB216" s="222"/>
      <c r="HJC216" s="221"/>
      <c r="HJD216" s="220"/>
      <c r="HJE216" s="219"/>
      <c r="HJF216" s="223"/>
      <c r="HJG216" s="219"/>
      <c r="HJH216" s="219"/>
      <c r="HJI216" s="222"/>
      <c r="HJJ216" s="221"/>
      <c r="HJK216" s="220"/>
      <c r="HJL216" s="219"/>
      <c r="HJM216" s="223"/>
      <c r="HJN216" s="219"/>
      <c r="HJO216" s="219"/>
      <c r="HJP216" s="222"/>
      <c r="HJQ216" s="221"/>
      <c r="HJR216" s="220"/>
      <c r="HJS216" s="219"/>
      <c r="HJT216" s="223"/>
      <c r="HJU216" s="219"/>
      <c r="HJV216" s="219"/>
      <c r="HJW216" s="222"/>
      <c r="HJX216" s="221"/>
      <c r="HJY216" s="220"/>
      <c r="HJZ216" s="219"/>
      <c r="HKA216" s="223"/>
      <c r="HKB216" s="219"/>
      <c r="HKC216" s="219"/>
      <c r="HKD216" s="222"/>
      <c r="HKE216" s="221"/>
      <c r="HKF216" s="220"/>
      <c r="HKG216" s="219"/>
      <c r="HKH216" s="223"/>
      <c r="HKI216" s="219"/>
      <c r="HKJ216" s="219"/>
      <c r="HKK216" s="222"/>
      <c r="HKL216" s="221"/>
      <c r="HKM216" s="220"/>
      <c r="HKN216" s="219"/>
      <c r="HKO216" s="223"/>
      <c r="HKP216" s="219"/>
      <c r="HKQ216" s="219"/>
      <c r="HKR216" s="222"/>
      <c r="HKS216" s="221"/>
      <c r="HKT216" s="220"/>
      <c r="HKU216" s="219"/>
      <c r="HKV216" s="223"/>
      <c r="HKW216" s="219"/>
      <c r="HKX216" s="219"/>
      <c r="HKY216" s="222"/>
      <c r="HKZ216" s="221"/>
      <c r="HLA216" s="220"/>
      <c r="HLB216" s="219"/>
      <c r="HLC216" s="223"/>
      <c r="HLD216" s="219"/>
      <c r="HLE216" s="219"/>
      <c r="HLF216" s="222"/>
      <c r="HLG216" s="221"/>
      <c r="HLH216" s="220"/>
      <c r="HLI216" s="219"/>
      <c r="HLJ216" s="223"/>
      <c r="HLK216" s="219"/>
      <c r="HLL216" s="219"/>
      <c r="HLM216" s="222"/>
      <c r="HLN216" s="221"/>
      <c r="HLO216" s="220"/>
      <c r="HLP216" s="219"/>
      <c r="HLQ216" s="223"/>
      <c r="HLR216" s="219"/>
      <c r="HLS216" s="219"/>
      <c r="HLT216" s="222"/>
      <c r="HLU216" s="221"/>
      <c r="HLV216" s="220"/>
      <c r="HLW216" s="219"/>
      <c r="HLX216" s="223"/>
      <c r="HLY216" s="219"/>
      <c r="HLZ216" s="219"/>
      <c r="HMA216" s="222"/>
      <c r="HMB216" s="221"/>
      <c r="HMC216" s="220"/>
      <c r="HMD216" s="219"/>
      <c r="HME216" s="223"/>
      <c r="HMF216" s="219"/>
      <c r="HMG216" s="219"/>
      <c r="HMH216" s="222"/>
      <c r="HMI216" s="221"/>
      <c r="HMJ216" s="220"/>
      <c r="HMK216" s="219"/>
      <c r="HML216" s="223"/>
      <c r="HMM216" s="219"/>
      <c r="HMN216" s="219"/>
      <c r="HMO216" s="222"/>
      <c r="HMP216" s="221"/>
      <c r="HMQ216" s="220"/>
      <c r="HMR216" s="219"/>
      <c r="HMS216" s="223"/>
      <c r="HMT216" s="219"/>
      <c r="HMU216" s="219"/>
      <c r="HMV216" s="222"/>
      <c r="HMW216" s="221"/>
      <c r="HMX216" s="220"/>
      <c r="HMY216" s="219"/>
      <c r="HMZ216" s="223"/>
      <c r="HNA216" s="219"/>
      <c r="HNB216" s="219"/>
      <c r="HNC216" s="222"/>
      <c r="HND216" s="221"/>
      <c r="HNE216" s="220"/>
      <c r="HNF216" s="219"/>
      <c r="HNG216" s="223"/>
      <c r="HNH216" s="219"/>
      <c r="HNI216" s="219"/>
      <c r="HNJ216" s="222"/>
      <c r="HNK216" s="221"/>
      <c r="HNL216" s="220"/>
      <c r="HNM216" s="219"/>
      <c r="HNN216" s="223"/>
      <c r="HNO216" s="219"/>
      <c r="HNP216" s="219"/>
      <c r="HNQ216" s="222"/>
      <c r="HNR216" s="221"/>
      <c r="HNS216" s="220"/>
      <c r="HNT216" s="219"/>
      <c r="HNU216" s="223"/>
      <c r="HNV216" s="219"/>
      <c r="HNW216" s="219"/>
      <c r="HNX216" s="222"/>
      <c r="HNY216" s="221"/>
      <c r="HNZ216" s="220"/>
      <c r="HOA216" s="219"/>
      <c r="HOB216" s="223"/>
      <c r="HOC216" s="219"/>
      <c r="HOD216" s="219"/>
      <c r="HOE216" s="222"/>
      <c r="HOF216" s="221"/>
      <c r="HOG216" s="220"/>
      <c r="HOH216" s="219"/>
      <c r="HOI216" s="223"/>
      <c r="HOJ216" s="219"/>
      <c r="HOK216" s="219"/>
      <c r="HOL216" s="222"/>
      <c r="HOM216" s="221"/>
      <c r="HON216" s="220"/>
      <c r="HOO216" s="219"/>
      <c r="HOP216" s="223"/>
      <c r="HOQ216" s="219"/>
      <c r="HOR216" s="219"/>
      <c r="HOS216" s="222"/>
      <c r="HOT216" s="221"/>
      <c r="HOU216" s="220"/>
      <c r="HOV216" s="219"/>
      <c r="HOW216" s="223"/>
      <c r="HOX216" s="219"/>
      <c r="HOY216" s="219"/>
      <c r="HOZ216" s="222"/>
      <c r="HPA216" s="221"/>
      <c r="HPB216" s="220"/>
      <c r="HPC216" s="219"/>
      <c r="HPD216" s="223"/>
      <c r="HPE216" s="219"/>
      <c r="HPF216" s="219"/>
      <c r="HPG216" s="222"/>
      <c r="HPH216" s="221"/>
      <c r="HPI216" s="220"/>
      <c r="HPJ216" s="219"/>
      <c r="HPK216" s="223"/>
      <c r="HPL216" s="219"/>
      <c r="HPM216" s="219"/>
      <c r="HPN216" s="222"/>
      <c r="HPO216" s="221"/>
      <c r="HPP216" s="220"/>
      <c r="HPQ216" s="219"/>
      <c r="HPR216" s="223"/>
      <c r="HPS216" s="219"/>
      <c r="HPT216" s="219"/>
      <c r="HPU216" s="222"/>
      <c r="HPV216" s="221"/>
      <c r="HPW216" s="220"/>
      <c r="HPX216" s="219"/>
      <c r="HPY216" s="223"/>
      <c r="HPZ216" s="219"/>
      <c r="HQA216" s="219"/>
      <c r="HQB216" s="222"/>
      <c r="HQC216" s="221"/>
      <c r="HQD216" s="220"/>
      <c r="HQE216" s="219"/>
      <c r="HQF216" s="223"/>
      <c r="HQG216" s="219"/>
      <c r="HQH216" s="219"/>
      <c r="HQI216" s="222"/>
      <c r="HQJ216" s="221"/>
      <c r="HQK216" s="220"/>
      <c r="HQL216" s="219"/>
      <c r="HQM216" s="223"/>
      <c r="HQN216" s="219"/>
      <c r="HQO216" s="219"/>
      <c r="HQP216" s="222"/>
      <c r="HQQ216" s="221"/>
      <c r="HQR216" s="220"/>
      <c r="HQS216" s="219"/>
      <c r="HQT216" s="223"/>
      <c r="HQU216" s="219"/>
      <c r="HQV216" s="219"/>
      <c r="HQW216" s="222"/>
      <c r="HQX216" s="221"/>
      <c r="HQY216" s="220"/>
      <c r="HQZ216" s="219"/>
      <c r="HRA216" s="223"/>
      <c r="HRB216" s="219"/>
      <c r="HRC216" s="219"/>
      <c r="HRD216" s="222"/>
      <c r="HRE216" s="221"/>
      <c r="HRF216" s="220"/>
      <c r="HRG216" s="219"/>
      <c r="HRH216" s="223"/>
      <c r="HRI216" s="219"/>
      <c r="HRJ216" s="219"/>
      <c r="HRK216" s="222"/>
      <c r="HRL216" s="221"/>
      <c r="HRM216" s="220"/>
      <c r="HRN216" s="219"/>
      <c r="HRO216" s="223"/>
      <c r="HRP216" s="219"/>
      <c r="HRQ216" s="219"/>
      <c r="HRR216" s="222"/>
      <c r="HRS216" s="221"/>
      <c r="HRT216" s="220"/>
      <c r="HRU216" s="219"/>
      <c r="HRV216" s="223"/>
      <c r="HRW216" s="219"/>
      <c r="HRX216" s="219"/>
      <c r="HRY216" s="222"/>
      <c r="HRZ216" s="221"/>
      <c r="HSA216" s="220"/>
      <c r="HSB216" s="219"/>
      <c r="HSC216" s="223"/>
      <c r="HSD216" s="219"/>
      <c r="HSE216" s="219"/>
      <c r="HSF216" s="222"/>
      <c r="HSG216" s="221"/>
      <c r="HSH216" s="220"/>
      <c r="HSI216" s="219"/>
      <c r="HSJ216" s="223"/>
      <c r="HSK216" s="219"/>
      <c r="HSL216" s="219"/>
      <c r="HSM216" s="222"/>
      <c r="HSN216" s="221"/>
      <c r="HSO216" s="220"/>
      <c r="HSP216" s="219"/>
      <c r="HSQ216" s="223"/>
      <c r="HSR216" s="219"/>
      <c r="HSS216" s="219"/>
      <c r="HST216" s="222"/>
      <c r="HSU216" s="221"/>
      <c r="HSV216" s="220"/>
      <c r="HSW216" s="219"/>
      <c r="HSX216" s="223"/>
      <c r="HSY216" s="219"/>
      <c r="HSZ216" s="219"/>
      <c r="HTA216" s="222"/>
      <c r="HTB216" s="221"/>
      <c r="HTC216" s="220"/>
      <c r="HTD216" s="219"/>
      <c r="HTE216" s="223"/>
      <c r="HTF216" s="219"/>
      <c r="HTG216" s="219"/>
      <c r="HTH216" s="222"/>
      <c r="HTI216" s="221"/>
      <c r="HTJ216" s="220"/>
      <c r="HTK216" s="219"/>
      <c r="HTL216" s="223"/>
      <c r="HTM216" s="219"/>
      <c r="HTN216" s="219"/>
      <c r="HTO216" s="222"/>
      <c r="HTP216" s="221"/>
      <c r="HTQ216" s="220"/>
      <c r="HTR216" s="219"/>
      <c r="HTS216" s="223"/>
      <c r="HTT216" s="219"/>
      <c r="HTU216" s="219"/>
      <c r="HTV216" s="222"/>
      <c r="HTW216" s="221"/>
      <c r="HTX216" s="220"/>
      <c r="HTY216" s="219"/>
      <c r="HTZ216" s="223"/>
      <c r="HUA216" s="219"/>
      <c r="HUB216" s="219"/>
      <c r="HUC216" s="222"/>
      <c r="HUD216" s="221"/>
      <c r="HUE216" s="220"/>
      <c r="HUF216" s="219"/>
      <c r="HUG216" s="223"/>
      <c r="HUH216" s="219"/>
      <c r="HUI216" s="219"/>
      <c r="HUJ216" s="222"/>
      <c r="HUK216" s="221"/>
      <c r="HUL216" s="220"/>
      <c r="HUM216" s="219"/>
      <c r="HUN216" s="223"/>
      <c r="HUO216" s="219"/>
      <c r="HUP216" s="219"/>
      <c r="HUQ216" s="222"/>
      <c r="HUR216" s="221"/>
      <c r="HUS216" s="220"/>
      <c r="HUT216" s="219"/>
      <c r="HUU216" s="223"/>
      <c r="HUV216" s="219"/>
      <c r="HUW216" s="219"/>
      <c r="HUX216" s="222"/>
      <c r="HUY216" s="221"/>
      <c r="HUZ216" s="220"/>
      <c r="HVA216" s="219"/>
      <c r="HVB216" s="223"/>
      <c r="HVC216" s="219"/>
      <c r="HVD216" s="219"/>
      <c r="HVE216" s="222"/>
      <c r="HVF216" s="221"/>
      <c r="HVG216" s="220"/>
      <c r="HVH216" s="219"/>
      <c r="HVI216" s="223"/>
      <c r="HVJ216" s="219"/>
      <c r="HVK216" s="219"/>
      <c r="HVL216" s="222"/>
      <c r="HVM216" s="221"/>
      <c r="HVN216" s="220"/>
      <c r="HVO216" s="219"/>
      <c r="HVP216" s="223"/>
      <c r="HVQ216" s="219"/>
      <c r="HVR216" s="219"/>
      <c r="HVS216" s="222"/>
      <c r="HVT216" s="221"/>
      <c r="HVU216" s="220"/>
      <c r="HVV216" s="219"/>
      <c r="HVW216" s="223"/>
      <c r="HVX216" s="219"/>
      <c r="HVY216" s="219"/>
      <c r="HVZ216" s="222"/>
      <c r="HWA216" s="221"/>
      <c r="HWB216" s="220"/>
      <c r="HWC216" s="219"/>
      <c r="HWD216" s="223"/>
      <c r="HWE216" s="219"/>
      <c r="HWF216" s="219"/>
      <c r="HWG216" s="222"/>
      <c r="HWH216" s="221"/>
      <c r="HWI216" s="220"/>
      <c r="HWJ216" s="219"/>
      <c r="HWK216" s="223"/>
      <c r="HWL216" s="219"/>
      <c r="HWM216" s="219"/>
      <c r="HWN216" s="222"/>
      <c r="HWO216" s="221"/>
      <c r="HWP216" s="220"/>
      <c r="HWQ216" s="219"/>
      <c r="HWR216" s="223"/>
      <c r="HWS216" s="219"/>
      <c r="HWT216" s="219"/>
      <c r="HWU216" s="222"/>
      <c r="HWV216" s="221"/>
      <c r="HWW216" s="220"/>
      <c r="HWX216" s="219"/>
      <c r="HWY216" s="223"/>
      <c r="HWZ216" s="219"/>
      <c r="HXA216" s="219"/>
      <c r="HXB216" s="222"/>
      <c r="HXC216" s="221"/>
      <c r="HXD216" s="220"/>
      <c r="HXE216" s="219"/>
      <c r="HXF216" s="223"/>
      <c r="HXG216" s="219"/>
      <c r="HXH216" s="219"/>
      <c r="HXI216" s="222"/>
      <c r="HXJ216" s="221"/>
      <c r="HXK216" s="220"/>
      <c r="HXL216" s="219"/>
      <c r="HXM216" s="223"/>
      <c r="HXN216" s="219"/>
      <c r="HXO216" s="219"/>
      <c r="HXP216" s="222"/>
      <c r="HXQ216" s="221"/>
      <c r="HXR216" s="220"/>
      <c r="HXS216" s="219"/>
      <c r="HXT216" s="223"/>
      <c r="HXU216" s="219"/>
      <c r="HXV216" s="219"/>
      <c r="HXW216" s="222"/>
      <c r="HXX216" s="221"/>
      <c r="HXY216" s="220"/>
      <c r="HXZ216" s="219"/>
      <c r="HYA216" s="223"/>
      <c r="HYB216" s="219"/>
      <c r="HYC216" s="219"/>
      <c r="HYD216" s="222"/>
      <c r="HYE216" s="221"/>
      <c r="HYF216" s="220"/>
      <c r="HYG216" s="219"/>
      <c r="HYH216" s="223"/>
      <c r="HYI216" s="219"/>
      <c r="HYJ216" s="219"/>
      <c r="HYK216" s="222"/>
      <c r="HYL216" s="221"/>
      <c r="HYM216" s="220"/>
      <c r="HYN216" s="219"/>
      <c r="HYO216" s="223"/>
      <c r="HYP216" s="219"/>
      <c r="HYQ216" s="219"/>
      <c r="HYR216" s="222"/>
      <c r="HYS216" s="221"/>
      <c r="HYT216" s="220"/>
      <c r="HYU216" s="219"/>
      <c r="HYV216" s="223"/>
      <c r="HYW216" s="219"/>
      <c r="HYX216" s="219"/>
      <c r="HYY216" s="222"/>
      <c r="HYZ216" s="221"/>
      <c r="HZA216" s="220"/>
      <c r="HZB216" s="219"/>
      <c r="HZC216" s="223"/>
      <c r="HZD216" s="219"/>
      <c r="HZE216" s="219"/>
      <c r="HZF216" s="222"/>
      <c r="HZG216" s="221"/>
      <c r="HZH216" s="220"/>
      <c r="HZI216" s="219"/>
      <c r="HZJ216" s="223"/>
      <c r="HZK216" s="219"/>
      <c r="HZL216" s="219"/>
      <c r="HZM216" s="222"/>
      <c r="HZN216" s="221"/>
      <c r="HZO216" s="220"/>
      <c r="HZP216" s="219"/>
      <c r="HZQ216" s="223"/>
      <c r="HZR216" s="219"/>
      <c r="HZS216" s="219"/>
      <c r="HZT216" s="222"/>
      <c r="HZU216" s="221"/>
      <c r="HZV216" s="220"/>
      <c r="HZW216" s="219"/>
      <c r="HZX216" s="223"/>
      <c r="HZY216" s="219"/>
      <c r="HZZ216" s="219"/>
      <c r="IAA216" s="222"/>
      <c r="IAB216" s="221"/>
      <c r="IAC216" s="220"/>
      <c r="IAD216" s="219"/>
      <c r="IAE216" s="223"/>
      <c r="IAF216" s="219"/>
      <c r="IAG216" s="219"/>
      <c r="IAH216" s="222"/>
      <c r="IAI216" s="221"/>
      <c r="IAJ216" s="220"/>
      <c r="IAK216" s="219"/>
      <c r="IAL216" s="223"/>
      <c r="IAM216" s="219"/>
      <c r="IAN216" s="219"/>
      <c r="IAO216" s="222"/>
      <c r="IAP216" s="221"/>
      <c r="IAQ216" s="220"/>
      <c r="IAR216" s="219"/>
      <c r="IAS216" s="223"/>
      <c r="IAT216" s="219"/>
      <c r="IAU216" s="219"/>
      <c r="IAV216" s="222"/>
      <c r="IAW216" s="221"/>
      <c r="IAX216" s="220"/>
      <c r="IAY216" s="219"/>
      <c r="IAZ216" s="223"/>
      <c r="IBA216" s="219"/>
      <c r="IBB216" s="219"/>
      <c r="IBC216" s="222"/>
      <c r="IBD216" s="221"/>
      <c r="IBE216" s="220"/>
      <c r="IBF216" s="219"/>
      <c r="IBG216" s="223"/>
      <c r="IBH216" s="219"/>
      <c r="IBI216" s="219"/>
      <c r="IBJ216" s="222"/>
      <c r="IBK216" s="221"/>
      <c r="IBL216" s="220"/>
      <c r="IBM216" s="219"/>
      <c r="IBN216" s="223"/>
      <c r="IBO216" s="219"/>
      <c r="IBP216" s="219"/>
      <c r="IBQ216" s="222"/>
      <c r="IBR216" s="221"/>
      <c r="IBS216" s="220"/>
      <c r="IBT216" s="219"/>
      <c r="IBU216" s="223"/>
      <c r="IBV216" s="219"/>
      <c r="IBW216" s="219"/>
      <c r="IBX216" s="222"/>
      <c r="IBY216" s="221"/>
      <c r="IBZ216" s="220"/>
      <c r="ICA216" s="219"/>
      <c r="ICB216" s="223"/>
      <c r="ICC216" s="219"/>
      <c r="ICD216" s="219"/>
      <c r="ICE216" s="222"/>
      <c r="ICF216" s="221"/>
      <c r="ICG216" s="220"/>
      <c r="ICH216" s="219"/>
      <c r="ICI216" s="223"/>
      <c r="ICJ216" s="219"/>
      <c r="ICK216" s="219"/>
      <c r="ICL216" s="222"/>
      <c r="ICM216" s="221"/>
      <c r="ICN216" s="220"/>
      <c r="ICO216" s="219"/>
      <c r="ICP216" s="223"/>
      <c r="ICQ216" s="219"/>
      <c r="ICR216" s="219"/>
      <c r="ICS216" s="222"/>
      <c r="ICT216" s="221"/>
      <c r="ICU216" s="220"/>
      <c r="ICV216" s="219"/>
      <c r="ICW216" s="223"/>
      <c r="ICX216" s="219"/>
      <c r="ICY216" s="219"/>
      <c r="ICZ216" s="222"/>
      <c r="IDA216" s="221"/>
      <c r="IDB216" s="220"/>
      <c r="IDC216" s="219"/>
      <c r="IDD216" s="223"/>
      <c r="IDE216" s="219"/>
      <c r="IDF216" s="219"/>
      <c r="IDG216" s="222"/>
      <c r="IDH216" s="221"/>
      <c r="IDI216" s="220"/>
      <c r="IDJ216" s="219"/>
      <c r="IDK216" s="223"/>
      <c r="IDL216" s="219"/>
      <c r="IDM216" s="219"/>
      <c r="IDN216" s="222"/>
      <c r="IDO216" s="221"/>
      <c r="IDP216" s="220"/>
      <c r="IDQ216" s="219"/>
      <c r="IDR216" s="223"/>
      <c r="IDS216" s="219"/>
      <c r="IDT216" s="219"/>
      <c r="IDU216" s="222"/>
      <c r="IDV216" s="221"/>
      <c r="IDW216" s="220"/>
      <c r="IDX216" s="219"/>
      <c r="IDY216" s="223"/>
      <c r="IDZ216" s="219"/>
      <c r="IEA216" s="219"/>
      <c r="IEB216" s="222"/>
      <c r="IEC216" s="221"/>
      <c r="IED216" s="220"/>
      <c r="IEE216" s="219"/>
      <c r="IEF216" s="223"/>
      <c r="IEG216" s="219"/>
      <c r="IEH216" s="219"/>
      <c r="IEI216" s="222"/>
      <c r="IEJ216" s="221"/>
      <c r="IEK216" s="220"/>
      <c r="IEL216" s="219"/>
      <c r="IEM216" s="223"/>
      <c r="IEN216" s="219"/>
      <c r="IEO216" s="219"/>
      <c r="IEP216" s="222"/>
      <c r="IEQ216" s="221"/>
      <c r="IER216" s="220"/>
      <c r="IES216" s="219"/>
      <c r="IET216" s="223"/>
      <c r="IEU216" s="219"/>
      <c r="IEV216" s="219"/>
      <c r="IEW216" s="222"/>
      <c r="IEX216" s="221"/>
      <c r="IEY216" s="220"/>
      <c r="IEZ216" s="219"/>
      <c r="IFA216" s="223"/>
      <c r="IFB216" s="219"/>
      <c r="IFC216" s="219"/>
      <c r="IFD216" s="222"/>
      <c r="IFE216" s="221"/>
      <c r="IFF216" s="220"/>
      <c r="IFG216" s="219"/>
      <c r="IFH216" s="223"/>
      <c r="IFI216" s="219"/>
      <c r="IFJ216" s="219"/>
      <c r="IFK216" s="222"/>
      <c r="IFL216" s="221"/>
      <c r="IFM216" s="220"/>
      <c r="IFN216" s="219"/>
      <c r="IFO216" s="223"/>
      <c r="IFP216" s="219"/>
      <c r="IFQ216" s="219"/>
      <c r="IFR216" s="222"/>
      <c r="IFS216" s="221"/>
      <c r="IFT216" s="220"/>
      <c r="IFU216" s="219"/>
      <c r="IFV216" s="223"/>
      <c r="IFW216" s="219"/>
      <c r="IFX216" s="219"/>
      <c r="IFY216" s="222"/>
      <c r="IFZ216" s="221"/>
      <c r="IGA216" s="220"/>
      <c r="IGB216" s="219"/>
      <c r="IGC216" s="223"/>
      <c r="IGD216" s="219"/>
      <c r="IGE216" s="219"/>
      <c r="IGF216" s="222"/>
      <c r="IGG216" s="221"/>
      <c r="IGH216" s="220"/>
      <c r="IGI216" s="219"/>
      <c r="IGJ216" s="223"/>
      <c r="IGK216" s="219"/>
      <c r="IGL216" s="219"/>
      <c r="IGM216" s="222"/>
      <c r="IGN216" s="221"/>
      <c r="IGO216" s="220"/>
      <c r="IGP216" s="219"/>
      <c r="IGQ216" s="223"/>
      <c r="IGR216" s="219"/>
      <c r="IGS216" s="219"/>
      <c r="IGT216" s="222"/>
      <c r="IGU216" s="221"/>
      <c r="IGV216" s="220"/>
      <c r="IGW216" s="219"/>
      <c r="IGX216" s="223"/>
      <c r="IGY216" s="219"/>
      <c r="IGZ216" s="219"/>
      <c r="IHA216" s="222"/>
      <c r="IHB216" s="221"/>
      <c r="IHC216" s="220"/>
      <c r="IHD216" s="219"/>
      <c r="IHE216" s="223"/>
      <c r="IHF216" s="219"/>
      <c r="IHG216" s="219"/>
      <c r="IHH216" s="222"/>
      <c r="IHI216" s="221"/>
      <c r="IHJ216" s="220"/>
      <c r="IHK216" s="219"/>
      <c r="IHL216" s="223"/>
      <c r="IHM216" s="219"/>
      <c r="IHN216" s="219"/>
      <c r="IHO216" s="222"/>
      <c r="IHP216" s="221"/>
      <c r="IHQ216" s="220"/>
      <c r="IHR216" s="219"/>
      <c r="IHS216" s="223"/>
      <c r="IHT216" s="219"/>
      <c r="IHU216" s="219"/>
      <c r="IHV216" s="222"/>
      <c r="IHW216" s="221"/>
      <c r="IHX216" s="220"/>
      <c r="IHY216" s="219"/>
      <c r="IHZ216" s="223"/>
      <c r="IIA216" s="219"/>
      <c r="IIB216" s="219"/>
      <c r="IIC216" s="222"/>
      <c r="IID216" s="221"/>
      <c r="IIE216" s="220"/>
      <c r="IIF216" s="219"/>
      <c r="IIG216" s="223"/>
      <c r="IIH216" s="219"/>
      <c r="III216" s="219"/>
      <c r="IIJ216" s="222"/>
      <c r="IIK216" s="221"/>
      <c r="IIL216" s="220"/>
      <c r="IIM216" s="219"/>
      <c r="IIN216" s="223"/>
      <c r="IIO216" s="219"/>
      <c r="IIP216" s="219"/>
      <c r="IIQ216" s="222"/>
      <c r="IIR216" s="221"/>
      <c r="IIS216" s="220"/>
      <c r="IIT216" s="219"/>
      <c r="IIU216" s="223"/>
      <c r="IIV216" s="219"/>
      <c r="IIW216" s="219"/>
      <c r="IIX216" s="222"/>
      <c r="IIY216" s="221"/>
      <c r="IIZ216" s="220"/>
      <c r="IJA216" s="219"/>
      <c r="IJB216" s="223"/>
      <c r="IJC216" s="219"/>
      <c r="IJD216" s="219"/>
      <c r="IJE216" s="222"/>
      <c r="IJF216" s="221"/>
      <c r="IJG216" s="220"/>
      <c r="IJH216" s="219"/>
      <c r="IJI216" s="223"/>
      <c r="IJJ216" s="219"/>
      <c r="IJK216" s="219"/>
      <c r="IJL216" s="222"/>
      <c r="IJM216" s="221"/>
      <c r="IJN216" s="220"/>
      <c r="IJO216" s="219"/>
      <c r="IJP216" s="223"/>
      <c r="IJQ216" s="219"/>
      <c r="IJR216" s="219"/>
      <c r="IJS216" s="222"/>
      <c r="IJT216" s="221"/>
      <c r="IJU216" s="220"/>
      <c r="IJV216" s="219"/>
      <c r="IJW216" s="223"/>
      <c r="IJX216" s="219"/>
      <c r="IJY216" s="219"/>
      <c r="IJZ216" s="222"/>
      <c r="IKA216" s="221"/>
      <c r="IKB216" s="220"/>
      <c r="IKC216" s="219"/>
      <c r="IKD216" s="223"/>
      <c r="IKE216" s="219"/>
      <c r="IKF216" s="219"/>
      <c r="IKG216" s="222"/>
      <c r="IKH216" s="221"/>
      <c r="IKI216" s="220"/>
      <c r="IKJ216" s="219"/>
      <c r="IKK216" s="223"/>
      <c r="IKL216" s="219"/>
      <c r="IKM216" s="219"/>
      <c r="IKN216" s="222"/>
      <c r="IKO216" s="221"/>
      <c r="IKP216" s="220"/>
      <c r="IKQ216" s="219"/>
      <c r="IKR216" s="223"/>
      <c r="IKS216" s="219"/>
      <c r="IKT216" s="219"/>
      <c r="IKU216" s="222"/>
      <c r="IKV216" s="221"/>
      <c r="IKW216" s="220"/>
      <c r="IKX216" s="219"/>
      <c r="IKY216" s="223"/>
      <c r="IKZ216" s="219"/>
      <c r="ILA216" s="219"/>
      <c r="ILB216" s="222"/>
      <c r="ILC216" s="221"/>
      <c r="ILD216" s="220"/>
      <c r="ILE216" s="219"/>
      <c r="ILF216" s="223"/>
      <c r="ILG216" s="219"/>
      <c r="ILH216" s="219"/>
      <c r="ILI216" s="222"/>
      <c r="ILJ216" s="221"/>
      <c r="ILK216" s="220"/>
      <c r="ILL216" s="219"/>
      <c r="ILM216" s="223"/>
      <c r="ILN216" s="219"/>
      <c r="ILO216" s="219"/>
      <c r="ILP216" s="222"/>
      <c r="ILQ216" s="221"/>
      <c r="ILR216" s="220"/>
      <c r="ILS216" s="219"/>
      <c r="ILT216" s="223"/>
      <c r="ILU216" s="219"/>
      <c r="ILV216" s="219"/>
      <c r="ILW216" s="222"/>
      <c r="ILX216" s="221"/>
      <c r="ILY216" s="220"/>
      <c r="ILZ216" s="219"/>
      <c r="IMA216" s="223"/>
      <c r="IMB216" s="219"/>
      <c r="IMC216" s="219"/>
      <c r="IMD216" s="222"/>
      <c r="IME216" s="221"/>
      <c r="IMF216" s="220"/>
      <c r="IMG216" s="219"/>
      <c r="IMH216" s="223"/>
      <c r="IMI216" s="219"/>
      <c r="IMJ216" s="219"/>
      <c r="IMK216" s="222"/>
      <c r="IML216" s="221"/>
      <c r="IMM216" s="220"/>
      <c r="IMN216" s="219"/>
      <c r="IMO216" s="223"/>
      <c r="IMP216" s="219"/>
      <c r="IMQ216" s="219"/>
      <c r="IMR216" s="222"/>
      <c r="IMS216" s="221"/>
      <c r="IMT216" s="220"/>
      <c r="IMU216" s="219"/>
      <c r="IMV216" s="223"/>
      <c r="IMW216" s="219"/>
      <c r="IMX216" s="219"/>
      <c r="IMY216" s="222"/>
      <c r="IMZ216" s="221"/>
      <c r="INA216" s="220"/>
      <c r="INB216" s="219"/>
      <c r="INC216" s="223"/>
      <c r="IND216" s="219"/>
      <c r="INE216" s="219"/>
      <c r="INF216" s="222"/>
      <c r="ING216" s="221"/>
      <c r="INH216" s="220"/>
      <c r="INI216" s="219"/>
      <c r="INJ216" s="223"/>
      <c r="INK216" s="219"/>
      <c r="INL216" s="219"/>
      <c r="INM216" s="222"/>
      <c r="INN216" s="221"/>
      <c r="INO216" s="220"/>
      <c r="INP216" s="219"/>
      <c r="INQ216" s="223"/>
      <c r="INR216" s="219"/>
      <c r="INS216" s="219"/>
      <c r="INT216" s="222"/>
      <c r="INU216" s="221"/>
      <c r="INV216" s="220"/>
      <c r="INW216" s="219"/>
      <c r="INX216" s="223"/>
      <c r="INY216" s="219"/>
      <c r="INZ216" s="219"/>
      <c r="IOA216" s="222"/>
      <c r="IOB216" s="221"/>
      <c r="IOC216" s="220"/>
      <c r="IOD216" s="219"/>
      <c r="IOE216" s="223"/>
      <c r="IOF216" s="219"/>
      <c r="IOG216" s="219"/>
      <c r="IOH216" s="222"/>
      <c r="IOI216" s="221"/>
      <c r="IOJ216" s="220"/>
      <c r="IOK216" s="219"/>
      <c r="IOL216" s="223"/>
      <c r="IOM216" s="219"/>
      <c r="ION216" s="219"/>
      <c r="IOO216" s="222"/>
      <c r="IOP216" s="221"/>
      <c r="IOQ216" s="220"/>
      <c r="IOR216" s="219"/>
      <c r="IOS216" s="223"/>
      <c r="IOT216" s="219"/>
      <c r="IOU216" s="219"/>
      <c r="IOV216" s="222"/>
      <c r="IOW216" s="221"/>
      <c r="IOX216" s="220"/>
      <c r="IOY216" s="219"/>
      <c r="IOZ216" s="223"/>
      <c r="IPA216" s="219"/>
      <c r="IPB216" s="219"/>
      <c r="IPC216" s="222"/>
      <c r="IPD216" s="221"/>
      <c r="IPE216" s="220"/>
      <c r="IPF216" s="219"/>
      <c r="IPG216" s="223"/>
      <c r="IPH216" s="219"/>
      <c r="IPI216" s="219"/>
      <c r="IPJ216" s="222"/>
      <c r="IPK216" s="221"/>
      <c r="IPL216" s="220"/>
      <c r="IPM216" s="219"/>
      <c r="IPN216" s="223"/>
      <c r="IPO216" s="219"/>
      <c r="IPP216" s="219"/>
      <c r="IPQ216" s="222"/>
      <c r="IPR216" s="221"/>
      <c r="IPS216" s="220"/>
      <c r="IPT216" s="219"/>
      <c r="IPU216" s="223"/>
      <c r="IPV216" s="219"/>
      <c r="IPW216" s="219"/>
      <c r="IPX216" s="222"/>
      <c r="IPY216" s="221"/>
      <c r="IPZ216" s="220"/>
      <c r="IQA216" s="219"/>
      <c r="IQB216" s="223"/>
      <c r="IQC216" s="219"/>
      <c r="IQD216" s="219"/>
      <c r="IQE216" s="222"/>
      <c r="IQF216" s="221"/>
      <c r="IQG216" s="220"/>
      <c r="IQH216" s="219"/>
      <c r="IQI216" s="223"/>
      <c r="IQJ216" s="219"/>
      <c r="IQK216" s="219"/>
      <c r="IQL216" s="222"/>
      <c r="IQM216" s="221"/>
      <c r="IQN216" s="220"/>
      <c r="IQO216" s="219"/>
      <c r="IQP216" s="223"/>
      <c r="IQQ216" s="219"/>
      <c r="IQR216" s="219"/>
      <c r="IQS216" s="222"/>
      <c r="IQT216" s="221"/>
      <c r="IQU216" s="220"/>
      <c r="IQV216" s="219"/>
      <c r="IQW216" s="223"/>
      <c r="IQX216" s="219"/>
      <c r="IQY216" s="219"/>
      <c r="IQZ216" s="222"/>
      <c r="IRA216" s="221"/>
      <c r="IRB216" s="220"/>
      <c r="IRC216" s="219"/>
      <c r="IRD216" s="223"/>
      <c r="IRE216" s="219"/>
      <c r="IRF216" s="219"/>
      <c r="IRG216" s="222"/>
      <c r="IRH216" s="221"/>
      <c r="IRI216" s="220"/>
      <c r="IRJ216" s="219"/>
      <c r="IRK216" s="223"/>
      <c r="IRL216" s="219"/>
      <c r="IRM216" s="219"/>
      <c r="IRN216" s="222"/>
      <c r="IRO216" s="221"/>
      <c r="IRP216" s="220"/>
      <c r="IRQ216" s="219"/>
      <c r="IRR216" s="223"/>
      <c r="IRS216" s="219"/>
      <c r="IRT216" s="219"/>
      <c r="IRU216" s="222"/>
      <c r="IRV216" s="221"/>
      <c r="IRW216" s="220"/>
      <c r="IRX216" s="219"/>
      <c r="IRY216" s="223"/>
      <c r="IRZ216" s="219"/>
      <c r="ISA216" s="219"/>
      <c r="ISB216" s="222"/>
      <c r="ISC216" s="221"/>
      <c r="ISD216" s="220"/>
      <c r="ISE216" s="219"/>
      <c r="ISF216" s="223"/>
      <c r="ISG216" s="219"/>
      <c r="ISH216" s="219"/>
      <c r="ISI216" s="222"/>
      <c r="ISJ216" s="221"/>
      <c r="ISK216" s="220"/>
      <c r="ISL216" s="219"/>
      <c r="ISM216" s="223"/>
      <c r="ISN216" s="219"/>
      <c r="ISO216" s="219"/>
      <c r="ISP216" s="222"/>
      <c r="ISQ216" s="221"/>
      <c r="ISR216" s="220"/>
      <c r="ISS216" s="219"/>
      <c r="IST216" s="223"/>
      <c r="ISU216" s="219"/>
      <c r="ISV216" s="219"/>
      <c r="ISW216" s="222"/>
      <c r="ISX216" s="221"/>
      <c r="ISY216" s="220"/>
      <c r="ISZ216" s="219"/>
      <c r="ITA216" s="223"/>
      <c r="ITB216" s="219"/>
      <c r="ITC216" s="219"/>
      <c r="ITD216" s="222"/>
      <c r="ITE216" s="221"/>
      <c r="ITF216" s="220"/>
      <c r="ITG216" s="219"/>
      <c r="ITH216" s="223"/>
      <c r="ITI216" s="219"/>
      <c r="ITJ216" s="219"/>
      <c r="ITK216" s="222"/>
      <c r="ITL216" s="221"/>
      <c r="ITM216" s="220"/>
      <c r="ITN216" s="219"/>
      <c r="ITO216" s="223"/>
      <c r="ITP216" s="219"/>
      <c r="ITQ216" s="219"/>
      <c r="ITR216" s="222"/>
      <c r="ITS216" s="221"/>
      <c r="ITT216" s="220"/>
      <c r="ITU216" s="219"/>
      <c r="ITV216" s="223"/>
      <c r="ITW216" s="219"/>
      <c r="ITX216" s="219"/>
      <c r="ITY216" s="222"/>
      <c r="ITZ216" s="221"/>
      <c r="IUA216" s="220"/>
      <c r="IUB216" s="219"/>
      <c r="IUC216" s="223"/>
      <c r="IUD216" s="219"/>
      <c r="IUE216" s="219"/>
      <c r="IUF216" s="222"/>
      <c r="IUG216" s="221"/>
      <c r="IUH216" s="220"/>
      <c r="IUI216" s="219"/>
      <c r="IUJ216" s="223"/>
      <c r="IUK216" s="219"/>
      <c r="IUL216" s="219"/>
      <c r="IUM216" s="222"/>
      <c r="IUN216" s="221"/>
      <c r="IUO216" s="220"/>
      <c r="IUP216" s="219"/>
      <c r="IUQ216" s="223"/>
      <c r="IUR216" s="219"/>
      <c r="IUS216" s="219"/>
      <c r="IUT216" s="222"/>
      <c r="IUU216" s="221"/>
      <c r="IUV216" s="220"/>
      <c r="IUW216" s="219"/>
      <c r="IUX216" s="223"/>
      <c r="IUY216" s="219"/>
      <c r="IUZ216" s="219"/>
      <c r="IVA216" s="222"/>
      <c r="IVB216" s="221"/>
      <c r="IVC216" s="220"/>
      <c r="IVD216" s="219"/>
      <c r="IVE216" s="223"/>
      <c r="IVF216" s="219"/>
      <c r="IVG216" s="219"/>
      <c r="IVH216" s="222"/>
      <c r="IVI216" s="221"/>
      <c r="IVJ216" s="220"/>
      <c r="IVK216" s="219"/>
      <c r="IVL216" s="223"/>
      <c r="IVM216" s="219"/>
      <c r="IVN216" s="219"/>
      <c r="IVO216" s="222"/>
      <c r="IVP216" s="221"/>
      <c r="IVQ216" s="220"/>
      <c r="IVR216" s="219"/>
      <c r="IVS216" s="223"/>
      <c r="IVT216" s="219"/>
      <c r="IVU216" s="219"/>
      <c r="IVV216" s="222"/>
      <c r="IVW216" s="221"/>
      <c r="IVX216" s="220"/>
      <c r="IVY216" s="219"/>
      <c r="IVZ216" s="223"/>
      <c r="IWA216" s="219"/>
      <c r="IWB216" s="219"/>
      <c r="IWC216" s="222"/>
      <c r="IWD216" s="221"/>
      <c r="IWE216" s="220"/>
      <c r="IWF216" s="219"/>
      <c r="IWG216" s="223"/>
      <c r="IWH216" s="219"/>
      <c r="IWI216" s="219"/>
      <c r="IWJ216" s="222"/>
      <c r="IWK216" s="221"/>
      <c r="IWL216" s="220"/>
      <c r="IWM216" s="219"/>
      <c r="IWN216" s="223"/>
      <c r="IWO216" s="219"/>
      <c r="IWP216" s="219"/>
      <c r="IWQ216" s="222"/>
      <c r="IWR216" s="221"/>
      <c r="IWS216" s="220"/>
      <c r="IWT216" s="219"/>
      <c r="IWU216" s="223"/>
      <c r="IWV216" s="219"/>
      <c r="IWW216" s="219"/>
      <c r="IWX216" s="222"/>
      <c r="IWY216" s="221"/>
      <c r="IWZ216" s="220"/>
      <c r="IXA216" s="219"/>
      <c r="IXB216" s="223"/>
      <c r="IXC216" s="219"/>
      <c r="IXD216" s="219"/>
      <c r="IXE216" s="222"/>
      <c r="IXF216" s="221"/>
      <c r="IXG216" s="220"/>
      <c r="IXH216" s="219"/>
      <c r="IXI216" s="223"/>
      <c r="IXJ216" s="219"/>
      <c r="IXK216" s="219"/>
      <c r="IXL216" s="222"/>
      <c r="IXM216" s="221"/>
      <c r="IXN216" s="220"/>
      <c r="IXO216" s="219"/>
      <c r="IXP216" s="223"/>
      <c r="IXQ216" s="219"/>
      <c r="IXR216" s="219"/>
      <c r="IXS216" s="222"/>
      <c r="IXT216" s="221"/>
      <c r="IXU216" s="220"/>
      <c r="IXV216" s="219"/>
      <c r="IXW216" s="223"/>
      <c r="IXX216" s="219"/>
      <c r="IXY216" s="219"/>
      <c r="IXZ216" s="222"/>
      <c r="IYA216" s="221"/>
      <c r="IYB216" s="220"/>
      <c r="IYC216" s="219"/>
      <c r="IYD216" s="223"/>
      <c r="IYE216" s="219"/>
      <c r="IYF216" s="219"/>
      <c r="IYG216" s="222"/>
      <c r="IYH216" s="221"/>
      <c r="IYI216" s="220"/>
      <c r="IYJ216" s="219"/>
      <c r="IYK216" s="223"/>
      <c r="IYL216" s="219"/>
      <c r="IYM216" s="219"/>
      <c r="IYN216" s="222"/>
      <c r="IYO216" s="221"/>
      <c r="IYP216" s="220"/>
      <c r="IYQ216" s="219"/>
      <c r="IYR216" s="223"/>
      <c r="IYS216" s="219"/>
      <c r="IYT216" s="219"/>
      <c r="IYU216" s="222"/>
      <c r="IYV216" s="221"/>
      <c r="IYW216" s="220"/>
      <c r="IYX216" s="219"/>
      <c r="IYY216" s="223"/>
      <c r="IYZ216" s="219"/>
      <c r="IZA216" s="219"/>
      <c r="IZB216" s="222"/>
      <c r="IZC216" s="221"/>
      <c r="IZD216" s="220"/>
      <c r="IZE216" s="219"/>
      <c r="IZF216" s="223"/>
      <c r="IZG216" s="219"/>
      <c r="IZH216" s="219"/>
      <c r="IZI216" s="222"/>
      <c r="IZJ216" s="221"/>
      <c r="IZK216" s="220"/>
      <c r="IZL216" s="219"/>
      <c r="IZM216" s="223"/>
      <c r="IZN216" s="219"/>
      <c r="IZO216" s="219"/>
      <c r="IZP216" s="222"/>
      <c r="IZQ216" s="221"/>
      <c r="IZR216" s="220"/>
      <c r="IZS216" s="219"/>
      <c r="IZT216" s="223"/>
      <c r="IZU216" s="219"/>
      <c r="IZV216" s="219"/>
      <c r="IZW216" s="222"/>
      <c r="IZX216" s="221"/>
      <c r="IZY216" s="220"/>
      <c r="IZZ216" s="219"/>
      <c r="JAA216" s="223"/>
      <c r="JAB216" s="219"/>
      <c r="JAC216" s="219"/>
      <c r="JAD216" s="222"/>
      <c r="JAE216" s="221"/>
      <c r="JAF216" s="220"/>
      <c r="JAG216" s="219"/>
      <c r="JAH216" s="223"/>
      <c r="JAI216" s="219"/>
      <c r="JAJ216" s="219"/>
      <c r="JAK216" s="222"/>
      <c r="JAL216" s="221"/>
      <c r="JAM216" s="220"/>
      <c r="JAN216" s="219"/>
      <c r="JAO216" s="223"/>
      <c r="JAP216" s="219"/>
      <c r="JAQ216" s="219"/>
      <c r="JAR216" s="222"/>
      <c r="JAS216" s="221"/>
      <c r="JAT216" s="220"/>
      <c r="JAU216" s="219"/>
      <c r="JAV216" s="223"/>
      <c r="JAW216" s="219"/>
      <c r="JAX216" s="219"/>
      <c r="JAY216" s="222"/>
      <c r="JAZ216" s="221"/>
      <c r="JBA216" s="220"/>
      <c r="JBB216" s="219"/>
      <c r="JBC216" s="223"/>
      <c r="JBD216" s="219"/>
      <c r="JBE216" s="219"/>
      <c r="JBF216" s="222"/>
      <c r="JBG216" s="221"/>
      <c r="JBH216" s="220"/>
      <c r="JBI216" s="219"/>
      <c r="JBJ216" s="223"/>
      <c r="JBK216" s="219"/>
      <c r="JBL216" s="219"/>
      <c r="JBM216" s="222"/>
      <c r="JBN216" s="221"/>
      <c r="JBO216" s="220"/>
      <c r="JBP216" s="219"/>
      <c r="JBQ216" s="223"/>
      <c r="JBR216" s="219"/>
      <c r="JBS216" s="219"/>
      <c r="JBT216" s="222"/>
      <c r="JBU216" s="221"/>
      <c r="JBV216" s="220"/>
      <c r="JBW216" s="219"/>
      <c r="JBX216" s="223"/>
      <c r="JBY216" s="219"/>
      <c r="JBZ216" s="219"/>
      <c r="JCA216" s="222"/>
      <c r="JCB216" s="221"/>
      <c r="JCC216" s="220"/>
      <c r="JCD216" s="219"/>
      <c r="JCE216" s="223"/>
      <c r="JCF216" s="219"/>
      <c r="JCG216" s="219"/>
      <c r="JCH216" s="222"/>
      <c r="JCI216" s="221"/>
      <c r="JCJ216" s="220"/>
      <c r="JCK216" s="219"/>
      <c r="JCL216" s="223"/>
      <c r="JCM216" s="219"/>
      <c r="JCN216" s="219"/>
      <c r="JCO216" s="222"/>
      <c r="JCP216" s="221"/>
      <c r="JCQ216" s="220"/>
      <c r="JCR216" s="219"/>
      <c r="JCS216" s="223"/>
      <c r="JCT216" s="219"/>
      <c r="JCU216" s="219"/>
      <c r="JCV216" s="222"/>
      <c r="JCW216" s="221"/>
      <c r="JCX216" s="220"/>
      <c r="JCY216" s="219"/>
      <c r="JCZ216" s="223"/>
      <c r="JDA216" s="219"/>
      <c r="JDB216" s="219"/>
      <c r="JDC216" s="222"/>
      <c r="JDD216" s="221"/>
      <c r="JDE216" s="220"/>
      <c r="JDF216" s="219"/>
      <c r="JDG216" s="223"/>
      <c r="JDH216" s="219"/>
      <c r="JDI216" s="219"/>
      <c r="JDJ216" s="222"/>
      <c r="JDK216" s="221"/>
      <c r="JDL216" s="220"/>
      <c r="JDM216" s="219"/>
      <c r="JDN216" s="223"/>
      <c r="JDO216" s="219"/>
      <c r="JDP216" s="219"/>
      <c r="JDQ216" s="222"/>
      <c r="JDR216" s="221"/>
      <c r="JDS216" s="220"/>
      <c r="JDT216" s="219"/>
      <c r="JDU216" s="223"/>
      <c r="JDV216" s="219"/>
      <c r="JDW216" s="219"/>
      <c r="JDX216" s="222"/>
      <c r="JDY216" s="221"/>
      <c r="JDZ216" s="220"/>
      <c r="JEA216" s="219"/>
      <c r="JEB216" s="223"/>
      <c r="JEC216" s="219"/>
      <c r="JED216" s="219"/>
      <c r="JEE216" s="222"/>
      <c r="JEF216" s="221"/>
      <c r="JEG216" s="220"/>
      <c r="JEH216" s="219"/>
      <c r="JEI216" s="223"/>
      <c r="JEJ216" s="219"/>
      <c r="JEK216" s="219"/>
      <c r="JEL216" s="222"/>
      <c r="JEM216" s="221"/>
      <c r="JEN216" s="220"/>
      <c r="JEO216" s="219"/>
      <c r="JEP216" s="223"/>
      <c r="JEQ216" s="219"/>
      <c r="JER216" s="219"/>
      <c r="JES216" s="222"/>
      <c r="JET216" s="221"/>
      <c r="JEU216" s="220"/>
      <c r="JEV216" s="219"/>
      <c r="JEW216" s="223"/>
      <c r="JEX216" s="219"/>
      <c r="JEY216" s="219"/>
      <c r="JEZ216" s="222"/>
      <c r="JFA216" s="221"/>
      <c r="JFB216" s="220"/>
      <c r="JFC216" s="219"/>
      <c r="JFD216" s="223"/>
      <c r="JFE216" s="219"/>
      <c r="JFF216" s="219"/>
      <c r="JFG216" s="222"/>
      <c r="JFH216" s="221"/>
      <c r="JFI216" s="220"/>
      <c r="JFJ216" s="219"/>
      <c r="JFK216" s="223"/>
      <c r="JFL216" s="219"/>
      <c r="JFM216" s="219"/>
      <c r="JFN216" s="222"/>
      <c r="JFO216" s="221"/>
      <c r="JFP216" s="220"/>
      <c r="JFQ216" s="219"/>
      <c r="JFR216" s="223"/>
      <c r="JFS216" s="219"/>
      <c r="JFT216" s="219"/>
      <c r="JFU216" s="222"/>
      <c r="JFV216" s="221"/>
      <c r="JFW216" s="220"/>
      <c r="JFX216" s="219"/>
      <c r="JFY216" s="223"/>
      <c r="JFZ216" s="219"/>
      <c r="JGA216" s="219"/>
      <c r="JGB216" s="222"/>
      <c r="JGC216" s="221"/>
      <c r="JGD216" s="220"/>
      <c r="JGE216" s="219"/>
      <c r="JGF216" s="223"/>
      <c r="JGG216" s="219"/>
      <c r="JGH216" s="219"/>
      <c r="JGI216" s="222"/>
      <c r="JGJ216" s="221"/>
      <c r="JGK216" s="220"/>
      <c r="JGL216" s="219"/>
      <c r="JGM216" s="223"/>
      <c r="JGN216" s="219"/>
      <c r="JGO216" s="219"/>
      <c r="JGP216" s="222"/>
      <c r="JGQ216" s="221"/>
      <c r="JGR216" s="220"/>
      <c r="JGS216" s="219"/>
      <c r="JGT216" s="223"/>
      <c r="JGU216" s="219"/>
      <c r="JGV216" s="219"/>
      <c r="JGW216" s="222"/>
      <c r="JGX216" s="221"/>
      <c r="JGY216" s="220"/>
      <c r="JGZ216" s="219"/>
      <c r="JHA216" s="223"/>
      <c r="JHB216" s="219"/>
      <c r="JHC216" s="219"/>
      <c r="JHD216" s="222"/>
      <c r="JHE216" s="221"/>
      <c r="JHF216" s="220"/>
      <c r="JHG216" s="219"/>
      <c r="JHH216" s="223"/>
      <c r="JHI216" s="219"/>
      <c r="JHJ216" s="219"/>
      <c r="JHK216" s="222"/>
      <c r="JHL216" s="221"/>
      <c r="JHM216" s="220"/>
      <c r="JHN216" s="219"/>
      <c r="JHO216" s="223"/>
      <c r="JHP216" s="219"/>
      <c r="JHQ216" s="219"/>
      <c r="JHR216" s="222"/>
      <c r="JHS216" s="221"/>
      <c r="JHT216" s="220"/>
      <c r="JHU216" s="219"/>
      <c r="JHV216" s="223"/>
      <c r="JHW216" s="219"/>
      <c r="JHX216" s="219"/>
      <c r="JHY216" s="222"/>
      <c r="JHZ216" s="221"/>
      <c r="JIA216" s="220"/>
      <c r="JIB216" s="219"/>
      <c r="JIC216" s="223"/>
      <c r="JID216" s="219"/>
      <c r="JIE216" s="219"/>
      <c r="JIF216" s="222"/>
      <c r="JIG216" s="221"/>
      <c r="JIH216" s="220"/>
      <c r="JII216" s="219"/>
      <c r="JIJ216" s="223"/>
      <c r="JIK216" s="219"/>
      <c r="JIL216" s="219"/>
      <c r="JIM216" s="222"/>
      <c r="JIN216" s="221"/>
      <c r="JIO216" s="220"/>
      <c r="JIP216" s="219"/>
      <c r="JIQ216" s="223"/>
      <c r="JIR216" s="219"/>
      <c r="JIS216" s="219"/>
      <c r="JIT216" s="222"/>
      <c r="JIU216" s="221"/>
      <c r="JIV216" s="220"/>
      <c r="JIW216" s="219"/>
      <c r="JIX216" s="223"/>
      <c r="JIY216" s="219"/>
      <c r="JIZ216" s="219"/>
      <c r="JJA216" s="222"/>
      <c r="JJB216" s="221"/>
      <c r="JJC216" s="220"/>
      <c r="JJD216" s="219"/>
      <c r="JJE216" s="223"/>
      <c r="JJF216" s="219"/>
      <c r="JJG216" s="219"/>
      <c r="JJH216" s="222"/>
      <c r="JJI216" s="221"/>
      <c r="JJJ216" s="220"/>
      <c r="JJK216" s="219"/>
      <c r="JJL216" s="223"/>
      <c r="JJM216" s="219"/>
      <c r="JJN216" s="219"/>
      <c r="JJO216" s="222"/>
      <c r="JJP216" s="221"/>
      <c r="JJQ216" s="220"/>
      <c r="JJR216" s="219"/>
      <c r="JJS216" s="223"/>
      <c r="JJT216" s="219"/>
      <c r="JJU216" s="219"/>
      <c r="JJV216" s="222"/>
      <c r="JJW216" s="221"/>
      <c r="JJX216" s="220"/>
      <c r="JJY216" s="219"/>
      <c r="JJZ216" s="223"/>
      <c r="JKA216" s="219"/>
      <c r="JKB216" s="219"/>
      <c r="JKC216" s="222"/>
      <c r="JKD216" s="221"/>
      <c r="JKE216" s="220"/>
      <c r="JKF216" s="219"/>
      <c r="JKG216" s="223"/>
      <c r="JKH216" s="219"/>
      <c r="JKI216" s="219"/>
      <c r="JKJ216" s="222"/>
      <c r="JKK216" s="221"/>
      <c r="JKL216" s="220"/>
      <c r="JKM216" s="219"/>
      <c r="JKN216" s="223"/>
      <c r="JKO216" s="219"/>
      <c r="JKP216" s="219"/>
      <c r="JKQ216" s="222"/>
      <c r="JKR216" s="221"/>
      <c r="JKS216" s="220"/>
      <c r="JKT216" s="219"/>
      <c r="JKU216" s="223"/>
      <c r="JKV216" s="219"/>
      <c r="JKW216" s="219"/>
      <c r="JKX216" s="222"/>
      <c r="JKY216" s="221"/>
      <c r="JKZ216" s="220"/>
      <c r="JLA216" s="219"/>
      <c r="JLB216" s="223"/>
      <c r="JLC216" s="219"/>
      <c r="JLD216" s="219"/>
      <c r="JLE216" s="222"/>
      <c r="JLF216" s="221"/>
      <c r="JLG216" s="220"/>
      <c r="JLH216" s="219"/>
      <c r="JLI216" s="223"/>
      <c r="JLJ216" s="219"/>
      <c r="JLK216" s="219"/>
      <c r="JLL216" s="222"/>
      <c r="JLM216" s="221"/>
      <c r="JLN216" s="220"/>
      <c r="JLO216" s="219"/>
      <c r="JLP216" s="223"/>
      <c r="JLQ216" s="219"/>
      <c r="JLR216" s="219"/>
      <c r="JLS216" s="222"/>
      <c r="JLT216" s="221"/>
      <c r="JLU216" s="220"/>
      <c r="JLV216" s="219"/>
      <c r="JLW216" s="223"/>
      <c r="JLX216" s="219"/>
      <c r="JLY216" s="219"/>
      <c r="JLZ216" s="222"/>
      <c r="JMA216" s="221"/>
      <c r="JMB216" s="220"/>
      <c r="JMC216" s="219"/>
      <c r="JMD216" s="223"/>
      <c r="JME216" s="219"/>
      <c r="JMF216" s="219"/>
      <c r="JMG216" s="222"/>
      <c r="JMH216" s="221"/>
      <c r="JMI216" s="220"/>
      <c r="JMJ216" s="219"/>
      <c r="JMK216" s="223"/>
      <c r="JML216" s="219"/>
      <c r="JMM216" s="219"/>
      <c r="JMN216" s="222"/>
      <c r="JMO216" s="221"/>
      <c r="JMP216" s="220"/>
      <c r="JMQ216" s="219"/>
      <c r="JMR216" s="223"/>
      <c r="JMS216" s="219"/>
      <c r="JMT216" s="219"/>
      <c r="JMU216" s="222"/>
      <c r="JMV216" s="221"/>
      <c r="JMW216" s="220"/>
      <c r="JMX216" s="219"/>
      <c r="JMY216" s="223"/>
      <c r="JMZ216" s="219"/>
      <c r="JNA216" s="219"/>
      <c r="JNB216" s="222"/>
      <c r="JNC216" s="221"/>
      <c r="JND216" s="220"/>
      <c r="JNE216" s="219"/>
      <c r="JNF216" s="223"/>
      <c r="JNG216" s="219"/>
      <c r="JNH216" s="219"/>
      <c r="JNI216" s="222"/>
      <c r="JNJ216" s="221"/>
      <c r="JNK216" s="220"/>
      <c r="JNL216" s="219"/>
      <c r="JNM216" s="223"/>
      <c r="JNN216" s="219"/>
      <c r="JNO216" s="219"/>
      <c r="JNP216" s="222"/>
      <c r="JNQ216" s="221"/>
      <c r="JNR216" s="220"/>
      <c r="JNS216" s="219"/>
      <c r="JNT216" s="223"/>
      <c r="JNU216" s="219"/>
      <c r="JNV216" s="219"/>
      <c r="JNW216" s="222"/>
      <c r="JNX216" s="221"/>
      <c r="JNY216" s="220"/>
      <c r="JNZ216" s="219"/>
      <c r="JOA216" s="223"/>
      <c r="JOB216" s="219"/>
      <c r="JOC216" s="219"/>
      <c r="JOD216" s="222"/>
      <c r="JOE216" s="221"/>
      <c r="JOF216" s="220"/>
      <c r="JOG216" s="219"/>
      <c r="JOH216" s="223"/>
      <c r="JOI216" s="219"/>
      <c r="JOJ216" s="219"/>
      <c r="JOK216" s="222"/>
      <c r="JOL216" s="221"/>
      <c r="JOM216" s="220"/>
      <c r="JON216" s="219"/>
      <c r="JOO216" s="223"/>
      <c r="JOP216" s="219"/>
      <c r="JOQ216" s="219"/>
      <c r="JOR216" s="222"/>
      <c r="JOS216" s="221"/>
      <c r="JOT216" s="220"/>
      <c r="JOU216" s="219"/>
      <c r="JOV216" s="223"/>
      <c r="JOW216" s="219"/>
      <c r="JOX216" s="219"/>
      <c r="JOY216" s="222"/>
      <c r="JOZ216" s="221"/>
      <c r="JPA216" s="220"/>
      <c r="JPB216" s="219"/>
      <c r="JPC216" s="223"/>
      <c r="JPD216" s="219"/>
      <c r="JPE216" s="219"/>
      <c r="JPF216" s="222"/>
      <c r="JPG216" s="221"/>
      <c r="JPH216" s="220"/>
      <c r="JPI216" s="219"/>
      <c r="JPJ216" s="223"/>
      <c r="JPK216" s="219"/>
      <c r="JPL216" s="219"/>
      <c r="JPM216" s="222"/>
      <c r="JPN216" s="221"/>
      <c r="JPO216" s="220"/>
      <c r="JPP216" s="219"/>
      <c r="JPQ216" s="223"/>
      <c r="JPR216" s="219"/>
      <c r="JPS216" s="219"/>
      <c r="JPT216" s="222"/>
      <c r="JPU216" s="221"/>
      <c r="JPV216" s="220"/>
      <c r="JPW216" s="219"/>
      <c r="JPX216" s="223"/>
      <c r="JPY216" s="219"/>
      <c r="JPZ216" s="219"/>
      <c r="JQA216" s="222"/>
      <c r="JQB216" s="221"/>
      <c r="JQC216" s="220"/>
      <c r="JQD216" s="219"/>
      <c r="JQE216" s="223"/>
      <c r="JQF216" s="219"/>
      <c r="JQG216" s="219"/>
      <c r="JQH216" s="222"/>
      <c r="JQI216" s="221"/>
      <c r="JQJ216" s="220"/>
      <c r="JQK216" s="219"/>
      <c r="JQL216" s="223"/>
      <c r="JQM216" s="219"/>
      <c r="JQN216" s="219"/>
      <c r="JQO216" s="222"/>
      <c r="JQP216" s="221"/>
      <c r="JQQ216" s="220"/>
      <c r="JQR216" s="219"/>
      <c r="JQS216" s="223"/>
      <c r="JQT216" s="219"/>
      <c r="JQU216" s="219"/>
      <c r="JQV216" s="222"/>
      <c r="JQW216" s="221"/>
      <c r="JQX216" s="220"/>
      <c r="JQY216" s="219"/>
      <c r="JQZ216" s="223"/>
      <c r="JRA216" s="219"/>
      <c r="JRB216" s="219"/>
      <c r="JRC216" s="222"/>
      <c r="JRD216" s="221"/>
      <c r="JRE216" s="220"/>
      <c r="JRF216" s="219"/>
      <c r="JRG216" s="223"/>
      <c r="JRH216" s="219"/>
      <c r="JRI216" s="219"/>
      <c r="JRJ216" s="222"/>
      <c r="JRK216" s="221"/>
      <c r="JRL216" s="220"/>
      <c r="JRM216" s="219"/>
      <c r="JRN216" s="223"/>
      <c r="JRO216" s="219"/>
      <c r="JRP216" s="219"/>
      <c r="JRQ216" s="222"/>
      <c r="JRR216" s="221"/>
      <c r="JRS216" s="220"/>
      <c r="JRT216" s="219"/>
      <c r="JRU216" s="223"/>
      <c r="JRV216" s="219"/>
      <c r="JRW216" s="219"/>
      <c r="JRX216" s="222"/>
      <c r="JRY216" s="221"/>
      <c r="JRZ216" s="220"/>
      <c r="JSA216" s="219"/>
      <c r="JSB216" s="223"/>
      <c r="JSC216" s="219"/>
      <c r="JSD216" s="219"/>
      <c r="JSE216" s="222"/>
      <c r="JSF216" s="221"/>
      <c r="JSG216" s="220"/>
      <c r="JSH216" s="219"/>
      <c r="JSI216" s="223"/>
      <c r="JSJ216" s="219"/>
      <c r="JSK216" s="219"/>
      <c r="JSL216" s="222"/>
      <c r="JSM216" s="221"/>
      <c r="JSN216" s="220"/>
      <c r="JSO216" s="219"/>
      <c r="JSP216" s="223"/>
      <c r="JSQ216" s="219"/>
      <c r="JSR216" s="219"/>
      <c r="JSS216" s="222"/>
      <c r="JST216" s="221"/>
      <c r="JSU216" s="220"/>
      <c r="JSV216" s="219"/>
      <c r="JSW216" s="223"/>
      <c r="JSX216" s="219"/>
      <c r="JSY216" s="219"/>
      <c r="JSZ216" s="222"/>
      <c r="JTA216" s="221"/>
      <c r="JTB216" s="220"/>
      <c r="JTC216" s="219"/>
      <c r="JTD216" s="223"/>
      <c r="JTE216" s="219"/>
      <c r="JTF216" s="219"/>
      <c r="JTG216" s="222"/>
      <c r="JTH216" s="221"/>
      <c r="JTI216" s="220"/>
      <c r="JTJ216" s="219"/>
      <c r="JTK216" s="223"/>
      <c r="JTL216" s="219"/>
      <c r="JTM216" s="219"/>
      <c r="JTN216" s="222"/>
      <c r="JTO216" s="221"/>
      <c r="JTP216" s="220"/>
      <c r="JTQ216" s="219"/>
      <c r="JTR216" s="223"/>
      <c r="JTS216" s="219"/>
      <c r="JTT216" s="219"/>
      <c r="JTU216" s="222"/>
      <c r="JTV216" s="221"/>
      <c r="JTW216" s="220"/>
      <c r="JTX216" s="219"/>
      <c r="JTY216" s="223"/>
      <c r="JTZ216" s="219"/>
      <c r="JUA216" s="219"/>
      <c r="JUB216" s="222"/>
      <c r="JUC216" s="221"/>
      <c r="JUD216" s="220"/>
      <c r="JUE216" s="219"/>
      <c r="JUF216" s="223"/>
      <c r="JUG216" s="219"/>
      <c r="JUH216" s="219"/>
      <c r="JUI216" s="222"/>
      <c r="JUJ216" s="221"/>
      <c r="JUK216" s="220"/>
      <c r="JUL216" s="219"/>
      <c r="JUM216" s="223"/>
      <c r="JUN216" s="219"/>
      <c r="JUO216" s="219"/>
      <c r="JUP216" s="222"/>
      <c r="JUQ216" s="221"/>
      <c r="JUR216" s="220"/>
      <c r="JUS216" s="219"/>
      <c r="JUT216" s="223"/>
      <c r="JUU216" s="219"/>
      <c r="JUV216" s="219"/>
      <c r="JUW216" s="222"/>
      <c r="JUX216" s="221"/>
      <c r="JUY216" s="220"/>
      <c r="JUZ216" s="219"/>
      <c r="JVA216" s="223"/>
      <c r="JVB216" s="219"/>
      <c r="JVC216" s="219"/>
      <c r="JVD216" s="222"/>
      <c r="JVE216" s="221"/>
      <c r="JVF216" s="220"/>
      <c r="JVG216" s="219"/>
      <c r="JVH216" s="223"/>
      <c r="JVI216" s="219"/>
      <c r="JVJ216" s="219"/>
      <c r="JVK216" s="222"/>
      <c r="JVL216" s="221"/>
      <c r="JVM216" s="220"/>
      <c r="JVN216" s="219"/>
      <c r="JVO216" s="223"/>
      <c r="JVP216" s="219"/>
      <c r="JVQ216" s="219"/>
      <c r="JVR216" s="222"/>
      <c r="JVS216" s="221"/>
      <c r="JVT216" s="220"/>
      <c r="JVU216" s="219"/>
      <c r="JVV216" s="223"/>
      <c r="JVW216" s="219"/>
      <c r="JVX216" s="219"/>
      <c r="JVY216" s="222"/>
      <c r="JVZ216" s="221"/>
      <c r="JWA216" s="220"/>
      <c r="JWB216" s="219"/>
      <c r="JWC216" s="223"/>
      <c r="JWD216" s="219"/>
      <c r="JWE216" s="219"/>
      <c r="JWF216" s="222"/>
      <c r="JWG216" s="221"/>
      <c r="JWH216" s="220"/>
      <c r="JWI216" s="219"/>
      <c r="JWJ216" s="223"/>
      <c r="JWK216" s="219"/>
      <c r="JWL216" s="219"/>
      <c r="JWM216" s="222"/>
      <c r="JWN216" s="221"/>
      <c r="JWO216" s="220"/>
      <c r="JWP216" s="219"/>
      <c r="JWQ216" s="223"/>
      <c r="JWR216" s="219"/>
      <c r="JWS216" s="219"/>
      <c r="JWT216" s="222"/>
      <c r="JWU216" s="221"/>
      <c r="JWV216" s="220"/>
      <c r="JWW216" s="219"/>
      <c r="JWX216" s="223"/>
      <c r="JWY216" s="219"/>
      <c r="JWZ216" s="219"/>
      <c r="JXA216" s="222"/>
      <c r="JXB216" s="221"/>
      <c r="JXC216" s="220"/>
      <c r="JXD216" s="219"/>
      <c r="JXE216" s="223"/>
      <c r="JXF216" s="219"/>
      <c r="JXG216" s="219"/>
      <c r="JXH216" s="222"/>
      <c r="JXI216" s="221"/>
      <c r="JXJ216" s="220"/>
      <c r="JXK216" s="219"/>
      <c r="JXL216" s="223"/>
      <c r="JXM216" s="219"/>
      <c r="JXN216" s="219"/>
      <c r="JXO216" s="222"/>
      <c r="JXP216" s="221"/>
      <c r="JXQ216" s="220"/>
      <c r="JXR216" s="219"/>
      <c r="JXS216" s="223"/>
      <c r="JXT216" s="219"/>
      <c r="JXU216" s="219"/>
      <c r="JXV216" s="222"/>
      <c r="JXW216" s="221"/>
      <c r="JXX216" s="220"/>
      <c r="JXY216" s="219"/>
      <c r="JXZ216" s="223"/>
      <c r="JYA216" s="219"/>
      <c r="JYB216" s="219"/>
      <c r="JYC216" s="222"/>
      <c r="JYD216" s="221"/>
      <c r="JYE216" s="220"/>
      <c r="JYF216" s="219"/>
      <c r="JYG216" s="223"/>
      <c r="JYH216" s="219"/>
      <c r="JYI216" s="219"/>
      <c r="JYJ216" s="222"/>
      <c r="JYK216" s="221"/>
      <c r="JYL216" s="220"/>
      <c r="JYM216" s="219"/>
      <c r="JYN216" s="223"/>
      <c r="JYO216" s="219"/>
      <c r="JYP216" s="219"/>
      <c r="JYQ216" s="222"/>
      <c r="JYR216" s="221"/>
      <c r="JYS216" s="220"/>
      <c r="JYT216" s="219"/>
      <c r="JYU216" s="223"/>
      <c r="JYV216" s="219"/>
      <c r="JYW216" s="219"/>
      <c r="JYX216" s="222"/>
      <c r="JYY216" s="221"/>
      <c r="JYZ216" s="220"/>
      <c r="JZA216" s="219"/>
      <c r="JZB216" s="223"/>
      <c r="JZC216" s="219"/>
      <c r="JZD216" s="219"/>
      <c r="JZE216" s="222"/>
      <c r="JZF216" s="221"/>
      <c r="JZG216" s="220"/>
      <c r="JZH216" s="219"/>
      <c r="JZI216" s="223"/>
      <c r="JZJ216" s="219"/>
      <c r="JZK216" s="219"/>
      <c r="JZL216" s="222"/>
      <c r="JZM216" s="221"/>
      <c r="JZN216" s="220"/>
      <c r="JZO216" s="219"/>
      <c r="JZP216" s="223"/>
      <c r="JZQ216" s="219"/>
      <c r="JZR216" s="219"/>
      <c r="JZS216" s="222"/>
      <c r="JZT216" s="221"/>
      <c r="JZU216" s="220"/>
      <c r="JZV216" s="219"/>
      <c r="JZW216" s="223"/>
      <c r="JZX216" s="219"/>
      <c r="JZY216" s="219"/>
      <c r="JZZ216" s="222"/>
      <c r="KAA216" s="221"/>
      <c r="KAB216" s="220"/>
      <c r="KAC216" s="219"/>
      <c r="KAD216" s="223"/>
      <c r="KAE216" s="219"/>
      <c r="KAF216" s="219"/>
      <c r="KAG216" s="222"/>
      <c r="KAH216" s="221"/>
      <c r="KAI216" s="220"/>
      <c r="KAJ216" s="219"/>
      <c r="KAK216" s="223"/>
      <c r="KAL216" s="219"/>
      <c r="KAM216" s="219"/>
      <c r="KAN216" s="222"/>
      <c r="KAO216" s="221"/>
      <c r="KAP216" s="220"/>
      <c r="KAQ216" s="219"/>
      <c r="KAR216" s="223"/>
      <c r="KAS216" s="219"/>
      <c r="KAT216" s="219"/>
      <c r="KAU216" s="222"/>
      <c r="KAV216" s="221"/>
      <c r="KAW216" s="220"/>
      <c r="KAX216" s="219"/>
      <c r="KAY216" s="223"/>
      <c r="KAZ216" s="219"/>
      <c r="KBA216" s="219"/>
      <c r="KBB216" s="222"/>
      <c r="KBC216" s="221"/>
      <c r="KBD216" s="220"/>
      <c r="KBE216" s="219"/>
      <c r="KBF216" s="223"/>
      <c r="KBG216" s="219"/>
      <c r="KBH216" s="219"/>
      <c r="KBI216" s="222"/>
      <c r="KBJ216" s="221"/>
      <c r="KBK216" s="220"/>
      <c r="KBL216" s="219"/>
      <c r="KBM216" s="223"/>
      <c r="KBN216" s="219"/>
      <c r="KBO216" s="219"/>
      <c r="KBP216" s="222"/>
      <c r="KBQ216" s="221"/>
      <c r="KBR216" s="220"/>
      <c r="KBS216" s="219"/>
      <c r="KBT216" s="223"/>
      <c r="KBU216" s="219"/>
      <c r="KBV216" s="219"/>
      <c r="KBW216" s="222"/>
      <c r="KBX216" s="221"/>
      <c r="KBY216" s="220"/>
      <c r="KBZ216" s="219"/>
      <c r="KCA216" s="223"/>
      <c r="KCB216" s="219"/>
      <c r="KCC216" s="219"/>
      <c r="KCD216" s="222"/>
      <c r="KCE216" s="221"/>
      <c r="KCF216" s="220"/>
      <c r="KCG216" s="219"/>
      <c r="KCH216" s="223"/>
      <c r="KCI216" s="219"/>
      <c r="KCJ216" s="219"/>
      <c r="KCK216" s="222"/>
      <c r="KCL216" s="221"/>
      <c r="KCM216" s="220"/>
      <c r="KCN216" s="219"/>
      <c r="KCO216" s="223"/>
      <c r="KCP216" s="219"/>
      <c r="KCQ216" s="219"/>
      <c r="KCR216" s="222"/>
      <c r="KCS216" s="221"/>
      <c r="KCT216" s="220"/>
      <c r="KCU216" s="219"/>
      <c r="KCV216" s="223"/>
      <c r="KCW216" s="219"/>
      <c r="KCX216" s="219"/>
      <c r="KCY216" s="222"/>
      <c r="KCZ216" s="221"/>
      <c r="KDA216" s="220"/>
      <c r="KDB216" s="219"/>
      <c r="KDC216" s="223"/>
      <c r="KDD216" s="219"/>
      <c r="KDE216" s="219"/>
      <c r="KDF216" s="222"/>
      <c r="KDG216" s="221"/>
      <c r="KDH216" s="220"/>
      <c r="KDI216" s="219"/>
      <c r="KDJ216" s="223"/>
      <c r="KDK216" s="219"/>
      <c r="KDL216" s="219"/>
      <c r="KDM216" s="222"/>
      <c r="KDN216" s="221"/>
      <c r="KDO216" s="220"/>
      <c r="KDP216" s="219"/>
      <c r="KDQ216" s="223"/>
      <c r="KDR216" s="219"/>
      <c r="KDS216" s="219"/>
      <c r="KDT216" s="222"/>
      <c r="KDU216" s="221"/>
      <c r="KDV216" s="220"/>
      <c r="KDW216" s="219"/>
      <c r="KDX216" s="223"/>
      <c r="KDY216" s="219"/>
      <c r="KDZ216" s="219"/>
      <c r="KEA216" s="222"/>
      <c r="KEB216" s="221"/>
      <c r="KEC216" s="220"/>
      <c r="KED216" s="219"/>
      <c r="KEE216" s="223"/>
      <c r="KEF216" s="219"/>
      <c r="KEG216" s="219"/>
      <c r="KEH216" s="222"/>
      <c r="KEI216" s="221"/>
      <c r="KEJ216" s="220"/>
      <c r="KEK216" s="219"/>
      <c r="KEL216" s="223"/>
      <c r="KEM216" s="219"/>
      <c r="KEN216" s="219"/>
      <c r="KEO216" s="222"/>
      <c r="KEP216" s="221"/>
      <c r="KEQ216" s="220"/>
      <c r="KER216" s="219"/>
      <c r="KES216" s="223"/>
      <c r="KET216" s="219"/>
      <c r="KEU216" s="219"/>
      <c r="KEV216" s="222"/>
      <c r="KEW216" s="221"/>
      <c r="KEX216" s="220"/>
      <c r="KEY216" s="219"/>
      <c r="KEZ216" s="223"/>
      <c r="KFA216" s="219"/>
      <c r="KFB216" s="219"/>
      <c r="KFC216" s="222"/>
      <c r="KFD216" s="221"/>
      <c r="KFE216" s="220"/>
      <c r="KFF216" s="219"/>
      <c r="KFG216" s="223"/>
      <c r="KFH216" s="219"/>
      <c r="KFI216" s="219"/>
      <c r="KFJ216" s="222"/>
      <c r="KFK216" s="221"/>
      <c r="KFL216" s="220"/>
      <c r="KFM216" s="219"/>
      <c r="KFN216" s="223"/>
      <c r="KFO216" s="219"/>
      <c r="KFP216" s="219"/>
      <c r="KFQ216" s="222"/>
      <c r="KFR216" s="221"/>
      <c r="KFS216" s="220"/>
      <c r="KFT216" s="219"/>
      <c r="KFU216" s="223"/>
      <c r="KFV216" s="219"/>
      <c r="KFW216" s="219"/>
      <c r="KFX216" s="222"/>
      <c r="KFY216" s="221"/>
      <c r="KFZ216" s="220"/>
      <c r="KGA216" s="219"/>
      <c r="KGB216" s="223"/>
      <c r="KGC216" s="219"/>
      <c r="KGD216" s="219"/>
      <c r="KGE216" s="222"/>
      <c r="KGF216" s="221"/>
      <c r="KGG216" s="220"/>
      <c r="KGH216" s="219"/>
      <c r="KGI216" s="223"/>
      <c r="KGJ216" s="219"/>
      <c r="KGK216" s="219"/>
      <c r="KGL216" s="222"/>
      <c r="KGM216" s="221"/>
      <c r="KGN216" s="220"/>
      <c r="KGO216" s="219"/>
      <c r="KGP216" s="223"/>
      <c r="KGQ216" s="219"/>
      <c r="KGR216" s="219"/>
      <c r="KGS216" s="222"/>
      <c r="KGT216" s="221"/>
      <c r="KGU216" s="220"/>
      <c r="KGV216" s="219"/>
      <c r="KGW216" s="223"/>
      <c r="KGX216" s="219"/>
      <c r="KGY216" s="219"/>
      <c r="KGZ216" s="222"/>
      <c r="KHA216" s="221"/>
      <c r="KHB216" s="220"/>
      <c r="KHC216" s="219"/>
      <c r="KHD216" s="223"/>
      <c r="KHE216" s="219"/>
      <c r="KHF216" s="219"/>
      <c r="KHG216" s="222"/>
      <c r="KHH216" s="221"/>
      <c r="KHI216" s="220"/>
      <c r="KHJ216" s="219"/>
      <c r="KHK216" s="223"/>
      <c r="KHL216" s="219"/>
      <c r="KHM216" s="219"/>
      <c r="KHN216" s="222"/>
      <c r="KHO216" s="221"/>
      <c r="KHP216" s="220"/>
      <c r="KHQ216" s="219"/>
      <c r="KHR216" s="223"/>
      <c r="KHS216" s="219"/>
      <c r="KHT216" s="219"/>
      <c r="KHU216" s="222"/>
      <c r="KHV216" s="221"/>
      <c r="KHW216" s="220"/>
      <c r="KHX216" s="219"/>
      <c r="KHY216" s="223"/>
      <c r="KHZ216" s="219"/>
      <c r="KIA216" s="219"/>
      <c r="KIB216" s="222"/>
      <c r="KIC216" s="221"/>
      <c r="KID216" s="220"/>
      <c r="KIE216" s="219"/>
      <c r="KIF216" s="223"/>
      <c r="KIG216" s="219"/>
      <c r="KIH216" s="219"/>
      <c r="KII216" s="222"/>
      <c r="KIJ216" s="221"/>
      <c r="KIK216" s="220"/>
      <c r="KIL216" s="219"/>
      <c r="KIM216" s="223"/>
      <c r="KIN216" s="219"/>
      <c r="KIO216" s="219"/>
      <c r="KIP216" s="222"/>
      <c r="KIQ216" s="221"/>
      <c r="KIR216" s="220"/>
      <c r="KIS216" s="219"/>
      <c r="KIT216" s="223"/>
      <c r="KIU216" s="219"/>
      <c r="KIV216" s="219"/>
      <c r="KIW216" s="222"/>
      <c r="KIX216" s="221"/>
      <c r="KIY216" s="220"/>
      <c r="KIZ216" s="219"/>
      <c r="KJA216" s="223"/>
      <c r="KJB216" s="219"/>
      <c r="KJC216" s="219"/>
      <c r="KJD216" s="222"/>
      <c r="KJE216" s="221"/>
      <c r="KJF216" s="220"/>
      <c r="KJG216" s="219"/>
      <c r="KJH216" s="223"/>
      <c r="KJI216" s="219"/>
      <c r="KJJ216" s="219"/>
      <c r="KJK216" s="222"/>
      <c r="KJL216" s="221"/>
      <c r="KJM216" s="220"/>
      <c r="KJN216" s="219"/>
      <c r="KJO216" s="223"/>
      <c r="KJP216" s="219"/>
      <c r="KJQ216" s="219"/>
      <c r="KJR216" s="222"/>
      <c r="KJS216" s="221"/>
      <c r="KJT216" s="220"/>
      <c r="KJU216" s="219"/>
      <c r="KJV216" s="223"/>
      <c r="KJW216" s="219"/>
      <c r="KJX216" s="219"/>
      <c r="KJY216" s="222"/>
      <c r="KJZ216" s="221"/>
      <c r="KKA216" s="220"/>
      <c r="KKB216" s="219"/>
      <c r="KKC216" s="223"/>
      <c r="KKD216" s="219"/>
      <c r="KKE216" s="219"/>
      <c r="KKF216" s="222"/>
      <c r="KKG216" s="221"/>
      <c r="KKH216" s="220"/>
      <c r="KKI216" s="219"/>
      <c r="KKJ216" s="223"/>
      <c r="KKK216" s="219"/>
      <c r="KKL216" s="219"/>
      <c r="KKM216" s="222"/>
      <c r="KKN216" s="221"/>
      <c r="KKO216" s="220"/>
      <c r="KKP216" s="219"/>
      <c r="KKQ216" s="223"/>
      <c r="KKR216" s="219"/>
      <c r="KKS216" s="219"/>
      <c r="KKT216" s="222"/>
      <c r="KKU216" s="221"/>
      <c r="KKV216" s="220"/>
      <c r="KKW216" s="219"/>
      <c r="KKX216" s="223"/>
      <c r="KKY216" s="219"/>
      <c r="KKZ216" s="219"/>
      <c r="KLA216" s="222"/>
      <c r="KLB216" s="221"/>
      <c r="KLC216" s="220"/>
      <c r="KLD216" s="219"/>
      <c r="KLE216" s="223"/>
      <c r="KLF216" s="219"/>
      <c r="KLG216" s="219"/>
      <c r="KLH216" s="222"/>
      <c r="KLI216" s="221"/>
      <c r="KLJ216" s="220"/>
      <c r="KLK216" s="219"/>
      <c r="KLL216" s="223"/>
      <c r="KLM216" s="219"/>
      <c r="KLN216" s="219"/>
      <c r="KLO216" s="222"/>
      <c r="KLP216" s="221"/>
      <c r="KLQ216" s="220"/>
      <c r="KLR216" s="219"/>
      <c r="KLS216" s="223"/>
      <c r="KLT216" s="219"/>
      <c r="KLU216" s="219"/>
      <c r="KLV216" s="222"/>
      <c r="KLW216" s="221"/>
      <c r="KLX216" s="220"/>
      <c r="KLY216" s="219"/>
      <c r="KLZ216" s="223"/>
      <c r="KMA216" s="219"/>
      <c r="KMB216" s="219"/>
      <c r="KMC216" s="222"/>
      <c r="KMD216" s="221"/>
      <c r="KME216" s="220"/>
      <c r="KMF216" s="219"/>
      <c r="KMG216" s="223"/>
      <c r="KMH216" s="219"/>
      <c r="KMI216" s="219"/>
      <c r="KMJ216" s="222"/>
      <c r="KMK216" s="221"/>
      <c r="KML216" s="220"/>
      <c r="KMM216" s="219"/>
      <c r="KMN216" s="223"/>
      <c r="KMO216" s="219"/>
      <c r="KMP216" s="219"/>
      <c r="KMQ216" s="222"/>
      <c r="KMR216" s="221"/>
      <c r="KMS216" s="220"/>
      <c r="KMT216" s="219"/>
      <c r="KMU216" s="223"/>
      <c r="KMV216" s="219"/>
      <c r="KMW216" s="219"/>
      <c r="KMX216" s="222"/>
      <c r="KMY216" s="221"/>
      <c r="KMZ216" s="220"/>
      <c r="KNA216" s="219"/>
      <c r="KNB216" s="223"/>
      <c r="KNC216" s="219"/>
      <c r="KND216" s="219"/>
      <c r="KNE216" s="222"/>
      <c r="KNF216" s="221"/>
      <c r="KNG216" s="220"/>
      <c r="KNH216" s="219"/>
      <c r="KNI216" s="223"/>
      <c r="KNJ216" s="219"/>
      <c r="KNK216" s="219"/>
      <c r="KNL216" s="222"/>
      <c r="KNM216" s="221"/>
      <c r="KNN216" s="220"/>
      <c r="KNO216" s="219"/>
      <c r="KNP216" s="223"/>
      <c r="KNQ216" s="219"/>
      <c r="KNR216" s="219"/>
      <c r="KNS216" s="222"/>
      <c r="KNT216" s="221"/>
      <c r="KNU216" s="220"/>
      <c r="KNV216" s="219"/>
      <c r="KNW216" s="223"/>
      <c r="KNX216" s="219"/>
      <c r="KNY216" s="219"/>
      <c r="KNZ216" s="222"/>
      <c r="KOA216" s="221"/>
      <c r="KOB216" s="220"/>
      <c r="KOC216" s="219"/>
      <c r="KOD216" s="223"/>
      <c r="KOE216" s="219"/>
      <c r="KOF216" s="219"/>
      <c r="KOG216" s="222"/>
      <c r="KOH216" s="221"/>
      <c r="KOI216" s="220"/>
      <c r="KOJ216" s="219"/>
      <c r="KOK216" s="223"/>
      <c r="KOL216" s="219"/>
      <c r="KOM216" s="219"/>
      <c r="KON216" s="222"/>
      <c r="KOO216" s="221"/>
      <c r="KOP216" s="220"/>
      <c r="KOQ216" s="219"/>
      <c r="KOR216" s="223"/>
      <c r="KOS216" s="219"/>
      <c r="KOT216" s="219"/>
      <c r="KOU216" s="222"/>
      <c r="KOV216" s="221"/>
      <c r="KOW216" s="220"/>
      <c r="KOX216" s="219"/>
      <c r="KOY216" s="223"/>
      <c r="KOZ216" s="219"/>
      <c r="KPA216" s="219"/>
      <c r="KPB216" s="222"/>
      <c r="KPC216" s="221"/>
      <c r="KPD216" s="220"/>
      <c r="KPE216" s="219"/>
      <c r="KPF216" s="223"/>
      <c r="KPG216" s="219"/>
      <c r="KPH216" s="219"/>
      <c r="KPI216" s="222"/>
      <c r="KPJ216" s="221"/>
      <c r="KPK216" s="220"/>
      <c r="KPL216" s="219"/>
      <c r="KPM216" s="223"/>
      <c r="KPN216" s="219"/>
      <c r="KPO216" s="219"/>
      <c r="KPP216" s="222"/>
      <c r="KPQ216" s="221"/>
      <c r="KPR216" s="220"/>
      <c r="KPS216" s="219"/>
      <c r="KPT216" s="223"/>
      <c r="KPU216" s="219"/>
      <c r="KPV216" s="219"/>
      <c r="KPW216" s="222"/>
      <c r="KPX216" s="221"/>
      <c r="KPY216" s="220"/>
      <c r="KPZ216" s="219"/>
      <c r="KQA216" s="223"/>
      <c r="KQB216" s="219"/>
      <c r="KQC216" s="219"/>
      <c r="KQD216" s="222"/>
      <c r="KQE216" s="221"/>
      <c r="KQF216" s="220"/>
      <c r="KQG216" s="219"/>
      <c r="KQH216" s="223"/>
      <c r="KQI216" s="219"/>
      <c r="KQJ216" s="219"/>
      <c r="KQK216" s="222"/>
      <c r="KQL216" s="221"/>
      <c r="KQM216" s="220"/>
      <c r="KQN216" s="219"/>
      <c r="KQO216" s="223"/>
      <c r="KQP216" s="219"/>
      <c r="KQQ216" s="219"/>
      <c r="KQR216" s="222"/>
      <c r="KQS216" s="221"/>
      <c r="KQT216" s="220"/>
      <c r="KQU216" s="219"/>
      <c r="KQV216" s="223"/>
      <c r="KQW216" s="219"/>
      <c r="KQX216" s="219"/>
      <c r="KQY216" s="222"/>
      <c r="KQZ216" s="221"/>
      <c r="KRA216" s="220"/>
      <c r="KRB216" s="219"/>
      <c r="KRC216" s="223"/>
      <c r="KRD216" s="219"/>
      <c r="KRE216" s="219"/>
      <c r="KRF216" s="222"/>
      <c r="KRG216" s="221"/>
      <c r="KRH216" s="220"/>
      <c r="KRI216" s="219"/>
      <c r="KRJ216" s="223"/>
      <c r="KRK216" s="219"/>
      <c r="KRL216" s="219"/>
      <c r="KRM216" s="222"/>
      <c r="KRN216" s="221"/>
      <c r="KRO216" s="220"/>
      <c r="KRP216" s="219"/>
      <c r="KRQ216" s="223"/>
      <c r="KRR216" s="219"/>
      <c r="KRS216" s="219"/>
      <c r="KRT216" s="222"/>
      <c r="KRU216" s="221"/>
      <c r="KRV216" s="220"/>
      <c r="KRW216" s="219"/>
      <c r="KRX216" s="223"/>
      <c r="KRY216" s="219"/>
      <c r="KRZ216" s="219"/>
      <c r="KSA216" s="222"/>
      <c r="KSB216" s="221"/>
      <c r="KSC216" s="220"/>
      <c r="KSD216" s="219"/>
      <c r="KSE216" s="223"/>
      <c r="KSF216" s="219"/>
      <c r="KSG216" s="219"/>
      <c r="KSH216" s="222"/>
      <c r="KSI216" s="221"/>
      <c r="KSJ216" s="220"/>
      <c r="KSK216" s="219"/>
      <c r="KSL216" s="223"/>
      <c r="KSM216" s="219"/>
      <c r="KSN216" s="219"/>
      <c r="KSO216" s="222"/>
      <c r="KSP216" s="221"/>
      <c r="KSQ216" s="220"/>
      <c r="KSR216" s="219"/>
      <c r="KSS216" s="223"/>
      <c r="KST216" s="219"/>
      <c r="KSU216" s="219"/>
      <c r="KSV216" s="222"/>
      <c r="KSW216" s="221"/>
      <c r="KSX216" s="220"/>
      <c r="KSY216" s="219"/>
      <c r="KSZ216" s="223"/>
      <c r="KTA216" s="219"/>
      <c r="KTB216" s="219"/>
      <c r="KTC216" s="222"/>
      <c r="KTD216" s="221"/>
      <c r="KTE216" s="220"/>
      <c r="KTF216" s="219"/>
      <c r="KTG216" s="223"/>
      <c r="KTH216" s="219"/>
      <c r="KTI216" s="219"/>
      <c r="KTJ216" s="222"/>
      <c r="KTK216" s="221"/>
      <c r="KTL216" s="220"/>
      <c r="KTM216" s="219"/>
      <c r="KTN216" s="223"/>
      <c r="KTO216" s="219"/>
      <c r="KTP216" s="219"/>
      <c r="KTQ216" s="222"/>
      <c r="KTR216" s="221"/>
      <c r="KTS216" s="220"/>
      <c r="KTT216" s="219"/>
      <c r="KTU216" s="223"/>
      <c r="KTV216" s="219"/>
      <c r="KTW216" s="219"/>
      <c r="KTX216" s="222"/>
      <c r="KTY216" s="221"/>
      <c r="KTZ216" s="220"/>
      <c r="KUA216" s="219"/>
      <c r="KUB216" s="223"/>
      <c r="KUC216" s="219"/>
      <c r="KUD216" s="219"/>
      <c r="KUE216" s="222"/>
      <c r="KUF216" s="221"/>
      <c r="KUG216" s="220"/>
      <c r="KUH216" s="219"/>
      <c r="KUI216" s="223"/>
      <c r="KUJ216" s="219"/>
      <c r="KUK216" s="219"/>
      <c r="KUL216" s="222"/>
      <c r="KUM216" s="221"/>
      <c r="KUN216" s="220"/>
      <c r="KUO216" s="219"/>
      <c r="KUP216" s="223"/>
      <c r="KUQ216" s="219"/>
      <c r="KUR216" s="219"/>
      <c r="KUS216" s="222"/>
      <c r="KUT216" s="221"/>
      <c r="KUU216" s="220"/>
      <c r="KUV216" s="219"/>
      <c r="KUW216" s="223"/>
      <c r="KUX216" s="219"/>
      <c r="KUY216" s="219"/>
      <c r="KUZ216" s="222"/>
      <c r="KVA216" s="221"/>
      <c r="KVB216" s="220"/>
      <c r="KVC216" s="219"/>
      <c r="KVD216" s="223"/>
      <c r="KVE216" s="219"/>
      <c r="KVF216" s="219"/>
      <c r="KVG216" s="222"/>
      <c r="KVH216" s="221"/>
      <c r="KVI216" s="220"/>
      <c r="KVJ216" s="219"/>
      <c r="KVK216" s="223"/>
      <c r="KVL216" s="219"/>
      <c r="KVM216" s="219"/>
      <c r="KVN216" s="222"/>
      <c r="KVO216" s="221"/>
      <c r="KVP216" s="220"/>
      <c r="KVQ216" s="219"/>
      <c r="KVR216" s="223"/>
      <c r="KVS216" s="219"/>
      <c r="KVT216" s="219"/>
      <c r="KVU216" s="222"/>
      <c r="KVV216" s="221"/>
      <c r="KVW216" s="220"/>
      <c r="KVX216" s="219"/>
      <c r="KVY216" s="223"/>
      <c r="KVZ216" s="219"/>
      <c r="KWA216" s="219"/>
      <c r="KWB216" s="222"/>
      <c r="KWC216" s="221"/>
      <c r="KWD216" s="220"/>
      <c r="KWE216" s="219"/>
      <c r="KWF216" s="223"/>
      <c r="KWG216" s="219"/>
      <c r="KWH216" s="219"/>
      <c r="KWI216" s="222"/>
      <c r="KWJ216" s="221"/>
      <c r="KWK216" s="220"/>
      <c r="KWL216" s="219"/>
      <c r="KWM216" s="223"/>
      <c r="KWN216" s="219"/>
      <c r="KWO216" s="219"/>
      <c r="KWP216" s="222"/>
      <c r="KWQ216" s="221"/>
      <c r="KWR216" s="220"/>
      <c r="KWS216" s="219"/>
      <c r="KWT216" s="223"/>
      <c r="KWU216" s="219"/>
      <c r="KWV216" s="219"/>
      <c r="KWW216" s="222"/>
      <c r="KWX216" s="221"/>
      <c r="KWY216" s="220"/>
      <c r="KWZ216" s="219"/>
      <c r="KXA216" s="223"/>
      <c r="KXB216" s="219"/>
      <c r="KXC216" s="219"/>
      <c r="KXD216" s="222"/>
      <c r="KXE216" s="221"/>
      <c r="KXF216" s="220"/>
      <c r="KXG216" s="219"/>
      <c r="KXH216" s="223"/>
      <c r="KXI216" s="219"/>
      <c r="KXJ216" s="219"/>
      <c r="KXK216" s="222"/>
      <c r="KXL216" s="221"/>
      <c r="KXM216" s="220"/>
      <c r="KXN216" s="219"/>
      <c r="KXO216" s="223"/>
      <c r="KXP216" s="219"/>
      <c r="KXQ216" s="219"/>
      <c r="KXR216" s="222"/>
      <c r="KXS216" s="221"/>
      <c r="KXT216" s="220"/>
      <c r="KXU216" s="219"/>
      <c r="KXV216" s="223"/>
      <c r="KXW216" s="219"/>
      <c r="KXX216" s="219"/>
      <c r="KXY216" s="222"/>
      <c r="KXZ216" s="221"/>
      <c r="KYA216" s="220"/>
      <c r="KYB216" s="219"/>
      <c r="KYC216" s="223"/>
      <c r="KYD216" s="219"/>
      <c r="KYE216" s="219"/>
      <c r="KYF216" s="222"/>
      <c r="KYG216" s="221"/>
      <c r="KYH216" s="220"/>
      <c r="KYI216" s="219"/>
      <c r="KYJ216" s="223"/>
      <c r="KYK216" s="219"/>
      <c r="KYL216" s="219"/>
      <c r="KYM216" s="222"/>
      <c r="KYN216" s="221"/>
      <c r="KYO216" s="220"/>
      <c r="KYP216" s="219"/>
      <c r="KYQ216" s="223"/>
      <c r="KYR216" s="219"/>
      <c r="KYS216" s="219"/>
      <c r="KYT216" s="222"/>
      <c r="KYU216" s="221"/>
      <c r="KYV216" s="220"/>
      <c r="KYW216" s="219"/>
      <c r="KYX216" s="223"/>
      <c r="KYY216" s="219"/>
      <c r="KYZ216" s="219"/>
      <c r="KZA216" s="222"/>
      <c r="KZB216" s="221"/>
      <c r="KZC216" s="220"/>
      <c r="KZD216" s="219"/>
      <c r="KZE216" s="223"/>
      <c r="KZF216" s="219"/>
      <c r="KZG216" s="219"/>
      <c r="KZH216" s="222"/>
      <c r="KZI216" s="221"/>
      <c r="KZJ216" s="220"/>
      <c r="KZK216" s="219"/>
      <c r="KZL216" s="223"/>
      <c r="KZM216" s="219"/>
      <c r="KZN216" s="219"/>
      <c r="KZO216" s="222"/>
      <c r="KZP216" s="221"/>
      <c r="KZQ216" s="220"/>
      <c r="KZR216" s="219"/>
      <c r="KZS216" s="223"/>
      <c r="KZT216" s="219"/>
      <c r="KZU216" s="219"/>
      <c r="KZV216" s="222"/>
      <c r="KZW216" s="221"/>
      <c r="KZX216" s="220"/>
      <c r="KZY216" s="219"/>
      <c r="KZZ216" s="223"/>
      <c r="LAA216" s="219"/>
      <c r="LAB216" s="219"/>
      <c r="LAC216" s="222"/>
      <c r="LAD216" s="221"/>
      <c r="LAE216" s="220"/>
      <c r="LAF216" s="219"/>
      <c r="LAG216" s="223"/>
      <c r="LAH216" s="219"/>
      <c r="LAI216" s="219"/>
      <c r="LAJ216" s="222"/>
      <c r="LAK216" s="221"/>
      <c r="LAL216" s="220"/>
      <c r="LAM216" s="219"/>
      <c r="LAN216" s="223"/>
      <c r="LAO216" s="219"/>
      <c r="LAP216" s="219"/>
      <c r="LAQ216" s="222"/>
      <c r="LAR216" s="221"/>
      <c r="LAS216" s="220"/>
      <c r="LAT216" s="219"/>
      <c r="LAU216" s="223"/>
      <c r="LAV216" s="219"/>
      <c r="LAW216" s="219"/>
      <c r="LAX216" s="222"/>
      <c r="LAY216" s="221"/>
      <c r="LAZ216" s="220"/>
      <c r="LBA216" s="219"/>
      <c r="LBB216" s="223"/>
      <c r="LBC216" s="219"/>
      <c r="LBD216" s="219"/>
      <c r="LBE216" s="222"/>
      <c r="LBF216" s="221"/>
      <c r="LBG216" s="220"/>
      <c r="LBH216" s="219"/>
      <c r="LBI216" s="223"/>
      <c r="LBJ216" s="219"/>
      <c r="LBK216" s="219"/>
      <c r="LBL216" s="222"/>
      <c r="LBM216" s="221"/>
      <c r="LBN216" s="220"/>
      <c r="LBO216" s="219"/>
      <c r="LBP216" s="223"/>
      <c r="LBQ216" s="219"/>
      <c r="LBR216" s="219"/>
      <c r="LBS216" s="222"/>
      <c r="LBT216" s="221"/>
      <c r="LBU216" s="220"/>
      <c r="LBV216" s="219"/>
      <c r="LBW216" s="223"/>
      <c r="LBX216" s="219"/>
      <c r="LBY216" s="219"/>
      <c r="LBZ216" s="222"/>
      <c r="LCA216" s="221"/>
      <c r="LCB216" s="220"/>
      <c r="LCC216" s="219"/>
      <c r="LCD216" s="223"/>
      <c r="LCE216" s="219"/>
      <c r="LCF216" s="219"/>
      <c r="LCG216" s="222"/>
      <c r="LCH216" s="221"/>
      <c r="LCI216" s="220"/>
      <c r="LCJ216" s="219"/>
      <c r="LCK216" s="223"/>
      <c r="LCL216" s="219"/>
      <c r="LCM216" s="219"/>
      <c r="LCN216" s="222"/>
      <c r="LCO216" s="221"/>
      <c r="LCP216" s="220"/>
      <c r="LCQ216" s="219"/>
      <c r="LCR216" s="223"/>
      <c r="LCS216" s="219"/>
      <c r="LCT216" s="219"/>
      <c r="LCU216" s="222"/>
      <c r="LCV216" s="221"/>
      <c r="LCW216" s="220"/>
      <c r="LCX216" s="219"/>
      <c r="LCY216" s="223"/>
      <c r="LCZ216" s="219"/>
      <c r="LDA216" s="219"/>
      <c r="LDB216" s="222"/>
      <c r="LDC216" s="221"/>
      <c r="LDD216" s="220"/>
      <c r="LDE216" s="219"/>
      <c r="LDF216" s="223"/>
      <c r="LDG216" s="219"/>
      <c r="LDH216" s="219"/>
      <c r="LDI216" s="222"/>
      <c r="LDJ216" s="221"/>
      <c r="LDK216" s="220"/>
      <c r="LDL216" s="219"/>
      <c r="LDM216" s="223"/>
      <c r="LDN216" s="219"/>
      <c r="LDO216" s="219"/>
      <c r="LDP216" s="222"/>
      <c r="LDQ216" s="221"/>
      <c r="LDR216" s="220"/>
      <c r="LDS216" s="219"/>
      <c r="LDT216" s="223"/>
      <c r="LDU216" s="219"/>
      <c r="LDV216" s="219"/>
      <c r="LDW216" s="222"/>
      <c r="LDX216" s="221"/>
      <c r="LDY216" s="220"/>
      <c r="LDZ216" s="219"/>
      <c r="LEA216" s="223"/>
      <c r="LEB216" s="219"/>
      <c r="LEC216" s="219"/>
      <c r="LED216" s="222"/>
      <c r="LEE216" s="221"/>
      <c r="LEF216" s="220"/>
      <c r="LEG216" s="219"/>
      <c r="LEH216" s="223"/>
      <c r="LEI216" s="219"/>
      <c r="LEJ216" s="219"/>
      <c r="LEK216" s="222"/>
      <c r="LEL216" s="221"/>
      <c r="LEM216" s="220"/>
      <c r="LEN216" s="219"/>
      <c r="LEO216" s="223"/>
      <c r="LEP216" s="219"/>
      <c r="LEQ216" s="219"/>
      <c r="LER216" s="222"/>
      <c r="LES216" s="221"/>
      <c r="LET216" s="220"/>
      <c r="LEU216" s="219"/>
      <c r="LEV216" s="223"/>
      <c r="LEW216" s="219"/>
      <c r="LEX216" s="219"/>
      <c r="LEY216" s="222"/>
      <c r="LEZ216" s="221"/>
      <c r="LFA216" s="220"/>
      <c r="LFB216" s="219"/>
      <c r="LFC216" s="223"/>
      <c r="LFD216" s="219"/>
      <c r="LFE216" s="219"/>
      <c r="LFF216" s="222"/>
      <c r="LFG216" s="221"/>
      <c r="LFH216" s="220"/>
      <c r="LFI216" s="219"/>
      <c r="LFJ216" s="223"/>
      <c r="LFK216" s="219"/>
      <c r="LFL216" s="219"/>
      <c r="LFM216" s="222"/>
      <c r="LFN216" s="221"/>
      <c r="LFO216" s="220"/>
      <c r="LFP216" s="219"/>
      <c r="LFQ216" s="223"/>
      <c r="LFR216" s="219"/>
      <c r="LFS216" s="219"/>
      <c r="LFT216" s="222"/>
      <c r="LFU216" s="221"/>
      <c r="LFV216" s="220"/>
      <c r="LFW216" s="219"/>
      <c r="LFX216" s="223"/>
      <c r="LFY216" s="219"/>
      <c r="LFZ216" s="219"/>
      <c r="LGA216" s="222"/>
      <c r="LGB216" s="221"/>
      <c r="LGC216" s="220"/>
      <c r="LGD216" s="219"/>
      <c r="LGE216" s="223"/>
      <c r="LGF216" s="219"/>
      <c r="LGG216" s="219"/>
      <c r="LGH216" s="222"/>
      <c r="LGI216" s="221"/>
      <c r="LGJ216" s="220"/>
      <c r="LGK216" s="219"/>
      <c r="LGL216" s="223"/>
      <c r="LGM216" s="219"/>
      <c r="LGN216" s="219"/>
      <c r="LGO216" s="222"/>
      <c r="LGP216" s="221"/>
      <c r="LGQ216" s="220"/>
      <c r="LGR216" s="219"/>
      <c r="LGS216" s="223"/>
      <c r="LGT216" s="219"/>
      <c r="LGU216" s="219"/>
      <c r="LGV216" s="222"/>
      <c r="LGW216" s="221"/>
      <c r="LGX216" s="220"/>
      <c r="LGY216" s="219"/>
      <c r="LGZ216" s="223"/>
      <c r="LHA216" s="219"/>
      <c r="LHB216" s="219"/>
      <c r="LHC216" s="222"/>
      <c r="LHD216" s="221"/>
      <c r="LHE216" s="220"/>
      <c r="LHF216" s="219"/>
      <c r="LHG216" s="223"/>
      <c r="LHH216" s="219"/>
      <c r="LHI216" s="219"/>
      <c r="LHJ216" s="222"/>
      <c r="LHK216" s="221"/>
      <c r="LHL216" s="220"/>
      <c r="LHM216" s="219"/>
      <c r="LHN216" s="223"/>
      <c r="LHO216" s="219"/>
      <c r="LHP216" s="219"/>
      <c r="LHQ216" s="222"/>
      <c r="LHR216" s="221"/>
      <c r="LHS216" s="220"/>
      <c r="LHT216" s="219"/>
      <c r="LHU216" s="223"/>
      <c r="LHV216" s="219"/>
      <c r="LHW216" s="219"/>
      <c r="LHX216" s="222"/>
      <c r="LHY216" s="221"/>
      <c r="LHZ216" s="220"/>
      <c r="LIA216" s="219"/>
      <c r="LIB216" s="223"/>
      <c r="LIC216" s="219"/>
      <c r="LID216" s="219"/>
      <c r="LIE216" s="222"/>
      <c r="LIF216" s="221"/>
      <c r="LIG216" s="220"/>
      <c r="LIH216" s="219"/>
      <c r="LII216" s="223"/>
      <c r="LIJ216" s="219"/>
      <c r="LIK216" s="219"/>
      <c r="LIL216" s="222"/>
      <c r="LIM216" s="221"/>
      <c r="LIN216" s="220"/>
      <c r="LIO216" s="219"/>
      <c r="LIP216" s="223"/>
      <c r="LIQ216" s="219"/>
      <c r="LIR216" s="219"/>
      <c r="LIS216" s="222"/>
      <c r="LIT216" s="221"/>
      <c r="LIU216" s="220"/>
      <c r="LIV216" s="219"/>
      <c r="LIW216" s="223"/>
      <c r="LIX216" s="219"/>
      <c r="LIY216" s="219"/>
      <c r="LIZ216" s="222"/>
      <c r="LJA216" s="221"/>
      <c r="LJB216" s="220"/>
      <c r="LJC216" s="219"/>
      <c r="LJD216" s="223"/>
      <c r="LJE216" s="219"/>
      <c r="LJF216" s="219"/>
      <c r="LJG216" s="222"/>
      <c r="LJH216" s="221"/>
      <c r="LJI216" s="220"/>
      <c r="LJJ216" s="219"/>
      <c r="LJK216" s="223"/>
      <c r="LJL216" s="219"/>
      <c r="LJM216" s="219"/>
      <c r="LJN216" s="222"/>
      <c r="LJO216" s="221"/>
      <c r="LJP216" s="220"/>
      <c r="LJQ216" s="219"/>
      <c r="LJR216" s="223"/>
      <c r="LJS216" s="219"/>
      <c r="LJT216" s="219"/>
      <c r="LJU216" s="222"/>
      <c r="LJV216" s="221"/>
      <c r="LJW216" s="220"/>
      <c r="LJX216" s="219"/>
      <c r="LJY216" s="223"/>
      <c r="LJZ216" s="219"/>
      <c r="LKA216" s="219"/>
      <c r="LKB216" s="222"/>
      <c r="LKC216" s="221"/>
      <c r="LKD216" s="220"/>
      <c r="LKE216" s="219"/>
      <c r="LKF216" s="223"/>
      <c r="LKG216" s="219"/>
      <c r="LKH216" s="219"/>
      <c r="LKI216" s="222"/>
      <c r="LKJ216" s="221"/>
      <c r="LKK216" s="220"/>
      <c r="LKL216" s="219"/>
      <c r="LKM216" s="223"/>
      <c r="LKN216" s="219"/>
      <c r="LKO216" s="219"/>
      <c r="LKP216" s="222"/>
      <c r="LKQ216" s="221"/>
      <c r="LKR216" s="220"/>
      <c r="LKS216" s="219"/>
      <c r="LKT216" s="223"/>
      <c r="LKU216" s="219"/>
      <c r="LKV216" s="219"/>
      <c r="LKW216" s="222"/>
      <c r="LKX216" s="221"/>
      <c r="LKY216" s="220"/>
      <c r="LKZ216" s="219"/>
      <c r="LLA216" s="223"/>
      <c r="LLB216" s="219"/>
      <c r="LLC216" s="219"/>
      <c r="LLD216" s="222"/>
      <c r="LLE216" s="221"/>
      <c r="LLF216" s="220"/>
      <c r="LLG216" s="219"/>
      <c r="LLH216" s="223"/>
      <c r="LLI216" s="219"/>
      <c r="LLJ216" s="219"/>
      <c r="LLK216" s="222"/>
      <c r="LLL216" s="221"/>
      <c r="LLM216" s="220"/>
      <c r="LLN216" s="219"/>
      <c r="LLO216" s="223"/>
      <c r="LLP216" s="219"/>
      <c r="LLQ216" s="219"/>
      <c r="LLR216" s="222"/>
      <c r="LLS216" s="221"/>
      <c r="LLT216" s="220"/>
      <c r="LLU216" s="219"/>
      <c r="LLV216" s="223"/>
      <c r="LLW216" s="219"/>
      <c r="LLX216" s="219"/>
      <c r="LLY216" s="222"/>
      <c r="LLZ216" s="221"/>
      <c r="LMA216" s="220"/>
      <c r="LMB216" s="219"/>
      <c r="LMC216" s="223"/>
      <c r="LMD216" s="219"/>
      <c r="LME216" s="219"/>
      <c r="LMF216" s="222"/>
      <c r="LMG216" s="221"/>
      <c r="LMH216" s="220"/>
      <c r="LMI216" s="219"/>
      <c r="LMJ216" s="223"/>
      <c r="LMK216" s="219"/>
      <c r="LML216" s="219"/>
      <c r="LMM216" s="222"/>
      <c r="LMN216" s="221"/>
      <c r="LMO216" s="220"/>
      <c r="LMP216" s="219"/>
      <c r="LMQ216" s="223"/>
      <c r="LMR216" s="219"/>
      <c r="LMS216" s="219"/>
      <c r="LMT216" s="222"/>
      <c r="LMU216" s="221"/>
      <c r="LMV216" s="220"/>
      <c r="LMW216" s="219"/>
      <c r="LMX216" s="223"/>
      <c r="LMY216" s="219"/>
      <c r="LMZ216" s="219"/>
      <c r="LNA216" s="222"/>
      <c r="LNB216" s="221"/>
      <c r="LNC216" s="220"/>
      <c r="LND216" s="219"/>
      <c r="LNE216" s="223"/>
      <c r="LNF216" s="219"/>
      <c r="LNG216" s="219"/>
      <c r="LNH216" s="222"/>
      <c r="LNI216" s="221"/>
      <c r="LNJ216" s="220"/>
      <c r="LNK216" s="219"/>
      <c r="LNL216" s="223"/>
      <c r="LNM216" s="219"/>
      <c r="LNN216" s="219"/>
      <c r="LNO216" s="222"/>
      <c r="LNP216" s="221"/>
      <c r="LNQ216" s="220"/>
      <c r="LNR216" s="219"/>
      <c r="LNS216" s="223"/>
      <c r="LNT216" s="219"/>
      <c r="LNU216" s="219"/>
      <c r="LNV216" s="222"/>
      <c r="LNW216" s="221"/>
      <c r="LNX216" s="220"/>
      <c r="LNY216" s="219"/>
      <c r="LNZ216" s="223"/>
      <c r="LOA216" s="219"/>
      <c r="LOB216" s="219"/>
      <c r="LOC216" s="222"/>
      <c r="LOD216" s="221"/>
      <c r="LOE216" s="220"/>
      <c r="LOF216" s="219"/>
      <c r="LOG216" s="223"/>
      <c r="LOH216" s="219"/>
      <c r="LOI216" s="219"/>
      <c r="LOJ216" s="222"/>
      <c r="LOK216" s="221"/>
      <c r="LOL216" s="220"/>
      <c r="LOM216" s="219"/>
      <c r="LON216" s="223"/>
      <c r="LOO216" s="219"/>
      <c r="LOP216" s="219"/>
      <c r="LOQ216" s="222"/>
      <c r="LOR216" s="221"/>
      <c r="LOS216" s="220"/>
      <c r="LOT216" s="219"/>
      <c r="LOU216" s="223"/>
      <c r="LOV216" s="219"/>
      <c r="LOW216" s="219"/>
      <c r="LOX216" s="222"/>
      <c r="LOY216" s="221"/>
      <c r="LOZ216" s="220"/>
      <c r="LPA216" s="219"/>
      <c r="LPB216" s="223"/>
      <c r="LPC216" s="219"/>
      <c r="LPD216" s="219"/>
      <c r="LPE216" s="222"/>
      <c r="LPF216" s="221"/>
      <c r="LPG216" s="220"/>
      <c r="LPH216" s="219"/>
      <c r="LPI216" s="223"/>
      <c r="LPJ216" s="219"/>
      <c r="LPK216" s="219"/>
      <c r="LPL216" s="222"/>
      <c r="LPM216" s="221"/>
      <c r="LPN216" s="220"/>
      <c r="LPO216" s="219"/>
      <c r="LPP216" s="223"/>
      <c r="LPQ216" s="219"/>
      <c r="LPR216" s="219"/>
      <c r="LPS216" s="222"/>
      <c r="LPT216" s="221"/>
      <c r="LPU216" s="220"/>
      <c r="LPV216" s="219"/>
      <c r="LPW216" s="223"/>
      <c r="LPX216" s="219"/>
      <c r="LPY216" s="219"/>
      <c r="LPZ216" s="222"/>
      <c r="LQA216" s="221"/>
      <c r="LQB216" s="220"/>
      <c r="LQC216" s="219"/>
      <c r="LQD216" s="223"/>
      <c r="LQE216" s="219"/>
      <c r="LQF216" s="219"/>
      <c r="LQG216" s="222"/>
      <c r="LQH216" s="221"/>
      <c r="LQI216" s="220"/>
      <c r="LQJ216" s="219"/>
      <c r="LQK216" s="223"/>
      <c r="LQL216" s="219"/>
      <c r="LQM216" s="219"/>
      <c r="LQN216" s="222"/>
      <c r="LQO216" s="221"/>
      <c r="LQP216" s="220"/>
      <c r="LQQ216" s="219"/>
      <c r="LQR216" s="223"/>
      <c r="LQS216" s="219"/>
      <c r="LQT216" s="219"/>
      <c r="LQU216" s="222"/>
      <c r="LQV216" s="221"/>
      <c r="LQW216" s="220"/>
      <c r="LQX216" s="219"/>
      <c r="LQY216" s="223"/>
      <c r="LQZ216" s="219"/>
      <c r="LRA216" s="219"/>
      <c r="LRB216" s="222"/>
      <c r="LRC216" s="221"/>
      <c r="LRD216" s="220"/>
      <c r="LRE216" s="219"/>
      <c r="LRF216" s="223"/>
      <c r="LRG216" s="219"/>
      <c r="LRH216" s="219"/>
      <c r="LRI216" s="222"/>
      <c r="LRJ216" s="221"/>
      <c r="LRK216" s="220"/>
      <c r="LRL216" s="219"/>
      <c r="LRM216" s="223"/>
      <c r="LRN216" s="219"/>
      <c r="LRO216" s="219"/>
      <c r="LRP216" s="222"/>
      <c r="LRQ216" s="221"/>
      <c r="LRR216" s="220"/>
      <c r="LRS216" s="219"/>
      <c r="LRT216" s="223"/>
      <c r="LRU216" s="219"/>
      <c r="LRV216" s="219"/>
      <c r="LRW216" s="222"/>
      <c r="LRX216" s="221"/>
      <c r="LRY216" s="220"/>
      <c r="LRZ216" s="219"/>
      <c r="LSA216" s="223"/>
      <c r="LSB216" s="219"/>
      <c r="LSC216" s="219"/>
      <c r="LSD216" s="222"/>
      <c r="LSE216" s="221"/>
      <c r="LSF216" s="220"/>
      <c r="LSG216" s="219"/>
      <c r="LSH216" s="223"/>
      <c r="LSI216" s="219"/>
      <c r="LSJ216" s="219"/>
      <c r="LSK216" s="222"/>
      <c r="LSL216" s="221"/>
      <c r="LSM216" s="220"/>
      <c r="LSN216" s="219"/>
      <c r="LSO216" s="223"/>
      <c r="LSP216" s="219"/>
      <c r="LSQ216" s="219"/>
      <c r="LSR216" s="222"/>
      <c r="LSS216" s="221"/>
      <c r="LST216" s="220"/>
      <c r="LSU216" s="219"/>
      <c r="LSV216" s="223"/>
      <c r="LSW216" s="219"/>
      <c r="LSX216" s="219"/>
      <c r="LSY216" s="222"/>
      <c r="LSZ216" s="221"/>
      <c r="LTA216" s="220"/>
      <c r="LTB216" s="219"/>
      <c r="LTC216" s="223"/>
      <c r="LTD216" s="219"/>
      <c r="LTE216" s="219"/>
      <c r="LTF216" s="222"/>
      <c r="LTG216" s="221"/>
      <c r="LTH216" s="220"/>
      <c r="LTI216" s="219"/>
      <c r="LTJ216" s="223"/>
      <c r="LTK216" s="219"/>
      <c r="LTL216" s="219"/>
      <c r="LTM216" s="222"/>
      <c r="LTN216" s="221"/>
      <c r="LTO216" s="220"/>
      <c r="LTP216" s="219"/>
      <c r="LTQ216" s="223"/>
      <c r="LTR216" s="219"/>
      <c r="LTS216" s="219"/>
      <c r="LTT216" s="222"/>
      <c r="LTU216" s="221"/>
      <c r="LTV216" s="220"/>
      <c r="LTW216" s="219"/>
      <c r="LTX216" s="223"/>
      <c r="LTY216" s="219"/>
      <c r="LTZ216" s="219"/>
      <c r="LUA216" s="222"/>
      <c r="LUB216" s="221"/>
      <c r="LUC216" s="220"/>
      <c r="LUD216" s="219"/>
      <c r="LUE216" s="223"/>
      <c r="LUF216" s="219"/>
      <c r="LUG216" s="219"/>
      <c r="LUH216" s="222"/>
      <c r="LUI216" s="221"/>
      <c r="LUJ216" s="220"/>
      <c r="LUK216" s="219"/>
      <c r="LUL216" s="223"/>
      <c r="LUM216" s="219"/>
      <c r="LUN216" s="219"/>
      <c r="LUO216" s="222"/>
      <c r="LUP216" s="221"/>
      <c r="LUQ216" s="220"/>
      <c r="LUR216" s="219"/>
      <c r="LUS216" s="223"/>
      <c r="LUT216" s="219"/>
      <c r="LUU216" s="219"/>
      <c r="LUV216" s="222"/>
      <c r="LUW216" s="221"/>
      <c r="LUX216" s="220"/>
      <c r="LUY216" s="219"/>
      <c r="LUZ216" s="223"/>
      <c r="LVA216" s="219"/>
      <c r="LVB216" s="219"/>
      <c r="LVC216" s="222"/>
      <c r="LVD216" s="221"/>
      <c r="LVE216" s="220"/>
      <c r="LVF216" s="219"/>
      <c r="LVG216" s="223"/>
      <c r="LVH216" s="219"/>
      <c r="LVI216" s="219"/>
      <c r="LVJ216" s="222"/>
      <c r="LVK216" s="221"/>
      <c r="LVL216" s="220"/>
      <c r="LVM216" s="219"/>
      <c r="LVN216" s="223"/>
      <c r="LVO216" s="219"/>
      <c r="LVP216" s="219"/>
      <c r="LVQ216" s="222"/>
      <c r="LVR216" s="221"/>
      <c r="LVS216" s="220"/>
      <c r="LVT216" s="219"/>
      <c r="LVU216" s="223"/>
      <c r="LVV216" s="219"/>
      <c r="LVW216" s="219"/>
      <c r="LVX216" s="222"/>
      <c r="LVY216" s="221"/>
      <c r="LVZ216" s="220"/>
      <c r="LWA216" s="219"/>
      <c r="LWB216" s="223"/>
      <c r="LWC216" s="219"/>
      <c r="LWD216" s="219"/>
      <c r="LWE216" s="222"/>
      <c r="LWF216" s="221"/>
      <c r="LWG216" s="220"/>
      <c r="LWH216" s="219"/>
      <c r="LWI216" s="223"/>
      <c r="LWJ216" s="219"/>
      <c r="LWK216" s="219"/>
      <c r="LWL216" s="222"/>
      <c r="LWM216" s="221"/>
      <c r="LWN216" s="220"/>
      <c r="LWO216" s="219"/>
      <c r="LWP216" s="223"/>
      <c r="LWQ216" s="219"/>
      <c r="LWR216" s="219"/>
      <c r="LWS216" s="222"/>
      <c r="LWT216" s="221"/>
      <c r="LWU216" s="220"/>
      <c r="LWV216" s="219"/>
      <c r="LWW216" s="223"/>
      <c r="LWX216" s="219"/>
      <c r="LWY216" s="219"/>
      <c r="LWZ216" s="222"/>
      <c r="LXA216" s="221"/>
      <c r="LXB216" s="220"/>
      <c r="LXC216" s="219"/>
      <c r="LXD216" s="223"/>
      <c r="LXE216" s="219"/>
      <c r="LXF216" s="219"/>
      <c r="LXG216" s="222"/>
      <c r="LXH216" s="221"/>
      <c r="LXI216" s="220"/>
      <c r="LXJ216" s="219"/>
      <c r="LXK216" s="223"/>
      <c r="LXL216" s="219"/>
      <c r="LXM216" s="219"/>
      <c r="LXN216" s="222"/>
      <c r="LXO216" s="221"/>
      <c r="LXP216" s="220"/>
      <c r="LXQ216" s="219"/>
      <c r="LXR216" s="223"/>
      <c r="LXS216" s="219"/>
      <c r="LXT216" s="219"/>
      <c r="LXU216" s="222"/>
      <c r="LXV216" s="221"/>
      <c r="LXW216" s="220"/>
      <c r="LXX216" s="219"/>
      <c r="LXY216" s="223"/>
      <c r="LXZ216" s="219"/>
      <c r="LYA216" s="219"/>
      <c r="LYB216" s="222"/>
      <c r="LYC216" s="221"/>
      <c r="LYD216" s="220"/>
      <c r="LYE216" s="219"/>
      <c r="LYF216" s="223"/>
      <c r="LYG216" s="219"/>
      <c r="LYH216" s="219"/>
      <c r="LYI216" s="222"/>
      <c r="LYJ216" s="221"/>
      <c r="LYK216" s="220"/>
      <c r="LYL216" s="219"/>
      <c r="LYM216" s="223"/>
      <c r="LYN216" s="219"/>
      <c r="LYO216" s="219"/>
      <c r="LYP216" s="222"/>
      <c r="LYQ216" s="221"/>
      <c r="LYR216" s="220"/>
      <c r="LYS216" s="219"/>
      <c r="LYT216" s="223"/>
      <c r="LYU216" s="219"/>
      <c r="LYV216" s="219"/>
      <c r="LYW216" s="222"/>
      <c r="LYX216" s="221"/>
      <c r="LYY216" s="220"/>
      <c r="LYZ216" s="219"/>
      <c r="LZA216" s="223"/>
      <c r="LZB216" s="219"/>
      <c r="LZC216" s="219"/>
      <c r="LZD216" s="222"/>
      <c r="LZE216" s="221"/>
      <c r="LZF216" s="220"/>
      <c r="LZG216" s="219"/>
      <c r="LZH216" s="223"/>
      <c r="LZI216" s="219"/>
      <c r="LZJ216" s="219"/>
      <c r="LZK216" s="222"/>
      <c r="LZL216" s="221"/>
      <c r="LZM216" s="220"/>
      <c r="LZN216" s="219"/>
      <c r="LZO216" s="223"/>
      <c r="LZP216" s="219"/>
      <c r="LZQ216" s="219"/>
      <c r="LZR216" s="222"/>
      <c r="LZS216" s="221"/>
      <c r="LZT216" s="220"/>
      <c r="LZU216" s="219"/>
      <c r="LZV216" s="223"/>
      <c r="LZW216" s="219"/>
      <c r="LZX216" s="219"/>
      <c r="LZY216" s="222"/>
      <c r="LZZ216" s="221"/>
      <c r="MAA216" s="220"/>
      <c r="MAB216" s="219"/>
      <c r="MAC216" s="223"/>
      <c r="MAD216" s="219"/>
      <c r="MAE216" s="219"/>
      <c r="MAF216" s="222"/>
      <c r="MAG216" s="221"/>
      <c r="MAH216" s="220"/>
      <c r="MAI216" s="219"/>
      <c r="MAJ216" s="223"/>
      <c r="MAK216" s="219"/>
      <c r="MAL216" s="219"/>
      <c r="MAM216" s="222"/>
      <c r="MAN216" s="221"/>
      <c r="MAO216" s="220"/>
      <c r="MAP216" s="219"/>
      <c r="MAQ216" s="223"/>
      <c r="MAR216" s="219"/>
      <c r="MAS216" s="219"/>
      <c r="MAT216" s="222"/>
      <c r="MAU216" s="221"/>
      <c r="MAV216" s="220"/>
      <c r="MAW216" s="219"/>
      <c r="MAX216" s="223"/>
      <c r="MAY216" s="219"/>
      <c r="MAZ216" s="219"/>
      <c r="MBA216" s="222"/>
      <c r="MBB216" s="221"/>
      <c r="MBC216" s="220"/>
      <c r="MBD216" s="219"/>
      <c r="MBE216" s="223"/>
      <c r="MBF216" s="219"/>
      <c r="MBG216" s="219"/>
      <c r="MBH216" s="222"/>
      <c r="MBI216" s="221"/>
      <c r="MBJ216" s="220"/>
      <c r="MBK216" s="219"/>
      <c r="MBL216" s="223"/>
      <c r="MBM216" s="219"/>
      <c r="MBN216" s="219"/>
      <c r="MBO216" s="222"/>
      <c r="MBP216" s="221"/>
      <c r="MBQ216" s="220"/>
      <c r="MBR216" s="219"/>
      <c r="MBS216" s="223"/>
      <c r="MBT216" s="219"/>
      <c r="MBU216" s="219"/>
      <c r="MBV216" s="222"/>
      <c r="MBW216" s="221"/>
      <c r="MBX216" s="220"/>
      <c r="MBY216" s="219"/>
      <c r="MBZ216" s="223"/>
      <c r="MCA216" s="219"/>
      <c r="MCB216" s="219"/>
      <c r="MCC216" s="222"/>
      <c r="MCD216" s="221"/>
      <c r="MCE216" s="220"/>
      <c r="MCF216" s="219"/>
      <c r="MCG216" s="223"/>
      <c r="MCH216" s="219"/>
      <c r="MCI216" s="219"/>
      <c r="MCJ216" s="222"/>
      <c r="MCK216" s="221"/>
      <c r="MCL216" s="220"/>
      <c r="MCM216" s="219"/>
      <c r="MCN216" s="223"/>
      <c r="MCO216" s="219"/>
      <c r="MCP216" s="219"/>
      <c r="MCQ216" s="222"/>
      <c r="MCR216" s="221"/>
      <c r="MCS216" s="220"/>
      <c r="MCT216" s="219"/>
      <c r="MCU216" s="223"/>
      <c r="MCV216" s="219"/>
      <c r="MCW216" s="219"/>
      <c r="MCX216" s="222"/>
      <c r="MCY216" s="221"/>
      <c r="MCZ216" s="220"/>
      <c r="MDA216" s="219"/>
      <c r="MDB216" s="223"/>
      <c r="MDC216" s="219"/>
      <c r="MDD216" s="219"/>
      <c r="MDE216" s="222"/>
      <c r="MDF216" s="221"/>
      <c r="MDG216" s="220"/>
      <c r="MDH216" s="219"/>
      <c r="MDI216" s="223"/>
      <c r="MDJ216" s="219"/>
      <c r="MDK216" s="219"/>
      <c r="MDL216" s="222"/>
      <c r="MDM216" s="221"/>
      <c r="MDN216" s="220"/>
      <c r="MDO216" s="219"/>
      <c r="MDP216" s="223"/>
      <c r="MDQ216" s="219"/>
      <c r="MDR216" s="219"/>
      <c r="MDS216" s="222"/>
      <c r="MDT216" s="221"/>
      <c r="MDU216" s="220"/>
      <c r="MDV216" s="219"/>
      <c r="MDW216" s="223"/>
      <c r="MDX216" s="219"/>
      <c r="MDY216" s="219"/>
      <c r="MDZ216" s="222"/>
      <c r="MEA216" s="221"/>
      <c r="MEB216" s="220"/>
      <c r="MEC216" s="219"/>
      <c r="MED216" s="223"/>
      <c r="MEE216" s="219"/>
      <c r="MEF216" s="219"/>
      <c r="MEG216" s="222"/>
      <c r="MEH216" s="221"/>
      <c r="MEI216" s="220"/>
      <c r="MEJ216" s="219"/>
      <c r="MEK216" s="223"/>
      <c r="MEL216" s="219"/>
      <c r="MEM216" s="219"/>
      <c r="MEN216" s="222"/>
      <c r="MEO216" s="221"/>
      <c r="MEP216" s="220"/>
      <c r="MEQ216" s="219"/>
      <c r="MER216" s="223"/>
      <c r="MES216" s="219"/>
      <c r="MET216" s="219"/>
      <c r="MEU216" s="222"/>
      <c r="MEV216" s="221"/>
      <c r="MEW216" s="220"/>
      <c r="MEX216" s="219"/>
      <c r="MEY216" s="223"/>
      <c r="MEZ216" s="219"/>
      <c r="MFA216" s="219"/>
      <c r="MFB216" s="222"/>
      <c r="MFC216" s="221"/>
      <c r="MFD216" s="220"/>
      <c r="MFE216" s="219"/>
      <c r="MFF216" s="223"/>
      <c r="MFG216" s="219"/>
      <c r="MFH216" s="219"/>
      <c r="MFI216" s="222"/>
      <c r="MFJ216" s="221"/>
      <c r="MFK216" s="220"/>
      <c r="MFL216" s="219"/>
      <c r="MFM216" s="223"/>
      <c r="MFN216" s="219"/>
      <c r="MFO216" s="219"/>
      <c r="MFP216" s="222"/>
      <c r="MFQ216" s="221"/>
      <c r="MFR216" s="220"/>
      <c r="MFS216" s="219"/>
      <c r="MFT216" s="223"/>
      <c r="MFU216" s="219"/>
      <c r="MFV216" s="219"/>
      <c r="MFW216" s="222"/>
      <c r="MFX216" s="221"/>
      <c r="MFY216" s="220"/>
      <c r="MFZ216" s="219"/>
      <c r="MGA216" s="223"/>
      <c r="MGB216" s="219"/>
      <c r="MGC216" s="219"/>
      <c r="MGD216" s="222"/>
      <c r="MGE216" s="221"/>
      <c r="MGF216" s="220"/>
      <c r="MGG216" s="219"/>
      <c r="MGH216" s="223"/>
      <c r="MGI216" s="219"/>
      <c r="MGJ216" s="219"/>
      <c r="MGK216" s="222"/>
      <c r="MGL216" s="221"/>
      <c r="MGM216" s="220"/>
      <c r="MGN216" s="219"/>
      <c r="MGO216" s="223"/>
      <c r="MGP216" s="219"/>
      <c r="MGQ216" s="219"/>
      <c r="MGR216" s="222"/>
      <c r="MGS216" s="221"/>
      <c r="MGT216" s="220"/>
      <c r="MGU216" s="219"/>
      <c r="MGV216" s="223"/>
      <c r="MGW216" s="219"/>
      <c r="MGX216" s="219"/>
      <c r="MGY216" s="222"/>
      <c r="MGZ216" s="221"/>
      <c r="MHA216" s="220"/>
      <c r="MHB216" s="219"/>
      <c r="MHC216" s="223"/>
      <c r="MHD216" s="219"/>
      <c r="MHE216" s="219"/>
      <c r="MHF216" s="222"/>
      <c r="MHG216" s="221"/>
      <c r="MHH216" s="220"/>
      <c r="MHI216" s="219"/>
      <c r="MHJ216" s="223"/>
      <c r="MHK216" s="219"/>
      <c r="MHL216" s="219"/>
      <c r="MHM216" s="222"/>
      <c r="MHN216" s="221"/>
      <c r="MHO216" s="220"/>
      <c r="MHP216" s="219"/>
      <c r="MHQ216" s="223"/>
      <c r="MHR216" s="219"/>
      <c r="MHS216" s="219"/>
      <c r="MHT216" s="222"/>
      <c r="MHU216" s="221"/>
      <c r="MHV216" s="220"/>
      <c r="MHW216" s="219"/>
      <c r="MHX216" s="223"/>
      <c r="MHY216" s="219"/>
      <c r="MHZ216" s="219"/>
      <c r="MIA216" s="222"/>
      <c r="MIB216" s="221"/>
      <c r="MIC216" s="220"/>
      <c r="MID216" s="219"/>
      <c r="MIE216" s="223"/>
      <c r="MIF216" s="219"/>
      <c r="MIG216" s="219"/>
      <c r="MIH216" s="222"/>
      <c r="MII216" s="221"/>
      <c r="MIJ216" s="220"/>
      <c r="MIK216" s="219"/>
      <c r="MIL216" s="223"/>
      <c r="MIM216" s="219"/>
      <c r="MIN216" s="219"/>
      <c r="MIO216" s="222"/>
      <c r="MIP216" s="221"/>
      <c r="MIQ216" s="220"/>
      <c r="MIR216" s="219"/>
      <c r="MIS216" s="223"/>
      <c r="MIT216" s="219"/>
      <c r="MIU216" s="219"/>
      <c r="MIV216" s="222"/>
      <c r="MIW216" s="221"/>
      <c r="MIX216" s="220"/>
      <c r="MIY216" s="219"/>
      <c r="MIZ216" s="223"/>
      <c r="MJA216" s="219"/>
      <c r="MJB216" s="219"/>
      <c r="MJC216" s="222"/>
      <c r="MJD216" s="221"/>
      <c r="MJE216" s="220"/>
      <c r="MJF216" s="219"/>
      <c r="MJG216" s="223"/>
      <c r="MJH216" s="219"/>
      <c r="MJI216" s="219"/>
      <c r="MJJ216" s="222"/>
      <c r="MJK216" s="221"/>
      <c r="MJL216" s="220"/>
      <c r="MJM216" s="219"/>
      <c r="MJN216" s="223"/>
      <c r="MJO216" s="219"/>
      <c r="MJP216" s="219"/>
      <c r="MJQ216" s="222"/>
      <c r="MJR216" s="221"/>
      <c r="MJS216" s="220"/>
      <c r="MJT216" s="219"/>
      <c r="MJU216" s="223"/>
      <c r="MJV216" s="219"/>
      <c r="MJW216" s="219"/>
      <c r="MJX216" s="222"/>
      <c r="MJY216" s="221"/>
      <c r="MJZ216" s="220"/>
      <c r="MKA216" s="219"/>
      <c r="MKB216" s="223"/>
      <c r="MKC216" s="219"/>
      <c r="MKD216" s="219"/>
      <c r="MKE216" s="222"/>
      <c r="MKF216" s="221"/>
      <c r="MKG216" s="220"/>
      <c r="MKH216" s="219"/>
      <c r="MKI216" s="223"/>
      <c r="MKJ216" s="219"/>
      <c r="MKK216" s="219"/>
      <c r="MKL216" s="222"/>
      <c r="MKM216" s="221"/>
      <c r="MKN216" s="220"/>
      <c r="MKO216" s="219"/>
      <c r="MKP216" s="223"/>
      <c r="MKQ216" s="219"/>
      <c r="MKR216" s="219"/>
      <c r="MKS216" s="222"/>
      <c r="MKT216" s="221"/>
      <c r="MKU216" s="220"/>
      <c r="MKV216" s="219"/>
      <c r="MKW216" s="223"/>
      <c r="MKX216" s="219"/>
      <c r="MKY216" s="219"/>
      <c r="MKZ216" s="222"/>
      <c r="MLA216" s="221"/>
      <c r="MLB216" s="220"/>
      <c r="MLC216" s="219"/>
      <c r="MLD216" s="223"/>
      <c r="MLE216" s="219"/>
      <c r="MLF216" s="219"/>
      <c r="MLG216" s="222"/>
      <c r="MLH216" s="221"/>
      <c r="MLI216" s="220"/>
      <c r="MLJ216" s="219"/>
      <c r="MLK216" s="223"/>
      <c r="MLL216" s="219"/>
      <c r="MLM216" s="219"/>
      <c r="MLN216" s="222"/>
      <c r="MLO216" s="221"/>
      <c r="MLP216" s="220"/>
      <c r="MLQ216" s="219"/>
      <c r="MLR216" s="223"/>
      <c r="MLS216" s="219"/>
      <c r="MLT216" s="219"/>
      <c r="MLU216" s="222"/>
      <c r="MLV216" s="221"/>
      <c r="MLW216" s="220"/>
      <c r="MLX216" s="219"/>
      <c r="MLY216" s="223"/>
      <c r="MLZ216" s="219"/>
      <c r="MMA216" s="219"/>
      <c r="MMB216" s="222"/>
      <c r="MMC216" s="221"/>
      <c r="MMD216" s="220"/>
      <c r="MME216" s="219"/>
      <c r="MMF216" s="223"/>
      <c r="MMG216" s="219"/>
      <c r="MMH216" s="219"/>
      <c r="MMI216" s="222"/>
      <c r="MMJ216" s="221"/>
      <c r="MMK216" s="220"/>
      <c r="MML216" s="219"/>
      <c r="MMM216" s="223"/>
      <c r="MMN216" s="219"/>
      <c r="MMO216" s="219"/>
      <c r="MMP216" s="222"/>
      <c r="MMQ216" s="221"/>
      <c r="MMR216" s="220"/>
      <c r="MMS216" s="219"/>
      <c r="MMT216" s="223"/>
      <c r="MMU216" s="219"/>
      <c r="MMV216" s="219"/>
      <c r="MMW216" s="222"/>
      <c r="MMX216" s="221"/>
      <c r="MMY216" s="220"/>
      <c r="MMZ216" s="219"/>
      <c r="MNA216" s="223"/>
      <c r="MNB216" s="219"/>
      <c r="MNC216" s="219"/>
      <c r="MND216" s="222"/>
      <c r="MNE216" s="221"/>
      <c r="MNF216" s="220"/>
      <c r="MNG216" s="219"/>
      <c r="MNH216" s="223"/>
      <c r="MNI216" s="219"/>
      <c r="MNJ216" s="219"/>
      <c r="MNK216" s="222"/>
      <c r="MNL216" s="221"/>
      <c r="MNM216" s="220"/>
      <c r="MNN216" s="219"/>
      <c r="MNO216" s="223"/>
      <c r="MNP216" s="219"/>
      <c r="MNQ216" s="219"/>
      <c r="MNR216" s="222"/>
      <c r="MNS216" s="221"/>
      <c r="MNT216" s="220"/>
      <c r="MNU216" s="219"/>
      <c r="MNV216" s="223"/>
      <c r="MNW216" s="219"/>
      <c r="MNX216" s="219"/>
      <c r="MNY216" s="222"/>
      <c r="MNZ216" s="221"/>
      <c r="MOA216" s="220"/>
      <c r="MOB216" s="219"/>
      <c r="MOC216" s="223"/>
      <c r="MOD216" s="219"/>
      <c r="MOE216" s="219"/>
      <c r="MOF216" s="222"/>
      <c r="MOG216" s="221"/>
      <c r="MOH216" s="220"/>
      <c r="MOI216" s="219"/>
      <c r="MOJ216" s="223"/>
      <c r="MOK216" s="219"/>
      <c r="MOL216" s="219"/>
      <c r="MOM216" s="222"/>
      <c r="MON216" s="221"/>
      <c r="MOO216" s="220"/>
      <c r="MOP216" s="219"/>
      <c r="MOQ216" s="223"/>
      <c r="MOR216" s="219"/>
      <c r="MOS216" s="219"/>
      <c r="MOT216" s="222"/>
      <c r="MOU216" s="221"/>
      <c r="MOV216" s="220"/>
      <c r="MOW216" s="219"/>
      <c r="MOX216" s="223"/>
      <c r="MOY216" s="219"/>
      <c r="MOZ216" s="219"/>
      <c r="MPA216" s="222"/>
      <c r="MPB216" s="221"/>
      <c r="MPC216" s="220"/>
      <c r="MPD216" s="219"/>
      <c r="MPE216" s="223"/>
      <c r="MPF216" s="219"/>
      <c r="MPG216" s="219"/>
      <c r="MPH216" s="222"/>
      <c r="MPI216" s="221"/>
      <c r="MPJ216" s="220"/>
      <c r="MPK216" s="219"/>
      <c r="MPL216" s="223"/>
      <c r="MPM216" s="219"/>
      <c r="MPN216" s="219"/>
      <c r="MPO216" s="222"/>
      <c r="MPP216" s="221"/>
      <c r="MPQ216" s="220"/>
      <c r="MPR216" s="219"/>
      <c r="MPS216" s="223"/>
      <c r="MPT216" s="219"/>
      <c r="MPU216" s="219"/>
      <c r="MPV216" s="222"/>
      <c r="MPW216" s="221"/>
      <c r="MPX216" s="220"/>
      <c r="MPY216" s="219"/>
      <c r="MPZ216" s="223"/>
      <c r="MQA216" s="219"/>
      <c r="MQB216" s="219"/>
      <c r="MQC216" s="222"/>
      <c r="MQD216" s="221"/>
      <c r="MQE216" s="220"/>
      <c r="MQF216" s="219"/>
      <c r="MQG216" s="223"/>
      <c r="MQH216" s="219"/>
      <c r="MQI216" s="219"/>
      <c r="MQJ216" s="222"/>
      <c r="MQK216" s="221"/>
      <c r="MQL216" s="220"/>
      <c r="MQM216" s="219"/>
      <c r="MQN216" s="223"/>
      <c r="MQO216" s="219"/>
      <c r="MQP216" s="219"/>
      <c r="MQQ216" s="222"/>
      <c r="MQR216" s="221"/>
      <c r="MQS216" s="220"/>
      <c r="MQT216" s="219"/>
      <c r="MQU216" s="223"/>
      <c r="MQV216" s="219"/>
      <c r="MQW216" s="219"/>
      <c r="MQX216" s="222"/>
      <c r="MQY216" s="221"/>
      <c r="MQZ216" s="220"/>
      <c r="MRA216" s="219"/>
      <c r="MRB216" s="223"/>
      <c r="MRC216" s="219"/>
      <c r="MRD216" s="219"/>
      <c r="MRE216" s="222"/>
      <c r="MRF216" s="221"/>
      <c r="MRG216" s="220"/>
      <c r="MRH216" s="219"/>
      <c r="MRI216" s="223"/>
      <c r="MRJ216" s="219"/>
      <c r="MRK216" s="219"/>
      <c r="MRL216" s="222"/>
      <c r="MRM216" s="221"/>
      <c r="MRN216" s="220"/>
      <c r="MRO216" s="219"/>
      <c r="MRP216" s="223"/>
      <c r="MRQ216" s="219"/>
      <c r="MRR216" s="219"/>
      <c r="MRS216" s="222"/>
      <c r="MRT216" s="221"/>
      <c r="MRU216" s="220"/>
      <c r="MRV216" s="219"/>
      <c r="MRW216" s="223"/>
      <c r="MRX216" s="219"/>
      <c r="MRY216" s="219"/>
      <c r="MRZ216" s="222"/>
      <c r="MSA216" s="221"/>
      <c r="MSB216" s="220"/>
      <c r="MSC216" s="219"/>
      <c r="MSD216" s="223"/>
      <c r="MSE216" s="219"/>
      <c r="MSF216" s="219"/>
      <c r="MSG216" s="222"/>
      <c r="MSH216" s="221"/>
      <c r="MSI216" s="220"/>
      <c r="MSJ216" s="219"/>
      <c r="MSK216" s="223"/>
      <c r="MSL216" s="219"/>
      <c r="MSM216" s="219"/>
      <c r="MSN216" s="222"/>
      <c r="MSO216" s="221"/>
      <c r="MSP216" s="220"/>
      <c r="MSQ216" s="219"/>
      <c r="MSR216" s="223"/>
      <c r="MSS216" s="219"/>
      <c r="MST216" s="219"/>
      <c r="MSU216" s="222"/>
      <c r="MSV216" s="221"/>
      <c r="MSW216" s="220"/>
      <c r="MSX216" s="219"/>
      <c r="MSY216" s="223"/>
      <c r="MSZ216" s="219"/>
      <c r="MTA216" s="219"/>
      <c r="MTB216" s="222"/>
      <c r="MTC216" s="221"/>
      <c r="MTD216" s="220"/>
      <c r="MTE216" s="219"/>
      <c r="MTF216" s="223"/>
      <c r="MTG216" s="219"/>
      <c r="MTH216" s="219"/>
      <c r="MTI216" s="222"/>
      <c r="MTJ216" s="221"/>
      <c r="MTK216" s="220"/>
      <c r="MTL216" s="219"/>
      <c r="MTM216" s="223"/>
      <c r="MTN216" s="219"/>
      <c r="MTO216" s="219"/>
      <c r="MTP216" s="222"/>
      <c r="MTQ216" s="221"/>
      <c r="MTR216" s="220"/>
      <c r="MTS216" s="219"/>
      <c r="MTT216" s="223"/>
      <c r="MTU216" s="219"/>
      <c r="MTV216" s="219"/>
      <c r="MTW216" s="222"/>
      <c r="MTX216" s="221"/>
      <c r="MTY216" s="220"/>
      <c r="MTZ216" s="219"/>
      <c r="MUA216" s="223"/>
      <c r="MUB216" s="219"/>
      <c r="MUC216" s="219"/>
      <c r="MUD216" s="222"/>
      <c r="MUE216" s="221"/>
      <c r="MUF216" s="220"/>
      <c r="MUG216" s="219"/>
      <c r="MUH216" s="223"/>
      <c r="MUI216" s="219"/>
      <c r="MUJ216" s="219"/>
      <c r="MUK216" s="222"/>
      <c r="MUL216" s="221"/>
      <c r="MUM216" s="220"/>
      <c r="MUN216" s="219"/>
      <c r="MUO216" s="223"/>
      <c r="MUP216" s="219"/>
      <c r="MUQ216" s="219"/>
      <c r="MUR216" s="222"/>
      <c r="MUS216" s="221"/>
      <c r="MUT216" s="220"/>
      <c r="MUU216" s="219"/>
      <c r="MUV216" s="223"/>
      <c r="MUW216" s="219"/>
      <c r="MUX216" s="219"/>
      <c r="MUY216" s="222"/>
      <c r="MUZ216" s="221"/>
      <c r="MVA216" s="220"/>
      <c r="MVB216" s="219"/>
      <c r="MVC216" s="223"/>
      <c r="MVD216" s="219"/>
      <c r="MVE216" s="219"/>
      <c r="MVF216" s="222"/>
      <c r="MVG216" s="221"/>
      <c r="MVH216" s="220"/>
      <c r="MVI216" s="219"/>
      <c r="MVJ216" s="223"/>
      <c r="MVK216" s="219"/>
      <c r="MVL216" s="219"/>
      <c r="MVM216" s="222"/>
      <c r="MVN216" s="221"/>
      <c r="MVO216" s="220"/>
      <c r="MVP216" s="219"/>
      <c r="MVQ216" s="223"/>
      <c r="MVR216" s="219"/>
      <c r="MVS216" s="219"/>
      <c r="MVT216" s="222"/>
      <c r="MVU216" s="221"/>
      <c r="MVV216" s="220"/>
      <c r="MVW216" s="219"/>
      <c r="MVX216" s="223"/>
      <c r="MVY216" s="219"/>
      <c r="MVZ216" s="219"/>
      <c r="MWA216" s="222"/>
      <c r="MWB216" s="221"/>
      <c r="MWC216" s="220"/>
      <c r="MWD216" s="219"/>
      <c r="MWE216" s="223"/>
      <c r="MWF216" s="219"/>
      <c r="MWG216" s="219"/>
      <c r="MWH216" s="222"/>
      <c r="MWI216" s="221"/>
      <c r="MWJ216" s="220"/>
      <c r="MWK216" s="219"/>
      <c r="MWL216" s="223"/>
      <c r="MWM216" s="219"/>
      <c r="MWN216" s="219"/>
      <c r="MWO216" s="222"/>
      <c r="MWP216" s="221"/>
      <c r="MWQ216" s="220"/>
      <c r="MWR216" s="219"/>
      <c r="MWS216" s="223"/>
      <c r="MWT216" s="219"/>
      <c r="MWU216" s="219"/>
      <c r="MWV216" s="222"/>
      <c r="MWW216" s="221"/>
      <c r="MWX216" s="220"/>
      <c r="MWY216" s="219"/>
      <c r="MWZ216" s="223"/>
      <c r="MXA216" s="219"/>
      <c r="MXB216" s="219"/>
      <c r="MXC216" s="222"/>
      <c r="MXD216" s="221"/>
      <c r="MXE216" s="220"/>
      <c r="MXF216" s="219"/>
      <c r="MXG216" s="223"/>
      <c r="MXH216" s="219"/>
      <c r="MXI216" s="219"/>
      <c r="MXJ216" s="222"/>
      <c r="MXK216" s="221"/>
      <c r="MXL216" s="220"/>
      <c r="MXM216" s="219"/>
      <c r="MXN216" s="223"/>
      <c r="MXO216" s="219"/>
      <c r="MXP216" s="219"/>
      <c r="MXQ216" s="222"/>
      <c r="MXR216" s="221"/>
      <c r="MXS216" s="220"/>
      <c r="MXT216" s="219"/>
      <c r="MXU216" s="223"/>
      <c r="MXV216" s="219"/>
      <c r="MXW216" s="219"/>
      <c r="MXX216" s="222"/>
      <c r="MXY216" s="221"/>
      <c r="MXZ216" s="220"/>
      <c r="MYA216" s="219"/>
      <c r="MYB216" s="223"/>
      <c r="MYC216" s="219"/>
      <c r="MYD216" s="219"/>
      <c r="MYE216" s="222"/>
      <c r="MYF216" s="221"/>
      <c r="MYG216" s="220"/>
      <c r="MYH216" s="219"/>
      <c r="MYI216" s="223"/>
      <c r="MYJ216" s="219"/>
      <c r="MYK216" s="219"/>
      <c r="MYL216" s="222"/>
      <c r="MYM216" s="221"/>
      <c r="MYN216" s="220"/>
      <c r="MYO216" s="219"/>
      <c r="MYP216" s="223"/>
      <c r="MYQ216" s="219"/>
      <c r="MYR216" s="219"/>
      <c r="MYS216" s="222"/>
      <c r="MYT216" s="221"/>
      <c r="MYU216" s="220"/>
      <c r="MYV216" s="219"/>
      <c r="MYW216" s="223"/>
      <c r="MYX216" s="219"/>
      <c r="MYY216" s="219"/>
      <c r="MYZ216" s="222"/>
      <c r="MZA216" s="221"/>
      <c r="MZB216" s="220"/>
      <c r="MZC216" s="219"/>
      <c r="MZD216" s="223"/>
      <c r="MZE216" s="219"/>
      <c r="MZF216" s="219"/>
      <c r="MZG216" s="222"/>
      <c r="MZH216" s="221"/>
      <c r="MZI216" s="220"/>
      <c r="MZJ216" s="219"/>
      <c r="MZK216" s="223"/>
      <c r="MZL216" s="219"/>
      <c r="MZM216" s="219"/>
      <c r="MZN216" s="222"/>
      <c r="MZO216" s="221"/>
      <c r="MZP216" s="220"/>
      <c r="MZQ216" s="219"/>
      <c r="MZR216" s="223"/>
      <c r="MZS216" s="219"/>
      <c r="MZT216" s="219"/>
      <c r="MZU216" s="222"/>
      <c r="MZV216" s="221"/>
      <c r="MZW216" s="220"/>
      <c r="MZX216" s="219"/>
      <c r="MZY216" s="223"/>
      <c r="MZZ216" s="219"/>
      <c r="NAA216" s="219"/>
      <c r="NAB216" s="222"/>
      <c r="NAC216" s="221"/>
      <c r="NAD216" s="220"/>
      <c r="NAE216" s="219"/>
      <c r="NAF216" s="223"/>
      <c r="NAG216" s="219"/>
      <c r="NAH216" s="219"/>
      <c r="NAI216" s="222"/>
      <c r="NAJ216" s="221"/>
      <c r="NAK216" s="220"/>
      <c r="NAL216" s="219"/>
      <c r="NAM216" s="223"/>
      <c r="NAN216" s="219"/>
      <c r="NAO216" s="219"/>
      <c r="NAP216" s="222"/>
      <c r="NAQ216" s="221"/>
      <c r="NAR216" s="220"/>
      <c r="NAS216" s="219"/>
      <c r="NAT216" s="223"/>
      <c r="NAU216" s="219"/>
      <c r="NAV216" s="219"/>
      <c r="NAW216" s="222"/>
      <c r="NAX216" s="221"/>
      <c r="NAY216" s="220"/>
      <c r="NAZ216" s="219"/>
      <c r="NBA216" s="223"/>
      <c r="NBB216" s="219"/>
      <c r="NBC216" s="219"/>
      <c r="NBD216" s="222"/>
      <c r="NBE216" s="221"/>
      <c r="NBF216" s="220"/>
      <c r="NBG216" s="219"/>
      <c r="NBH216" s="223"/>
      <c r="NBI216" s="219"/>
      <c r="NBJ216" s="219"/>
      <c r="NBK216" s="222"/>
      <c r="NBL216" s="221"/>
      <c r="NBM216" s="220"/>
      <c r="NBN216" s="219"/>
      <c r="NBO216" s="223"/>
      <c r="NBP216" s="219"/>
      <c r="NBQ216" s="219"/>
      <c r="NBR216" s="222"/>
      <c r="NBS216" s="221"/>
      <c r="NBT216" s="220"/>
      <c r="NBU216" s="219"/>
      <c r="NBV216" s="223"/>
      <c r="NBW216" s="219"/>
      <c r="NBX216" s="219"/>
      <c r="NBY216" s="222"/>
      <c r="NBZ216" s="221"/>
      <c r="NCA216" s="220"/>
      <c r="NCB216" s="219"/>
      <c r="NCC216" s="223"/>
      <c r="NCD216" s="219"/>
      <c r="NCE216" s="219"/>
      <c r="NCF216" s="222"/>
      <c r="NCG216" s="221"/>
      <c r="NCH216" s="220"/>
      <c r="NCI216" s="219"/>
      <c r="NCJ216" s="223"/>
      <c r="NCK216" s="219"/>
      <c r="NCL216" s="219"/>
      <c r="NCM216" s="222"/>
      <c r="NCN216" s="221"/>
      <c r="NCO216" s="220"/>
      <c r="NCP216" s="219"/>
      <c r="NCQ216" s="223"/>
      <c r="NCR216" s="219"/>
      <c r="NCS216" s="219"/>
      <c r="NCT216" s="222"/>
      <c r="NCU216" s="221"/>
      <c r="NCV216" s="220"/>
      <c r="NCW216" s="219"/>
      <c r="NCX216" s="223"/>
      <c r="NCY216" s="219"/>
      <c r="NCZ216" s="219"/>
      <c r="NDA216" s="222"/>
      <c r="NDB216" s="221"/>
      <c r="NDC216" s="220"/>
      <c r="NDD216" s="219"/>
      <c r="NDE216" s="223"/>
      <c r="NDF216" s="219"/>
      <c r="NDG216" s="219"/>
      <c r="NDH216" s="222"/>
      <c r="NDI216" s="221"/>
      <c r="NDJ216" s="220"/>
      <c r="NDK216" s="219"/>
      <c r="NDL216" s="223"/>
      <c r="NDM216" s="219"/>
      <c r="NDN216" s="219"/>
      <c r="NDO216" s="222"/>
      <c r="NDP216" s="221"/>
      <c r="NDQ216" s="220"/>
      <c r="NDR216" s="219"/>
      <c r="NDS216" s="223"/>
      <c r="NDT216" s="219"/>
      <c r="NDU216" s="219"/>
      <c r="NDV216" s="222"/>
      <c r="NDW216" s="221"/>
      <c r="NDX216" s="220"/>
      <c r="NDY216" s="219"/>
      <c r="NDZ216" s="223"/>
      <c r="NEA216" s="219"/>
      <c r="NEB216" s="219"/>
      <c r="NEC216" s="222"/>
      <c r="NED216" s="221"/>
      <c r="NEE216" s="220"/>
      <c r="NEF216" s="219"/>
      <c r="NEG216" s="223"/>
      <c r="NEH216" s="219"/>
      <c r="NEI216" s="219"/>
      <c r="NEJ216" s="222"/>
      <c r="NEK216" s="221"/>
      <c r="NEL216" s="220"/>
      <c r="NEM216" s="219"/>
      <c r="NEN216" s="223"/>
      <c r="NEO216" s="219"/>
      <c r="NEP216" s="219"/>
      <c r="NEQ216" s="222"/>
      <c r="NER216" s="221"/>
      <c r="NES216" s="220"/>
      <c r="NET216" s="219"/>
      <c r="NEU216" s="223"/>
      <c r="NEV216" s="219"/>
      <c r="NEW216" s="219"/>
      <c r="NEX216" s="222"/>
      <c r="NEY216" s="221"/>
      <c r="NEZ216" s="220"/>
      <c r="NFA216" s="219"/>
      <c r="NFB216" s="223"/>
      <c r="NFC216" s="219"/>
      <c r="NFD216" s="219"/>
      <c r="NFE216" s="222"/>
      <c r="NFF216" s="221"/>
      <c r="NFG216" s="220"/>
      <c r="NFH216" s="219"/>
      <c r="NFI216" s="223"/>
      <c r="NFJ216" s="219"/>
      <c r="NFK216" s="219"/>
      <c r="NFL216" s="222"/>
      <c r="NFM216" s="221"/>
      <c r="NFN216" s="220"/>
      <c r="NFO216" s="219"/>
      <c r="NFP216" s="223"/>
      <c r="NFQ216" s="219"/>
      <c r="NFR216" s="219"/>
      <c r="NFS216" s="222"/>
      <c r="NFT216" s="221"/>
      <c r="NFU216" s="220"/>
      <c r="NFV216" s="219"/>
      <c r="NFW216" s="223"/>
      <c r="NFX216" s="219"/>
      <c r="NFY216" s="219"/>
      <c r="NFZ216" s="222"/>
      <c r="NGA216" s="221"/>
      <c r="NGB216" s="220"/>
      <c r="NGC216" s="219"/>
      <c r="NGD216" s="223"/>
      <c r="NGE216" s="219"/>
      <c r="NGF216" s="219"/>
      <c r="NGG216" s="222"/>
      <c r="NGH216" s="221"/>
      <c r="NGI216" s="220"/>
      <c r="NGJ216" s="219"/>
      <c r="NGK216" s="223"/>
      <c r="NGL216" s="219"/>
      <c r="NGM216" s="219"/>
      <c r="NGN216" s="222"/>
      <c r="NGO216" s="221"/>
      <c r="NGP216" s="220"/>
      <c r="NGQ216" s="219"/>
      <c r="NGR216" s="223"/>
      <c r="NGS216" s="219"/>
      <c r="NGT216" s="219"/>
      <c r="NGU216" s="222"/>
      <c r="NGV216" s="221"/>
      <c r="NGW216" s="220"/>
      <c r="NGX216" s="219"/>
      <c r="NGY216" s="223"/>
      <c r="NGZ216" s="219"/>
      <c r="NHA216" s="219"/>
      <c r="NHB216" s="222"/>
      <c r="NHC216" s="221"/>
      <c r="NHD216" s="220"/>
      <c r="NHE216" s="219"/>
      <c r="NHF216" s="223"/>
      <c r="NHG216" s="219"/>
      <c r="NHH216" s="219"/>
      <c r="NHI216" s="222"/>
      <c r="NHJ216" s="221"/>
      <c r="NHK216" s="220"/>
      <c r="NHL216" s="219"/>
      <c r="NHM216" s="223"/>
      <c r="NHN216" s="219"/>
      <c r="NHO216" s="219"/>
      <c r="NHP216" s="222"/>
      <c r="NHQ216" s="221"/>
      <c r="NHR216" s="220"/>
      <c r="NHS216" s="219"/>
      <c r="NHT216" s="223"/>
      <c r="NHU216" s="219"/>
      <c r="NHV216" s="219"/>
      <c r="NHW216" s="222"/>
      <c r="NHX216" s="221"/>
      <c r="NHY216" s="220"/>
      <c r="NHZ216" s="219"/>
      <c r="NIA216" s="223"/>
      <c r="NIB216" s="219"/>
      <c r="NIC216" s="219"/>
      <c r="NID216" s="222"/>
      <c r="NIE216" s="221"/>
      <c r="NIF216" s="220"/>
      <c r="NIG216" s="219"/>
      <c r="NIH216" s="223"/>
      <c r="NII216" s="219"/>
      <c r="NIJ216" s="219"/>
      <c r="NIK216" s="222"/>
      <c r="NIL216" s="221"/>
      <c r="NIM216" s="220"/>
      <c r="NIN216" s="219"/>
      <c r="NIO216" s="223"/>
      <c r="NIP216" s="219"/>
      <c r="NIQ216" s="219"/>
      <c r="NIR216" s="222"/>
      <c r="NIS216" s="221"/>
      <c r="NIT216" s="220"/>
      <c r="NIU216" s="219"/>
      <c r="NIV216" s="223"/>
      <c r="NIW216" s="219"/>
      <c r="NIX216" s="219"/>
      <c r="NIY216" s="222"/>
      <c r="NIZ216" s="221"/>
      <c r="NJA216" s="220"/>
      <c r="NJB216" s="219"/>
      <c r="NJC216" s="223"/>
      <c r="NJD216" s="219"/>
      <c r="NJE216" s="219"/>
      <c r="NJF216" s="222"/>
      <c r="NJG216" s="221"/>
      <c r="NJH216" s="220"/>
      <c r="NJI216" s="219"/>
      <c r="NJJ216" s="223"/>
      <c r="NJK216" s="219"/>
      <c r="NJL216" s="219"/>
      <c r="NJM216" s="222"/>
      <c r="NJN216" s="221"/>
      <c r="NJO216" s="220"/>
      <c r="NJP216" s="219"/>
      <c r="NJQ216" s="223"/>
      <c r="NJR216" s="219"/>
      <c r="NJS216" s="219"/>
      <c r="NJT216" s="222"/>
      <c r="NJU216" s="221"/>
      <c r="NJV216" s="220"/>
      <c r="NJW216" s="219"/>
      <c r="NJX216" s="223"/>
      <c r="NJY216" s="219"/>
      <c r="NJZ216" s="219"/>
      <c r="NKA216" s="222"/>
      <c r="NKB216" s="221"/>
      <c r="NKC216" s="220"/>
      <c r="NKD216" s="219"/>
      <c r="NKE216" s="223"/>
      <c r="NKF216" s="219"/>
      <c r="NKG216" s="219"/>
      <c r="NKH216" s="222"/>
      <c r="NKI216" s="221"/>
      <c r="NKJ216" s="220"/>
      <c r="NKK216" s="219"/>
      <c r="NKL216" s="223"/>
      <c r="NKM216" s="219"/>
      <c r="NKN216" s="219"/>
      <c r="NKO216" s="222"/>
      <c r="NKP216" s="221"/>
      <c r="NKQ216" s="220"/>
      <c r="NKR216" s="219"/>
      <c r="NKS216" s="223"/>
      <c r="NKT216" s="219"/>
      <c r="NKU216" s="219"/>
      <c r="NKV216" s="222"/>
      <c r="NKW216" s="221"/>
      <c r="NKX216" s="220"/>
      <c r="NKY216" s="219"/>
      <c r="NKZ216" s="223"/>
      <c r="NLA216" s="219"/>
      <c r="NLB216" s="219"/>
      <c r="NLC216" s="222"/>
      <c r="NLD216" s="221"/>
      <c r="NLE216" s="220"/>
      <c r="NLF216" s="219"/>
      <c r="NLG216" s="223"/>
      <c r="NLH216" s="219"/>
      <c r="NLI216" s="219"/>
      <c r="NLJ216" s="222"/>
      <c r="NLK216" s="221"/>
      <c r="NLL216" s="220"/>
      <c r="NLM216" s="219"/>
      <c r="NLN216" s="223"/>
      <c r="NLO216" s="219"/>
      <c r="NLP216" s="219"/>
      <c r="NLQ216" s="222"/>
      <c r="NLR216" s="221"/>
      <c r="NLS216" s="220"/>
      <c r="NLT216" s="219"/>
      <c r="NLU216" s="223"/>
      <c r="NLV216" s="219"/>
      <c r="NLW216" s="219"/>
      <c r="NLX216" s="222"/>
      <c r="NLY216" s="221"/>
      <c r="NLZ216" s="220"/>
      <c r="NMA216" s="219"/>
      <c r="NMB216" s="223"/>
      <c r="NMC216" s="219"/>
      <c r="NMD216" s="219"/>
      <c r="NME216" s="222"/>
      <c r="NMF216" s="221"/>
      <c r="NMG216" s="220"/>
      <c r="NMH216" s="219"/>
      <c r="NMI216" s="223"/>
      <c r="NMJ216" s="219"/>
      <c r="NMK216" s="219"/>
      <c r="NML216" s="222"/>
      <c r="NMM216" s="221"/>
      <c r="NMN216" s="220"/>
      <c r="NMO216" s="219"/>
      <c r="NMP216" s="223"/>
      <c r="NMQ216" s="219"/>
      <c r="NMR216" s="219"/>
      <c r="NMS216" s="222"/>
      <c r="NMT216" s="221"/>
      <c r="NMU216" s="220"/>
      <c r="NMV216" s="219"/>
      <c r="NMW216" s="223"/>
      <c r="NMX216" s="219"/>
      <c r="NMY216" s="219"/>
      <c r="NMZ216" s="222"/>
      <c r="NNA216" s="221"/>
      <c r="NNB216" s="220"/>
      <c r="NNC216" s="219"/>
      <c r="NND216" s="223"/>
      <c r="NNE216" s="219"/>
      <c r="NNF216" s="219"/>
      <c r="NNG216" s="222"/>
      <c r="NNH216" s="221"/>
      <c r="NNI216" s="220"/>
      <c r="NNJ216" s="219"/>
      <c r="NNK216" s="223"/>
      <c r="NNL216" s="219"/>
      <c r="NNM216" s="219"/>
      <c r="NNN216" s="222"/>
      <c r="NNO216" s="221"/>
      <c r="NNP216" s="220"/>
      <c r="NNQ216" s="219"/>
      <c r="NNR216" s="223"/>
      <c r="NNS216" s="219"/>
      <c r="NNT216" s="219"/>
      <c r="NNU216" s="222"/>
      <c r="NNV216" s="221"/>
      <c r="NNW216" s="220"/>
      <c r="NNX216" s="219"/>
      <c r="NNY216" s="223"/>
      <c r="NNZ216" s="219"/>
      <c r="NOA216" s="219"/>
      <c r="NOB216" s="222"/>
      <c r="NOC216" s="221"/>
      <c r="NOD216" s="220"/>
      <c r="NOE216" s="219"/>
      <c r="NOF216" s="223"/>
      <c r="NOG216" s="219"/>
      <c r="NOH216" s="219"/>
      <c r="NOI216" s="222"/>
      <c r="NOJ216" s="221"/>
      <c r="NOK216" s="220"/>
      <c r="NOL216" s="219"/>
      <c r="NOM216" s="223"/>
      <c r="NON216" s="219"/>
      <c r="NOO216" s="219"/>
      <c r="NOP216" s="222"/>
      <c r="NOQ216" s="221"/>
      <c r="NOR216" s="220"/>
      <c r="NOS216" s="219"/>
      <c r="NOT216" s="223"/>
      <c r="NOU216" s="219"/>
      <c r="NOV216" s="219"/>
      <c r="NOW216" s="222"/>
      <c r="NOX216" s="221"/>
      <c r="NOY216" s="220"/>
      <c r="NOZ216" s="219"/>
      <c r="NPA216" s="223"/>
      <c r="NPB216" s="219"/>
      <c r="NPC216" s="219"/>
      <c r="NPD216" s="222"/>
      <c r="NPE216" s="221"/>
      <c r="NPF216" s="220"/>
      <c r="NPG216" s="219"/>
      <c r="NPH216" s="223"/>
      <c r="NPI216" s="219"/>
      <c r="NPJ216" s="219"/>
      <c r="NPK216" s="222"/>
      <c r="NPL216" s="221"/>
      <c r="NPM216" s="220"/>
      <c r="NPN216" s="219"/>
      <c r="NPO216" s="223"/>
      <c r="NPP216" s="219"/>
      <c r="NPQ216" s="219"/>
      <c r="NPR216" s="222"/>
      <c r="NPS216" s="221"/>
      <c r="NPT216" s="220"/>
      <c r="NPU216" s="219"/>
      <c r="NPV216" s="223"/>
      <c r="NPW216" s="219"/>
      <c r="NPX216" s="219"/>
      <c r="NPY216" s="222"/>
      <c r="NPZ216" s="221"/>
      <c r="NQA216" s="220"/>
      <c r="NQB216" s="219"/>
      <c r="NQC216" s="223"/>
      <c r="NQD216" s="219"/>
      <c r="NQE216" s="219"/>
      <c r="NQF216" s="222"/>
      <c r="NQG216" s="221"/>
      <c r="NQH216" s="220"/>
      <c r="NQI216" s="219"/>
      <c r="NQJ216" s="223"/>
      <c r="NQK216" s="219"/>
      <c r="NQL216" s="219"/>
      <c r="NQM216" s="222"/>
      <c r="NQN216" s="221"/>
      <c r="NQO216" s="220"/>
      <c r="NQP216" s="219"/>
      <c r="NQQ216" s="223"/>
      <c r="NQR216" s="219"/>
      <c r="NQS216" s="219"/>
      <c r="NQT216" s="222"/>
      <c r="NQU216" s="221"/>
      <c r="NQV216" s="220"/>
      <c r="NQW216" s="219"/>
      <c r="NQX216" s="223"/>
      <c r="NQY216" s="219"/>
      <c r="NQZ216" s="219"/>
      <c r="NRA216" s="222"/>
      <c r="NRB216" s="221"/>
      <c r="NRC216" s="220"/>
      <c r="NRD216" s="219"/>
      <c r="NRE216" s="223"/>
      <c r="NRF216" s="219"/>
      <c r="NRG216" s="219"/>
      <c r="NRH216" s="222"/>
      <c r="NRI216" s="221"/>
      <c r="NRJ216" s="220"/>
      <c r="NRK216" s="219"/>
      <c r="NRL216" s="223"/>
      <c r="NRM216" s="219"/>
      <c r="NRN216" s="219"/>
      <c r="NRO216" s="222"/>
      <c r="NRP216" s="221"/>
      <c r="NRQ216" s="220"/>
      <c r="NRR216" s="219"/>
      <c r="NRS216" s="223"/>
      <c r="NRT216" s="219"/>
      <c r="NRU216" s="219"/>
      <c r="NRV216" s="222"/>
      <c r="NRW216" s="221"/>
      <c r="NRX216" s="220"/>
      <c r="NRY216" s="219"/>
      <c r="NRZ216" s="223"/>
      <c r="NSA216" s="219"/>
      <c r="NSB216" s="219"/>
      <c r="NSC216" s="222"/>
      <c r="NSD216" s="221"/>
      <c r="NSE216" s="220"/>
      <c r="NSF216" s="219"/>
      <c r="NSG216" s="223"/>
      <c r="NSH216" s="219"/>
      <c r="NSI216" s="219"/>
      <c r="NSJ216" s="222"/>
      <c r="NSK216" s="221"/>
      <c r="NSL216" s="220"/>
      <c r="NSM216" s="219"/>
      <c r="NSN216" s="223"/>
      <c r="NSO216" s="219"/>
      <c r="NSP216" s="219"/>
      <c r="NSQ216" s="222"/>
      <c r="NSR216" s="221"/>
      <c r="NSS216" s="220"/>
      <c r="NST216" s="219"/>
      <c r="NSU216" s="223"/>
      <c r="NSV216" s="219"/>
      <c r="NSW216" s="219"/>
      <c r="NSX216" s="222"/>
      <c r="NSY216" s="221"/>
      <c r="NSZ216" s="220"/>
      <c r="NTA216" s="219"/>
      <c r="NTB216" s="223"/>
      <c r="NTC216" s="219"/>
      <c r="NTD216" s="219"/>
      <c r="NTE216" s="222"/>
      <c r="NTF216" s="221"/>
      <c r="NTG216" s="220"/>
      <c r="NTH216" s="219"/>
      <c r="NTI216" s="223"/>
      <c r="NTJ216" s="219"/>
      <c r="NTK216" s="219"/>
      <c r="NTL216" s="222"/>
      <c r="NTM216" s="221"/>
      <c r="NTN216" s="220"/>
      <c r="NTO216" s="219"/>
      <c r="NTP216" s="223"/>
      <c r="NTQ216" s="219"/>
      <c r="NTR216" s="219"/>
      <c r="NTS216" s="222"/>
      <c r="NTT216" s="221"/>
      <c r="NTU216" s="220"/>
      <c r="NTV216" s="219"/>
      <c r="NTW216" s="223"/>
      <c r="NTX216" s="219"/>
      <c r="NTY216" s="219"/>
      <c r="NTZ216" s="222"/>
      <c r="NUA216" s="221"/>
      <c r="NUB216" s="220"/>
      <c r="NUC216" s="219"/>
      <c r="NUD216" s="223"/>
      <c r="NUE216" s="219"/>
      <c r="NUF216" s="219"/>
      <c r="NUG216" s="222"/>
      <c r="NUH216" s="221"/>
      <c r="NUI216" s="220"/>
      <c r="NUJ216" s="219"/>
      <c r="NUK216" s="223"/>
      <c r="NUL216" s="219"/>
      <c r="NUM216" s="219"/>
      <c r="NUN216" s="222"/>
      <c r="NUO216" s="221"/>
      <c r="NUP216" s="220"/>
      <c r="NUQ216" s="219"/>
      <c r="NUR216" s="223"/>
      <c r="NUS216" s="219"/>
      <c r="NUT216" s="219"/>
      <c r="NUU216" s="222"/>
      <c r="NUV216" s="221"/>
      <c r="NUW216" s="220"/>
      <c r="NUX216" s="219"/>
      <c r="NUY216" s="223"/>
      <c r="NUZ216" s="219"/>
      <c r="NVA216" s="219"/>
      <c r="NVB216" s="222"/>
      <c r="NVC216" s="221"/>
      <c r="NVD216" s="220"/>
      <c r="NVE216" s="219"/>
      <c r="NVF216" s="223"/>
      <c r="NVG216" s="219"/>
      <c r="NVH216" s="219"/>
      <c r="NVI216" s="222"/>
      <c r="NVJ216" s="221"/>
      <c r="NVK216" s="220"/>
      <c r="NVL216" s="219"/>
      <c r="NVM216" s="223"/>
      <c r="NVN216" s="219"/>
      <c r="NVO216" s="219"/>
      <c r="NVP216" s="222"/>
      <c r="NVQ216" s="221"/>
      <c r="NVR216" s="220"/>
      <c r="NVS216" s="219"/>
      <c r="NVT216" s="223"/>
      <c r="NVU216" s="219"/>
      <c r="NVV216" s="219"/>
      <c r="NVW216" s="222"/>
      <c r="NVX216" s="221"/>
      <c r="NVY216" s="220"/>
      <c r="NVZ216" s="219"/>
      <c r="NWA216" s="223"/>
      <c r="NWB216" s="219"/>
      <c r="NWC216" s="219"/>
      <c r="NWD216" s="222"/>
      <c r="NWE216" s="221"/>
      <c r="NWF216" s="220"/>
      <c r="NWG216" s="219"/>
      <c r="NWH216" s="223"/>
      <c r="NWI216" s="219"/>
      <c r="NWJ216" s="219"/>
      <c r="NWK216" s="222"/>
      <c r="NWL216" s="221"/>
      <c r="NWM216" s="220"/>
      <c r="NWN216" s="219"/>
      <c r="NWO216" s="223"/>
      <c r="NWP216" s="219"/>
      <c r="NWQ216" s="219"/>
      <c r="NWR216" s="222"/>
      <c r="NWS216" s="221"/>
      <c r="NWT216" s="220"/>
      <c r="NWU216" s="219"/>
      <c r="NWV216" s="223"/>
      <c r="NWW216" s="219"/>
      <c r="NWX216" s="219"/>
      <c r="NWY216" s="222"/>
      <c r="NWZ216" s="221"/>
      <c r="NXA216" s="220"/>
      <c r="NXB216" s="219"/>
      <c r="NXC216" s="223"/>
      <c r="NXD216" s="219"/>
      <c r="NXE216" s="219"/>
      <c r="NXF216" s="222"/>
      <c r="NXG216" s="221"/>
      <c r="NXH216" s="220"/>
      <c r="NXI216" s="219"/>
      <c r="NXJ216" s="223"/>
      <c r="NXK216" s="219"/>
      <c r="NXL216" s="219"/>
      <c r="NXM216" s="222"/>
      <c r="NXN216" s="221"/>
      <c r="NXO216" s="220"/>
      <c r="NXP216" s="219"/>
      <c r="NXQ216" s="223"/>
      <c r="NXR216" s="219"/>
      <c r="NXS216" s="219"/>
      <c r="NXT216" s="222"/>
      <c r="NXU216" s="221"/>
      <c r="NXV216" s="220"/>
      <c r="NXW216" s="219"/>
      <c r="NXX216" s="223"/>
      <c r="NXY216" s="219"/>
      <c r="NXZ216" s="219"/>
      <c r="NYA216" s="222"/>
      <c r="NYB216" s="221"/>
      <c r="NYC216" s="220"/>
      <c r="NYD216" s="219"/>
      <c r="NYE216" s="223"/>
      <c r="NYF216" s="219"/>
      <c r="NYG216" s="219"/>
      <c r="NYH216" s="222"/>
      <c r="NYI216" s="221"/>
      <c r="NYJ216" s="220"/>
      <c r="NYK216" s="219"/>
      <c r="NYL216" s="223"/>
      <c r="NYM216" s="219"/>
      <c r="NYN216" s="219"/>
      <c r="NYO216" s="222"/>
      <c r="NYP216" s="221"/>
      <c r="NYQ216" s="220"/>
      <c r="NYR216" s="219"/>
      <c r="NYS216" s="223"/>
      <c r="NYT216" s="219"/>
      <c r="NYU216" s="219"/>
      <c r="NYV216" s="222"/>
      <c r="NYW216" s="221"/>
      <c r="NYX216" s="220"/>
      <c r="NYY216" s="219"/>
      <c r="NYZ216" s="223"/>
      <c r="NZA216" s="219"/>
      <c r="NZB216" s="219"/>
      <c r="NZC216" s="222"/>
      <c r="NZD216" s="221"/>
      <c r="NZE216" s="220"/>
      <c r="NZF216" s="219"/>
      <c r="NZG216" s="223"/>
      <c r="NZH216" s="219"/>
      <c r="NZI216" s="219"/>
      <c r="NZJ216" s="222"/>
      <c r="NZK216" s="221"/>
      <c r="NZL216" s="220"/>
      <c r="NZM216" s="219"/>
      <c r="NZN216" s="223"/>
      <c r="NZO216" s="219"/>
      <c r="NZP216" s="219"/>
      <c r="NZQ216" s="222"/>
      <c r="NZR216" s="221"/>
      <c r="NZS216" s="220"/>
      <c r="NZT216" s="219"/>
      <c r="NZU216" s="223"/>
      <c r="NZV216" s="219"/>
      <c r="NZW216" s="219"/>
      <c r="NZX216" s="222"/>
      <c r="NZY216" s="221"/>
      <c r="NZZ216" s="220"/>
      <c r="OAA216" s="219"/>
      <c r="OAB216" s="223"/>
      <c r="OAC216" s="219"/>
      <c r="OAD216" s="219"/>
      <c r="OAE216" s="222"/>
      <c r="OAF216" s="221"/>
      <c r="OAG216" s="220"/>
      <c r="OAH216" s="219"/>
      <c r="OAI216" s="223"/>
      <c r="OAJ216" s="219"/>
      <c r="OAK216" s="219"/>
      <c r="OAL216" s="222"/>
      <c r="OAM216" s="221"/>
      <c r="OAN216" s="220"/>
      <c r="OAO216" s="219"/>
      <c r="OAP216" s="223"/>
      <c r="OAQ216" s="219"/>
      <c r="OAR216" s="219"/>
      <c r="OAS216" s="222"/>
      <c r="OAT216" s="221"/>
      <c r="OAU216" s="220"/>
      <c r="OAV216" s="219"/>
      <c r="OAW216" s="223"/>
      <c r="OAX216" s="219"/>
      <c r="OAY216" s="219"/>
      <c r="OAZ216" s="222"/>
      <c r="OBA216" s="221"/>
      <c r="OBB216" s="220"/>
      <c r="OBC216" s="219"/>
      <c r="OBD216" s="223"/>
      <c r="OBE216" s="219"/>
      <c r="OBF216" s="219"/>
      <c r="OBG216" s="222"/>
      <c r="OBH216" s="221"/>
      <c r="OBI216" s="220"/>
      <c r="OBJ216" s="219"/>
      <c r="OBK216" s="223"/>
      <c r="OBL216" s="219"/>
      <c r="OBM216" s="219"/>
      <c r="OBN216" s="222"/>
      <c r="OBO216" s="221"/>
      <c r="OBP216" s="220"/>
      <c r="OBQ216" s="219"/>
      <c r="OBR216" s="223"/>
      <c r="OBS216" s="219"/>
      <c r="OBT216" s="219"/>
      <c r="OBU216" s="222"/>
      <c r="OBV216" s="221"/>
      <c r="OBW216" s="220"/>
      <c r="OBX216" s="219"/>
      <c r="OBY216" s="223"/>
      <c r="OBZ216" s="219"/>
      <c r="OCA216" s="219"/>
      <c r="OCB216" s="222"/>
      <c r="OCC216" s="221"/>
      <c r="OCD216" s="220"/>
      <c r="OCE216" s="219"/>
      <c r="OCF216" s="223"/>
      <c r="OCG216" s="219"/>
      <c r="OCH216" s="219"/>
      <c r="OCI216" s="222"/>
      <c r="OCJ216" s="221"/>
      <c r="OCK216" s="220"/>
      <c r="OCL216" s="219"/>
      <c r="OCM216" s="223"/>
      <c r="OCN216" s="219"/>
      <c r="OCO216" s="219"/>
      <c r="OCP216" s="222"/>
      <c r="OCQ216" s="221"/>
      <c r="OCR216" s="220"/>
      <c r="OCS216" s="219"/>
      <c r="OCT216" s="223"/>
      <c r="OCU216" s="219"/>
      <c r="OCV216" s="219"/>
      <c r="OCW216" s="222"/>
      <c r="OCX216" s="221"/>
      <c r="OCY216" s="220"/>
      <c r="OCZ216" s="219"/>
      <c r="ODA216" s="223"/>
      <c r="ODB216" s="219"/>
      <c r="ODC216" s="219"/>
      <c r="ODD216" s="222"/>
      <c r="ODE216" s="221"/>
      <c r="ODF216" s="220"/>
      <c r="ODG216" s="219"/>
      <c r="ODH216" s="223"/>
      <c r="ODI216" s="219"/>
      <c r="ODJ216" s="219"/>
      <c r="ODK216" s="222"/>
      <c r="ODL216" s="221"/>
      <c r="ODM216" s="220"/>
      <c r="ODN216" s="219"/>
      <c r="ODO216" s="223"/>
      <c r="ODP216" s="219"/>
      <c r="ODQ216" s="219"/>
      <c r="ODR216" s="222"/>
      <c r="ODS216" s="221"/>
      <c r="ODT216" s="220"/>
      <c r="ODU216" s="219"/>
      <c r="ODV216" s="223"/>
      <c r="ODW216" s="219"/>
      <c r="ODX216" s="219"/>
      <c r="ODY216" s="222"/>
      <c r="ODZ216" s="221"/>
      <c r="OEA216" s="220"/>
      <c r="OEB216" s="219"/>
      <c r="OEC216" s="223"/>
      <c r="OED216" s="219"/>
      <c r="OEE216" s="219"/>
      <c r="OEF216" s="222"/>
      <c r="OEG216" s="221"/>
      <c r="OEH216" s="220"/>
      <c r="OEI216" s="219"/>
      <c r="OEJ216" s="223"/>
      <c r="OEK216" s="219"/>
      <c r="OEL216" s="219"/>
      <c r="OEM216" s="222"/>
      <c r="OEN216" s="221"/>
      <c r="OEO216" s="220"/>
      <c r="OEP216" s="219"/>
      <c r="OEQ216" s="223"/>
      <c r="OER216" s="219"/>
      <c r="OES216" s="219"/>
      <c r="OET216" s="222"/>
      <c r="OEU216" s="221"/>
      <c r="OEV216" s="220"/>
      <c r="OEW216" s="219"/>
      <c r="OEX216" s="223"/>
      <c r="OEY216" s="219"/>
      <c r="OEZ216" s="219"/>
      <c r="OFA216" s="222"/>
      <c r="OFB216" s="221"/>
      <c r="OFC216" s="220"/>
      <c r="OFD216" s="219"/>
      <c r="OFE216" s="223"/>
      <c r="OFF216" s="219"/>
      <c r="OFG216" s="219"/>
      <c r="OFH216" s="222"/>
      <c r="OFI216" s="221"/>
      <c r="OFJ216" s="220"/>
      <c r="OFK216" s="219"/>
      <c r="OFL216" s="223"/>
      <c r="OFM216" s="219"/>
      <c r="OFN216" s="219"/>
      <c r="OFO216" s="222"/>
      <c r="OFP216" s="221"/>
      <c r="OFQ216" s="220"/>
      <c r="OFR216" s="219"/>
      <c r="OFS216" s="223"/>
      <c r="OFT216" s="219"/>
      <c r="OFU216" s="219"/>
      <c r="OFV216" s="222"/>
      <c r="OFW216" s="221"/>
      <c r="OFX216" s="220"/>
      <c r="OFY216" s="219"/>
      <c r="OFZ216" s="223"/>
      <c r="OGA216" s="219"/>
      <c r="OGB216" s="219"/>
      <c r="OGC216" s="222"/>
      <c r="OGD216" s="221"/>
      <c r="OGE216" s="220"/>
      <c r="OGF216" s="219"/>
      <c r="OGG216" s="223"/>
      <c r="OGH216" s="219"/>
      <c r="OGI216" s="219"/>
      <c r="OGJ216" s="222"/>
      <c r="OGK216" s="221"/>
      <c r="OGL216" s="220"/>
      <c r="OGM216" s="219"/>
      <c r="OGN216" s="223"/>
      <c r="OGO216" s="219"/>
      <c r="OGP216" s="219"/>
      <c r="OGQ216" s="222"/>
      <c r="OGR216" s="221"/>
      <c r="OGS216" s="220"/>
      <c r="OGT216" s="219"/>
      <c r="OGU216" s="223"/>
      <c r="OGV216" s="219"/>
      <c r="OGW216" s="219"/>
      <c r="OGX216" s="222"/>
      <c r="OGY216" s="221"/>
      <c r="OGZ216" s="220"/>
      <c r="OHA216" s="219"/>
      <c r="OHB216" s="223"/>
      <c r="OHC216" s="219"/>
      <c r="OHD216" s="219"/>
      <c r="OHE216" s="222"/>
      <c r="OHF216" s="221"/>
      <c r="OHG216" s="220"/>
      <c r="OHH216" s="219"/>
      <c r="OHI216" s="223"/>
      <c r="OHJ216" s="219"/>
      <c r="OHK216" s="219"/>
      <c r="OHL216" s="222"/>
      <c r="OHM216" s="221"/>
      <c r="OHN216" s="220"/>
      <c r="OHO216" s="219"/>
      <c r="OHP216" s="223"/>
      <c r="OHQ216" s="219"/>
      <c r="OHR216" s="219"/>
      <c r="OHS216" s="222"/>
      <c r="OHT216" s="221"/>
      <c r="OHU216" s="220"/>
      <c r="OHV216" s="219"/>
      <c r="OHW216" s="223"/>
      <c r="OHX216" s="219"/>
      <c r="OHY216" s="219"/>
      <c r="OHZ216" s="222"/>
      <c r="OIA216" s="221"/>
      <c r="OIB216" s="220"/>
      <c r="OIC216" s="219"/>
      <c r="OID216" s="223"/>
      <c r="OIE216" s="219"/>
      <c r="OIF216" s="219"/>
      <c r="OIG216" s="222"/>
      <c r="OIH216" s="221"/>
      <c r="OII216" s="220"/>
      <c r="OIJ216" s="219"/>
      <c r="OIK216" s="223"/>
      <c r="OIL216" s="219"/>
      <c r="OIM216" s="219"/>
      <c r="OIN216" s="222"/>
      <c r="OIO216" s="221"/>
      <c r="OIP216" s="220"/>
      <c r="OIQ216" s="219"/>
      <c r="OIR216" s="223"/>
      <c r="OIS216" s="219"/>
      <c r="OIT216" s="219"/>
      <c r="OIU216" s="222"/>
      <c r="OIV216" s="221"/>
      <c r="OIW216" s="220"/>
      <c r="OIX216" s="219"/>
      <c r="OIY216" s="223"/>
      <c r="OIZ216" s="219"/>
      <c r="OJA216" s="219"/>
      <c r="OJB216" s="222"/>
      <c r="OJC216" s="221"/>
      <c r="OJD216" s="220"/>
      <c r="OJE216" s="219"/>
      <c r="OJF216" s="223"/>
      <c r="OJG216" s="219"/>
      <c r="OJH216" s="219"/>
      <c r="OJI216" s="222"/>
      <c r="OJJ216" s="221"/>
      <c r="OJK216" s="220"/>
      <c r="OJL216" s="219"/>
      <c r="OJM216" s="223"/>
      <c r="OJN216" s="219"/>
      <c r="OJO216" s="219"/>
      <c r="OJP216" s="222"/>
      <c r="OJQ216" s="221"/>
      <c r="OJR216" s="220"/>
      <c r="OJS216" s="219"/>
      <c r="OJT216" s="223"/>
      <c r="OJU216" s="219"/>
      <c r="OJV216" s="219"/>
      <c r="OJW216" s="222"/>
      <c r="OJX216" s="221"/>
      <c r="OJY216" s="220"/>
      <c r="OJZ216" s="219"/>
      <c r="OKA216" s="223"/>
      <c r="OKB216" s="219"/>
      <c r="OKC216" s="219"/>
      <c r="OKD216" s="222"/>
      <c r="OKE216" s="221"/>
      <c r="OKF216" s="220"/>
      <c r="OKG216" s="219"/>
      <c r="OKH216" s="223"/>
      <c r="OKI216" s="219"/>
      <c r="OKJ216" s="219"/>
      <c r="OKK216" s="222"/>
      <c r="OKL216" s="221"/>
      <c r="OKM216" s="220"/>
      <c r="OKN216" s="219"/>
      <c r="OKO216" s="223"/>
      <c r="OKP216" s="219"/>
      <c r="OKQ216" s="219"/>
      <c r="OKR216" s="222"/>
      <c r="OKS216" s="221"/>
      <c r="OKT216" s="220"/>
      <c r="OKU216" s="219"/>
      <c r="OKV216" s="223"/>
      <c r="OKW216" s="219"/>
      <c r="OKX216" s="219"/>
      <c r="OKY216" s="222"/>
      <c r="OKZ216" s="221"/>
      <c r="OLA216" s="220"/>
      <c r="OLB216" s="219"/>
      <c r="OLC216" s="223"/>
      <c r="OLD216" s="219"/>
      <c r="OLE216" s="219"/>
      <c r="OLF216" s="222"/>
      <c r="OLG216" s="221"/>
      <c r="OLH216" s="220"/>
      <c r="OLI216" s="219"/>
      <c r="OLJ216" s="223"/>
      <c r="OLK216" s="219"/>
      <c r="OLL216" s="219"/>
      <c r="OLM216" s="222"/>
      <c r="OLN216" s="221"/>
      <c r="OLO216" s="220"/>
      <c r="OLP216" s="219"/>
      <c r="OLQ216" s="223"/>
      <c r="OLR216" s="219"/>
      <c r="OLS216" s="219"/>
      <c r="OLT216" s="222"/>
      <c r="OLU216" s="221"/>
      <c r="OLV216" s="220"/>
      <c r="OLW216" s="219"/>
      <c r="OLX216" s="223"/>
      <c r="OLY216" s="219"/>
      <c r="OLZ216" s="219"/>
      <c r="OMA216" s="222"/>
      <c r="OMB216" s="221"/>
      <c r="OMC216" s="220"/>
      <c r="OMD216" s="219"/>
      <c r="OME216" s="223"/>
      <c r="OMF216" s="219"/>
      <c r="OMG216" s="219"/>
      <c r="OMH216" s="222"/>
      <c r="OMI216" s="221"/>
      <c r="OMJ216" s="220"/>
      <c r="OMK216" s="219"/>
      <c r="OML216" s="223"/>
      <c r="OMM216" s="219"/>
      <c r="OMN216" s="219"/>
      <c r="OMO216" s="222"/>
      <c r="OMP216" s="221"/>
      <c r="OMQ216" s="220"/>
      <c r="OMR216" s="219"/>
      <c r="OMS216" s="223"/>
      <c r="OMT216" s="219"/>
      <c r="OMU216" s="219"/>
      <c r="OMV216" s="222"/>
      <c r="OMW216" s="221"/>
      <c r="OMX216" s="220"/>
      <c r="OMY216" s="219"/>
      <c r="OMZ216" s="223"/>
      <c r="ONA216" s="219"/>
      <c r="ONB216" s="219"/>
      <c r="ONC216" s="222"/>
      <c r="OND216" s="221"/>
      <c r="ONE216" s="220"/>
      <c r="ONF216" s="219"/>
      <c r="ONG216" s="223"/>
      <c r="ONH216" s="219"/>
      <c r="ONI216" s="219"/>
      <c r="ONJ216" s="222"/>
      <c r="ONK216" s="221"/>
      <c r="ONL216" s="220"/>
      <c r="ONM216" s="219"/>
      <c r="ONN216" s="223"/>
      <c r="ONO216" s="219"/>
      <c r="ONP216" s="219"/>
      <c r="ONQ216" s="222"/>
      <c r="ONR216" s="221"/>
      <c r="ONS216" s="220"/>
      <c r="ONT216" s="219"/>
      <c r="ONU216" s="223"/>
      <c r="ONV216" s="219"/>
      <c r="ONW216" s="219"/>
      <c r="ONX216" s="222"/>
      <c r="ONY216" s="221"/>
      <c r="ONZ216" s="220"/>
      <c r="OOA216" s="219"/>
      <c r="OOB216" s="223"/>
      <c r="OOC216" s="219"/>
      <c r="OOD216" s="219"/>
      <c r="OOE216" s="222"/>
      <c r="OOF216" s="221"/>
      <c r="OOG216" s="220"/>
      <c r="OOH216" s="219"/>
      <c r="OOI216" s="223"/>
      <c r="OOJ216" s="219"/>
      <c r="OOK216" s="219"/>
      <c r="OOL216" s="222"/>
      <c r="OOM216" s="221"/>
      <c r="OON216" s="220"/>
      <c r="OOO216" s="219"/>
      <c r="OOP216" s="223"/>
      <c r="OOQ216" s="219"/>
      <c r="OOR216" s="219"/>
      <c r="OOS216" s="222"/>
      <c r="OOT216" s="221"/>
      <c r="OOU216" s="220"/>
      <c r="OOV216" s="219"/>
      <c r="OOW216" s="223"/>
      <c r="OOX216" s="219"/>
      <c r="OOY216" s="219"/>
      <c r="OOZ216" s="222"/>
      <c r="OPA216" s="221"/>
      <c r="OPB216" s="220"/>
      <c r="OPC216" s="219"/>
      <c r="OPD216" s="223"/>
      <c r="OPE216" s="219"/>
      <c r="OPF216" s="219"/>
      <c r="OPG216" s="222"/>
      <c r="OPH216" s="221"/>
      <c r="OPI216" s="220"/>
      <c r="OPJ216" s="219"/>
      <c r="OPK216" s="223"/>
      <c r="OPL216" s="219"/>
      <c r="OPM216" s="219"/>
      <c r="OPN216" s="222"/>
      <c r="OPO216" s="221"/>
      <c r="OPP216" s="220"/>
      <c r="OPQ216" s="219"/>
      <c r="OPR216" s="223"/>
      <c r="OPS216" s="219"/>
      <c r="OPT216" s="219"/>
      <c r="OPU216" s="222"/>
      <c r="OPV216" s="221"/>
      <c r="OPW216" s="220"/>
      <c r="OPX216" s="219"/>
      <c r="OPY216" s="223"/>
      <c r="OPZ216" s="219"/>
      <c r="OQA216" s="219"/>
      <c r="OQB216" s="222"/>
      <c r="OQC216" s="221"/>
      <c r="OQD216" s="220"/>
      <c r="OQE216" s="219"/>
      <c r="OQF216" s="223"/>
      <c r="OQG216" s="219"/>
      <c r="OQH216" s="219"/>
      <c r="OQI216" s="222"/>
      <c r="OQJ216" s="221"/>
      <c r="OQK216" s="220"/>
      <c r="OQL216" s="219"/>
      <c r="OQM216" s="223"/>
      <c r="OQN216" s="219"/>
      <c r="OQO216" s="219"/>
      <c r="OQP216" s="222"/>
      <c r="OQQ216" s="221"/>
      <c r="OQR216" s="220"/>
      <c r="OQS216" s="219"/>
      <c r="OQT216" s="223"/>
      <c r="OQU216" s="219"/>
      <c r="OQV216" s="219"/>
      <c r="OQW216" s="222"/>
      <c r="OQX216" s="221"/>
      <c r="OQY216" s="220"/>
      <c r="OQZ216" s="219"/>
      <c r="ORA216" s="223"/>
      <c r="ORB216" s="219"/>
      <c r="ORC216" s="219"/>
      <c r="ORD216" s="222"/>
      <c r="ORE216" s="221"/>
      <c r="ORF216" s="220"/>
      <c r="ORG216" s="219"/>
      <c r="ORH216" s="223"/>
      <c r="ORI216" s="219"/>
      <c r="ORJ216" s="219"/>
      <c r="ORK216" s="222"/>
      <c r="ORL216" s="221"/>
      <c r="ORM216" s="220"/>
      <c r="ORN216" s="219"/>
      <c r="ORO216" s="223"/>
      <c r="ORP216" s="219"/>
      <c r="ORQ216" s="219"/>
      <c r="ORR216" s="222"/>
      <c r="ORS216" s="221"/>
      <c r="ORT216" s="220"/>
      <c r="ORU216" s="219"/>
      <c r="ORV216" s="223"/>
      <c r="ORW216" s="219"/>
      <c r="ORX216" s="219"/>
      <c r="ORY216" s="222"/>
      <c r="ORZ216" s="221"/>
      <c r="OSA216" s="220"/>
      <c r="OSB216" s="219"/>
      <c r="OSC216" s="223"/>
      <c r="OSD216" s="219"/>
      <c r="OSE216" s="219"/>
      <c r="OSF216" s="222"/>
      <c r="OSG216" s="221"/>
      <c r="OSH216" s="220"/>
      <c r="OSI216" s="219"/>
      <c r="OSJ216" s="223"/>
      <c r="OSK216" s="219"/>
      <c r="OSL216" s="219"/>
      <c r="OSM216" s="222"/>
      <c r="OSN216" s="221"/>
      <c r="OSO216" s="220"/>
      <c r="OSP216" s="219"/>
      <c r="OSQ216" s="223"/>
      <c r="OSR216" s="219"/>
      <c r="OSS216" s="219"/>
      <c r="OST216" s="222"/>
      <c r="OSU216" s="221"/>
      <c r="OSV216" s="220"/>
      <c r="OSW216" s="219"/>
      <c r="OSX216" s="223"/>
      <c r="OSY216" s="219"/>
      <c r="OSZ216" s="219"/>
      <c r="OTA216" s="222"/>
      <c r="OTB216" s="221"/>
      <c r="OTC216" s="220"/>
      <c r="OTD216" s="219"/>
      <c r="OTE216" s="223"/>
      <c r="OTF216" s="219"/>
      <c r="OTG216" s="219"/>
      <c r="OTH216" s="222"/>
      <c r="OTI216" s="221"/>
      <c r="OTJ216" s="220"/>
      <c r="OTK216" s="219"/>
      <c r="OTL216" s="223"/>
      <c r="OTM216" s="219"/>
      <c r="OTN216" s="219"/>
      <c r="OTO216" s="222"/>
      <c r="OTP216" s="221"/>
      <c r="OTQ216" s="220"/>
      <c r="OTR216" s="219"/>
      <c r="OTS216" s="223"/>
      <c r="OTT216" s="219"/>
      <c r="OTU216" s="219"/>
      <c r="OTV216" s="222"/>
      <c r="OTW216" s="221"/>
      <c r="OTX216" s="220"/>
      <c r="OTY216" s="219"/>
      <c r="OTZ216" s="223"/>
      <c r="OUA216" s="219"/>
      <c r="OUB216" s="219"/>
      <c r="OUC216" s="222"/>
      <c r="OUD216" s="221"/>
      <c r="OUE216" s="220"/>
      <c r="OUF216" s="219"/>
      <c r="OUG216" s="223"/>
      <c r="OUH216" s="219"/>
      <c r="OUI216" s="219"/>
      <c r="OUJ216" s="222"/>
      <c r="OUK216" s="221"/>
      <c r="OUL216" s="220"/>
      <c r="OUM216" s="219"/>
      <c r="OUN216" s="223"/>
      <c r="OUO216" s="219"/>
      <c r="OUP216" s="219"/>
      <c r="OUQ216" s="222"/>
      <c r="OUR216" s="221"/>
      <c r="OUS216" s="220"/>
      <c r="OUT216" s="219"/>
      <c r="OUU216" s="223"/>
      <c r="OUV216" s="219"/>
      <c r="OUW216" s="219"/>
      <c r="OUX216" s="222"/>
      <c r="OUY216" s="221"/>
      <c r="OUZ216" s="220"/>
      <c r="OVA216" s="219"/>
      <c r="OVB216" s="223"/>
      <c r="OVC216" s="219"/>
      <c r="OVD216" s="219"/>
      <c r="OVE216" s="222"/>
      <c r="OVF216" s="221"/>
      <c r="OVG216" s="220"/>
      <c r="OVH216" s="219"/>
      <c r="OVI216" s="223"/>
      <c r="OVJ216" s="219"/>
      <c r="OVK216" s="219"/>
      <c r="OVL216" s="222"/>
      <c r="OVM216" s="221"/>
      <c r="OVN216" s="220"/>
      <c r="OVO216" s="219"/>
      <c r="OVP216" s="223"/>
      <c r="OVQ216" s="219"/>
      <c r="OVR216" s="219"/>
      <c r="OVS216" s="222"/>
      <c r="OVT216" s="221"/>
      <c r="OVU216" s="220"/>
      <c r="OVV216" s="219"/>
      <c r="OVW216" s="223"/>
      <c r="OVX216" s="219"/>
      <c r="OVY216" s="219"/>
      <c r="OVZ216" s="222"/>
      <c r="OWA216" s="221"/>
      <c r="OWB216" s="220"/>
      <c r="OWC216" s="219"/>
      <c r="OWD216" s="223"/>
      <c r="OWE216" s="219"/>
      <c r="OWF216" s="219"/>
      <c r="OWG216" s="222"/>
      <c r="OWH216" s="221"/>
      <c r="OWI216" s="220"/>
      <c r="OWJ216" s="219"/>
      <c r="OWK216" s="223"/>
      <c r="OWL216" s="219"/>
      <c r="OWM216" s="219"/>
      <c r="OWN216" s="222"/>
      <c r="OWO216" s="221"/>
      <c r="OWP216" s="220"/>
      <c r="OWQ216" s="219"/>
      <c r="OWR216" s="223"/>
      <c r="OWS216" s="219"/>
      <c r="OWT216" s="219"/>
      <c r="OWU216" s="222"/>
      <c r="OWV216" s="221"/>
      <c r="OWW216" s="220"/>
      <c r="OWX216" s="219"/>
      <c r="OWY216" s="223"/>
      <c r="OWZ216" s="219"/>
      <c r="OXA216" s="219"/>
      <c r="OXB216" s="222"/>
      <c r="OXC216" s="221"/>
      <c r="OXD216" s="220"/>
      <c r="OXE216" s="219"/>
      <c r="OXF216" s="223"/>
      <c r="OXG216" s="219"/>
      <c r="OXH216" s="219"/>
      <c r="OXI216" s="222"/>
      <c r="OXJ216" s="221"/>
      <c r="OXK216" s="220"/>
      <c r="OXL216" s="219"/>
      <c r="OXM216" s="223"/>
      <c r="OXN216" s="219"/>
      <c r="OXO216" s="219"/>
      <c r="OXP216" s="222"/>
      <c r="OXQ216" s="221"/>
      <c r="OXR216" s="220"/>
      <c r="OXS216" s="219"/>
      <c r="OXT216" s="223"/>
      <c r="OXU216" s="219"/>
      <c r="OXV216" s="219"/>
      <c r="OXW216" s="222"/>
      <c r="OXX216" s="221"/>
      <c r="OXY216" s="220"/>
      <c r="OXZ216" s="219"/>
      <c r="OYA216" s="223"/>
      <c r="OYB216" s="219"/>
      <c r="OYC216" s="219"/>
      <c r="OYD216" s="222"/>
      <c r="OYE216" s="221"/>
      <c r="OYF216" s="220"/>
      <c r="OYG216" s="219"/>
      <c r="OYH216" s="223"/>
      <c r="OYI216" s="219"/>
      <c r="OYJ216" s="219"/>
      <c r="OYK216" s="222"/>
      <c r="OYL216" s="221"/>
      <c r="OYM216" s="220"/>
      <c r="OYN216" s="219"/>
      <c r="OYO216" s="223"/>
      <c r="OYP216" s="219"/>
      <c r="OYQ216" s="219"/>
      <c r="OYR216" s="222"/>
      <c r="OYS216" s="221"/>
      <c r="OYT216" s="220"/>
      <c r="OYU216" s="219"/>
      <c r="OYV216" s="223"/>
      <c r="OYW216" s="219"/>
      <c r="OYX216" s="219"/>
      <c r="OYY216" s="222"/>
      <c r="OYZ216" s="221"/>
      <c r="OZA216" s="220"/>
      <c r="OZB216" s="219"/>
      <c r="OZC216" s="223"/>
      <c r="OZD216" s="219"/>
      <c r="OZE216" s="219"/>
      <c r="OZF216" s="222"/>
      <c r="OZG216" s="221"/>
      <c r="OZH216" s="220"/>
      <c r="OZI216" s="219"/>
      <c r="OZJ216" s="223"/>
      <c r="OZK216" s="219"/>
      <c r="OZL216" s="219"/>
      <c r="OZM216" s="222"/>
      <c r="OZN216" s="221"/>
      <c r="OZO216" s="220"/>
      <c r="OZP216" s="219"/>
      <c r="OZQ216" s="223"/>
      <c r="OZR216" s="219"/>
      <c r="OZS216" s="219"/>
      <c r="OZT216" s="222"/>
      <c r="OZU216" s="221"/>
      <c r="OZV216" s="220"/>
      <c r="OZW216" s="219"/>
      <c r="OZX216" s="223"/>
      <c r="OZY216" s="219"/>
      <c r="OZZ216" s="219"/>
      <c r="PAA216" s="222"/>
      <c r="PAB216" s="221"/>
      <c r="PAC216" s="220"/>
      <c r="PAD216" s="219"/>
      <c r="PAE216" s="223"/>
      <c r="PAF216" s="219"/>
      <c r="PAG216" s="219"/>
      <c r="PAH216" s="222"/>
      <c r="PAI216" s="221"/>
      <c r="PAJ216" s="220"/>
      <c r="PAK216" s="219"/>
      <c r="PAL216" s="223"/>
      <c r="PAM216" s="219"/>
      <c r="PAN216" s="219"/>
      <c r="PAO216" s="222"/>
      <c r="PAP216" s="221"/>
      <c r="PAQ216" s="220"/>
      <c r="PAR216" s="219"/>
      <c r="PAS216" s="223"/>
      <c r="PAT216" s="219"/>
      <c r="PAU216" s="219"/>
      <c r="PAV216" s="222"/>
      <c r="PAW216" s="221"/>
      <c r="PAX216" s="220"/>
      <c r="PAY216" s="219"/>
      <c r="PAZ216" s="223"/>
      <c r="PBA216" s="219"/>
      <c r="PBB216" s="219"/>
      <c r="PBC216" s="222"/>
      <c r="PBD216" s="221"/>
      <c r="PBE216" s="220"/>
      <c r="PBF216" s="219"/>
      <c r="PBG216" s="223"/>
      <c r="PBH216" s="219"/>
      <c r="PBI216" s="219"/>
      <c r="PBJ216" s="222"/>
      <c r="PBK216" s="221"/>
      <c r="PBL216" s="220"/>
      <c r="PBM216" s="219"/>
      <c r="PBN216" s="223"/>
      <c r="PBO216" s="219"/>
      <c r="PBP216" s="219"/>
      <c r="PBQ216" s="222"/>
      <c r="PBR216" s="221"/>
      <c r="PBS216" s="220"/>
      <c r="PBT216" s="219"/>
      <c r="PBU216" s="223"/>
      <c r="PBV216" s="219"/>
      <c r="PBW216" s="219"/>
      <c r="PBX216" s="222"/>
      <c r="PBY216" s="221"/>
      <c r="PBZ216" s="220"/>
      <c r="PCA216" s="219"/>
      <c r="PCB216" s="223"/>
      <c r="PCC216" s="219"/>
      <c r="PCD216" s="219"/>
      <c r="PCE216" s="222"/>
      <c r="PCF216" s="221"/>
      <c r="PCG216" s="220"/>
      <c r="PCH216" s="219"/>
      <c r="PCI216" s="223"/>
      <c r="PCJ216" s="219"/>
      <c r="PCK216" s="219"/>
      <c r="PCL216" s="222"/>
      <c r="PCM216" s="221"/>
      <c r="PCN216" s="220"/>
      <c r="PCO216" s="219"/>
      <c r="PCP216" s="223"/>
      <c r="PCQ216" s="219"/>
      <c r="PCR216" s="219"/>
      <c r="PCS216" s="222"/>
      <c r="PCT216" s="221"/>
      <c r="PCU216" s="220"/>
      <c r="PCV216" s="219"/>
      <c r="PCW216" s="223"/>
      <c r="PCX216" s="219"/>
      <c r="PCY216" s="219"/>
      <c r="PCZ216" s="222"/>
      <c r="PDA216" s="221"/>
      <c r="PDB216" s="220"/>
      <c r="PDC216" s="219"/>
      <c r="PDD216" s="223"/>
      <c r="PDE216" s="219"/>
      <c r="PDF216" s="219"/>
      <c r="PDG216" s="222"/>
      <c r="PDH216" s="221"/>
      <c r="PDI216" s="220"/>
      <c r="PDJ216" s="219"/>
      <c r="PDK216" s="223"/>
      <c r="PDL216" s="219"/>
      <c r="PDM216" s="219"/>
      <c r="PDN216" s="222"/>
      <c r="PDO216" s="221"/>
      <c r="PDP216" s="220"/>
      <c r="PDQ216" s="219"/>
      <c r="PDR216" s="223"/>
      <c r="PDS216" s="219"/>
      <c r="PDT216" s="219"/>
      <c r="PDU216" s="222"/>
      <c r="PDV216" s="221"/>
      <c r="PDW216" s="220"/>
      <c r="PDX216" s="219"/>
      <c r="PDY216" s="223"/>
      <c r="PDZ216" s="219"/>
      <c r="PEA216" s="219"/>
      <c r="PEB216" s="222"/>
      <c r="PEC216" s="221"/>
      <c r="PED216" s="220"/>
      <c r="PEE216" s="219"/>
      <c r="PEF216" s="223"/>
      <c r="PEG216" s="219"/>
      <c r="PEH216" s="219"/>
      <c r="PEI216" s="222"/>
      <c r="PEJ216" s="221"/>
      <c r="PEK216" s="220"/>
      <c r="PEL216" s="219"/>
      <c r="PEM216" s="223"/>
      <c r="PEN216" s="219"/>
      <c r="PEO216" s="219"/>
      <c r="PEP216" s="222"/>
      <c r="PEQ216" s="221"/>
      <c r="PER216" s="220"/>
      <c r="PES216" s="219"/>
      <c r="PET216" s="223"/>
      <c r="PEU216" s="219"/>
      <c r="PEV216" s="219"/>
      <c r="PEW216" s="222"/>
      <c r="PEX216" s="221"/>
      <c r="PEY216" s="220"/>
      <c r="PEZ216" s="219"/>
      <c r="PFA216" s="223"/>
      <c r="PFB216" s="219"/>
      <c r="PFC216" s="219"/>
      <c r="PFD216" s="222"/>
      <c r="PFE216" s="221"/>
      <c r="PFF216" s="220"/>
      <c r="PFG216" s="219"/>
      <c r="PFH216" s="223"/>
      <c r="PFI216" s="219"/>
      <c r="PFJ216" s="219"/>
      <c r="PFK216" s="222"/>
      <c r="PFL216" s="221"/>
      <c r="PFM216" s="220"/>
      <c r="PFN216" s="219"/>
      <c r="PFO216" s="223"/>
      <c r="PFP216" s="219"/>
      <c r="PFQ216" s="219"/>
      <c r="PFR216" s="222"/>
      <c r="PFS216" s="221"/>
      <c r="PFT216" s="220"/>
      <c r="PFU216" s="219"/>
      <c r="PFV216" s="223"/>
      <c r="PFW216" s="219"/>
      <c r="PFX216" s="219"/>
      <c r="PFY216" s="222"/>
      <c r="PFZ216" s="221"/>
      <c r="PGA216" s="220"/>
      <c r="PGB216" s="219"/>
      <c r="PGC216" s="223"/>
      <c r="PGD216" s="219"/>
      <c r="PGE216" s="219"/>
      <c r="PGF216" s="222"/>
      <c r="PGG216" s="221"/>
      <c r="PGH216" s="220"/>
      <c r="PGI216" s="219"/>
      <c r="PGJ216" s="223"/>
      <c r="PGK216" s="219"/>
      <c r="PGL216" s="219"/>
      <c r="PGM216" s="222"/>
      <c r="PGN216" s="221"/>
      <c r="PGO216" s="220"/>
      <c r="PGP216" s="219"/>
      <c r="PGQ216" s="223"/>
      <c r="PGR216" s="219"/>
      <c r="PGS216" s="219"/>
      <c r="PGT216" s="222"/>
      <c r="PGU216" s="221"/>
      <c r="PGV216" s="220"/>
      <c r="PGW216" s="219"/>
      <c r="PGX216" s="223"/>
      <c r="PGY216" s="219"/>
      <c r="PGZ216" s="219"/>
      <c r="PHA216" s="222"/>
      <c r="PHB216" s="221"/>
      <c r="PHC216" s="220"/>
      <c r="PHD216" s="219"/>
      <c r="PHE216" s="223"/>
      <c r="PHF216" s="219"/>
      <c r="PHG216" s="219"/>
      <c r="PHH216" s="222"/>
      <c r="PHI216" s="221"/>
      <c r="PHJ216" s="220"/>
      <c r="PHK216" s="219"/>
      <c r="PHL216" s="223"/>
      <c r="PHM216" s="219"/>
      <c r="PHN216" s="219"/>
      <c r="PHO216" s="222"/>
      <c r="PHP216" s="221"/>
      <c r="PHQ216" s="220"/>
      <c r="PHR216" s="219"/>
      <c r="PHS216" s="223"/>
      <c r="PHT216" s="219"/>
      <c r="PHU216" s="219"/>
      <c r="PHV216" s="222"/>
      <c r="PHW216" s="221"/>
      <c r="PHX216" s="220"/>
      <c r="PHY216" s="219"/>
      <c r="PHZ216" s="223"/>
      <c r="PIA216" s="219"/>
      <c r="PIB216" s="219"/>
      <c r="PIC216" s="222"/>
      <c r="PID216" s="221"/>
      <c r="PIE216" s="220"/>
      <c r="PIF216" s="219"/>
      <c r="PIG216" s="223"/>
      <c r="PIH216" s="219"/>
      <c r="PII216" s="219"/>
      <c r="PIJ216" s="222"/>
      <c r="PIK216" s="221"/>
      <c r="PIL216" s="220"/>
      <c r="PIM216" s="219"/>
      <c r="PIN216" s="223"/>
      <c r="PIO216" s="219"/>
      <c r="PIP216" s="219"/>
      <c r="PIQ216" s="222"/>
      <c r="PIR216" s="221"/>
      <c r="PIS216" s="220"/>
      <c r="PIT216" s="219"/>
      <c r="PIU216" s="223"/>
      <c r="PIV216" s="219"/>
      <c r="PIW216" s="219"/>
      <c r="PIX216" s="222"/>
      <c r="PIY216" s="221"/>
      <c r="PIZ216" s="220"/>
      <c r="PJA216" s="219"/>
      <c r="PJB216" s="223"/>
      <c r="PJC216" s="219"/>
      <c r="PJD216" s="219"/>
      <c r="PJE216" s="222"/>
      <c r="PJF216" s="221"/>
      <c r="PJG216" s="220"/>
      <c r="PJH216" s="219"/>
      <c r="PJI216" s="223"/>
      <c r="PJJ216" s="219"/>
      <c r="PJK216" s="219"/>
      <c r="PJL216" s="222"/>
      <c r="PJM216" s="221"/>
      <c r="PJN216" s="220"/>
      <c r="PJO216" s="219"/>
      <c r="PJP216" s="223"/>
      <c r="PJQ216" s="219"/>
      <c r="PJR216" s="219"/>
      <c r="PJS216" s="222"/>
      <c r="PJT216" s="221"/>
      <c r="PJU216" s="220"/>
      <c r="PJV216" s="219"/>
      <c r="PJW216" s="223"/>
      <c r="PJX216" s="219"/>
      <c r="PJY216" s="219"/>
      <c r="PJZ216" s="222"/>
      <c r="PKA216" s="221"/>
      <c r="PKB216" s="220"/>
      <c r="PKC216" s="219"/>
      <c r="PKD216" s="223"/>
      <c r="PKE216" s="219"/>
      <c r="PKF216" s="219"/>
      <c r="PKG216" s="222"/>
      <c r="PKH216" s="221"/>
      <c r="PKI216" s="220"/>
      <c r="PKJ216" s="219"/>
      <c r="PKK216" s="223"/>
      <c r="PKL216" s="219"/>
      <c r="PKM216" s="219"/>
      <c r="PKN216" s="222"/>
      <c r="PKO216" s="221"/>
      <c r="PKP216" s="220"/>
      <c r="PKQ216" s="219"/>
      <c r="PKR216" s="223"/>
      <c r="PKS216" s="219"/>
      <c r="PKT216" s="219"/>
      <c r="PKU216" s="222"/>
      <c r="PKV216" s="221"/>
      <c r="PKW216" s="220"/>
      <c r="PKX216" s="219"/>
      <c r="PKY216" s="223"/>
      <c r="PKZ216" s="219"/>
      <c r="PLA216" s="219"/>
      <c r="PLB216" s="222"/>
      <c r="PLC216" s="221"/>
      <c r="PLD216" s="220"/>
      <c r="PLE216" s="219"/>
      <c r="PLF216" s="223"/>
      <c r="PLG216" s="219"/>
      <c r="PLH216" s="219"/>
      <c r="PLI216" s="222"/>
      <c r="PLJ216" s="221"/>
      <c r="PLK216" s="220"/>
      <c r="PLL216" s="219"/>
      <c r="PLM216" s="223"/>
      <c r="PLN216" s="219"/>
      <c r="PLO216" s="219"/>
      <c r="PLP216" s="222"/>
      <c r="PLQ216" s="221"/>
      <c r="PLR216" s="220"/>
      <c r="PLS216" s="219"/>
      <c r="PLT216" s="223"/>
      <c r="PLU216" s="219"/>
      <c r="PLV216" s="219"/>
      <c r="PLW216" s="222"/>
      <c r="PLX216" s="221"/>
      <c r="PLY216" s="220"/>
      <c r="PLZ216" s="219"/>
      <c r="PMA216" s="223"/>
      <c r="PMB216" s="219"/>
      <c r="PMC216" s="219"/>
      <c r="PMD216" s="222"/>
      <c r="PME216" s="221"/>
      <c r="PMF216" s="220"/>
      <c r="PMG216" s="219"/>
      <c r="PMH216" s="223"/>
      <c r="PMI216" s="219"/>
      <c r="PMJ216" s="219"/>
      <c r="PMK216" s="222"/>
      <c r="PML216" s="221"/>
      <c r="PMM216" s="220"/>
      <c r="PMN216" s="219"/>
      <c r="PMO216" s="223"/>
      <c r="PMP216" s="219"/>
      <c r="PMQ216" s="219"/>
      <c r="PMR216" s="222"/>
      <c r="PMS216" s="221"/>
      <c r="PMT216" s="220"/>
      <c r="PMU216" s="219"/>
      <c r="PMV216" s="223"/>
      <c r="PMW216" s="219"/>
      <c r="PMX216" s="219"/>
      <c r="PMY216" s="222"/>
      <c r="PMZ216" s="221"/>
      <c r="PNA216" s="220"/>
      <c r="PNB216" s="219"/>
      <c r="PNC216" s="223"/>
      <c r="PND216" s="219"/>
      <c r="PNE216" s="219"/>
      <c r="PNF216" s="222"/>
      <c r="PNG216" s="221"/>
      <c r="PNH216" s="220"/>
      <c r="PNI216" s="219"/>
      <c r="PNJ216" s="223"/>
      <c r="PNK216" s="219"/>
      <c r="PNL216" s="219"/>
      <c r="PNM216" s="222"/>
      <c r="PNN216" s="221"/>
      <c r="PNO216" s="220"/>
      <c r="PNP216" s="219"/>
      <c r="PNQ216" s="223"/>
      <c r="PNR216" s="219"/>
      <c r="PNS216" s="219"/>
      <c r="PNT216" s="222"/>
      <c r="PNU216" s="221"/>
      <c r="PNV216" s="220"/>
      <c r="PNW216" s="219"/>
      <c r="PNX216" s="223"/>
      <c r="PNY216" s="219"/>
      <c r="PNZ216" s="219"/>
      <c r="POA216" s="222"/>
      <c r="POB216" s="221"/>
      <c r="POC216" s="220"/>
      <c r="POD216" s="219"/>
      <c r="POE216" s="223"/>
      <c r="POF216" s="219"/>
      <c r="POG216" s="219"/>
      <c r="POH216" s="222"/>
      <c r="POI216" s="221"/>
      <c r="POJ216" s="220"/>
      <c r="POK216" s="219"/>
      <c r="POL216" s="223"/>
      <c r="POM216" s="219"/>
      <c r="PON216" s="219"/>
      <c r="POO216" s="222"/>
      <c r="POP216" s="221"/>
      <c r="POQ216" s="220"/>
      <c r="POR216" s="219"/>
      <c r="POS216" s="223"/>
      <c r="POT216" s="219"/>
      <c r="POU216" s="219"/>
      <c r="POV216" s="222"/>
      <c r="POW216" s="221"/>
      <c r="POX216" s="220"/>
      <c r="POY216" s="219"/>
      <c r="POZ216" s="223"/>
      <c r="PPA216" s="219"/>
      <c r="PPB216" s="219"/>
      <c r="PPC216" s="222"/>
      <c r="PPD216" s="221"/>
      <c r="PPE216" s="220"/>
      <c r="PPF216" s="219"/>
      <c r="PPG216" s="223"/>
      <c r="PPH216" s="219"/>
      <c r="PPI216" s="219"/>
      <c r="PPJ216" s="222"/>
      <c r="PPK216" s="221"/>
      <c r="PPL216" s="220"/>
      <c r="PPM216" s="219"/>
      <c r="PPN216" s="223"/>
      <c r="PPO216" s="219"/>
      <c r="PPP216" s="219"/>
      <c r="PPQ216" s="222"/>
      <c r="PPR216" s="221"/>
      <c r="PPS216" s="220"/>
      <c r="PPT216" s="219"/>
      <c r="PPU216" s="223"/>
      <c r="PPV216" s="219"/>
      <c r="PPW216" s="219"/>
      <c r="PPX216" s="222"/>
      <c r="PPY216" s="221"/>
      <c r="PPZ216" s="220"/>
      <c r="PQA216" s="219"/>
      <c r="PQB216" s="223"/>
      <c r="PQC216" s="219"/>
      <c r="PQD216" s="219"/>
      <c r="PQE216" s="222"/>
      <c r="PQF216" s="221"/>
      <c r="PQG216" s="220"/>
      <c r="PQH216" s="219"/>
      <c r="PQI216" s="223"/>
      <c r="PQJ216" s="219"/>
      <c r="PQK216" s="219"/>
      <c r="PQL216" s="222"/>
      <c r="PQM216" s="221"/>
      <c r="PQN216" s="220"/>
      <c r="PQO216" s="219"/>
      <c r="PQP216" s="223"/>
      <c r="PQQ216" s="219"/>
      <c r="PQR216" s="219"/>
      <c r="PQS216" s="222"/>
      <c r="PQT216" s="221"/>
      <c r="PQU216" s="220"/>
      <c r="PQV216" s="219"/>
      <c r="PQW216" s="223"/>
      <c r="PQX216" s="219"/>
      <c r="PQY216" s="219"/>
      <c r="PQZ216" s="222"/>
      <c r="PRA216" s="221"/>
      <c r="PRB216" s="220"/>
      <c r="PRC216" s="219"/>
      <c r="PRD216" s="223"/>
      <c r="PRE216" s="219"/>
      <c r="PRF216" s="219"/>
      <c r="PRG216" s="222"/>
      <c r="PRH216" s="221"/>
      <c r="PRI216" s="220"/>
      <c r="PRJ216" s="219"/>
      <c r="PRK216" s="223"/>
      <c r="PRL216" s="219"/>
      <c r="PRM216" s="219"/>
      <c r="PRN216" s="222"/>
      <c r="PRO216" s="221"/>
      <c r="PRP216" s="220"/>
      <c r="PRQ216" s="219"/>
      <c r="PRR216" s="223"/>
      <c r="PRS216" s="219"/>
      <c r="PRT216" s="219"/>
      <c r="PRU216" s="222"/>
      <c r="PRV216" s="221"/>
      <c r="PRW216" s="220"/>
      <c r="PRX216" s="219"/>
      <c r="PRY216" s="223"/>
      <c r="PRZ216" s="219"/>
      <c r="PSA216" s="219"/>
      <c r="PSB216" s="222"/>
      <c r="PSC216" s="221"/>
      <c r="PSD216" s="220"/>
      <c r="PSE216" s="219"/>
      <c r="PSF216" s="223"/>
      <c r="PSG216" s="219"/>
      <c r="PSH216" s="219"/>
      <c r="PSI216" s="222"/>
      <c r="PSJ216" s="221"/>
      <c r="PSK216" s="220"/>
      <c r="PSL216" s="219"/>
      <c r="PSM216" s="223"/>
      <c r="PSN216" s="219"/>
      <c r="PSO216" s="219"/>
      <c r="PSP216" s="222"/>
      <c r="PSQ216" s="221"/>
      <c r="PSR216" s="220"/>
      <c r="PSS216" s="219"/>
      <c r="PST216" s="223"/>
      <c r="PSU216" s="219"/>
      <c r="PSV216" s="219"/>
      <c r="PSW216" s="222"/>
      <c r="PSX216" s="221"/>
      <c r="PSY216" s="220"/>
      <c r="PSZ216" s="219"/>
      <c r="PTA216" s="223"/>
      <c r="PTB216" s="219"/>
      <c r="PTC216" s="219"/>
      <c r="PTD216" s="222"/>
      <c r="PTE216" s="221"/>
      <c r="PTF216" s="220"/>
      <c r="PTG216" s="219"/>
      <c r="PTH216" s="223"/>
      <c r="PTI216" s="219"/>
      <c r="PTJ216" s="219"/>
      <c r="PTK216" s="222"/>
      <c r="PTL216" s="221"/>
      <c r="PTM216" s="220"/>
      <c r="PTN216" s="219"/>
      <c r="PTO216" s="223"/>
      <c r="PTP216" s="219"/>
      <c r="PTQ216" s="219"/>
      <c r="PTR216" s="222"/>
      <c r="PTS216" s="221"/>
      <c r="PTT216" s="220"/>
      <c r="PTU216" s="219"/>
      <c r="PTV216" s="223"/>
      <c r="PTW216" s="219"/>
      <c r="PTX216" s="219"/>
      <c r="PTY216" s="222"/>
      <c r="PTZ216" s="221"/>
      <c r="PUA216" s="220"/>
      <c r="PUB216" s="219"/>
      <c r="PUC216" s="223"/>
      <c r="PUD216" s="219"/>
      <c r="PUE216" s="219"/>
      <c r="PUF216" s="222"/>
      <c r="PUG216" s="221"/>
      <c r="PUH216" s="220"/>
      <c r="PUI216" s="219"/>
      <c r="PUJ216" s="223"/>
      <c r="PUK216" s="219"/>
      <c r="PUL216" s="219"/>
      <c r="PUM216" s="222"/>
      <c r="PUN216" s="221"/>
      <c r="PUO216" s="220"/>
      <c r="PUP216" s="219"/>
      <c r="PUQ216" s="223"/>
      <c r="PUR216" s="219"/>
      <c r="PUS216" s="219"/>
      <c r="PUT216" s="222"/>
      <c r="PUU216" s="221"/>
      <c r="PUV216" s="220"/>
      <c r="PUW216" s="219"/>
      <c r="PUX216" s="223"/>
      <c r="PUY216" s="219"/>
      <c r="PUZ216" s="219"/>
      <c r="PVA216" s="222"/>
      <c r="PVB216" s="221"/>
      <c r="PVC216" s="220"/>
      <c r="PVD216" s="219"/>
      <c r="PVE216" s="223"/>
      <c r="PVF216" s="219"/>
      <c r="PVG216" s="219"/>
      <c r="PVH216" s="222"/>
      <c r="PVI216" s="221"/>
      <c r="PVJ216" s="220"/>
      <c r="PVK216" s="219"/>
      <c r="PVL216" s="223"/>
      <c r="PVM216" s="219"/>
      <c r="PVN216" s="219"/>
      <c r="PVO216" s="222"/>
      <c r="PVP216" s="221"/>
      <c r="PVQ216" s="220"/>
      <c r="PVR216" s="219"/>
      <c r="PVS216" s="223"/>
      <c r="PVT216" s="219"/>
      <c r="PVU216" s="219"/>
      <c r="PVV216" s="222"/>
      <c r="PVW216" s="221"/>
      <c r="PVX216" s="220"/>
      <c r="PVY216" s="219"/>
      <c r="PVZ216" s="223"/>
      <c r="PWA216" s="219"/>
      <c r="PWB216" s="219"/>
      <c r="PWC216" s="222"/>
      <c r="PWD216" s="221"/>
      <c r="PWE216" s="220"/>
      <c r="PWF216" s="219"/>
      <c r="PWG216" s="223"/>
      <c r="PWH216" s="219"/>
      <c r="PWI216" s="219"/>
      <c r="PWJ216" s="222"/>
      <c r="PWK216" s="221"/>
      <c r="PWL216" s="220"/>
      <c r="PWM216" s="219"/>
      <c r="PWN216" s="223"/>
      <c r="PWO216" s="219"/>
      <c r="PWP216" s="219"/>
      <c r="PWQ216" s="222"/>
      <c r="PWR216" s="221"/>
      <c r="PWS216" s="220"/>
      <c r="PWT216" s="219"/>
      <c r="PWU216" s="223"/>
      <c r="PWV216" s="219"/>
      <c r="PWW216" s="219"/>
      <c r="PWX216" s="222"/>
      <c r="PWY216" s="221"/>
      <c r="PWZ216" s="220"/>
      <c r="PXA216" s="219"/>
      <c r="PXB216" s="223"/>
      <c r="PXC216" s="219"/>
      <c r="PXD216" s="219"/>
      <c r="PXE216" s="222"/>
      <c r="PXF216" s="221"/>
      <c r="PXG216" s="220"/>
      <c r="PXH216" s="219"/>
      <c r="PXI216" s="223"/>
      <c r="PXJ216" s="219"/>
      <c r="PXK216" s="219"/>
      <c r="PXL216" s="222"/>
      <c r="PXM216" s="221"/>
      <c r="PXN216" s="220"/>
      <c r="PXO216" s="219"/>
      <c r="PXP216" s="223"/>
      <c r="PXQ216" s="219"/>
      <c r="PXR216" s="219"/>
      <c r="PXS216" s="222"/>
      <c r="PXT216" s="221"/>
      <c r="PXU216" s="220"/>
      <c r="PXV216" s="219"/>
      <c r="PXW216" s="223"/>
      <c r="PXX216" s="219"/>
      <c r="PXY216" s="219"/>
      <c r="PXZ216" s="222"/>
      <c r="PYA216" s="221"/>
      <c r="PYB216" s="220"/>
      <c r="PYC216" s="219"/>
      <c r="PYD216" s="223"/>
      <c r="PYE216" s="219"/>
      <c r="PYF216" s="219"/>
      <c r="PYG216" s="222"/>
      <c r="PYH216" s="221"/>
      <c r="PYI216" s="220"/>
      <c r="PYJ216" s="219"/>
      <c r="PYK216" s="223"/>
      <c r="PYL216" s="219"/>
      <c r="PYM216" s="219"/>
      <c r="PYN216" s="222"/>
      <c r="PYO216" s="221"/>
      <c r="PYP216" s="220"/>
      <c r="PYQ216" s="219"/>
      <c r="PYR216" s="223"/>
      <c r="PYS216" s="219"/>
      <c r="PYT216" s="219"/>
      <c r="PYU216" s="222"/>
      <c r="PYV216" s="221"/>
      <c r="PYW216" s="220"/>
      <c r="PYX216" s="219"/>
      <c r="PYY216" s="223"/>
      <c r="PYZ216" s="219"/>
      <c r="PZA216" s="219"/>
      <c r="PZB216" s="222"/>
      <c r="PZC216" s="221"/>
      <c r="PZD216" s="220"/>
      <c r="PZE216" s="219"/>
      <c r="PZF216" s="223"/>
      <c r="PZG216" s="219"/>
      <c r="PZH216" s="219"/>
      <c r="PZI216" s="222"/>
      <c r="PZJ216" s="221"/>
      <c r="PZK216" s="220"/>
      <c r="PZL216" s="219"/>
      <c r="PZM216" s="223"/>
      <c r="PZN216" s="219"/>
      <c r="PZO216" s="219"/>
      <c r="PZP216" s="222"/>
      <c r="PZQ216" s="221"/>
      <c r="PZR216" s="220"/>
      <c r="PZS216" s="219"/>
      <c r="PZT216" s="223"/>
      <c r="PZU216" s="219"/>
      <c r="PZV216" s="219"/>
      <c r="PZW216" s="222"/>
      <c r="PZX216" s="221"/>
      <c r="PZY216" s="220"/>
      <c r="PZZ216" s="219"/>
      <c r="QAA216" s="223"/>
      <c r="QAB216" s="219"/>
      <c r="QAC216" s="219"/>
      <c r="QAD216" s="222"/>
      <c r="QAE216" s="221"/>
      <c r="QAF216" s="220"/>
      <c r="QAG216" s="219"/>
      <c r="QAH216" s="223"/>
      <c r="QAI216" s="219"/>
      <c r="QAJ216" s="219"/>
      <c r="QAK216" s="222"/>
      <c r="QAL216" s="221"/>
      <c r="QAM216" s="220"/>
      <c r="QAN216" s="219"/>
      <c r="QAO216" s="223"/>
      <c r="QAP216" s="219"/>
      <c r="QAQ216" s="219"/>
      <c r="QAR216" s="222"/>
      <c r="QAS216" s="221"/>
      <c r="QAT216" s="220"/>
      <c r="QAU216" s="219"/>
      <c r="QAV216" s="223"/>
      <c r="QAW216" s="219"/>
      <c r="QAX216" s="219"/>
      <c r="QAY216" s="222"/>
      <c r="QAZ216" s="221"/>
      <c r="QBA216" s="220"/>
      <c r="QBB216" s="219"/>
      <c r="QBC216" s="223"/>
      <c r="QBD216" s="219"/>
      <c r="QBE216" s="219"/>
      <c r="QBF216" s="222"/>
      <c r="QBG216" s="221"/>
      <c r="QBH216" s="220"/>
      <c r="QBI216" s="219"/>
      <c r="QBJ216" s="223"/>
      <c r="QBK216" s="219"/>
      <c r="QBL216" s="219"/>
      <c r="QBM216" s="222"/>
      <c r="QBN216" s="221"/>
      <c r="QBO216" s="220"/>
      <c r="QBP216" s="219"/>
      <c r="QBQ216" s="223"/>
      <c r="QBR216" s="219"/>
      <c r="QBS216" s="219"/>
      <c r="QBT216" s="222"/>
      <c r="QBU216" s="221"/>
      <c r="QBV216" s="220"/>
      <c r="QBW216" s="219"/>
      <c r="QBX216" s="223"/>
      <c r="QBY216" s="219"/>
      <c r="QBZ216" s="219"/>
      <c r="QCA216" s="222"/>
      <c r="QCB216" s="221"/>
      <c r="QCC216" s="220"/>
      <c r="QCD216" s="219"/>
      <c r="QCE216" s="223"/>
      <c r="QCF216" s="219"/>
      <c r="QCG216" s="219"/>
      <c r="QCH216" s="222"/>
      <c r="QCI216" s="221"/>
      <c r="QCJ216" s="220"/>
      <c r="QCK216" s="219"/>
      <c r="QCL216" s="223"/>
      <c r="QCM216" s="219"/>
      <c r="QCN216" s="219"/>
      <c r="QCO216" s="222"/>
      <c r="QCP216" s="221"/>
      <c r="QCQ216" s="220"/>
      <c r="QCR216" s="219"/>
      <c r="QCS216" s="223"/>
      <c r="QCT216" s="219"/>
      <c r="QCU216" s="219"/>
      <c r="QCV216" s="222"/>
      <c r="QCW216" s="221"/>
      <c r="QCX216" s="220"/>
      <c r="QCY216" s="219"/>
      <c r="QCZ216" s="223"/>
      <c r="QDA216" s="219"/>
      <c r="QDB216" s="219"/>
      <c r="QDC216" s="222"/>
      <c r="QDD216" s="221"/>
      <c r="QDE216" s="220"/>
      <c r="QDF216" s="219"/>
      <c r="QDG216" s="223"/>
      <c r="QDH216" s="219"/>
      <c r="QDI216" s="219"/>
      <c r="QDJ216" s="222"/>
      <c r="QDK216" s="221"/>
      <c r="QDL216" s="220"/>
      <c r="QDM216" s="219"/>
      <c r="QDN216" s="223"/>
      <c r="QDO216" s="219"/>
      <c r="QDP216" s="219"/>
      <c r="QDQ216" s="222"/>
      <c r="QDR216" s="221"/>
      <c r="QDS216" s="220"/>
      <c r="QDT216" s="219"/>
      <c r="QDU216" s="223"/>
      <c r="QDV216" s="219"/>
      <c r="QDW216" s="219"/>
      <c r="QDX216" s="222"/>
      <c r="QDY216" s="221"/>
      <c r="QDZ216" s="220"/>
      <c r="QEA216" s="219"/>
      <c r="QEB216" s="223"/>
      <c r="QEC216" s="219"/>
      <c r="QED216" s="219"/>
      <c r="QEE216" s="222"/>
      <c r="QEF216" s="221"/>
      <c r="QEG216" s="220"/>
      <c r="QEH216" s="219"/>
      <c r="QEI216" s="223"/>
      <c r="QEJ216" s="219"/>
      <c r="QEK216" s="219"/>
      <c r="QEL216" s="222"/>
      <c r="QEM216" s="221"/>
      <c r="QEN216" s="220"/>
      <c r="QEO216" s="219"/>
      <c r="QEP216" s="223"/>
      <c r="QEQ216" s="219"/>
      <c r="QER216" s="219"/>
      <c r="QES216" s="222"/>
      <c r="QET216" s="221"/>
      <c r="QEU216" s="220"/>
      <c r="QEV216" s="219"/>
      <c r="QEW216" s="223"/>
      <c r="QEX216" s="219"/>
      <c r="QEY216" s="219"/>
      <c r="QEZ216" s="222"/>
      <c r="QFA216" s="221"/>
      <c r="QFB216" s="220"/>
      <c r="QFC216" s="219"/>
      <c r="QFD216" s="223"/>
      <c r="QFE216" s="219"/>
      <c r="QFF216" s="219"/>
      <c r="QFG216" s="222"/>
      <c r="QFH216" s="221"/>
      <c r="QFI216" s="220"/>
      <c r="QFJ216" s="219"/>
      <c r="QFK216" s="223"/>
      <c r="QFL216" s="219"/>
      <c r="QFM216" s="219"/>
      <c r="QFN216" s="222"/>
      <c r="QFO216" s="221"/>
      <c r="QFP216" s="220"/>
      <c r="QFQ216" s="219"/>
      <c r="QFR216" s="223"/>
      <c r="QFS216" s="219"/>
      <c r="QFT216" s="219"/>
      <c r="QFU216" s="222"/>
      <c r="QFV216" s="221"/>
      <c r="QFW216" s="220"/>
      <c r="QFX216" s="219"/>
      <c r="QFY216" s="223"/>
      <c r="QFZ216" s="219"/>
      <c r="QGA216" s="219"/>
      <c r="QGB216" s="222"/>
      <c r="QGC216" s="221"/>
      <c r="QGD216" s="220"/>
      <c r="QGE216" s="219"/>
      <c r="QGF216" s="223"/>
      <c r="QGG216" s="219"/>
      <c r="QGH216" s="219"/>
      <c r="QGI216" s="222"/>
      <c r="QGJ216" s="221"/>
      <c r="QGK216" s="220"/>
      <c r="QGL216" s="219"/>
      <c r="QGM216" s="223"/>
      <c r="QGN216" s="219"/>
      <c r="QGO216" s="219"/>
      <c r="QGP216" s="222"/>
      <c r="QGQ216" s="221"/>
      <c r="QGR216" s="220"/>
      <c r="QGS216" s="219"/>
      <c r="QGT216" s="223"/>
      <c r="QGU216" s="219"/>
      <c r="QGV216" s="219"/>
      <c r="QGW216" s="222"/>
      <c r="QGX216" s="221"/>
      <c r="QGY216" s="220"/>
      <c r="QGZ216" s="219"/>
      <c r="QHA216" s="223"/>
      <c r="QHB216" s="219"/>
      <c r="QHC216" s="219"/>
      <c r="QHD216" s="222"/>
      <c r="QHE216" s="221"/>
      <c r="QHF216" s="220"/>
      <c r="QHG216" s="219"/>
      <c r="QHH216" s="223"/>
      <c r="QHI216" s="219"/>
      <c r="QHJ216" s="219"/>
      <c r="QHK216" s="222"/>
      <c r="QHL216" s="221"/>
      <c r="QHM216" s="220"/>
      <c r="QHN216" s="219"/>
      <c r="QHO216" s="223"/>
      <c r="QHP216" s="219"/>
      <c r="QHQ216" s="219"/>
      <c r="QHR216" s="222"/>
      <c r="QHS216" s="221"/>
      <c r="QHT216" s="220"/>
      <c r="QHU216" s="219"/>
      <c r="QHV216" s="223"/>
      <c r="QHW216" s="219"/>
      <c r="QHX216" s="219"/>
      <c r="QHY216" s="222"/>
      <c r="QHZ216" s="221"/>
      <c r="QIA216" s="220"/>
      <c r="QIB216" s="219"/>
      <c r="QIC216" s="223"/>
      <c r="QID216" s="219"/>
      <c r="QIE216" s="219"/>
      <c r="QIF216" s="222"/>
      <c r="QIG216" s="221"/>
      <c r="QIH216" s="220"/>
      <c r="QII216" s="219"/>
      <c r="QIJ216" s="223"/>
      <c r="QIK216" s="219"/>
      <c r="QIL216" s="219"/>
      <c r="QIM216" s="222"/>
      <c r="QIN216" s="221"/>
      <c r="QIO216" s="220"/>
      <c r="QIP216" s="219"/>
      <c r="QIQ216" s="223"/>
      <c r="QIR216" s="219"/>
      <c r="QIS216" s="219"/>
      <c r="QIT216" s="222"/>
      <c r="QIU216" s="221"/>
      <c r="QIV216" s="220"/>
      <c r="QIW216" s="219"/>
      <c r="QIX216" s="223"/>
      <c r="QIY216" s="219"/>
      <c r="QIZ216" s="219"/>
      <c r="QJA216" s="222"/>
      <c r="QJB216" s="221"/>
      <c r="QJC216" s="220"/>
      <c r="QJD216" s="219"/>
      <c r="QJE216" s="223"/>
      <c r="QJF216" s="219"/>
      <c r="QJG216" s="219"/>
      <c r="QJH216" s="222"/>
      <c r="QJI216" s="221"/>
      <c r="QJJ216" s="220"/>
      <c r="QJK216" s="219"/>
      <c r="QJL216" s="223"/>
      <c r="QJM216" s="219"/>
      <c r="QJN216" s="219"/>
      <c r="QJO216" s="222"/>
      <c r="QJP216" s="221"/>
      <c r="QJQ216" s="220"/>
      <c r="QJR216" s="219"/>
      <c r="QJS216" s="223"/>
      <c r="QJT216" s="219"/>
      <c r="QJU216" s="219"/>
      <c r="QJV216" s="222"/>
      <c r="QJW216" s="221"/>
      <c r="QJX216" s="220"/>
      <c r="QJY216" s="219"/>
      <c r="QJZ216" s="223"/>
      <c r="QKA216" s="219"/>
      <c r="QKB216" s="219"/>
      <c r="QKC216" s="222"/>
      <c r="QKD216" s="221"/>
      <c r="QKE216" s="220"/>
      <c r="QKF216" s="219"/>
      <c r="QKG216" s="223"/>
      <c r="QKH216" s="219"/>
      <c r="QKI216" s="219"/>
      <c r="QKJ216" s="222"/>
      <c r="QKK216" s="221"/>
      <c r="QKL216" s="220"/>
      <c r="QKM216" s="219"/>
      <c r="QKN216" s="223"/>
      <c r="QKO216" s="219"/>
      <c r="QKP216" s="219"/>
      <c r="QKQ216" s="222"/>
      <c r="QKR216" s="221"/>
      <c r="QKS216" s="220"/>
      <c r="QKT216" s="219"/>
      <c r="QKU216" s="223"/>
      <c r="QKV216" s="219"/>
      <c r="QKW216" s="219"/>
      <c r="QKX216" s="222"/>
      <c r="QKY216" s="221"/>
      <c r="QKZ216" s="220"/>
      <c r="QLA216" s="219"/>
      <c r="QLB216" s="223"/>
      <c r="QLC216" s="219"/>
      <c r="QLD216" s="219"/>
      <c r="QLE216" s="222"/>
      <c r="QLF216" s="221"/>
      <c r="QLG216" s="220"/>
      <c r="QLH216" s="219"/>
      <c r="QLI216" s="223"/>
      <c r="QLJ216" s="219"/>
      <c r="QLK216" s="219"/>
      <c r="QLL216" s="222"/>
      <c r="QLM216" s="221"/>
      <c r="QLN216" s="220"/>
      <c r="QLO216" s="219"/>
      <c r="QLP216" s="223"/>
      <c r="QLQ216" s="219"/>
      <c r="QLR216" s="219"/>
      <c r="QLS216" s="222"/>
      <c r="QLT216" s="221"/>
      <c r="QLU216" s="220"/>
      <c r="QLV216" s="219"/>
      <c r="QLW216" s="223"/>
      <c r="QLX216" s="219"/>
      <c r="QLY216" s="219"/>
      <c r="QLZ216" s="222"/>
      <c r="QMA216" s="221"/>
      <c r="QMB216" s="220"/>
      <c r="QMC216" s="219"/>
      <c r="QMD216" s="223"/>
      <c r="QME216" s="219"/>
      <c r="QMF216" s="219"/>
      <c r="QMG216" s="222"/>
      <c r="QMH216" s="221"/>
      <c r="QMI216" s="220"/>
      <c r="QMJ216" s="219"/>
      <c r="QMK216" s="223"/>
      <c r="QML216" s="219"/>
      <c r="QMM216" s="219"/>
      <c r="QMN216" s="222"/>
      <c r="QMO216" s="221"/>
      <c r="QMP216" s="220"/>
      <c r="QMQ216" s="219"/>
      <c r="QMR216" s="223"/>
      <c r="QMS216" s="219"/>
      <c r="QMT216" s="219"/>
      <c r="QMU216" s="222"/>
      <c r="QMV216" s="221"/>
      <c r="QMW216" s="220"/>
      <c r="QMX216" s="219"/>
      <c r="QMY216" s="223"/>
      <c r="QMZ216" s="219"/>
      <c r="QNA216" s="219"/>
      <c r="QNB216" s="222"/>
      <c r="QNC216" s="221"/>
      <c r="QND216" s="220"/>
      <c r="QNE216" s="219"/>
      <c r="QNF216" s="223"/>
      <c r="QNG216" s="219"/>
      <c r="QNH216" s="219"/>
      <c r="QNI216" s="222"/>
      <c r="QNJ216" s="221"/>
      <c r="QNK216" s="220"/>
      <c r="QNL216" s="219"/>
      <c r="QNM216" s="223"/>
      <c r="QNN216" s="219"/>
      <c r="QNO216" s="219"/>
      <c r="QNP216" s="222"/>
      <c r="QNQ216" s="221"/>
      <c r="QNR216" s="220"/>
      <c r="QNS216" s="219"/>
      <c r="QNT216" s="223"/>
      <c r="QNU216" s="219"/>
      <c r="QNV216" s="219"/>
      <c r="QNW216" s="222"/>
      <c r="QNX216" s="221"/>
      <c r="QNY216" s="220"/>
      <c r="QNZ216" s="219"/>
      <c r="QOA216" s="223"/>
      <c r="QOB216" s="219"/>
      <c r="QOC216" s="219"/>
      <c r="QOD216" s="222"/>
      <c r="QOE216" s="221"/>
      <c r="QOF216" s="220"/>
      <c r="QOG216" s="219"/>
      <c r="QOH216" s="223"/>
      <c r="QOI216" s="219"/>
      <c r="QOJ216" s="219"/>
      <c r="QOK216" s="222"/>
      <c r="QOL216" s="221"/>
      <c r="QOM216" s="220"/>
      <c r="QON216" s="219"/>
      <c r="QOO216" s="223"/>
      <c r="QOP216" s="219"/>
      <c r="QOQ216" s="219"/>
      <c r="QOR216" s="222"/>
      <c r="QOS216" s="221"/>
      <c r="QOT216" s="220"/>
      <c r="QOU216" s="219"/>
      <c r="QOV216" s="223"/>
      <c r="QOW216" s="219"/>
      <c r="QOX216" s="219"/>
      <c r="QOY216" s="222"/>
      <c r="QOZ216" s="221"/>
      <c r="QPA216" s="220"/>
      <c r="QPB216" s="219"/>
      <c r="QPC216" s="223"/>
      <c r="QPD216" s="219"/>
      <c r="QPE216" s="219"/>
      <c r="QPF216" s="222"/>
      <c r="QPG216" s="221"/>
      <c r="QPH216" s="220"/>
      <c r="QPI216" s="219"/>
      <c r="QPJ216" s="223"/>
      <c r="QPK216" s="219"/>
      <c r="QPL216" s="219"/>
      <c r="QPM216" s="222"/>
      <c r="QPN216" s="221"/>
      <c r="QPO216" s="220"/>
      <c r="QPP216" s="219"/>
      <c r="QPQ216" s="223"/>
      <c r="QPR216" s="219"/>
      <c r="QPS216" s="219"/>
      <c r="QPT216" s="222"/>
      <c r="QPU216" s="221"/>
      <c r="QPV216" s="220"/>
      <c r="QPW216" s="219"/>
      <c r="QPX216" s="223"/>
      <c r="QPY216" s="219"/>
      <c r="QPZ216" s="219"/>
      <c r="QQA216" s="222"/>
      <c r="QQB216" s="221"/>
      <c r="QQC216" s="220"/>
      <c r="QQD216" s="219"/>
      <c r="QQE216" s="223"/>
      <c r="QQF216" s="219"/>
      <c r="QQG216" s="219"/>
      <c r="QQH216" s="222"/>
      <c r="QQI216" s="221"/>
      <c r="QQJ216" s="220"/>
      <c r="QQK216" s="219"/>
      <c r="QQL216" s="223"/>
      <c r="QQM216" s="219"/>
      <c r="QQN216" s="219"/>
      <c r="QQO216" s="222"/>
      <c r="QQP216" s="221"/>
      <c r="QQQ216" s="220"/>
      <c r="QQR216" s="219"/>
      <c r="QQS216" s="223"/>
      <c r="QQT216" s="219"/>
      <c r="QQU216" s="219"/>
      <c r="QQV216" s="222"/>
      <c r="QQW216" s="221"/>
      <c r="QQX216" s="220"/>
      <c r="QQY216" s="219"/>
      <c r="QQZ216" s="223"/>
      <c r="QRA216" s="219"/>
      <c r="QRB216" s="219"/>
      <c r="QRC216" s="222"/>
      <c r="QRD216" s="221"/>
      <c r="QRE216" s="220"/>
      <c r="QRF216" s="219"/>
      <c r="QRG216" s="223"/>
      <c r="QRH216" s="219"/>
      <c r="QRI216" s="219"/>
      <c r="QRJ216" s="222"/>
      <c r="QRK216" s="221"/>
      <c r="QRL216" s="220"/>
      <c r="QRM216" s="219"/>
      <c r="QRN216" s="223"/>
      <c r="QRO216" s="219"/>
      <c r="QRP216" s="219"/>
      <c r="QRQ216" s="222"/>
      <c r="QRR216" s="221"/>
      <c r="QRS216" s="220"/>
      <c r="QRT216" s="219"/>
      <c r="QRU216" s="223"/>
      <c r="QRV216" s="219"/>
      <c r="QRW216" s="219"/>
      <c r="QRX216" s="222"/>
      <c r="QRY216" s="221"/>
      <c r="QRZ216" s="220"/>
      <c r="QSA216" s="219"/>
      <c r="QSB216" s="223"/>
      <c r="QSC216" s="219"/>
      <c r="QSD216" s="219"/>
      <c r="QSE216" s="222"/>
      <c r="QSF216" s="221"/>
      <c r="QSG216" s="220"/>
      <c r="QSH216" s="219"/>
      <c r="QSI216" s="223"/>
      <c r="QSJ216" s="219"/>
      <c r="QSK216" s="219"/>
      <c r="QSL216" s="222"/>
      <c r="QSM216" s="221"/>
      <c r="QSN216" s="220"/>
      <c r="QSO216" s="219"/>
      <c r="QSP216" s="223"/>
      <c r="QSQ216" s="219"/>
      <c r="QSR216" s="219"/>
      <c r="QSS216" s="222"/>
      <c r="QST216" s="221"/>
      <c r="QSU216" s="220"/>
      <c r="QSV216" s="219"/>
      <c r="QSW216" s="223"/>
      <c r="QSX216" s="219"/>
      <c r="QSY216" s="219"/>
      <c r="QSZ216" s="222"/>
      <c r="QTA216" s="221"/>
      <c r="QTB216" s="220"/>
      <c r="QTC216" s="219"/>
      <c r="QTD216" s="223"/>
      <c r="QTE216" s="219"/>
      <c r="QTF216" s="219"/>
      <c r="QTG216" s="222"/>
      <c r="QTH216" s="221"/>
      <c r="QTI216" s="220"/>
      <c r="QTJ216" s="219"/>
      <c r="QTK216" s="223"/>
      <c r="QTL216" s="219"/>
      <c r="QTM216" s="219"/>
      <c r="QTN216" s="222"/>
      <c r="QTO216" s="221"/>
      <c r="QTP216" s="220"/>
      <c r="QTQ216" s="219"/>
      <c r="QTR216" s="223"/>
      <c r="QTS216" s="219"/>
      <c r="QTT216" s="219"/>
      <c r="QTU216" s="222"/>
      <c r="QTV216" s="221"/>
      <c r="QTW216" s="220"/>
      <c r="QTX216" s="219"/>
      <c r="QTY216" s="223"/>
      <c r="QTZ216" s="219"/>
      <c r="QUA216" s="219"/>
      <c r="QUB216" s="222"/>
      <c r="QUC216" s="221"/>
      <c r="QUD216" s="220"/>
      <c r="QUE216" s="219"/>
      <c r="QUF216" s="223"/>
      <c r="QUG216" s="219"/>
      <c r="QUH216" s="219"/>
      <c r="QUI216" s="222"/>
      <c r="QUJ216" s="221"/>
      <c r="QUK216" s="220"/>
      <c r="QUL216" s="219"/>
      <c r="QUM216" s="223"/>
      <c r="QUN216" s="219"/>
      <c r="QUO216" s="219"/>
      <c r="QUP216" s="222"/>
      <c r="QUQ216" s="221"/>
      <c r="QUR216" s="220"/>
      <c r="QUS216" s="219"/>
      <c r="QUT216" s="223"/>
      <c r="QUU216" s="219"/>
      <c r="QUV216" s="219"/>
      <c r="QUW216" s="222"/>
      <c r="QUX216" s="221"/>
      <c r="QUY216" s="220"/>
      <c r="QUZ216" s="219"/>
      <c r="QVA216" s="223"/>
      <c r="QVB216" s="219"/>
      <c r="QVC216" s="219"/>
      <c r="QVD216" s="222"/>
      <c r="QVE216" s="221"/>
      <c r="QVF216" s="220"/>
      <c r="QVG216" s="219"/>
      <c r="QVH216" s="223"/>
      <c r="QVI216" s="219"/>
      <c r="QVJ216" s="219"/>
      <c r="QVK216" s="222"/>
      <c r="QVL216" s="221"/>
      <c r="QVM216" s="220"/>
      <c r="QVN216" s="219"/>
      <c r="QVO216" s="223"/>
      <c r="QVP216" s="219"/>
      <c r="QVQ216" s="219"/>
      <c r="QVR216" s="222"/>
      <c r="QVS216" s="221"/>
      <c r="QVT216" s="220"/>
      <c r="QVU216" s="219"/>
      <c r="QVV216" s="223"/>
      <c r="QVW216" s="219"/>
      <c r="QVX216" s="219"/>
      <c r="QVY216" s="222"/>
      <c r="QVZ216" s="221"/>
      <c r="QWA216" s="220"/>
      <c r="QWB216" s="219"/>
      <c r="QWC216" s="223"/>
      <c r="QWD216" s="219"/>
      <c r="QWE216" s="219"/>
      <c r="QWF216" s="222"/>
      <c r="QWG216" s="221"/>
      <c r="QWH216" s="220"/>
      <c r="QWI216" s="219"/>
      <c r="QWJ216" s="223"/>
      <c r="QWK216" s="219"/>
      <c r="QWL216" s="219"/>
      <c r="QWM216" s="222"/>
      <c r="QWN216" s="221"/>
      <c r="QWO216" s="220"/>
      <c r="QWP216" s="219"/>
      <c r="QWQ216" s="223"/>
      <c r="QWR216" s="219"/>
      <c r="QWS216" s="219"/>
      <c r="QWT216" s="222"/>
      <c r="QWU216" s="221"/>
      <c r="QWV216" s="220"/>
      <c r="QWW216" s="219"/>
      <c r="QWX216" s="223"/>
      <c r="QWY216" s="219"/>
      <c r="QWZ216" s="219"/>
      <c r="QXA216" s="222"/>
      <c r="QXB216" s="221"/>
      <c r="QXC216" s="220"/>
      <c r="QXD216" s="219"/>
      <c r="QXE216" s="223"/>
      <c r="QXF216" s="219"/>
      <c r="QXG216" s="219"/>
      <c r="QXH216" s="222"/>
      <c r="QXI216" s="221"/>
      <c r="QXJ216" s="220"/>
      <c r="QXK216" s="219"/>
      <c r="QXL216" s="223"/>
      <c r="QXM216" s="219"/>
      <c r="QXN216" s="219"/>
      <c r="QXO216" s="222"/>
      <c r="QXP216" s="221"/>
      <c r="QXQ216" s="220"/>
      <c r="QXR216" s="219"/>
      <c r="QXS216" s="223"/>
      <c r="QXT216" s="219"/>
      <c r="QXU216" s="219"/>
      <c r="QXV216" s="222"/>
      <c r="QXW216" s="221"/>
      <c r="QXX216" s="220"/>
      <c r="QXY216" s="219"/>
      <c r="QXZ216" s="223"/>
      <c r="QYA216" s="219"/>
      <c r="QYB216" s="219"/>
      <c r="QYC216" s="222"/>
      <c r="QYD216" s="221"/>
      <c r="QYE216" s="220"/>
      <c r="QYF216" s="219"/>
      <c r="QYG216" s="223"/>
      <c r="QYH216" s="219"/>
      <c r="QYI216" s="219"/>
      <c r="QYJ216" s="222"/>
      <c r="QYK216" s="221"/>
      <c r="QYL216" s="220"/>
      <c r="QYM216" s="219"/>
      <c r="QYN216" s="223"/>
      <c r="QYO216" s="219"/>
      <c r="QYP216" s="219"/>
      <c r="QYQ216" s="222"/>
      <c r="QYR216" s="221"/>
      <c r="QYS216" s="220"/>
      <c r="QYT216" s="219"/>
      <c r="QYU216" s="223"/>
      <c r="QYV216" s="219"/>
      <c r="QYW216" s="219"/>
      <c r="QYX216" s="222"/>
      <c r="QYY216" s="221"/>
      <c r="QYZ216" s="220"/>
      <c r="QZA216" s="219"/>
      <c r="QZB216" s="223"/>
      <c r="QZC216" s="219"/>
      <c r="QZD216" s="219"/>
      <c r="QZE216" s="222"/>
      <c r="QZF216" s="221"/>
      <c r="QZG216" s="220"/>
      <c r="QZH216" s="219"/>
      <c r="QZI216" s="223"/>
      <c r="QZJ216" s="219"/>
      <c r="QZK216" s="219"/>
      <c r="QZL216" s="222"/>
      <c r="QZM216" s="221"/>
      <c r="QZN216" s="220"/>
      <c r="QZO216" s="219"/>
      <c r="QZP216" s="223"/>
      <c r="QZQ216" s="219"/>
      <c r="QZR216" s="219"/>
      <c r="QZS216" s="222"/>
      <c r="QZT216" s="221"/>
      <c r="QZU216" s="220"/>
      <c r="QZV216" s="219"/>
      <c r="QZW216" s="223"/>
      <c r="QZX216" s="219"/>
      <c r="QZY216" s="219"/>
      <c r="QZZ216" s="222"/>
      <c r="RAA216" s="221"/>
      <c r="RAB216" s="220"/>
      <c r="RAC216" s="219"/>
      <c r="RAD216" s="223"/>
      <c r="RAE216" s="219"/>
      <c r="RAF216" s="219"/>
      <c r="RAG216" s="222"/>
      <c r="RAH216" s="221"/>
      <c r="RAI216" s="220"/>
      <c r="RAJ216" s="219"/>
      <c r="RAK216" s="223"/>
      <c r="RAL216" s="219"/>
      <c r="RAM216" s="219"/>
      <c r="RAN216" s="222"/>
      <c r="RAO216" s="221"/>
      <c r="RAP216" s="220"/>
      <c r="RAQ216" s="219"/>
      <c r="RAR216" s="223"/>
      <c r="RAS216" s="219"/>
      <c r="RAT216" s="219"/>
      <c r="RAU216" s="222"/>
      <c r="RAV216" s="221"/>
      <c r="RAW216" s="220"/>
      <c r="RAX216" s="219"/>
      <c r="RAY216" s="223"/>
      <c r="RAZ216" s="219"/>
      <c r="RBA216" s="219"/>
      <c r="RBB216" s="222"/>
      <c r="RBC216" s="221"/>
      <c r="RBD216" s="220"/>
      <c r="RBE216" s="219"/>
      <c r="RBF216" s="223"/>
      <c r="RBG216" s="219"/>
      <c r="RBH216" s="219"/>
      <c r="RBI216" s="222"/>
      <c r="RBJ216" s="221"/>
      <c r="RBK216" s="220"/>
      <c r="RBL216" s="219"/>
      <c r="RBM216" s="223"/>
      <c r="RBN216" s="219"/>
      <c r="RBO216" s="219"/>
      <c r="RBP216" s="222"/>
      <c r="RBQ216" s="221"/>
      <c r="RBR216" s="220"/>
      <c r="RBS216" s="219"/>
      <c r="RBT216" s="223"/>
      <c r="RBU216" s="219"/>
      <c r="RBV216" s="219"/>
      <c r="RBW216" s="222"/>
      <c r="RBX216" s="221"/>
      <c r="RBY216" s="220"/>
      <c r="RBZ216" s="219"/>
      <c r="RCA216" s="223"/>
      <c r="RCB216" s="219"/>
      <c r="RCC216" s="219"/>
      <c r="RCD216" s="222"/>
      <c r="RCE216" s="221"/>
      <c r="RCF216" s="220"/>
      <c r="RCG216" s="219"/>
      <c r="RCH216" s="223"/>
      <c r="RCI216" s="219"/>
      <c r="RCJ216" s="219"/>
      <c r="RCK216" s="222"/>
      <c r="RCL216" s="221"/>
      <c r="RCM216" s="220"/>
      <c r="RCN216" s="219"/>
      <c r="RCO216" s="223"/>
      <c r="RCP216" s="219"/>
      <c r="RCQ216" s="219"/>
      <c r="RCR216" s="222"/>
      <c r="RCS216" s="221"/>
      <c r="RCT216" s="220"/>
      <c r="RCU216" s="219"/>
      <c r="RCV216" s="223"/>
      <c r="RCW216" s="219"/>
      <c r="RCX216" s="219"/>
      <c r="RCY216" s="222"/>
      <c r="RCZ216" s="221"/>
      <c r="RDA216" s="220"/>
      <c r="RDB216" s="219"/>
      <c r="RDC216" s="223"/>
      <c r="RDD216" s="219"/>
      <c r="RDE216" s="219"/>
      <c r="RDF216" s="222"/>
      <c r="RDG216" s="221"/>
      <c r="RDH216" s="220"/>
      <c r="RDI216" s="219"/>
      <c r="RDJ216" s="223"/>
      <c r="RDK216" s="219"/>
      <c r="RDL216" s="219"/>
      <c r="RDM216" s="222"/>
      <c r="RDN216" s="221"/>
      <c r="RDO216" s="220"/>
      <c r="RDP216" s="219"/>
      <c r="RDQ216" s="223"/>
      <c r="RDR216" s="219"/>
      <c r="RDS216" s="219"/>
      <c r="RDT216" s="222"/>
      <c r="RDU216" s="221"/>
      <c r="RDV216" s="220"/>
      <c r="RDW216" s="219"/>
      <c r="RDX216" s="223"/>
      <c r="RDY216" s="219"/>
      <c r="RDZ216" s="219"/>
      <c r="REA216" s="222"/>
      <c r="REB216" s="221"/>
      <c r="REC216" s="220"/>
      <c r="RED216" s="219"/>
      <c r="REE216" s="223"/>
      <c r="REF216" s="219"/>
      <c r="REG216" s="219"/>
      <c r="REH216" s="222"/>
      <c r="REI216" s="221"/>
      <c r="REJ216" s="220"/>
      <c r="REK216" s="219"/>
      <c r="REL216" s="223"/>
      <c r="REM216" s="219"/>
      <c r="REN216" s="219"/>
      <c r="REO216" s="222"/>
      <c r="REP216" s="221"/>
      <c r="REQ216" s="220"/>
      <c r="RER216" s="219"/>
      <c r="RES216" s="223"/>
      <c r="RET216" s="219"/>
      <c r="REU216" s="219"/>
      <c r="REV216" s="222"/>
      <c r="REW216" s="221"/>
      <c r="REX216" s="220"/>
      <c r="REY216" s="219"/>
      <c r="REZ216" s="223"/>
      <c r="RFA216" s="219"/>
      <c r="RFB216" s="219"/>
      <c r="RFC216" s="222"/>
      <c r="RFD216" s="221"/>
      <c r="RFE216" s="220"/>
      <c r="RFF216" s="219"/>
      <c r="RFG216" s="223"/>
      <c r="RFH216" s="219"/>
      <c r="RFI216" s="219"/>
      <c r="RFJ216" s="222"/>
      <c r="RFK216" s="221"/>
      <c r="RFL216" s="220"/>
      <c r="RFM216" s="219"/>
      <c r="RFN216" s="223"/>
      <c r="RFO216" s="219"/>
      <c r="RFP216" s="219"/>
      <c r="RFQ216" s="222"/>
      <c r="RFR216" s="221"/>
      <c r="RFS216" s="220"/>
      <c r="RFT216" s="219"/>
      <c r="RFU216" s="223"/>
      <c r="RFV216" s="219"/>
      <c r="RFW216" s="219"/>
      <c r="RFX216" s="222"/>
      <c r="RFY216" s="221"/>
      <c r="RFZ216" s="220"/>
      <c r="RGA216" s="219"/>
      <c r="RGB216" s="223"/>
      <c r="RGC216" s="219"/>
      <c r="RGD216" s="219"/>
      <c r="RGE216" s="222"/>
      <c r="RGF216" s="221"/>
      <c r="RGG216" s="220"/>
      <c r="RGH216" s="219"/>
      <c r="RGI216" s="223"/>
      <c r="RGJ216" s="219"/>
      <c r="RGK216" s="219"/>
      <c r="RGL216" s="222"/>
      <c r="RGM216" s="221"/>
      <c r="RGN216" s="220"/>
      <c r="RGO216" s="219"/>
      <c r="RGP216" s="223"/>
      <c r="RGQ216" s="219"/>
      <c r="RGR216" s="219"/>
      <c r="RGS216" s="222"/>
      <c r="RGT216" s="221"/>
      <c r="RGU216" s="220"/>
      <c r="RGV216" s="219"/>
      <c r="RGW216" s="223"/>
      <c r="RGX216" s="219"/>
      <c r="RGY216" s="219"/>
      <c r="RGZ216" s="222"/>
      <c r="RHA216" s="221"/>
      <c r="RHB216" s="220"/>
      <c r="RHC216" s="219"/>
      <c r="RHD216" s="223"/>
      <c r="RHE216" s="219"/>
      <c r="RHF216" s="219"/>
      <c r="RHG216" s="222"/>
      <c r="RHH216" s="221"/>
      <c r="RHI216" s="220"/>
      <c r="RHJ216" s="219"/>
      <c r="RHK216" s="223"/>
      <c r="RHL216" s="219"/>
      <c r="RHM216" s="219"/>
      <c r="RHN216" s="222"/>
      <c r="RHO216" s="221"/>
      <c r="RHP216" s="220"/>
      <c r="RHQ216" s="219"/>
      <c r="RHR216" s="223"/>
      <c r="RHS216" s="219"/>
      <c r="RHT216" s="219"/>
      <c r="RHU216" s="222"/>
      <c r="RHV216" s="221"/>
      <c r="RHW216" s="220"/>
      <c r="RHX216" s="219"/>
      <c r="RHY216" s="223"/>
      <c r="RHZ216" s="219"/>
      <c r="RIA216" s="219"/>
      <c r="RIB216" s="222"/>
      <c r="RIC216" s="221"/>
      <c r="RID216" s="220"/>
      <c r="RIE216" s="219"/>
      <c r="RIF216" s="223"/>
      <c r="RIG216" s="219"/>
      <c r="RIH216" s="219"/>
      <c r="RII216" s="222"/>
      <c r="RIJ216" s="221"/>
      <c r="RIK216" s="220"/>
      <c r="RIL216" s="219"/>
      <c r="RIM216" s="223"/>
      <c r="RIN216" s="219"/>
      <c r="RIO216" s="219"/>
      <c r="RIP216" s="222"/>
      <c r="RIQ216" s="221"/>
      <c r="RIR216" s="220"/>
      <c r="RIS216" s="219"/>
      <c r="RIT216" s="223"/>
      <c r="RIU216" s="219"/>
      <c r="RIV216" s="219"/>
      <c r="RIW216" s="222"/>
      <c r="RIX216" s="221"/>
      <c r="RIY216" s="220"/>
      <c r="RIZ216" s="219"/>
      <c r="RJA216" s="223"/>
      <c r="RJB216" s="219"/>
      <c r="RJC216" s="219"/>
      <c r="RJD216" s="222"/>
      <c r="RJE216" s="221"/>
      <c r="RJF216" s="220"/>
      <c r="RJG216" s="219"/>
      <c r="RJH216" s="223"/>
      <c r="RJI216" s="219"/>
      <c r="RJJ216" s="219"/>
      <c r="RJK216" s="222"/>
      <c r="RJL216" s="221"/>
      <c r="RJM216" s="220"/>
      <c r="RJN216" s="219"/>
      <c r="RJO216" s="223"/>
      <c r="RJP216" s="219"/>
      <c r="RJQ216" s="219"/>
      <c r="RJR216" s="222"/>
      <c r="RJS216" s="221"/>
      <c r="RJT216" s="220"/>
      <c r="RJU216" s="219"/>
      <c r="RJV216" s="223"/>
      <c r="RJW216" s="219"/>
      <c r="RJX216" s="219"/>
      <c r="RJY216" s="222"/>
      <c r="RJZ216" s="221"/>
      <c r="RKA216" s="220"/>
      <c r="RKB216" s="219"/>
      <c r="RKC216" s="223"/>
      <c r="RKD216" s="219"/>
      <c r="RKE216" s="219"/>
      <c r="RKF216" s="222"/>
      <c r="RKG216" s="221"/>
      <c r="RKH216" s="220"/>
      <c r="RKI216" s="219"/>
      <c r="RKJ216" s="223"/>
      <c r="RKK216" s="219"/>
      <c r="RKL216" s="219"/>
      <c r="RKM216" s="222"/>
      <c r="RKN216" s="221"/>
      <c r="RKO216" s="220"/>
      <c r="RKP216" s="219"/>
      <c r="RKQ216" s="223"/>
      <c r="RKR216" s="219"/>
      <c r="RKS216" s="219"/>
      <c r="RKT216" s="222"/>
      <c r="RKU216" s="221"/>
      <c r="RKV216" s="220"/>
      <c r="RKW216" s="219"/>
      <c r="RKX216" s="223"/>
      <c r="RKY216" s="219"/>
      <c r="RKZ216" s="219"/>
      <c r="RLA216" s="222"/>
      <c r="RLB216" s="221"/>
      <c r="RLC216" s="220"/>
      <c r="RLD216" s="219"/>
      <c r="RLE216" s="223"/>
      <c r="RLF216" s="219"/>
      <c r="RLG216" s="219"/>
      <c r="RLH216" s="222"/>
      <c r="RLI216" s="221"/>
      <c r="RLJ216" s="220"/>
      <c r="RLK216" s="219"/>
      <c r="RLL216" s="223"/>
      <c r="RLM216" s="219"/>
      <c r="RLN216" s="219"/>
      <c r="RLO216" s="222"/>
      <c r="RLP216" s="221"/>
      <c r="RLQ216" s="220"/>
      <c r="RLR216" s="219"/>
      <c r="RLS216" s="223"/>
      <c r="RLT216" s="219"/>
      <c r="RLU216" s="219"/>
      <c r="RLV216" s="222"/>
      <c r="RLW216" s="221"/>
      <c r="RLX216" s="220"/>
      <c r="RLY216" s="219"/>
      <c r="RLZ216" s="223"/>
      <c r="RMA216" s="219"/>
      <c r="RMB216" s="219"/>
      <c r="RMC216" s="222"/>
      <c r="RMD216" s="221"/>
      <c r="RME216" s="220"/>
      <c r="RMF216" s="219"/>
      <c r="RMG216" s="223"/>
      <c r="RMH216" s="219"/>
      <c r="RMI216" s="219"/>
      <c r="RMJ216" s="222"/>
      <c r="RMK216" s="221"/>
      <c r="RML216" s="220"/>
      <c r="RMM216" s="219"/>
      <c r="RMN216" s="223"/>
      <c r="RMO216" s="219"/>
      <c r="RMP216" s="219"/>
      <c r="RMQ216" s="222"/>
      <c r="RMR216" s="221"/>
      <c r="RMS216" s="220"/>
      <c r="RMT216" s="219"/>
      <c r="RMU216" s="223"/>
      <c r="RMV216" s="219"/>
      <c r="RMW216" s="219"/>
      <c r="RMX216" s="222"/>
      <c r="RMY216" s="221"/>
      <c r="RMZ216" s="220"/>
      <c r="RNA216" s="219"/>
      <c r="RNB216" s="223"/>
      <c r="RNC216" s="219"/>
      <c r="RND216" s="219"/>
      <c r="RNE216" s="222"/>
      <c r="RNF216" s="221"/>
      <c r="RNG216" s="220"/>
      <c r="RNH216" s="219"/>
      <c r="RNI216" s="223"/>
      <c r="RNJ216" s="219"/>
      <c r="RNK216" s="219"/>
      <c r="RNL216" s="222"/>
      <c r="RNM216" s="221"/>
      <c r="RNN216" s="220"/>
      <c r="RNO216" s="219"/>
      <c r="RNP216" s="223"/>
      <c r="RNQ216" s="219"/>
      <c r="RNR216" s="219"/>
      <c r="RNS216" s="222"/>
      <c r="RNT216" s="221"/>
      <c r="RNU216" s="220"/>
      <c r="RNV216" s="219"/>
      <c r="RNW216" s="223"/>
      <c r="RNX216" s="219"/>
      <c r="RNY216" s="219"/>
      <c r="RNZ216" s="222"/>
      <c r="ROA216" s="221"/>
      <c r="ROB216" s="220"/>
      <c r="ROC216" s="219"/>
      <c r="ROD216" s="223"/>
      <c r="ROE216" s="219"/>
      <c r="ROF216" s="219"/>
      <c r="ROG216" s="222"/>
      <c r="ROH216" s="221"/>
      <c r="ROI216" s="220"/>
      <c r="ROJ216" s="219"/>
      <c r="ROK216" s="223"/>
      <c r="ROL216" s="219"/>
      <c r="ROM216" s="219"/>
      <c r="RON216" s="222"/>
      <c r="ROO216" s="221"/>
      <c r="ROP216" s="220"/>
      <c r="ROQ216" s="219"/>
      <c r="ROR216" s="223"/>
      <c r="ROS216" s="219"/>
      <c r="ROT216" s="219"/>
      <c r="ROU216" s="222"/>
      <c r="ROV216" s="221"/>
      <c r="ROW216" s="220"/>
      <c r="ROX216" s="219"/>
      <c r="ROY216" s="223"/>
      <c r="ROZ216" s="219"/>
      <c r="RPA216" s="219"/>
      <c r="RPB216" s="222"/>
      <c r="RPC216" s="221"/>
      <c r="RPD216" s="220"/>
      <c r="RPE216" s="219"/>
      <c r="RPF216" s="223"/>
      <c r="RPG216" s="219"/>
      <c r="RPH216" s="219"/>
      <c r="RPI216" s="222"/>
      <c r="RPJ216" s="221"/>
      <c r="RPK216" s="220"/>
      <c r="RPL216" s="219"/>
      <c r="RPM216" s="223"/>
      <c r="RPN216" s="219"/>
      <c r="RPO216" s="219"/>
      <c r="RPP216" s="222"/>
      <c r="RPQ216" s="221"/>
      <c r="RPR216" s="220"/>
      <c r="RPS216" s="219"/>
      <c r="RPT216" s="223"/>
      <c r="RPU216" s="219"/>
      <c r="RPV216" s="219"/>
      <c r="RPW216" s="222"/>
      <c r="RPX216" s="221"/>
      <c r="RPY216" s="220"/>
      <c r="RPZ216" s="219"/>
      <c r="RQA216" s="223"/>
      <c r="RQB216" s="219"/>
      <c r="RQC216" s="219"/>
      <c r="RQD216" s="222"/>
      <c r="RQE216" s="221"/>
      <c r="RQF216" s="220"/>
      <c r="RQG216" s="219"/>
      <c r="RQH216" s="223"/>
      <c r="RQI216" s="219"/>
      <c r="RQJ216" s="219"/>
      <c r="RQK216" s="222"/>
      <c r="RQL216" s="221"/>
      <c r="RQM216" s="220"/>
      <c r="RQN216" s="219"/>
      <c r="RQO216" s="223"/>
      <c r="RQP216" s="219"/>
      <c r="RQQ216" s="219"/>
      <c r="RQR216" s="222"/>
      <c r="RQS216" s="221"/>
      <c r="RQT216" s="220"/>
      <c r="RQU216" s="219"/>
      <c r="RQV216" s="223"/>
      <c r="RQW216" s="219"/>
      <c r="RQX216" s="219"/>
      <c r="RQY216" s="222"/>
      <c r="RQZ216" s="221"/>
      <c r="RRA216" s="220"/>
      <c r="RRB216" s="219"/>
      <c r="RRC216" s="223"/>
      <c r="RRD216" s="219"/>
      <c r="RRE216" s="219"/>
      <c r="RRF216" s="222"/>
      <c r="RRG216" s="221"/>
      <c r="RRH216" s="220"/>
      <c r="RRI216" s="219"/>
      <c r="RRJ216" s="223"/>
      <c r="RRK216" s="219"/>
      <c r="RRL216" s="219"/>
      <c r="RRM216" s="222"/>
      <c r="RRN216" s="221"/>
      <c r="RRO216" s="220"/>
      <c r="RRP216" s="219"/>
      <c r="RRQ216" s="223"/>
      <c r="RRR216" s="219"/>
      <c r="RRS216" s="219"/>
      <c r="RRT216" s="222"/>
      <c r="RRU216" s="221"/>
      <c r="RRV216" s="220"/>
      <c r="RRW216" s="219"/>
      <c r="RRX216" s="223"/>
      <c r="RRY216" s="219"/>
      <c r="RRZ216" s="219"/>
      <c r="RSA216" s="222"/>
      <c r="RSB216" s="221"/>
      <c r="RSC216" s="220"/>
      <c r="RSD216" s="219"/>
      <c r="RSE216" s="223"/>
      <c r="RSF216" s="219"/>
      <c r="RSG216" s="219"/>
      <c r="RSH216" s="222"/>
      <c r="RSI216" s="221"/>
      <c r="RSJ216" s="220"/>
      <c r="RSK216" s="219"/>
      <c r="RSL216" s="223"/>
      <c r="RSM216" s="219"/>
      <c r="RSN216" s="219"/>
      <c r="RSO216" s="222"/>
      <c r="RSP216" s="221"/>
      <c r="RSQ216" s="220"/>
      <c r="RSR216" s="219"/>
      <c r="RSS216" s="223"/>
      <c r="RST216" s="219"/>
      <c r="RSU216" s="219"/>
      <c r="RSV216" s="222"/>
      <c r="RSW216" s="221"/>
      <c r="RSX216" s="220"/>
      <c r="RSY216" s="219"/>
      <c r="RSZ216" s="223"/>
      <c r="RTA216" s="219"/>
      <c r="RTB216" s="219"/>
      <c r="RTC216" s="222"/>
      <c r="RTD216" s="221"/>
      <c r="RTE216" s="220"/>
      <c r="RTF216" s="219"/>
      <c r="RTG216" s="223"/>
      <c r="RTH216" s="219"/>
      <c r="RTI216" s="219"/>
      <c r="RTJ216" s="222"/>
      <c r="RTK216" s="221"/>
      <c r="RTL216" s="220"/>
      <c r="RTM216" s="219"/>
      <c r="RTN216" s="223"/>
      <c r="RTO216" s="219"/>
      <c r="RTP216" s="219"/>
      <c r="RTQ216" s="222"/>
      <c r="RTR216" s="221"/>
      <c r="RTS216" s="220"/>
      <c r="RTT216" s="219"/>
      <c r="RTU216" s="223"/>
      <c r="RTV216" s="219"/>
      <c r="RTW216" s="219"/>
      <c r="RTX216" s="222"/>
      <c r="RTY216" s="221"/>
      <c r="RTZ216" s="220"/>
      <c r="RUA216" s="219"/>
      <c r="RUB216" s="223"/>
      <c r="RUC216" s="219"/>
      <c r="RUD216" s="219"/>
      <c r="RUE216" s="222"/>
      <c r="RUF216" s="221"/>
      <c r="RUG216" s="220"/>
      <c r="RUH216" s="219"/>
      <c r="RUI216" s="223"/>
      <c r="RUJ216" s="219"/>
      <c r="RUK216" s="219"/>
      <c r="RUL216" s="222"/>
      <c r="RUM216" s="221"/>
      <c r="RUN216" s="220"/>
      <c r="RUO216" s="219"/>
      <c r="RUP216" s="223"/>
      <c r="RUQ216" s="219"/>
      <c r="RUR216" s="219"/>
      <c r="RUS216" s="222"/>
      <c r="RUT216" s="221"/>
      <c r="RUU216" s="220"/>
      <c r="RUV216" s="219"/>
      <c r="RUW216" s="223"/>
      <c r="RUX216" s="219"/>
      <c r="RUY216" s="219"/>
      <c r="RUZ216" s="222"/>
      <c r="RVA216" s="221"/>
      <c r="RVB216" s="220"/>
      <c r="RVC216" s="219"/>
      <c r="RVD216" s="223"/>
      <c r="RVE216" s="219"/>
      <c r="RVF216" s="219"/>
      <c r="RVG216" s="222"/>
      <c r="RVH216" s="221"/>
      <c r="RVI216" s="220"/>
      <c r="RVJ216" s="219"/>
      <c r="RVK216" s="223"/>
      <c r="RVL216" s="219"/>
      <c r="RVM216" s="219"/>
      <c r="RVN216" s="222"/>
      <c r="RVO216" s="221"/>
      <c r="RVP216" s="220"/>
      <c r="RVQ216" s="219"/>
      <c r="RVR216" s="223"/>
      <c r="RVS216" s="219"/>
      <c r="RVT216" s="219"/>
      <c r="RVU216" s="222"/>
      <c r="RVV216" s="221"/>
      <c r="RVW216" s="220"/>
      <c r="RVX216" s="219"/>
      <c r="RVY216" s="223"/>
      <c r="RVZ216" s="219"/>
      <c r="RWA216" s="219"/>
      <c r="RWB216" s="222"/>
      <c r="RWC216" s="221"/>
      <c r="RWD216" s="220"/>
      <c r="RWE216" s="219"/>
      <c r="RWF216" s="223"/>
      <c r="RWG216" s="219"/>
      <c r="RWH216" s="219"/>
      <c r="RWI216" s="222"/>
      <c r="RWJ216" s="221"/>
      <c r="RWK216" s="220"/>
      <c r="RWL216" s="219"/>
      <c r="RWM216" s="223"/>
      <c r="RWN216" s="219"/>
      <c r="RWO216" s="219"/>
      <c r="RWP216" s="222"/>
      <c r="RWQ216" s="221"/>
      <c r="RWR216" s="220"/>
      <c r="RWS216" s="219"/>
      <c r="RWT216" s="223"/>
      <c r="RWU216" s="219"/>
      <c r="RWV216" s="219"/>
      <c r="RWW216" s="222"/>
      <c r="RWX216" s="221"/>
      <c r="RWY216" s="220"/>
      <c r="RWZ216" s="219"/>
      <c r="RXA216" s="223"/>
      <c r="RXB216" s="219"/>
      <c r="RXC216" s="219"/>
      <c r="RXD216" s="222"/>
      <c r="RXE216" s="221"/>
      <c r="RXF216" s="220"/>
      <c r="RXG216" s="219"/>
      <c r="RXH216" s="223"/>
      <c r="RXI216" s="219"/>
      <c r="RXJ216" s="219"/>
      <c r="RXK216" s="222"/>
      <c r="RXL216" s="221"/>
      <c r="RXM216" s="220"/>
      <c r="RXN216" s="219"/>
      <c r="RXO216" s="223"/>
      <c r="RXP216" s="219"/>
      <c r="RXQ216" s="219"/>
      <c r="RXR216" s="222"/>
      <c r="RXS216" s="221"/>
      <c r="RXT216" s="220"/>
      <c r="RXU216" s="219"/>
      <c r="RXV216" s="223"/>
      <c r="RXW216" s="219"/>
      <c r="RXX216" s="219"/>
      <c r="RXY216" s="222"/>
      <c r="RXZ216" s="221"/>
      <c r="RYA216" s="220"/>
      <c r="RYB216" s="219"/>
      <c r="RYC216" s="223"/>
      <c r="RYD216" s="219"/>
      <c r="RYE216" s="219"/>
      <c r="RYF216" s="222"/>
      <c r="RYG216" s="221"/>
      <c r="RYH216" s="220"/>
      <c r="RYI216" s="219"/>
      <c r="RYJ216" s="223"/>
      <c r="RYK216" s="219"/>
      <c r="RYL216" s="219"/>
      <c r="RYM216" s="222"/>
      <c r="RYN216" s="221"/>
      <c r="RYO216" s="220"/>
      <c r="RYP216" s="219"/>
      <c r="RYQ216" s="223"/>
      <c r="RYR216" s="219"/>
      <c r="RYS216" s="219"/>
      <c r="RYT216" s="222"/>
      <c r="RYU216" s="221"/>
      <c r="RYV216" s="220"/>
      <c r="RYW216" s="219"/>
      <c r="RYX216" s="223"/>
      <c r="RYY216" s="219"/>
      <c r="RYZ216" s="219"/>
      <c r="RZA216" s="222"/>
      <c r="RZB216" s="221"/>
      <c r="RZC216" s="220"/>
      <c r="RZD216" s="219"/>
      <c r="RZE216" s="223"/>
      <c r="RZF216" s="219"/>
      <c r="RZG216" s="219"/>
      <c r="RZH216" s="222"/>
      <c r="RZI216" s="221"/>
      <c r="RZJ216" s="220"/>
      <c r="RZK216" s="219"/>
      <c r="RZL216" s="223"/>
      <c r="RZM216" s="219"/>
      <c r="RZN216" s="219"/>
      <c r="RZO216" s="222"/>
      <c r="RZP216" s="221"/>
      <c r="RZQ216" s="220"/>
      <c r="RZR216" s="219"/>
      <c r="RZS216" s="223"/>
      <c r="RZT216" s="219"/>
      <c r="RZU216" s="219"/>
      <c r="RZV216" s="222"/>
      <c r="RZW216" s="221"/>
      <c r="RZX216" s="220"/>
      <c r="RZY216" s="219"/>
      <c r="RZZ216" s="223"/>
      <c r="SAA216" s="219"/>
      <c r="SAB216" s="219"/>
      <c r="SAC216" s="222"/>
      <c r="SAD216" s="221"/>
      <c r="SAE216" s="220"/>
      <c r="SAF216" s="219"/>
      <c r="SAG216" s="223"/>
      <c r="SAH216" s="219"/>
      <c r="SAI216" s="219"/>
      <c r="SAJ216" s="222"/>
      <c r="SAK216" s="221"/>
      <c r="SAL216" s="220"/>
      <c r="SAM216" s="219"/>
      <c r="SAN216" s="223"/>
      <c r="SAO216" s="219"/>
      <c r="SAP216" s="219"/>
      <c r="SAQ216" s="222"/>
      <c r="SAR216" s="221"/>
      <c r="SAS216" s="220"/>
      <c r="SAT216" s="219"/>
      <c r="SAU216" s="223"/>
      <c r="SAV216" s="219"/>
      <c r="SAW216" s="219"/>
      <c r="SAX216" s="222"/>
      <c r="SAY216" s="221"/>
      <c r="SAZ216" s="220"/>
      <c r="SBA216" s="219"/>
      <c r="SBB216" s="223"/>
      <c r="SBC216" s="219"/>
      <c r="SBD216" s="219"/>
      <c r="SBE216" s="222"/>
      <c r="SBF216" s="221"/>
      <c r="SBG216" s="220"/>
      <c r="SBH216" s="219"/>
      <c r="SBI216" s="223"/>
      <c r="SBJ216" s="219"/>
      <c r="SBK216" s="219"/>
      <c r="SBL216" s="222"/>
      <c r="SBM216" s="221"/>
      <c r="SBN216" s="220"/>
      <c r="SBO216" s="219"/>
      <c r="SBP216" s="223"/>
      <c r="SBQ216" s="219"/>
      <c r="SBR216" s="219"/>
      <c r="SBS216" s="222"/>
      <c r="SBT216" s="221"/>
      <c r="SBU216" s="220"/>
      <c r="SBV216" s="219"/>
      <c r="SBW216" s="223"/>
      <c r="SBX216" s="219"/>
      <c r="SBY216" s="219"/>
      <c r="SBZ216" s="222"/>
      <c r="SCA216" s="221"/>
      <c r="SCB216" s="220"/>
      <c r="SCC216" s="219"/>
      <c r="SCD216" s="223"/>
      <c r="SCE216" s="219"/>
      <c r="SCF216" s="219"/>
      <c r="SCG216" s="222"/>
      <c r="SCH216" s="221"/>
      <c r="SCI216" s="220"/>
      <c r="SCJ216" s="219"/>
      <c r="SCK216" s="223"/>
      <c r="SCL216" s="219"/>
      <c r="SCM216" s="219"/>
      <c r="SCN216" s="222"/>
      <c r="SCO216" s="221"/>
      <c r="SCP216" s="220"/>
      <c r="SCQ216" s="219"/>
      <c r="SCR216" s="223"/>
      <c r="SCS216" s="219"/>
      <c r="SCT216" s="219"/>
      <c r="SCU216" s="222"/>
      <c r="SCV216" s="221"/>
      <c r="SCW216" s="220"/>
      <c r="SCX216" s="219"/>
      <c r="SCY216" s="223"/>
      <c r="SCZ216" s="219"/>
      <c r="SDA216" s="219"/>
      <c r="SDB216" s="222"/>
      <c r="SDC216" s="221"/>
      <c r="SDD216" s="220"/>
      <c r="SDE216" s="219"/>
      <c r="SDF216" s="223"/>
      <c r="SDG216" s="219"/>
      <c r="SDH216" s="219"/>
      <c r="SDI216" s="222"/>
      <c r="SDJ216" s="221"/>
      <c r="SDK216" s="220"/>
      <c r="SDL216" s="219"/>
      <c r="SDM216" s="223"/>
      <c r="SDN216" s="219"/>
      <c r="SDO216" s="219"/>
      <c r="SDP216" s="222"/>
      <c r="SDQ216" s="221"/>
      <c r="SDR216" s="220"/>
      <c r="SDS216" s="219"/>
      <c r="SDT216" s="223"/>
      <c r="SDU216" s="219"/>
      <c r="SDV216" s="219"/>
      <c r="SDW216" s="222"/>
      <c r="SDX216" s="221"/>
      <c r="SDY216" s="220"/>
      <c r="SDZ216" s="219"/>
      <c r="SEA216" s="223"/>
      <c r="SEB216" s="219"/>
      <c r="SEC216" s="219"/>
      <c r="SED216" s="222"/>
      <c r="SEE216" s="221"/>
      <c r="SEF216" s="220"/>
      <c r="SEG216" s="219"/>
      <c r="SEH216" s="223"/>
      <c r="SEI216" s="219"/>
      <c r="SEJ216" s="219"/>
      <c r="SEK216" s="222"/>
      <c r="SEL216" s="221"/>
      <c r="SEM216" s="220"/>
      <c r="SEN216" s="219"/>
      <c r="SEO216" s="223"/>
      <c r="SEP216" s="219"/>
      <c r="SEQ216" s="219"/>
      <c r="SER216" s="222"/>
      <c r="SES216" s="221"/>
      <c r="SET216" s="220"/>
      <c r="SEU216" s="219"/>
      <c r="SEV216" s="223"/>
      <c r="SEW216" s="219"/>
      <c r="SEX216" s="219"/>
      <c r="SEY216" s="222"/>
      <c r="SEZ216" s="221"/>
      <c r="SFA216" s="220"/>
      <c r="SFB216" s="219"/>
      <c r="SFC216" s="223"/>
      <c r="SFD216" s="219"/>
      <c r="SFE216" s="219"/>
      <c r="SFF216" s="222"/>
      <c r="SFG216" s="221"/>
      <c r="SFH216" s="220"/>
      <c r="SFI216" s="219"/>
      <c r="SFJ216" s="223"/>
      <c r="SFK216" s="219"/>
      <c r="SFL216" s="219"/>
      <c r="SFM216" s="222"/>
      <c r="SFN216" s="221"/>
      <c r="SFO216" s="220"/>
      <c r="SFP216" s="219"/>
      <c r="SFQ216" s="223"/>
      <c r="SFR216" s="219"/>
      <c r="SFS216" s="219"/>
      <c r="SFT216" s="222"/>
      <c r="SFU216" s="221"/>
      <c r="SFV216" s="220"/>
      <c r="SFW216" s="219"/>
      <c r="SFX216" s="223"/>
      <c r="SFY216" s="219"/>
      <c r="SFZ216" s="219"/>
      <c r="SGA216" s="222"/>
      <c r="SGB216" s="221"/>
      <c r="SGC216" s="220"/>
      <c r="SGD216" s="219"/>
      <c r="SGE216" s="223"/>
      <c r="SGF216" s="219"/>
      <c r="SGG216" s="219"/>
      <c r="SGH216" s="222"/>
      <c r="SGI216" s="221"/>
      <c r="SGJ216" s="220"/>
      <c r="SGK216" s="219"/>
      <c r="SGL216" s="223"/>
      <c r="SGM216" s="219"/>
      <c r="SGN216" s="219"/>
      <c r="SGO216" s="222"/>
      <c r="SGP216" s="221"/>
      <c r="SGQ216" s="220"/>
      <c r="SGR216" s="219"/>
      <c r="SGS216" s="223"/>
      <c r="SGT216" s="219"/>
      <c r="SGU216" s="219"/>
      <c r="SGV216" s="222"/>
      <c r="SGW216" s="221"/>
      <c r="SGX216" s="220"/>
      <c r="SGY216" s="219"/>
      <c r="SGZ216" s="223"/>
      <c r="SHA216" s="219"/>
      <c r="SHB216" s="219"/>
      <c r="SHC216" s="222"/>
      <c r="SHD216" s="221"/>
      <c r="SHE216" s="220"/>
      <c r="SHF216" s="219"/>
      <c r="SHG216" s="223"/>
      <c r="SHH216" s="219"/>
      <c r="SHI216" s="219"/>
      <c r="SHJ216" s="222"/>
      <c r="SHK216" s="221"/>
      <c r="SHL216" s="220"/>
      <c r="SHM216" s="219"/>
      <c r="SHN216" s="223"/>
      <c r="SHO216" s="219"/>
      <c r="SHP216" s="219"/>
      <c r="SHQ216" s="222"/>
      <c r="SHR216" s="221"/>
      <c r="SHS216" s="220"/>
      <c r="SHT216" s="219"/>
      <c r="SHU216" s="223"/>
      <c r="SHV216" s="219"/>
      <c r="SHW216" s="219"/>
      <c r="SHX216" s="222"/>
      <c r="SHY216" s="221"/>
      <c r="SHZ216" s="220"/>
      <c r="SIA216" s="219"/>
      <c r="SIB216" s="223"/>
      <c r="SIC216" s="219"/>
      <c r="SID216" s="219"/>
      <c r="SIE216" s="222"/>
      <c r="SIF216" s="221"/>
      <c r="SIG216" s="220"/>
      <c r="SIH216" s="219"/>
      <c r="SII216" s="223"/>
      <c r="SIJ216" s="219"/>
      <c r="SIK216" s="219"/>
      <c r="SIL216" s="222"/>
      <c r="SIM216" s="221"/>
      <c r="SIN216" s="220"/>
      <c r="SIO216" s="219"/>
      <c r="SIP216" s="223"/>
      <c r="SIQ216" s="219"/>
      <c r="SIR216" s="219"/>
      <c r="SIS216" s="222"/>
      <c r="SIT216" s="221"/>
      <c r="SIU216" s="220"/>
      <c r="SIV216" s="219"/>
      <c r="SIW216" s="223"/>
      <c r="SIX216" s="219"/>
      <c r="SIY216" s="219"/>
      <c r="SIZ216" s="222"/>
      <c r="SJA216" s="221"/>
      <c r="SJB216" s="220"/>
      <c r="SJC216" s="219"/>
      <c r="SJD216" s="223"/>
      <c r="SJE216" s="219"/>
      <c r="SJF216" s="219"/>
      <c r="SJG216" s="222"/>
      <c r="SJH216" s="221"/>
      <c r="SJI216" s="220"/>
      <c r="SJJ216" s="219"/>
      <c r="SJK216" s="223"/>
      <c r="SJL216" s="219"/>
      <c r="SJM216" s="219"/>
      <c r="SJN216" s="222"/>
      <c r="SJO216" s="221"/>
      <c r="SJP216" s="220"/>
      <c r="SJQ216" s="219"/>
      <c r="SJR216" s="223"/>
      <c r="SJS216" s="219"/>
      <c r="SJT216" s="219"/>
      <c r="SJU216" s="222"/>
      <c r="SJV216" s="221"/>
      <c r="SJW216" s="220"/>
      <c r="SJX216" s="219"/>
      <c r="SJY216" s="223"/>
      <c r="SJZ216" s="219"/>
      <c r="SKA216" s="219"/>
      <c r="SKB216" s="222"/>
      <c r="SKC216" s="221"/>
      <c r="SKD216" s="220"/>
      <c r="SKE216" s="219"/>
      <c r="SKF216" s="223"/>
      <c r="SKG216" s="219"/>
      <c r="SKH216" s="219"/>
      <c r="SKI216" s="222"/>
      <c r="SKJ216" s="221"/>
      <c r="SKK216" s="220"/>
      <c r="SKL216" s="219"/>
      <c r="SKM216" s="223"/>
      <c r="SKN216" s="219"/>
      <c r="SKO216" s="219"/>
      <c r="SKP216" s="222"/>
      <c r="SKQ216" s="221"/>
      <c r="SKR216" s="220"/>
      <c r="SKS216" s="219"/>
      <c r="SKT216" s="223"/>
      <c r="SKU216" s="219"/>
      <c r="SKV216" s="219"/>
      <c r="SKW216" s="222"/>
      <c r="SKX216" s="221"/>
      <c r="SKY216" s="220"/>
      <c r="SKZ216" s="219"/>
      <c r="SLA216" s="223"/>
      <c r="SLB216" s="219"/>
      <c r="SLC216" s="219"/>
      <c r="SLD216" s="222"/>
      <c r="SLE216" s="221"/>
      <c r="SLF216" s="220"/>
      <c r="SLG216" s="219"/>
      <c r="SLH216" s="223"/>
      <c r="SLI216" s="219"/>
      <c r="SLJ216" s="219"/>
      <c r="SLK216" s="222"/>
      <c r="SLL216" s="221"/>
      <c r="SLM216" s="220"/>
      <c r="SLN216" s="219"/>
      <c r="SLO216" s="223"/>
      <c r="SLP216" s="219"/>
      <c r="SLQ216" s="219"/>
      <c r="SLR216" s="222"/>
      <c r="SLS216" s="221"/>
      <c r="SLT216" s="220"/>
      <c r="SLU216" s="219"/>
      <c r="SLV216" s="223"/>
      <c r="SLW216" s="219"/>
      <c r="SLX216" s="219"/>
      <c r="SLY216" s="222"/>
      <c r="SLZ216" s="221"/>
      <c r="SMA216" s="220"/>
      <c r="SMB216" s="219"/>
      <c r="SMC216" s="223"/>
      <c r="SMD216" s="219"/>
      <c r="SME216" s="219"/>
      <c r="SMF216" s="222"/>
      <c r="SMG216" s="221"/>
      <c r="SMH216" s="220"/>
      <c r="SMI216" s="219"/>
      <c r="SMJ216" s="223"/>
      <c r="SMK216" s="219"/>
      <c r="SML216" s="219"/>
      <c r="SMM216" s="222"/>
      <c r="SMN216" s="221"/>
      <c r="SMO216" s="220"/>
      <c r="SMP216" s="219"/>
      <c r="SMQ216" s="223"/>
      <c r="SMR216" s="219"/>
      <c r="SMS216" s="219"/>
      <c r="SMT216" s="222"/>
      <c r="SMU216" s="221"/>
      <c r="SMV216" s="220"/>
      <c r="SMW216" s="219"/>
      <c r="SMX216" s="223"/>
      <c r="SMY216" s="219"/>
      <c r="SMZ216" s="219"/>
      <c r="SNA216" s="222"/>
      <c r="SNB216" s="221"/>
      <c r="SNC216" s="220"/>
      <c r="SND216" s="219"/>
      <c r="SNE216" s="223"/>
      <c r="SNF216" s="219"/>
      <c r="SNG216" s="219"/>
      <c r="SNH216" s="222"/>
      <c r="SNI216" s="221"/>
      <c r="SNJ216" s="220"/>
      <c r="SNK216" s="219"/>
      <c r="SNL216" s="223"/>
      <c r="SNM216" s="219"/>
      <c r="SNN216" s="219"/>
      <c r="SNO216" s="222"/>
      <c r="SNP216" s="221"/>
      <c r="SNQ216" s="220"/>
      <c r="SNR216" s="219"/>
      <c r="SNS216" s="223"/>
      <c r="SNT216" s="219"/>
      <c r="SNU216" s="219"/>
      <c r="SNV216" s="222"/>
      <c r="SNW216" s="221"/>
      <c r="SNX216" s="220"/>
      <c r="SNY216" s="219"/>
      <c r="SNZ216" s="223"/>
      <c r="SOA216" s="219"/>
      <c r="SOB216" s="219"/>
      <c r="SOC216" s="222"/>
      <c r="SOD216" s="221"/>
      <c r="SOE216" s="220"/>
      <c r="SOF216" s="219"/>
      <c r="SOG216" s="223"/>
      <c r="SOH216" s="219"/>
      <c r="SOI216" s="219"/>
      <c r="SOJ216" s="222"/>
      <c r="SOK216" s="221"/>
      <c r="SOL216" s="220"/>
      <c r="SOM216" s="219"/>
      <c r="SON216" s="223"/>
      <c r="SOO216" s="219"/>
      <c r="SOP216" s="219"/>
      <c r="SOQ216" s="222"/>
      <c r="SOR216" s="221"/>
      <c r="SOS216" s="220"/>
      <c r="SOT216" s="219"/>
      <c r="SOU216" s="223"/>
      <c r="SOV216" s="219"/>
      <c r="SOW216" s="219"/>
      <c r="SOX216" s="222"/>
      <c r="SOY216" s="221"/>
      <c r="SOZ216" s="220"/>
      <c r="SPA216" s="219"/>
      <c r="SPB216" s="223"/>
      <c r="SPC216" s="219"/>
      <c r="SPD216" s="219"/>
      <c r="SPE216" s="222"/>
      <c r="SPF216" s="221"/>
      <c r="SPG216" s="220"/>
      <c r="SPH216" s="219"/>
      <c r="SPI216" s="223"/>
      <c r="SPJ216" s="219"/>
      <c r="SPK216" s="219"/>
      <c r="SPL216" s="222"/>
      <c r="SPM216" s="221"/>
      <c r="SPN216" s="220"/>
      <c r="SPO216" s="219"/>
      <c r="SPP216" s="223"/>
      <c r="SPQ216" s="219"/>
      <c r="SPR216" s="219"/>
      <c r="SPS216" s="222"/>
      <c r="SPT216" s="221"/>
      <c r="SPU216" s="220"/>
      <c r="SPV216" s="219"/>
      <c r="SPW216" s="223"/>
      <c r="SPX216" s="219"/>
      <c r="SPY216" s="219"/>
      <c r="SPZ216" s="222"/>
      <c r="SQA216" s="221"/>
      <c r="SQB216" s="220"/>
      <c r="SQC216" s="219"/>
      <c r="SQD216" s="223"/>
      <c r="SQE216" s="219"/>
      <c r="SQF216" s="219"/>
      <c r="SQG216" s="222"/>
      <c r="SQH216" s="221"/>
      <c r="SQI216" s="220"/>
      <c r="SQJ216" s="219"/>
      <c r="SQK216" s="223"/>
      <c r="SQL216" s="219"/>
      <c r="SQM216" s="219"/>
      <c r="SQN216" s="222"/>
      <c r="SQO216" s="221"/>
      <c r="SQP216" s="220"/>
      <c r="SQQ216" s="219"/>
      <c r="SQR216" s="223"/>
      <c r="SQS216" s="219"/>
      <c r="SQT216" s="219"/>
      <c r="SQU216" s="222"/>
      <c r="SQV216" s="221"/>
      <c r="SQW216" s="220"/>
      <c r="SQX216" s="219"/>
      <c r="SQY216" s="223"/>
      <c r="SQZ216" s="219"/>
      <c r="SRA216" s="219"/>
      <c r="SRB216" s="222"/>
      <c r="SRC216" s="221"/>
      <c r="SRD216" s="220"/>
      <c r="SRE216" s="219"/>
      <c r="SRF216" s="223"/>
      <c r="SRG216" s="219"/>
      <c r="SRH216" s="219"/>
      <c r="SRI216" s="222"/>
      <c r="SRJ216" s="221"/>
      <c r="SRK216" s="220"/>
      <c r="SRL216" s="219"/>
      <c r="SRM216" s="223"/>
      <c r="SRN216" s="219"/>
      <c r="SRO216" s="219"/>
      <c r="SRP216" s="222"/>
      <c r="SRQ216" s="221"/>
      <c r="SRR216" s="220"/>
      <c r="SRS216" s="219"/>
      <c r="SRT216" s="223"/>
      <c r="SRU216" s="219"/>
      <c r="SRV216" s="219"/>
      <c r="SRW216" s="222"/>
      <c r="SRX216" s="221"/>
      <c r="SRY216" s="220"/>
      <c r="SRZ216" s="219"/>
      <c r="SSA216" s="223"/>
      <c r="SSB216" s="219"/>
      <c r="SSC216" s="219"/>
      <c r="SSD216" s="222"/>
      <c r="SSE216" s="221"/>
      <c r="SSF216" s="220"/>
      <c r="SSG216" s="219"/>
      <c r="SSH216" s="223"/>
      <c r="SSI216" s="219"/>
      <c r="SSJ216" s="219"/>
      <c r="SSK216" s="222"/>
      <c r="SSL216" s="221"/>
      <c r="SSM216" s="220"/>
      <c r="SSN216" s="219"/>
      <c r="SSO216" s="223"/>
      <c r="SSP216" s="219"/>
      <c r="SSQ216" s="219"/>
      <c r="SSR216" s="222"/>
      <c r="SSS216" s="221"/>
      <c r="SST216" s="220"/>
      <c r="SSU216" s="219"/>
      <c r="SSV216" s="223"/>
      <c r="SSW216" s="219"/>
      <c r="SSX216" s="219"/>
      <c r="SSY216" s="222"/>
      <c r="SSZ216" s="221"/>
      <c r="STA216" s="220"/>
      <c r="STB216" s="219"/>
      <c r="STC216" s="223"/>
      <c r="STD216" s="219"/>
      <c r="STE216" s="219"/>
      <c r="STF216" s="222"/>
      <c r="STG216" s="221"/>
      <c r="STH216" s="220"/>
      <c r="STI216" s="219"/>
      <c r="STJ216" s="223"/>
      <c r="STK216" s="219"/>
      <c r="STL216" s="219"/>
      <c r="STM216" s="222"/>
      <c r="STN216" s="221"/>
      <c r="STO216" s="220"/>
      <c r="STP216" s="219"/>
      <c r="STQ216" s="223"/>
      <c r="STR216" s="219"/>
      <c r="STS216" s="219"/>
      <c r="STT216" s="222"/>
      <c r="STU216" s="221"/>
      <c r="STV216" s="220"/>
      <c r="STW216" s="219"/>
      <c r="STX216" s="223"/>
      <c r="STY216" s="219"/>
      <c r="STZ216" s="219"/>
      <c r="SUA216" s="222"/>
      <c r="SUB216" s="221"/>
      <c r="SUC216" s="220"/>
      <c r="SUD216" s="219"/>
      <c r="SUE216" s="223"/>
      <c r="SUF216" s="219"/>
      <c r="SUG216" s="219"/>
      <c r="SUH216" s="222"/>
      <c r="SUI216" s="221"/>
      <c r="SUJ216" s="220"/>
      <c r="SUK216" s="219"/>
      <c r="SUL216" s="223"/>
      <c r="SUM216" s="219"/>
      <c r="SUN216" s="219"/>
      <c r="SUO216" s="222"/>
      <c r="SUP216" s="221"/>
      <c r="SUQ216" s="220"/>
      <c r="SUR216" s="219"/>
      <c r="SUS216" s="223"/>
      <c r="SUT216" s="219"/>
      <c r="SUU216" s="219"/>
      <c r="SUV216" s="222"/>
      <c r="SUW216" s="221"/>
      <c r="SUX216" s="220"/>
      <c r="SUY216" s="219"/>
      <c r="SUZ216" s="223"/>
      <c r="SVA216" s="219"/>
      <c r="SVB216" s="219"/>
      <c r="SVC216" s="222"/>
      <c r="SVD216" s="221"/>
      <c r="SVE216" s="220"/>
      <c r="SVF216" s="219"/>
      <c r="SVG216" s="223"/>
      <c r="SVH216" s="219"/>
      <c r="SVI216" s="219"/>
      <c r="SVJ216" s="222"/>
      <c r="SVK216" s="221"/>
      <c r="SVL216" s="220"/>
      <c r="SVM216" s="219"/>
      <c r="SVN216" s="223"/>
      <c r="SVO216" s="219"/>
      <c r="SVP216" s="219"/>
      <c r="SVQ216" s="222"/>
      <c r="SVR216" s="221"/>
      <c r="SVS216" s="220"/>
      <c r="SVT216" s="219"/>
      <c r="SVU216" s="223"/>
      <c r="SVV216" s="219"/>
      <c r="SVW216" s="219"/>
      <c r="SVX216" s="222"/>
      <c r="SVY216" s="221"/>
      <c r="SVZ216" s="220"/>
      <c r="SWA216" s="219"/>
      <c r="SWB216" s="223"/>
      <c r="SWC216" s="219"/>
      <c r="SWD216" s="219"/>
      <c r="SWE216" s="222"/>
      <c r="SWF216" s="221"/>
      <c r="SWG216" s="220"/>
      <c r="SWH216" s="219"/>
      <c r="SWI216" s="223"/>
      <c r="SWJ216" s="219"/>
      <c r="SWK216" s="219"/>
      <c r="SWL216" s="222"/>
      <c r="SWM216" s="221"/>
      <c r="SWN216" s="220"/>
      <c r="SWO216" s="219"/>
      <c r="SWP216" s="223"/>
      <c r="SWQ216" s="219"/>
      <c r="SWR216" s="219"/>
      <c r="SWS216" s="222"/>
      <c r="SWT216" s="221"/>
      <c r="SWU216" s="220"/>
      <c r="SWV216" s="219"/>
      <c r="SWW216" s="223"/>
      <c r="SWX216" s="219"/>
      <c r="SWY216" s="219"/>
      <c r="SWZ216" s="222"/>
      <c r="SXA216" s="221"/>
      <c r="SXB216" s="220"/>
      <c r="SXC216" s="219"/>
      <c r="SXD216" s="223"/>
      <c r="SXE216" s="219"/>
      <c r="SXF216" s="219"/>
      <c r="SXG216" s="222"/>
      <c r="SXH216" s="221"/>
      <c r="SXI216" s="220"/>
      <c r="SXJ216" s="219"/>
      <c r="SXK216" s="223"/>
      <c r="SXL216" s="219"/>
      <c r="SXM216" s="219"/>
      <c r="SXN216" s="222"/>
      <c r="SXO216" s="221"/>
      <c r="SXP216" s="220"/>
      <c r="SXQ216" s="219"/>
      <c r="SXR216" s="223"/>
      <c r="SXS216" s="219"/>
      <c r="SXT216" s="219"/>
      <c r="SXU216" s="222"/>
      <c r="SXV216" s="221"/>
      <c r="SXW216" s="220"/>
      <c r="SXX216" s="219"/>
      <c r="SXY216" s="223"/>
      <c r="SXZ216" s="219"/>
      <c r="SYA216" s="219"/>
      <c r="SYB216" s="222"/>
      <c r="SYC216" s="221"/>
      <c r="SYD216" s="220"/>
      <c r="SYE216" s="219"/>
      <c r="SYF216" s="223"/>
      <c r="SYG216" s="219"/>
      <c r="SYH216" s="219"/>
      <c r="SYI216" s="222"/>
      <c r="SYJ216" s="221"/>
      <c r="SYK216" s="220"/>
      <c r="SYL216" s="219"/>
      <c r="SYM216" s="223"/>
      <c r="SYN216" s="219"/>
      <c r="SYO216" s="219"/>
      <c r="SYP216" s="222"/>
      <c r="SYQ216" s="221"/>
      <c r="SYR216" s="220"/>
      <c r="SYS216" s="219"/>
      <c r="SYT216" s="223"/>
      <c r="SYU216" s="219"/>
      <c r="SYV216" s="219"/>
      <c r="SYW216" s="222"/>
      <c r="SYX216" s="221"/>
      <c r="SYY216" s="220"/>
      <c r="SYZ216" s="219"/>
      <c r="SZA216" s="223"/>
      <c r="SZB216" s="219"/>
      <c r="SZC216" s="219"/>
      <c r="SZD216" s="222"/>
      <c r="SZE216" s="221"/>
      <c r="SZF216" s="220"/>
      <c r="SZG216" s="219"/>
      <c r="SZH216" s="223"/>
      <c r="SZI216" s="219"/>
      <c r="SZJ216" s="219"/>
      <c r="SZK216" s="222"/>
      <c r="SZL216" s="221"/>
      <c r="SZM216" s="220"/>
      <c r="SZN216" s="219"/>
      <c r="SZO216" s="223"/>
      <c r="SZP216" s="219"/>
      <c r="SZQ216" s="219"/>
      <c r="SZR216" s="222"/>
      <c r="SZS216" s="221"/>
      <c r="SZT216" s="220"/>
      <c r="SZU216" s="219"/>
      <c r="SZV216" s="223"/>
      <c r="SZW216" s="219"/>
      <c r="SZX216" s="219"/>
      <c r="SZY216" s="222"/>
      <c r="SZZ216" s="221"/>
      <c r="TAA216" s="220"/>
      <c r="TAB216" s="219"/>
      <c r="TAC216" s="223"/>
      <c r="TAD216" s="219"/>
      <c r="TAE216" s="219"/>
      <c r="TAF216" s="222"/>
      <c r="TAG216" s="221"/>
      <c r="TAH216" s="220"/>
      <c r="TAI216" s="219"/>
      <c r="TAJ216" s="223"/>
      <c r="TAK216" s="219"/>
      <c r="TAL216" s="219"/>
      <c r="TAM216" s="222"/>
      <c r="TAN216" s="221"/>
      <c r="TAO216" s="220"/>
      <c r="TAP216" s="219"/>
      <c r="TAQ216" s="223"/>
      <c r="TAR216" s="219"/>
      <c r="TAS216" s="219"/>
      <c r="TAT216" s="222"/>
      <c r="TAU216" s="221"/>
      <c r="TAV216" s="220"/>
      <c r="TAW216" s="219"/>
      <c r="TAX216" s="223"/>
      <c r="TAY216" s="219"/>
      <c r="TAZ216" s="219"/>
      <c r="TBA216" s="222"/>
      <c r="TBB216" s="221"/>
      <c r="TBC216" s="220"/>
      <c r="TBD216" s="219"/>
      <c r="TBE216" s="223"/>
      <c r="TBF216" s="219"/>
      <c r="TBG216" s="219"/>
      <c r="TBH216" s="222"/>
      <c r="TBI216" s="221"/>
      <c r="TBJ216" s="220"/>
      <c r="TBK216" s="219"/>
      <c r="TBL216" s="223"/>
      <c r="TBM216" s="219"/>
      <c r="TBN216" s="219"/>
      <c r="TBO216" s="222"/>
      <c r="TBP216" s="221"/>
      <c r="TBQ216" s="220"/>
      <c r="TBR216" s="219"/>
      <c r="TBS216" s="223"/>
      <c r="TBT216" s="219"/>
      <c r="TBU216" s="219"/>
      <c r="TBV216" s="222"/>
      <c r="TBW216" s="221"/>
      <c r="TBX216" s="220"/>
      <c r="TBY216" s="219"/>
      <c r="TBZ216" s="223"/>
      <c r="TCA216" s="219"/>
      <c r="TCB216" s="219"/>
      <c r="TCC216" s="222"/>
      <c r="TCD216" s="221"/>
      <c r="TCE216" s="220"/>
      <c r="TCF216" s="219"/>
      <c r="TCG216" s="223"/>
      <c r="TCH216" s="219"/>
      <c r="TCI216" s="219"/>
      <c r="TCJ216" s="222"/>
      <c r="TCK216" s="221"/>
      <c r="TCL216" s="220"/>
      <c r="TCM216" s="219"/>
      <c r="TCN216" s="223"/>
      <c r="TCO216" s="219"/>
      <c r="TCP216" s="219"/>
      <c r="TCQ216" s="222"/>
      <c r="TCR216" s="221"/>
      <c r="TCS216" s="220"/>
      <c r="TCT216" s="219"/>
      <c r="TCU216" s="223"/>
      <c r="TCV216" s="219"/>
      <c r="TCW216" s="219"/>
      <c r="TCX216" s="222"/>
      <c r="TCY216" s="221"/>
      <c r="TCZ216" s="220"/>
      <c r="TDA216" s="219"/>
      <c r="TDB216" s="223"/>
      <c r="TDC216" s="219"/>
      <c r="TDD216" s="219"/>
      <c r="TDE216" s="222"/>
      <c r="TDF216" s="221"/>
      <c r="TDG216" s="220"/>
      <c r="TDH216" s="219"/>
      <c r="TDI216" s="223"/>
      <c r="TDJ216" s="219"/>
      <c r="TDK216" s="219"/>
      <c r="TDL216" s="222"/>
      <c r="TDM216" s="221"/>
      <c r="TDN216" s="220"/>
      <c r="TDO216" s="219"/>
      <c r="TDP216" s="223"/>
      <c r="TDQ216" s="219"/>
      <c r="TDR216" s="219"/>
      <c r="TDS216" s="222"/>
      <c r="TDT216" s="221"/>
      <c r="TDU216" s="220"/>
      <c r="TDV216" s="219"/>
      <c r="TDW216" s="223"/>
      <c r="TDX216" s="219"/>
      <c r="TDY216" s="219"/>
      <c r="TDZ216" s="222"/>
      <c r="TEA216" s="221"/>
      <c r="TEB216" s="220"/>
      <c r="TEC216" s="219"/>
      <c r="TED216" s="223"/>
      <c r="TEE216" s="219"/>
      <c r="TEF216" s="219"/>
      <c r="TEG216" s="222"/>
      <c r="TEH216" s="221"/>
      <c r="TEI216" s="220"/>
      <c r="TEJ216" s="219"/>
      <c r="TEK216" s="223"/>
      <c r="TEL216" s="219"/>
      <c r="TEM216" s="219"/>
      <c r="TEN216" s="222"/>
      <c r="TEO216" s="221"/>
      <c r="TEP216" s="220"/>
      <c r="TEQ216" s="219"/>
      <c r="TER216" s="223"/>
      <c r="TES216" s="219"/>
      <c r="TET216" s="219"/>
      <c r="TEU216" s="222"/>
      <c r="TEV216" s="221"/>
      <c r="TEW216" s="220"/>
      <c r="TEX216" s="219"/>
      <c r="TEY216" s="223"/>
      <c r="TEZ216" s="219"/>
      <c r="TFA216" s="219"/>
      <c r="TFB216" s="222"/>
      <c r="TFC216" s="221"/>
      <c r="TFD216" s="220"/>
      <c r="TFE216" s="219"/>
      <c r="TFF216" s="223"/>
      <c r="TFG216" s="219"/>
      <c r="TFH216" s="219"/>
      <c r="TFI216" s="222"/>
      <c r="TFJ216" s="221"/>
      <c r="TFK216" s="220"/>
      <c r="TFL216" s="219"/>
      <c r="TFM216" s="223"/>
      <c r="TFN216" s="219"/>
      <c r="TFO216" s="219"/>
      <c r="TFP216" s="222"/>
      <c r="TFQ216" s="221"/>
      <c r="TFR216" s="220"/>
      <c r="TFS216" s="219"/>
      <c r="TFT216" s="223"/>
      <c r="TFU216" s="219"/>
      <c r="TFV216" s="219"/>
      <c r="TFW216" s="222"/>
      <c r="TFX216" s="221"/>
      <c r="TFY216" s="220"/>
      <c r="TFZ216" s="219"/>
      <c r="TGA216" s="223"/>
      <c r="TGB216" s="219"/>
      <c r="TGC216" s="219"/>
      <c r="TGD216" s="222"/>
      <c r="TGE216" s="221"/>
      <c r="TGF216" s="220"/>
      <c r="TGG216" s="219"/>
      <c r="TGH216" s="223"/>
      <c r="TGI216" s="219"/>
      <c r="TGJ216" s="219"/>
      <c r="TGK216" s="222"/>
      <c r="TGL216" s="221"/>
      <c r="TGM216" s="220"/>
      <c r="TGN216" s="219"/>
      <c r="TGO216" s="223"/>
      <c r="TGP216" s="219"/>
      <c r="TGQ216" s="219"/>
      <c r="TGR216" s="222"/>
      <c r="TGS216" s="221"/>
      <c r="TGT216" s="220"/>
      <c r="TGU216" s="219"/>
      <c r="TGV216" s="223"/>
      <c r="TGW216" s="219"/>
      <c r="TGX216" s="219"/>
      <c r="TGY216" s="222"/>
      <c r="TGZ216" s="221"/>
      <c r="THA216" s="220"/>
      <c r="THB216" s="219"/>
      <c r="THC216" s="223"/>
      <c r="THD216" s="219"/>
      <c r="THE216" s="219"/>
      <c r="THF216" s="222"/>
      <c r="THG216" s="221"/>
      <c r="THH216" s="220"/>
      <c r="THI216" s="219"/>
      <c r="THJ216" s="223"/>
      <c r="THK216" s="219"/>
      <c r="THL216" s="219"/>
      <c r="THM216" s="222"/>
      <c r="THN216" s="221"/>
      <c r="THO216" s="220"/>
      <c r="THP216" s="219"/>
      <c r="THQ216" s="223"/>
      <c r="THR216" s="219"/>
      <c r="THS216" s="219"/>
      <c r="THT216" s="222"/>
      <c r="THU216" s="221"/>
      <c r="THV216" s="220"/>
      <c r="THW216" s="219"/>
      <c r="THX216" s="223"/>
      <c r="THY216" s="219"/>
      <c r="THZ216" s="219"/>
      <c r="TIA216" s="222"/>
      <c r="TIB216" s="221"/>
      <c r="TIC216" s="220"/>
      <c r="TID216" s="219"/>
      <c r="TIE216" s="223"/>
      <c r="TIF216" s="219"/>
      <c r="TIG216" s="219"/>
      <c r="TIH216" s="222"/>
      <c r="TII216" s="221"/>
      <c r="TIJ216" s="220"/>
      <c r="TIK216" s="219"/>
      <c r="TIL216" s="223"/>
      <c r="TIM216" s="219"/>
      <c r="TIN216" s="219"/>
      <c r="TIO216" s="222"/>
      <c r="TIP216" s="221"/>
      <c r="TIQ216" s="220"/>
      <c r="TIR216" s="219"/>
      <c r="TIS216" s="223"/>
      <c r="TIT216" s="219"/>
      <c r="TIU216" s="219"/>
      <c r="TIV216" s="222"/>
      <c r="TIW216" s="221"/>
      <c r="TIX216" s="220"/>
      <c r="TIY216" s="219"/>
      <c r="TIZ216" s="223"/>
      <c r="TJA216" s="219"/>
      <c r="TJB216" s="219"/>
      <c r="TJC216" s="222"/>
      <c r="TJD216" s="221"/>
      <c r="TJE216" s="220"/>
      <c r="TJF216" s="219"/>
      <c r="TJG216" s="223"/>
      <c r="TJH216" s="219"/>
      <c r="TJI216" s="219"/>
      <c r="TJJ216" s="222"/>
      <c r="TJK216" s="221"/>
      <c r="TJL216" s="220"/>
      <c r="TJM216" s="219"/>
      <c r="TJN216" s="223"/>
      <c r="TJO216" s="219"/>
      <c r="TJP216" s="219"/>
      <c r="TJQ216" s="222"/>
      <c r="TJR216" s="221"/>
      <c r="TJS216" s="220"/>
      <c r="TJT216" s="219"/>
      <c r="TJU216" s="223"/>
      <c r="TJV216" s="219"/>
      <c r="TJW216" s="219"/>
      <c r="TJX216" s="222"/>
      <c r="TJY216" s="221"/>
      <c r="TJZ216" s="220"/>
      <c r="TKA216" s="219"/>
      <c r="TKB216" s="223"/>
      <c r="TKC216" s="219"/>
      <c r="TKD216" s="219"/>
      <c r="TKE216" s="222"/>
      <c r="TKF216" s="221"/>
      <c r="TKG216" s="220"/>
      <c r="TKH216" s="219"/>
      <c r="TKI216" s="223"/>
      <c r="TKJ216" s="219"/>
      <c r="TKK216" s="219"/>
      <c r="TKL216" s="222"/>
      <c r="TKM216" s="221"/>
      <c r="TKN216" s="220"/>
      <c r="TKO216" s="219"/>
      <c r="TKP216" s="223"/>
      <c r="TKQ216" s="219"/>
      <c r="TKR216" s="219"/>
      <c r="TKS216" s="222"/>
      <c r="TKT216" s="221"/>
      <c r="TKU216" s="220"/>
      <c r="TKV216" s="219"/>
      <c r="TKW216" s="223"/>
      <c r="TKX216" s="219"/>
      <c r="TKY216" s="219"/>
      <c r="TKZ216" s="222"/>
      <c r="TLA216" s="221"/>
      <c r="TLB216" s="220"/>
      <c r="TLC216" s="219"/>
      <c r="TLD216" s="223"/>
      <c r="TLE216" s="219"/>
      <c r="TLF216" s="219"/>
      <c r="TLG216" s="222"/>
      <c r="TLH216" s="221"/>
      <c r="TLI216" s="220"/>
      <c r="TLJ216" s="219"/>
      <c r="TLK216" s="223"/>
      <c r="TLL216" s="219"/>
      <c r="TLM216" s="219"/>
      <c r="TLN216" s="222"/>
      <c r="TLO216" s="221"/>
      <c r="TLP216" s="220"/>
      <c r="TLQ216" s="219"/>
      <c r="TLR216" s="223"/>
      <c r="TLS216" s="219"/>
      <c r="TLT216" s="219"/>
      <c r="TLU216" s="222"/>
      <c r="TLV216" s="221"/>
      <c r="TLW216" s="220"/>
      <c r="TLX216" s="219"/>
      <c r="TLY216" s="223"/>
      <c r="TLZ216" s="219"/>
      <c r="TMA216" s="219"/>
      <c r="TMB216" s="222"/>
      <c r="TMC216" s="221"/>
      <c r="TMD216" s="220"/>
      <c r="TME216" s="219"/>
      <c r="TMF216" s="223"/>
      <c r="TMG216" s="219"/>
      <c r="TMH216" s="219"/>
      <c r="TMI216" s="222"/>
      <c r="TMJ216" s="221"/>
      <c r="TMK216" s="220"/>
      <c r="TML216" s="219"/>
      <c r="TMM216" s="223"/>
      <c r="TMN216" s="219"/>
      <c r="TMO216" s="219"/>
      <c r="TMP216" s="222"/>
      <c r="TMQ216" s="221"/>
      <c r="TMR216" s="220"/>
      <c r="TMS216" s="219"/>
      <c r="TMT216" s="223"/>
      <c r="TMU216" s="219"/>
      <c r="TMV216" s="219"/>
      <c r="TMW216" s="222"/>
      <c r="TMX216" s="221"/>
      <c r="TMY216" s="220"/>
      <c r="TMZ216" s="219"/>
      <c r="TNA216" s="223"/>
      <c r="TNB216" s="219"/>
      <c r="TNC216" s="219"/>
      <c r="TND216" s="222"/>
      <c r="TNE216" s="221"/>
      <c r="TNF216" s="220"/>
      <c r="TNG216" s="219"/>
      <c r="TNH216" s="223"/>
      <c r="TNI216" s="219"/>
      <c r="TNJ216" s="219"/>
      <c r="TNK216" s="222"/>
      <c r="TNL216" s="221"/>
      <c r="TNM216" s="220"/>
      <c r="TNN216" s="219"/>
      <c r="TNO216" s="223"/>
      <c r="TNP216" s="219"/>
      <c r="TNQ216" s="219"/>
      <c r="TNR216" s="222"/>
      <c r="TNS216" s="221"/>
      <c r="TNT216" s="220"/>
      <c r="TNU216" s="219"/>
      <c r="TNV216" s="223"/>
      <c r="TNW216" s="219"/>
      <c r="TNX216" s="219"/>
      <c r="TNY216" s="222"/>
      <c r="TNZ216" s="221"/>
      <c r="TOA216" s="220"/>
      <c r="TOB216" s="219"/>
      <c r="TOC216" s="223"/>
      <c r="TOD216" s="219"/>
      <c r="TOE216" s="219"/>
      <c r="TOF216" s="222"/>
      <c r="TOG216" s="221"/>
      <c r="TOH216" s="220"/>
      <c r="TOI216" s="219"/>
      <c r="TOJ216" s="223"/>
      <c r="TOK216" s="219"/>
      <c r="TOL216" s="219"/>
      <c r="TOM216" s="222"/>
      <c r="TON216" s="221"/>
      <c r="TOO216" s="220"/>
      <c r="TOP216" s="219"/>
      <c r="TOQ216" s="223"/>
      <c r="TOR216" s="219"/>
      <c r="TOS216" s="219"/>
      <c r="TOT216" s="222"/>
      <c r="TOU216" s="221"/>
      <c r="TOV216" s="220"/>
      <c r="TOW216" s="219"/>
      <c r="TOX216" s="223"/>
      <c r="TOY216" s="219"/>
      <c r="TOZ216" s="219"/>
      <c r="TPA216" s="222"/>
      <c r="TPB216" s="221"/>
      <c r="TPC216" s="220"/>
      <c r="TPD216" s="219"/>
      <c r="TPE216" s="223"/>
      <c r="TPF216" s="219"/>
      <c r="TPG216" s="219"/>
      <c r="TPH216" s="222"/>
      <c r="TPI216" s="221"/>
      <c r="TPJ216" s="220"/>
      <c r="TPK216" s="219"/>
      <c r="TPL216" s="223"/>
      <c r="TPM216" s="219"/>
      <c r="TPN216" s="219"/>
      <c r="TPO216" s="222"/>
      <c r="TPP216" s="221"/>
      <c r="TPQ216" s="220"/>
      <c r="TPR216" s="219"/>
      <c r="TPS216" s="223"/>
      <c r="TPT216" s="219"/>
      <c r="TPU216" s="219"/>
      <c r="TPV216" s="222"/>
      <c r="TPW216" s="221"/>
      <c r="TPX216" s="220"/>
      <c r="TPY216" s="219"/>
      <c r="TPZ216" s="223"/>
      <c r="TQA216" s="219"/>
      <c r="TQB216" s="219"/>
      <c r="TQC216" s="222"/>
      <c r="TQD216" s="221"/>
      <c r="TQE216" s="220"/>
      <c r="TQF216" s="219"/>
      <c r="TQG216" s="223"/>
      <c r="TQH216" s="219"/>
      <c r="TQI216" s="219"/>
      <c r="TQJ216" s="222"/>
      <c r="TQK216" s="221"/>
      <c r="TQL216" s="220"/>
      <c r="TQM216" s="219"/>
      <c r="TQN216" s="223"/>
      <c r="TQO216" s="219"/>
      <c r="TQP216" s="219"/>
      <c r="TQQ216" s="222"/>
      <c r="TQR216" s="221"/>
      <c r="TQS216" s="220"/>
      <c r="TQT216" s="219"/>
      <c r="TQU216" s="223"/>
      <c r="TQV216" s="219"/>
      <c r="TQW216" s="219"/>
      <c r="TQX216" s="222"/>
      <c r="TQY216" s="221"/>
      <c r="TQZ216" s="220"/>
      <c r="TRA216" s="219"/>
      <c r="TRB216" s="223"/>
      <c r="TRC216" s="219"/>
      <c r="TRD216" s="219"/>
      <c r="TRE216" s="222"/>
      <c r="TRF216" s="221"/>
      <c r="TRG216" s="220"/>
      <c r="TRH216" s="219"/>
      <c r="TRI216" s="223"/>
      <c r="TRJ216" s="219"/>
      <c r="TRK216" s="219"/>
      <c r="TRL216" s="222"/>
      <c r="TRM216" s="221"/>
      <c r="TRN216" s="220"/>
      <c r="TRO216" s="219"/>
      <c r="TRP216" s="223"/>
      <c r="TRQ216" s="219"/>
      <c r="TRR216" s="219"/>
      <c r="TRS216" s="222"/>
      <c r="TRT216" s="221"/>
      <c r="TRU216" s="220"/>
      <c r="TRV216" s="219"/>
      <c r="TRW216" s="223"/>
      <c r="TRX216" s="219"/>
      <c r="TRY216" s="219"/>
      <c r="TRZ216" s="222"/>
      <c r="TSA216" s="221"/>
      <c r="TSB216" s="220"/>
      <c r="TSC216" s="219"/>
      <c r="TSD216" s="223"/>
      <c r="TSE216" s="219"/>
      <c r="TSF216" s="219"/>
      <c r="TSG216" s="222"/>
      <c r="TSH216" s="221"/>
      <c r="TSI216" s="220"/>
      <c r="TSJ216" s="219"/>
      <c r="TSK216" s="223"/>
      <c r="TSL216" s="219"/>
      <c r="TSM216" s="219"/>
      <c r="TSN216" s="222"/>
      <c r="TSO216" s="221"/>
      <c r="TSP216" s="220"/>
      <c r="TSQ216" s="219"/>
      <c r="TSR216" s="223"/>
      <c r="TSS216" s="219"/>
      <c r="TST216" s="219"/>
      <c r="TSU216" s="222"/>
      <c r="TSV216" s="221"/>
      <c r="TSW216" s="220"/>
      <c r="TSX216" s="219"/>
      <c r="TSY216" s="223"/>
      <c r="TSZ216" s="219"/>
      <c r="TTA216" s="219"/>
      <c r="TTB216" s="222"/>
      <c r="TTC216" s="221"/>
      <c r="TTD216" s="220"/>
      <c r="TTE216" s="219"/>
      <c r="TTF216" s="223"/>
      <c r="TTG216" s="219"/>
      <c r="TTH216" s="219"/>
      <c r="TTI216" s="222"/>
      <c r="TTJ216" s="221"/>
      <c r="TTK216" s="220"/>
      <c r="TTL216" s="219"/>
      <c r="TTM216" s="223"/>
      <c r="TTN216" s="219"/>
      <c r="TTO216" s="219"/>
      <c r="TTP216" s="222"/>
      <c r="TTQ216" s="221"/>
      <c r="TTR216" s="220"/>
      <c r="TTS216" s="219"/>
      <c r="TTT216" s="223"/>
      <c r="TTU216" s="219"/>
      <c r="TTV216" s="219"/>
      <c r="TTW216" s="222"/>
      <c r="TTX216" s="221"/>
      <c r="TTY216" s="220"/>
      <c r="TTZ216" s="219"/>
      <c r="TUA216" s="223"/>
      <c r="TUB216" s="219"/>
      <c r="TUC216" s="219"/>
      <c r="TUD216" s="222"/>
      <c r="TUE216" s="221"/>
      <c r="TUF216" s="220"/>
      <c r="TUG216" s="219"/>
      <c r="TUH216" s="223"/>
      <c r="TUI216" s="219"/>
      <c r="TUJ216" s="219"/>
      <c r="TUK216" s="222"/>
      <c r="TUL216" s="221"/>
      <c r="TUM216" s="220"/>
      <c r="TUN216" s="219"/>
      <c r="TUO216" s="223"/>
      <c r="TUP216" s="219"/>
      <c r="TUQ216" s="219"/>
      <c r="TUR216" s="222"/>
      <c r="TUS216" s="221"/>
      <c r="TUT216" s="220"/>
      <c r="TUU216" s="219"/>
      <c r="TUV216" s="223"/>
      <c r="TUW216" s="219"/>
      <c r="TUX216" s="219"/>
      <c r="TUY216" s="222"/>
      <c r="TUZ216" s="221"/>
      <c r="TVA216" s="220"/>
      <c r="TVB216" s="219"/>
      <c r="TVC216" s="223"/>
      <c r="TVD216" s="219"/>
      <c r="TVE216" s="219"/>
      <c r="TVF216" s="222"/>
      <c r="TVG216" s="221"/>
      <c r="TVH216" s="220"/>
      <c r="TVI216" s="219"/>
      <c r="TVJ216" s="223"/>
      <c r="TVK216" s="219"/>
      <c r="TVL216" s="219"/>
      <c r="TVM216" s="222"/>
      <c r="TVN216" s="221"/>
      <c r="TVO216" s="220"/>
      <c r="TVP216" s="219"/>
      <c r="TVQ216" s="223"/>
      <c r="TVR216" s="219"/>
      <c r="TVS216" s="219"/>
      <c r="TVT216" s="222"/>
      <c r="TVU216" s="221"/>
      <c r="TVV216" s="220"/>
      <c r="TVW216" s="219"/>
      <c r="TVX216" s="223"/>
      <c r="TVY216" s="219"/>
      <c r="TVZ216" s="219"/>
      <c r="TWA216" s="222"/>
      <c r="TWB216" s="221"/>
      <c r="TWC216" s="220"/>
      <c r="TWD216" s="219"/>
      <c r="TWE216" s="223"/>
      <c r="TWF216" s="219"/>
      <c r="TWG216" s="219"/>
      <c r="TWH216" s="222"/>
      <c r="TWI216" s="221"/>
      <c r="TWJ216" s="220"/>
      <c r="TWK216" s="219"/>
      <c r="TWL216" s="223"/>
      <c r="TWM216" s="219"/>
      <c r="TWN216" s="219"/>
      <c r="TWO216" s="222"/>
      <c r="TWP216" s="221"/>
      <c r="TWQ216" s="220"/>
      <c r="TWR216" s="219"/>
      <c r="TWS216" s="223"/>
      <c r="TWT216" s="219"/>
      <c r="TWU216" s="219"/>
      <c r="TWV216" s="222"/>
      <c r="TWW216" s="221"/>
      <c r="TWX216" s="220"/>
      <c r="TWY216" s="219"/>
      <c r="TWZ216" s="223"/>
      <c r="TXA216" s="219"/>
      <c r="TXB216" s="219"/>
      <c r="TXC216" s="222"/>
      <c r="TXD216" s="221"/>
      <c r="TXE216" s="220"/>
      <c r="TXF216" s="219"/>
      <c r="TXG216" s="223"/>
      <c r="TXH216" s="219"/>
      <c r="TXI216" s="219"/>
      <c r="TXJ216" s="222"/>
      <c r="TXK216" s="221"/>
      <c r="TXL216" s="220"/>
      <c r="TXM216" s="219"/>
      <c r="TXN216" s="223"/>
      <c r="TXO216" s="219"/>
      <c r="TXP216" s="219"/>
      <c r="TXQ216" s="222"/>
      <c r="TXR216" s="221"/>
      <c r="TXS216" s="220"/>
      <c r="TXT216" s="219"/>
      <c r="TXU216" s="223"/>
      <c r="TXV216" s="219"/>
      <c r="TXW216" s="219"/>
      <c r="TXX216" s="222"/>
      <c r="TXY216" s="221"/>
      <c r="TXZ216" s="220"/>
      <c r="TYA216" s="219"/>
      <c r="TYB216" s="223"/>
      <c r="TYC216" s="219"/>
      <c r="TYD216" s="219"/>
      <c r="TYE216" s="222"/>
      <c r="TYF216" s="221"/>
      <c r="TYG216" s="220"/>
      <c r="TYH216" s="219"/>
      <c r="TYI216" s="223"/>
      <c r="TYJ216" s="219"/>
      <c r="TYK216" s="219"/>
      <c r="TYL216" s="222"/>
      <c r="TYM216" s="221"/>
      <c r="TYN216" s="220"/>
      <c r="TYO216" s="219"/>
      <c r="TYP216" s="223"/>
      <c r="TYQ216" s="219"/>
      <c r="TYR216" s="219"/>
      <c r="TYS216" s="222"/>
      <c r="TYT216" s="221"/>
      <c r="TYU216" s="220"/>
      <c r="TYV216" s="219"/>
      <c r="TYW216" s="223"/>
      <c r="TYX216" s="219"/>
      <c r="TYY216" s="219"/>
      <c r="TYZ216" s="222"/>
      <c r="TZA216" s="221"/>
      <c r="TZB216" s="220"/>
      <c r="TZC216" s="219"/>
      <c r="TZD216" s="223"/>
      <c r="TZE216" s="219"/>
      <c r="TZF216" s="219"/>
      <c r="TZG216" s="222"/>
      <c r="TZH216" s="221"/>
      <c r="TZI216" s="220"/>
      <c r="TZJ216" s="219"/>
      <c r="TZK216" s="223"/>
      <c r="TZL216" s="219"/>
      <c r="TZM216" s="219"/>
      <c r="TZN216" s="222"/>
      <c r="TZO216" s="221"/>
      <c r="TZP216" s="220"/>
      <c r="TZQ216" s="219"/>
      <c r="TZR216" s="223"/>
      <c r="TZS216" s="219"/>
      <c r="TZT216" s="219"/>
      <c r="TZU216" s="222"/>
      <c r="TZV216" s="221"/>
      <c r="TZW216" s="220"/>
      <c r="TZX216" s="219"/>
      <c r="TZY216" s="223"/>
      <c r="TZZ216" s="219"/>
      <c r="UAA216" s="219"/>
      <c r="UAB216" s="222"/>
      <c r="UAC216" s="221"/>
      <c r="UAD216" s="220"/>
      <c r="UAE216" s="219"/>
      <c r="UAF216" s="223"/>
      <c r="UAG216" s="219"/>
      <c r="UAH216" s="219"/>
      <c r="UAI216" s="222"/>
      <c r="UAJ216" s="221"/>
      <c r="UAK216" s="220"/>
      <c r="UAL216" s="219"/>
      <c r="UAM216" s="223"/>
      <c r="UAN216" s="219"/>
      <c r="UAO216" s="219"/>
      <c r="UAP216" s="222"/>
      <c r="UAQ216" s="221"/>
      <c r="UAR216" s="220"/>
      <c r="UAS216" s="219"/>
      <c r="UAT216" s="223"/>
      <c r="UAU216" s="219"/>
      <c r="UAV216" s="219"/>
      <c r="UAW216" s="222"/>
      <c r="UAX216" s="221"/>
      <c r="UAY216" s="220"/>
      <c r="UAZ216" s="219"/>
      <c r="UBA216" s="223"/>
      <c r="UBB216" s="219"/>
      <c r="UBC216" s="219"/>
      <c r="UBD216" s="222"/>
      <c r="UBE216" s="221"/>
      <c r="UBF216" s="220"/>
      <c r="UBG216" s="219"/>
      <c r="UBH216" s="223"/>
      <c r="UBI216" s="219"/>
      <c r="UBJ216" s="219"/>
      <c r="UBK216" s="222"/>
      <c r="UBL216" s="221"/>
      <c r="UBM216" s="220"/>
      <c r="UBN216" s="219"/>
      <c r="UBO216" s="223"/>
      <c r="UBP216" s="219"/>
      <c r="UBQ216" s="219"/>
      <c r="UBR216" s="222"/>
      <c r="UBS216" s="221"/>
      <c r="UBT216" s="220"/>
      <c r="UBU216" s="219"/>
      <c r="UBV216" s="223"/>
      <c r="UBW216" s="219"/>
      <c r="UBX216" s="219"/>
      <c r="UBY216" s="222"/>
      <c r="UBZ216" s="221"/>
      <c r="UCA216" s="220"/>
      <c r="UCB216" s="219"/>
      <c r="UCC216" s="223"/>
      <c r="UCD216" s="219"/>
      <c r="UCE216" s="219"/>
      <c r="UCF216" s="222"/>
      <c r="UCG216" s="221"/>
      <c r="UCH216" s="220"/>
      <c r="UCI216" s="219"/>
      <c r="UCJ216" s="223"/>
      <c r="UCK216" s="219"/>
      <c r="UCL216" s="219"/>
      <c r="UCM216" s="222"/>
      <c r="UCN216" s="221"/>
      <c r="UCO216" s="220"/>
      <c r="UCP216" s="219"/>
      <c r="UCQ216" s="223"/>
      <c r="UCR216" s="219"/>
      <c r="UCS216" s="219"/>
      <c r="UCT216" s="222"/>
      <c r="UCU216" s="221"/>
      <c r="UCV216" s="220"/>
      <c r="UCW216" s="219"/>
      <c r="UCX216" s="223"/>
      <c r="UCY216" s="219"/>
      <c r="UCZ216" s="219"/>
      <c r="UDA216" s="222"/>
      <c r="UDB216" s="221"/>
      <c r="UDC216" s="220"/>
      <c r="UDD216" s="219"/>
      <c r="UDE216" s="223"/>
      <c r="UDF216" s="219"/>
      <c r="UDG216" s="219"/>
      <c r="UDH216" s="222"/>
      <c r="UDI216" s="221"/>
      <c r="UDJ216" s="220"/>
      <c r="UDK216" s="219"/>
      <c r="UDL216" s="223"/>
      <c r="UDM216" s="219"/>
      <c r="UDN216" s="219"/>
      <c r="UDO216" s="222"/>
      <c r="UDP216" s="221"/>
      <c r="UDQ216" s="220"/>
      <c r="UDR216" s="219"/>
      <c r="UDS216" s="223"/>
      <c r="UDT216" s="219"/>
      <c r="UDU216" s="219"/>
      <c r="UDV216" s="222"/>
      <c r="UDW216" s="221"/>
      <c r="UDX216" s="220"/>
      <c r="UDY216" s="219"/>
      <c r="UDZ216" s="223"/>
      <c r="UEA216" s="219"/>
      <c r="UEB216" s="219"/>
      <c r="UEC216" s="222"/>
      <c r="UED216" s="221"/>
      <c r="UEE216" s="220"/>
      <c r="UEF216" s="219"/>
      <c r="UEG216" s="223"/>
      <c r="UEH216" s="219"/>
      <c r="UEI216" s="219"/>
      <c r="UEJ216" s="222"/>
      <c r="UEK216" s="221"/>
      <c r="UEL216" s="220"/>
      <c r="UEM216" s="219"/>
      <c r="UEN216" s="223"/>
      <c r="UEO216" s="219"/>
      <c r="UEP216" s="219"/>
      <c r="UEQ216" s="222"/>
      <c r="UER216" s="221"/>
      <c r="UES216" s="220"/>
      <c r="UET216" s="219"/>
      <c r="UEU216" s="223"/>
      <c r="UEV216" s="219"/>
      <c r="UEW216" s="219"/>
      <c r="UEX216" s="222"/>
      <c r="UEY216" s="221"/>
      <c r="UEZ216" s="220"/>
      <c r="UFA216" s="219"/>
      <c r="UFB216" s="223"/>
      <c r="UFC216" s="219"/>
      <c r="UFD216" s="219"/>
      <c r="UFE216" s="222"/>
      <c r="UFF216" s="221"/>
      <c r="UFG216" s="220"/>
      <c r="UFH216" s="219"/>
      <c r="UFI216" s="223"/>
      <c r="UFJ216" s="219"/>
      <c r="UFK216" s="219"/>
      <c r="UFL216" s="222"/>
      <c r="UFM216" s="221"/>
      <c r="UFN216" s="220"/>
      <c r="UFO216" s="219"/>
      <c r="UFP216" s="223"/>
      <c r="UFQ216" s="219"/>
      <c r="UFR216" s="219"/>
      <c r="UFS216" s="222"/>
      <c r="UFT216" s="221"/>
      <c r="UFU216" s="220"/>
      <c r="UFV216" s="219"/>
      <c r="UFW216" s="223"/>
      <c r="UFX216" s="219"/>
      <c r="UFY216" s="219"/>
      <c r="UFZ216" s="222"/>
      <c r="UGA216" s="221"/>
      <c r="UGB216" s="220"/>
      <c r="UGC216" s="219"/>
      <c r="UGD216" s="223"/>
      <c r="UGE216" s="219"/>
      <c r="UGF216" s="219"/>
      <c r="UGG216" s="222"/>
      <c r="UGH216" s="221"/>
      <c r="UGI216" s="220"/>
      <c r="UGJ216" s="219"/>
      <c r="UGK216" s="223"/>
      <c r="UGL216" s="219"/>
      <c r="UGM216" s="219"/>
      <c r="UGN216" s="222"/>
      <c r="UGO216" s="221"/>
      <c r="UGP216" s="220"/>
      <c r="UGQ216" s="219"/>
      <c r="UGR216" s="223"/>
      <c r="UGS216" s="219"/>
      <c r="UGT216" s="219"/>
      <c r="UGU216" s="222"/>
      <c r="UGV216" s="221"/>
      <c r="UGW216" s="220"/>
      <c r="UGX216" s="219"/>
      <c r="UGY216" s="223"/>
      <c r="UGZ216" s="219"/>
      <c r="UHA216" s="219"/>
      <c r="UHB216" s="222"/>
      <c r="UHC216" s="221"/>
      <c r="UHD216" s="220"/>
      <c r="UHE216" s="219"/>
      <c r="UHF216" s="223"/>
      <c r="UHG216" s="219"/>
      <c r="UHH216" s="219"/>
      <c r="UHI216" s="222"/>
      <c r="UHJ216" s="221"/>
      <c r="UHK216" s="220"/>
      <c r="UHL216" s="219"/>
      <c r="UHM216" s="223"/>
      <c r="UHN216" s="219"/>
      <c r="UHO216" s="219"/>
      <c r="UHP216" s="222"/>
      <c r="UHQ216" s="221"/>
      <c r="UHR216" s="220"/>
      <c r="UHS216" s="219"/>
      <c r="UHT216" s="223"/>
      <c r="UHU216" s="219"/>
      <c r="UHV216" s="219"/>
      <c r="UHW216" s="222"/>
      <c r="UHX216" s="221"/>
      <c r="UHY216" s="220"/>
      <c r="UHZ216" s="219"/>
      <c r="UIA216" s="223"/>
      <c r="UIB216" s="219"/>
      <c r="UIC216" s="219"/>
      <c r="UID216" s="222"/>
      <c r="UIE216" s="221"/>
      <c r="UIF216" s="220"/>
      <c r="UIG216" s="219"/>
      <c r="UIH216" s="223"/>
      <c r="UII216" s="219"/>
      <c r="UIJ216" s="219"/>
      <c r="UIK216" s="222"/>
      <c r="UIL216" s="221"/>
      <c r="UIM216" s="220"/>
      <c r="UIN216" s="219"/>
      <c r="UIO216" s="223"/>
      <c r="UIP216" s="219"/>
      <c r="UIQ216" s="219"/>
      <c r="UIR216" s="222"/>
      <c r="UIS216" s="221"/>
      <c r="UIT216" s="220"/>
      <c r="UIU216" s="219"/>
      <c r="UIV216" s="223"/>
      <c r="UIW216" s="219"/>
      <c r="UIX216" s="219"/>
      <c r="UIY216" s="222"/>
      <c r="UIZ216" s="221"/>
      <c r="UJA216" s="220"/>
      <c r="UJB216" s="219"/>
      <c r="UJC216" s="223"/>
      <c r="UJD216" s="219"/>
      <c r="UJE216" s="219"/>
      <c r="UJF216" s="222"/>
      <c r="UJG216" s="221"/>
      <c r="UJH216" s="220"/>
      <c r="UJI216" s="219"/>
      <c r="UJJ216" s="223"/>
      <c r="UJK216" s="219"/>
      <c r="UJL216" s="219"/>
      <c r="UJM216" s="222"/>
      <c r="UJN216" s="221"/>
      <c r="UJO216" s="220"/>
      <c r="UJP216" s="219"/>
      <c r="UJQ216" s="223"/>
      <c r="UJR216" s="219"/>
      <c r="UJS216" s="219"/>
      <c r="UJT216" s="222"/>
      <c r="UJU216" s="221"/>
      <c r="UJV216" s="220"/>
      <c r="UJW216" s="219"/>
      <c r="UJX216" s="223"/>
      <c r="UJY216" s="219"/>
      <c r="UJZ216" s="219"/>
      <c r="UKA216" s="222"/>
      <c r="UKB216" s="221"/>
      <c r="UKC216" s="220"/>
      <c r="UKD216" s="219"/>
      <c r="UKE216" s="223"/>
      <c r="UKF216" s="219"/>
      <c r="UKG216" s="219"/>
      <c r="UKH216" s="222"/>
      <c r="UKI216" s="221"/>
      <c r="UKJ216" s="220"/>
      <c r="UKK216" s="219"/>
      <c r="UKL216" s="223"/>
      <c r="UKM216" s="219"/>
      <c r="UKN216" s="219"/>
      <c r="UKO216" s="222"/>
      <c r="UKP216" s="221"/>
      <c r="UKQ216" s="220"/>
      <c r="UKR216" s="219"/>
      <c r="UKS216" s="223"/>
      <c r="UKT216" s="219"/>
      <c r="UKU216" s="219"/>
      <c r="UKV216" s="222"/>
      <c r="UKW216" s="221"/>
      <c r="UKX216" s="220"/>
      <c r="UKY216" s="219"/>
      <c r="UKZ216" s="223"/>
      <c r="ULA216" s="219"/>
      <c r="ULB216" s="219"/>
      <c r="ULC216" s="222"/>
      <c r="ULD216" s="221"/>
      <c r="ULE216" s="220"/>
      <c r="ULF216" s="219"/>
      <c r="ULG216" s="223"/>
      <c r="ULH216" s="219"/>
      <c r="ULI216" s="219"/>
      <c r="ULJ216" s="222"/>
      <c r="ULK216" s="221"/>
      <c r="ULL216" s="220"/>
      <c r="ULM216" s="219"/>
      <c r="ULN216" s="223"/>
      <c r="ULO216" s="219"/>
      <c r="ULP216" s="219"/>
      <c r="ULQ216" s="222"/>
      <c r="ULR216" s="221"/>
      <c r="ULS216" s="220"/>
      <c r="ULT216" s="219"/>
      <c r="ULU216" s="223"/>
      <c r="ULV216" s="219"/>
      <c r="ULW216" s="219"/>
      <c r="ULX216" s="222"/>
      <c r="ULY216" s="221"/>
      <c r="ULZ216" s="220"/>
      <c r="UMA216" s="219"/>
      <c r="UMB216" s="223"/>
      <c r="UMC216" s="219"/>
      <c r="UMD216" s="219"/>
      <c r="UME216" s="222"/>
      <c r="UMF216" s="221"/>
      <c r="UMG216" s="220"/>
      <c r="UMH216" s="219"/>
      <c r="UMI216" s="223"/>
      <c r="UMJ216" s="219"/>
      <c r="UMK216" s="219"/>
      <c r="UML216" s="222"/>
      <c r="UMM216" s="221"/>
      <c r="UMN216" s="220"/>
      <c r="UMO216" s="219"/>
      <c r="UMP216" s="223"/>
      <c r="UMQ216" s="219"/>
      <c r="UMR216" s="219"/>
      <c r="UMS216" s="222"/>
      <c r="UMT216" s="221"/>
      <c r="UMU216" s="220"/>
      <c r="UMV216" s="219"/>
      <c r="UMW216" s="223"/>
      <c r="UMX216" s="219"/>
      <c r="UMY216" s="219"/>
      <c r="UMZ216" s="222"/>
      <c r="UNA216" s="221"/>
      <c r="UNB216" s="220"/>
      <c r="UNC216" s="219"/>
      <c r="UND216" s="223"/>
      <c r="UNE216" s="219"/>
      <c r="UNF216" s="219"/>
      <c r="UNG216" s="222"/>
      <c r="UNH216" s="221"/>
      <c r="UNI216" s="220"/>
      <c r="UNJ216" s="219"/>
      <c r="UNK216" s="223"/>
      <c r="UNL216" s="219"/>
      <c r="UNM216" s="219"/>
      <c r="UNN216" s="222"/>
      <c r="UNO216" s="221"/>
      <c r="UNP216" s="220"/>
      <c r="UNQ216" s="219"/>
      <c r="UNR216" s="223"/>
      <c r="UNS216" s="219"/>
      <c r="UNT216" s="219"/>
      <c r="UNU216" s="222"/>
      <c r="UNV216" s="221"/>
      <c r="UNW216" s="220"/>
      <c r="UNX216" s="219"/>
      <c r="UNY216" s="223"/>
      <c r="UNZ216" s="219"/>
      <c r="UOA216" s="219"/>
      <c r="UOB216" s="222"/>
      <c r="UOC216" s="221"/>
      <c r="UOD216" s="220"/>
      <c r="UOE216" s="219"/>
      <c r="UOF216" s="223"/>
      <c r="UOG216" s="219"/>
      <c r="UOH216" s="219"/>
      <c r="UOI216" s="222"/>
      <c r="UOJ216" s="221"/>
      <c r="UOK216" s="220"/>
      <c r="UOL216" s="219"/>
      <c r="UOM216" s="223"/>
      <c r="UON216" s="219"/>
      <c r="UOO216" s="219"/>
      <c r="UOP216" s="222"/>
      <c r="UOQ216" s="221"/>
      <c r="UOR216" s="220"/>
      <c r="UOS216" s="219"/>
      <c r="UOT216" s="223"/>
      <c r="UOU216" s="219"/>
      <c r="UOV216" s="219"/>
      <c r="UOW216" s="222"/>
      <c r="UOX216" s="221"/>
      <c r="UOY216" s="220"/>
      <c r="UOZ216" s="219"/>
      <c r="UPA216" s="223"/>
      <c r="UPB216" s="219"/>
      <c r="UPC216" s="219"/>
      <c r="UPD216" s="222"/>
      <c r="UPE216" s="221"/>
      <c r="UPF216" s="220"/>
      <c r="UPG216" s="219"/>
      <c r="UPH216" s="223"/>
      <c r="UPI216" s="219"/>
      <c r="UPJ216" s="219"/>
      <c r="UPK216" s="222"/>
      <c r="UPL216" s="221"/>
      <c r="UPM216" s="220"/>
      <c r="UPN216" s="219"/>
      <c r="UPO216" s="223"/>
      <c r="UPP216" s="219"/>
      <c r="UPQ216" s="219"/>
      <c r="UPR216" s="222"/>
      <c r="UPS216" s="221"/>
      <c r="UPT216" s="220"/>
      <c r="UPU216" s="219"/>
      <c r="UPV216" s="223"/>
      <c r="UPW216" s="219"/>
      <c r="UPX216" s="219"/>
      <c r="UPY216" s="222"/>
      <c r="UPZ216" s="221"/>
      <c r="UQA216" s="220"/>
      <c r="UQB216" s="219"/>
      <c r="UQC216" s="223"/>
      <c r="UQD216" s="219"/>
      <c r="UQE216" s="219"/>
      <c r="UQF216" s="222"/>
      <c r="UQG216" s="221"/>
      <c r="UQH216" s="220"/>
      <c r="UQI216" s="219"/>
      <c r="UQJ216" s="223"/>
      <c r="UQK216" s="219"/>
      <c r="UQL216" s="219"/>
      <c r="UQM216" s="222"/>
      <c r="UQN216" s="221"/>
      <c r="UQO216" s="220"/>
      <c r="UQP216" s="219"/>
      <c r="UQQ216" s="223"/>
      <c r="UQR216" s="219"/>
      <c r="UQS216" s="219"/>
      <c r="UQT216" s="222"/>
      <c r="UQU216" s="221"/>
      <c r="UQV216" s="220"/>
      <c r="UQW216" s="219"/>
      <c r="UQX216" s="223"/>
      <c r="UQY216" s="219"/>
      <c r="UQZ216" s="219"/>
      <c r="URA216" s="222"/>
      <c r="URB216" s="221"/>
      <c r="URC216" s="220"/>
      <c r="URD216" s="219"/>
      <c r="URE216" s="223"/>
      <c r="URF216" s="219"/>
      <c r="URG216" s="219"/>
      <c r="URH216" s="222"/>
      <c r="URI216" s="221"/>
      <c r="URJ216" s="220"/>
      <c r="URK216" s="219"/>
      <c r="URL216" s="223"/>
      <c r="URM216" s="219"/>
      <c r="URN216" s="219"/>
      <c r="URO216" s="222"/>
      <c r="URP216" s="221"/>
      <c r="URQ216" s="220"/>
      <c r="URR216" s="219"/>
      <c r="URS216" s="223"/>
      <c r="URT216" s="219"/>
      <c r="URU216" s="219"/>
      <c r="URV216" s="222"/>
      <c r="URW216" s="221"/>
      <c r="URX216" s="220"/>
      <c r="URY216" s="219"/>
      <c r="URZ216" s="223"/>
      <c r="USA216" s="219"/>
      <c r="USB216" s="219"/>
      <c r="USC216" s="222"/>
      <c r="USD216" s="221"/>
      <c r="USE216" s="220"/>
      <c r="USF216" s="219"/>
      <c r="USG216" s="223"/>
      <c r="USH216" s="219"/>
      <c r="USI216" s="219"/>
      <c r="USJ216" s="222"/>
      <c r="USK216" s="221"/>
      <c r="USL216" s="220"/>
      <c r="USM216" s="219"/>
      <c r="USN216" s="223"/>
      <c r="USO216" s="219"/>
      <c r="USP216" s="219"/>
      <c r="USQ216" s="222"/>
      <c r="USR216" s="221"/>
      <c r="USS216" s="220"/>
      <c r="UST216" s="219"/>
      <c r="USU216" s="223"/>
      <c r="USV216" s="219"/>
      <c r="USW216" s="219"/>
      <c r="USX216" s="222"/>
      <c r="USY216" s="221"/>
      <c r="USZ216" s="220"/>
      <c r="UTA216" s="219"/>
      <c r="UTB216" s="223"/>
      <c r="UTC216" s="219"/>
      <c r="UTD216" s="219"/>
      <c r="UTE216" s="222"/>
      <c r="UTF216" s="221"/>
      <c r="UTG216" s="220"/>
      <c r="UTH216" s="219"/>
      <c r="UTI216" s="223"/>
      <c r="UTJ216" s="219"/>
      <c r="UTK216" s="219"/>
      <c r="UTL216" s="222"/>
      <c r="UTM216" s="221"/>
      <c r="UTN216" s="220"/>
      <c r="UTO216" s="219"/>
      <c r="UTP216" s="223"/>
      <c r="UTQ216" s="219"/>
      <c r="UTR216" s="219"/>
      <c r="UTS216" s="222"/>
      <c r="UTT216" s="221"/>
      <c r="UTU216" s="220"/>
      <c r="UTV216" s="219"/>
      <c r="UTW216" s="223"/>
      <c r="UTX216" s="219"/>
      <c r="UTY216" s="219"/>
      <c r="UTZ216" s="222"/>
      <c r="UUA216" s="221"/>
      <c r="UUB216" s="220"/>
      <c r="UUC216" s="219"/>
      <c r="UUD216" s="223"/>
      <c r="UUE216" s="219"/>
      <c r="UUF216" s="219"/>
      <c r="UUG216" s="222"/>
      <c r="UUH216" s="221"/>
      <c r="UUI216" s="220"/>
      <c r="UUJ216" s="219"/>
      <c r="UUK216" s="223"/>
      <c r="UUL216" s="219"/>
      <c r="UUM216" s="219"/>
      <c r="UUN216" s="222"/>
      <c r="UUO216" s="221"/>
      <c r="UUP216" s="220"/>
      <c r="UUQ216" s="219"/>
      <c r="UUR216" s="223"/>
      <c r="UUS216" s="219"/>
      <c r="UUT216" s="219"/>
      <c r="UUU216" s="222"/>
      <c r="UUV216" s="221"/>
      <c r="UUW216" s="220"/>
      <c r="UUX216" s="219"/>
      <c r="UUY216" s="223"/>
      <c r="UUZ216" s="219"/>
      <c r="UVA216" s="219"/>
      <c r="UVB216" s="222"/>
      <c r="UVC216" s="221"/>
      <c r="UVD216" s="220"/>
      <c r="UVE216" s="219"/>
      <c r="UVF216" s="223"/>
      <c r="UVG216" s="219"/>
      <c r="UVH216" s="219"/>
      <c r="UVI216" s="222"/>
      <c r="UVJ216" s="221"/>
      <c r="UVK216" s="220"/>
      <c r="UVL216" s="219"/>
      <c r="UVM216" s="223"/>
      <c r="UVN216" s="219"/>
      <c r="UVO216" s="219"/>
      <c r="UVP216" s="222"/>
      <c r="UVQ216" s="221"/>
      <c r="UVR216" s="220"/>
      <c r="UVS216" s="219"/>
      <c r="UVT216" s="223"/>
      <c r="UVU216" s="219"/>
      <c r="UVV216" s="219"/>
      <c r="UVW216" s="222"/>
      <c r="UVX216" s="221"/>
      <c r="UVY216" s="220"/>
      <c r="UVZ216" s="219"/>
      <c r="UWA216" s="223"/>
      <c r="UWB216" s="219"/>
      <c r="UWC216" s="219"/>
      <c r="UWD216" s="222"/>
      <c r="UWE216" s="221"/>
      <c r="UWF216" s="220"/>
      <c r="UWG216" s="219"/>
      <c r="UWH216" s="223"/>
      <c r="UWI216" s="219"/>
      <c r="UWJ216" s="219"/>
      <c r="UWK216" s="222"/>
      <c r="UWL216" s="221"/>
      <c r="UWM216" s="220"/>
      <c r="UWN216" s="219"/>
      <c r="UWO216" s="223"/>
      <c r="UWP216" s="219"/>
      <c r="UWQ216" s="219"/>
      <c r="UWR216" s="222"/>
      <c r="UWS216" s="221"/>
      <c r="UWT216" s="220"/>
      <c r="UWU216" s="219"/>
      <c r="UWV216" s="223"/>
      <c r="UWW216" s="219"/>
      <c r="UWX216" s="219"/>
      <c r="UWY216" s="222"/>
      <c r="UWZ216" s="221"/>
      <c r="UXA216" s="220"/>
      <c r="UXB216" s="219"/>
      <c r="UXC216" s="223"/>
      <c r="UXD216" s="219"/>
      <c r="UXE216" s="219"/>
      <c r="UXF216" s="222"/>
      <c r="UXG216" s="221"/>
      <c r="UXH216" s="220"/>
      <c r="UXI216" s="219"/>
      <c r="UXJ216" s="223"/>
      <c r="UXK216" s="219"/>
      <c r="UXL216" s="219"/>
      <c r="UXM216" s="222"/>
      <c r="UXN216" s="221"/>
      <c r="UXO216" s="220"/>
      <c r="UXP216" s="219"/>
      <c r="UXQ216" s="223"/>
      <c r="UXR216" s="219"/>
      <c r="UXS216" s="219"/>
      <c r="UXT216" s="222"/>
      <c r="UXU216" s="221"/>
      <c r="UXV216" s="220"/>
      <c r="UXW216" s="219"/>
      <c r="UXX216" s="223"/>
      <c r="UXY216" s="219"/>
      <c r="UXZ216" s="219"/>
      <c r="UYA216" s="222"/>
      <c r="UYB216" s="221"/>
      <c r="UYC216" s="220"/>
      <c r="UYD216" s="219"/>
      <c r="UYE216" s="223"/>
      <c r="UYF216" s="219"/>
      <c r="UYG216" s="219"/>
      <c r="UYH216" s="222"/>
      <c r="UYI216" s="221"/>
      <c r="UYJ216" s="220"/>
      <c r="UYK216" s="219"/>
      <c r="UYL216" s="223"/>
      <c r="UYM216" s="219"/>
      <c r="UYN216" s="219"/>
      <c r="UYO216" s="222"/>
      <c r="UYP216" s="221"/>
      <c r="UYQ216" s="220"/>
      <c r="UYR216" s="219"/>
      <c r="UYS216" s="223"/>
      <c r="UYT216" s="219"/>
      <c r="UYU216" s="219"/>
      <c r="UYV216" s="222"/>
      <c r="UYW216" s="221"/>
      <c r="UYX216" s="220"/>
      <c r="UYY216" s="219"/>
      <c r="UYZ216" s="223"/>
      <c r="UZA216" s="219"/>
      <c r="UZB216" s="219"/>
      <c r="UZC216" s="222"/>
      <c r="UZD216" s="221"/>
      <c r="UZE216" s="220"/>
      <c r="UZF216" s="219"/>
      <c r="UZG216" s="223"/>
      <c r="UZH216" s="219"/>
      <c r="UZI216" s="219"/>
      <c r="UZJ216" s="222"/>
      <c r="UZK216" s="221"/>
      <c r="UZL216" s="220"/>
      <c r="UZM216" s="219"/>
      <c r="UZN216" s="223"/>
      <c r="UZO216" s="219"/>
      <c r="UZP216" s="219"/>
      <c r="UZQ216" s="222"/>
      <c r="UZR216" s="221"/>
      <c r="UZS216" s="220"/>
      <c r="UZT216" s="219"/>
      <c r="UZU216" s="223"/>
      <c r="UZV216" s="219"/>
      <c r="UZW216" s="219"/>
      <c r="UZX216" s="222"/>
      <c r="UZY216" s="221"/>
      <c r="UZZ216" s="220"/>
      <c r="VAA216" s="219"/>
      <c r="VAB216" s="223"/>
      <c r="VAC216" s="219"/>
      <c r="VAD216" s="219"/>
      <c r="VAE216" s="222"/>
      <c r="VAF216" s="221"/>
      <c r="VAG216" s="220"/>
      <c r="VAH216" s="219"/>
      <c r="VAI216" s="223"/>
      <c r="VAJ216" s="219"/>
      <c r="VAK216" s="219"/>
      <c r="VAL216" s="222"/>
      <c r="VAM216" s="221"/>
      <c r="VAN216" s="220"/>
      <c r="VAO216" s="219"/>
      <c r="VAP216" s="223"/>
      <c r="VAQ216" s="219"/>
      <c r="VAR216" s="219"/>
      <c r="VAS216" s="222"/>
      <c r="VAT216" s="221"/>
      <c r="VAU216" s="220"/>
      <c r="VAV216" s="219"/>
      <c r="VAW216" s="223"/>
      <c r="VAX216" s="219"/>
      <c r="VAY216" s="219"/>
      <c r="VAZ216" s="222"/>
      <c r="VBA216" s="221"/>
      <c r="VBB216" s="220"/>
      <c r="VBC216" s="219"/>
      <c r="VBD216" s="223"/>
      <c r="VBE216" s="219"/>
      <c r="VBF216" s="219"/>
      <c r="VBG216" s="222"/>
      <c r="VBH216" s="221"/>
      <c r="VBI216" s="220"/>
      <c r="VBJ216" s="219"/>
      <c r="VBK216" s="223"/>
      <c r="VBL216" s="219"/>
      <c r="VBM216" s="219"/>
      <c r="VBN216" s="222"/>
      <c r="VBO216" s="221"/>
      <c r="VBP216" s="220"/>
      <c r="VBQ216" s="219"/>
      <c r="VBR216" s="223"/>
      <c r="VBS216" s="219"/>
      <c r="VBT216" s="219"/>
      <c r="VBU216" s="222"/>
      <c r="VBV216" s="221"/>
      <c r="VBW216" s="220"/>
      <c r="VBX216" s="219"/>
      <c r="VBY216" s="223"/>
      <c r="VBZ216" s="219"/>
      <c r="VCA216" s="219"/>
      <c r="VCB216" s="222"/>
      <c r="VCC216" s="221"/>
      <c r="VCD216" s="220"/>
      <c r="VCE216" s="219"/>
      <c r="VCF216" s="223"/>
      <c r="VCG216" s="219"/>
      <c r="VCH216" s="219"/>
      <c r="VCI216" s="222"/>
      <c r="VCJ216" s="221"/>
      <c r="VCK216" s="220"/>
      <c r="VCL216" s="219"/>
      <c r="VCM216" s="223"/>
      <c r="VCN216" s="219"/>
      <c r="VCO216" s="219"/>
      <c r="VCP216" s="222"/>
      <c r="VCQ216" s="221"/>
      <c r="VCR216" s="220"/>
      <c r="VCS216" s="219"/>
      <c r="VCT216" s="223"/>
      <c r="VCU216" s="219"/>
      <c r="VCV216" s="219"/>
      <c r="VCW216" s="222"/>
      <c r="VCX216" s="221"/>
      <c r="VCY216" s="220"/>
      <c r="VCZ216" s="219"/>
      <c r="VDA216" s="223"/>
      <c r="VDB216" s="219"/>
      <c r="VDC216" s="219"/>
      <c r="VDD216" s="222"/>
      <c r="VDE216" s="221"/>
      <c r="VDF216" s="220"/>
      <c r="VDG216" s="219"/>
      <c r="VDH216" s="223"/>
      <c r="VDI216" s="219"/>
      <c r="VDJ216" s="219"/>
      <c r="VDK216" s="222"/>
      <c r="VDL216" s="221"/>
      <c r="VDM216" s="220"/>
      <c r="VDN216" s="219"/>
      <c r="VDO216" s="223"/>
      <c r="VDP216" s="219"/>
      <c r="VDQ216" s="219"/>
      <c r="VDR216" s="222"/>
      <c r="VDS216" s="221"/>
      <c r="VDT216" s="220"/>
      <c r="VDU216" s="219"/>
      <c r="VDV216" s="223"/>
      <c r="VDW216" s="219"/>
      <c r="VDX216" s="219"/>
      <c r="VDY216" s="222"/>
      <c r="VDZ216" s="221"/>
      <c r="VEA216" s="220"/>
      <c r="VEB216" s="219"/>
      <c r="VEC216" s="223"/>
      <c r="VED216" s="219"/>
      <c r="VEE216" s="219"/>
      <c r="VEF216" s="222"/>
      <c r="VEG216" s="221"/>
      <c r="VEH216" s="220"/>
      <c r="VEI216" s="219"/>
      <c r="VEJ216" s="223"/>
      <c r="VEK216" s="219"/>
      <c r="VEL216" s="219"/>
      <c r="VEM216" s="222"/>
      <c r="VEN216" s="221"/>
      <c r="VEO216" s="220"/>
      <c r="VEP216" s="219"/>
      <c r="VEQ216" s="223"/>
      <c r="VER216" s="219"/>
      <c r="VES216" s="219"/>
      <c r="VET216" s="222"/>
      <c r="VEU216" s="221"/>
      <c r="VEV216" s="220"/>
      <c r="VEW216" s="219"/>
      <c r="VEX216" s="223"/>
      <c r="VEY216" s="219"/>
      <c r="VEZ216" s="219"/>
      <c r="VFA216" s="222"/>
      <c r="VFB216" s="221"/>
      <c r="VFC216" s="220"/>
      <c r="VFD216" s="219"/>
      <c r="VFE216" s="223"/>
      <c r="VFF216" s="219"/>
      <c r="VFG216" s="219"/>
      <c r="VFH216" s="222"/>
      <c r="VFI216" s="221"/>
      <c r="VFJ216" s="220"/>
      <c r="VFK216" s="219"/>
      <c r="VFL216" s="223"/>
      <c r="VFM216" s="219"/>
      <c r="VFN216" s="219"/>
      <c r="VFO216" s="222"/>
      <c r="VFP216" s="221"/>
      <c r="VFQ216" s="220"/>
      <c r="VFR216" s="219"/>
      <c r="VFS216" s="223"/>
      <c r="VFT216" s="219"/>
      <c r="VFU216" s="219"/>
      <c r="VFV216" s="222"/>
      <c r="VFW216" s="221"/>
      <c r="VFX216" s="220"/>
      <c r="VFY216" s="219"/>
      <c r="VFZ216" s="223"/>
      <c r="VGA216" s="219"/>
      <c r="VGB216" s="219"/>
      <c r="VGC216" s="222"/>
      <c r="VGD216" s="221"/>
      <c r="VGE216" s="220"/>
      <c r="VGF216" s="219"/>
      <c r="VGG216" s="223"/>
      <c r="VGH216" s="219"/>
      <c r="VGI216" s="219"/>
      <c r="VGJ216" s="222"/>
      <c r="VGK216" s="221"/>
      <c r="VGL216" s="220"/>
      <c r="VGM216" s="219"/>
      <c r="VGN216" s="223"/>
      <c r="VGO216" s="219"/>
      <c r="VGP216" s="219"/>
      <c r="VGQ216" s="222"/>
      <c r="VGR216" s="221"/>
      <c r="VGS216" s="220"/>
      <c r="VGT216" s="219"/>
      <c r="VGU216" s="223"/>
      <c r="VGV216" s="219"/>
      <c r="VGW216" s="219"/>
      <c r="VGX216" s="222"/>
      <c r="VGY216" s="221"/>
      <c r="VGZ216" s="220"/>
      <c r="VHA216" s="219"/>
      <c r="VHB216" s="223"/>
      <c r="VHC216" s="219"/>
      <c r="VHD216" s="219"/>
      <c r="VHE216" s="222"/>
      <c r="VHF216" s="221"/>
      <c r="VHG216" s="220"/>
      <c r="VHH216" s="219"/>
      <c r="VHI216" s="223"/>
      <c r="VHJ216" s="219"/>
      <c r="VHK216" s="219"/>
      <c r="VHL216" s="222"/>
      <c r="VHM216" s="221"/>
      <c r="VHN216" s="220"/>
      <c r="VHO216" s="219"/>
      <c r="VHP216" s="223"/>
      <c r="VHQ216" s="219"/>
      <c r="VHR216" s="219"/>
      <c r="VHS216" s="222"/>
      <c r="VHT216" s="221"/>
      <c r="VHU216" s="220"/>
      <c r="VHV216" s="219"/>
      <c r="VHW216" s="223"/>
      <c r="VHX216" s="219"/>
      <c r="VHY216" s="219"/>
      <c r="VHZ216" s="222"/>
      <c r="VIA216" s="221"/>
      <c r="VIB216" s="220"/>
      <c r="VIC216" s="219"/>
      <c r="VID216" s="223"/>
      <c r="VIE216" s="219"/>
      <c r="VIF216" s="219"/>
      <c r="VIG216" s="222"/>
      <c r="VIH216" s="221"/>
      <c r="VII216" s="220"/>
      <c r="VIJ216" s="219"/>
      <c r="VIK216" s="223"/>
      <c r="VIL216" s="219"/>
      <c r="VIM216" s="219"/>
      <c r="VIN216" s="222"/>
      <c r="VIO216" s="221"/>
      <c r="VIP216" s="220"/>
      <c r="VIQ216" s="219"/>
      <c r="VIR216" s="223"/>
      <c r="VIS216" s="219"/>
      <c r="VIT216" s="219"/>
      <c r="VIU216" s="222"/>
      <c r="VIV216" s="221"/>
      <c r="VIW216" s="220"/>
      <c r="VIX216" s="219"/>
      <c r="VIY216" s="223"/>
      <c r="VIZ216" s="219"/>
      <c r="VJA216" s="219"/>
      <c r="VJB216" s="222"/>
      <c r="VJC216" s="221"/>
      <c r="VJD216" s="220"/>
      <c r="VJE216" s="219"/>
      <c r="VJF216" s="223"/>
      <c r="VJG216" s="219"/>
      <c r="VJH216" s="219"/>
      <c r="VJI216" s="222"/>
      <c r="VJJ216" s="221"/>
      <c r="VJK216" s="220"/>
      <c r="VJL216" s="219"/>
      <c r="VJM216" s="223"/>
      <c r="VJN216" s="219"/>
      <c r="VJO216" s="219"/>
      <c r="VJP216" s="222"/>
      <c r="VJQ216" s="221"/>
      <c r="VJR216" s="220"/>
      <c r="VJS216" s="219"/>
      <c r="VJT216" s="223"/>
      <c r="VJU216" s="219"/>
      <c r="VJV216" s="219"/>
      <c r="VJW216" s="222"/>
      <c r="VJX216" s="221"/>
      <c r="VJY216" s="220"/>
      <c r="VJZ216" s="219"/>
      <c r="VKA216" s="223"/>
      <c r="VKB216" s="219"/>
      <c r="VKC216" s="219"/>
      <c r="VKD216" s="222"/>
      <c r="VKE216" s="221"/>
      <c r="VKF216" s="220"/>
      <c r="VKG216" s="219"/>
      <c r="VKH216" s="223"/>
      <c r="VKI216" s="219"/>
      <c r="VKJ216" s="219"/>
      <c r="VKK216" s="222"/>
      <c r="VKL216" s="221"/>
      <c r="VKM216" s="220"/>
      <c r="VKN216" s="219"/>
      <c r="VKO216" s="223"/>
      <c r="VKP216" s="219"/>
      <c r="VKQ216" s="219"/>
      <c r="VKR216" s="222"/>
      <c r="VKS216" s="221"/>
      <c r="VKT216" s="220"/>
      <c r="VKU216" s="219"/>
      <c r="VKV216" s="223"/>
      <c r="VKW216" s="219"/>
      <c r="VKX216" s="219"/>
      <c r="VKY216" s="222"/>
      <c r="VKZ216" s="221"/>
      <c r="VLA216" s="220"/>
      <c r="VLB216" s="219"/>
      <c r="VLC216" s="223"/>
      <c r="VLD216" s="219"/>
      <c r="VLE216" s="219"/>
      <c r="VLF216" s="222"/>
      <c r="VLG216" s="221"/>
      <c r="VLH216" s="220"/>
      <c r="VLI216" s="219"/>
      <c r="VLJ216" s="223"/>
      <c r="VLK216" s="219"/>
      <c r="VLL216" s="219"/>
      <c r="VLM216" s="222"/>
      <c r="VLN216" s="221"/>
      <c r="VLO216" s="220"/>
      <c r="VLP216" s="219"/>
      <c r="VLQ216" s="223"/>
      <c r="VLR216" s="219"/>
      <c r="VLS216" s="219"/>
      <c r="VLT216" s="222"/>
      <c r="VLU216" s="221"/>
      <c r="VLV216" s="220"/>
      <c r="VLW216" s="219"/>
      <c r="VLX216" s="223"/>
      <c r="VLY216" s="219"/>
      <c r="VLZ216" s="219"/>
      <c r="VMA216" s="222"/>
      <c r="VMB216" s="221"/>
      <c r="VMC216" s="220"/>
      <c r="VMD216" s="219"/>
      <c r="VME216" s="223"/>
      <c r="VMF216" s="219"/>
      <c r="VMG216" s="219"/>
      <c r="VMH216" s="222"/>
      <c r="VMI216" s="221"/>
      <c r="VMJ216" s="220"/>
      <c r="VMK216" s="219"/>
      <c r="VML216" s="223"/>
      <c r="VMM216" s="219"/>
      <c r="VMN216" s="219"/>
      <c r="VMO216" s="222"/>
      <c r="VMP216" s="221"/>
      <c r="VMQ216" s="220"/>
      <c r="VMR216" s="219"/>
      <c r="VMS216" s="223"/>
      <c r="VMT216" s="219"/>
      <c r="VMU216" s="219"/>
      <c r="VMV216" s="222"/>
      <c r="VMW216" s="221"/>
      <c r="VMX216" s="220"/>
      <c r="VMY216" s="219"/>
      <c r="VMZ216" s="223"/>
      <c r="VNA216" s="219"/>
      <c r="VNB216" s="219"/>
      <c r="VNC216" s="222"/>
      <c r="VND216" s="221"/>
      <c r="VNE216" s="220"/>
      <c r="VNF216" s="219"/>
      <c r="VNG216" s="223"/>
      <c r="VNH216" s="219"/>
      <c r="VNI216" s="219"/>
      <c r="VNJ216" s="222"/>
      <c r="VNK216" s="221"/>
      <c r="VNL216" s="220"/>
      <c r="VNM216" s="219"/>
      <c r="VNN216" s="223"/>
      <c r="VNO216" s="219"/>
      <c r="VNP216" s="219"/>
      <c r="VNQ216" s="222"/>
      <c r="VNR216" s="221"/>
      <c r="VNS216" s="220"/>
      <c r="VNT216" s="219"/>
      <c r="VNU216" s="223"/>
      <c r="VNV216" s="219"/>
      <c r="VNW216" s="219"/>
      <c r="VNX216" s="222"/>
      <c r="VNY216" s="221"/>
      <c r="VNZ216" s="220"/>
      <c r="VOA216" s="219"/>
      <c r="VOB216" s="223"/>
      <c r="VOC216" s="219"/>
      <c r="VOD216" s="219"/>
      <c r="VOE216" s="222"/>
      <c r="VOF216" s="221"/>
      <c r="VOG216" s="220"/>
      <c r="VOH216" s="219"/>
      <c r="VOI216" s="223"/>
      <c r="VOJ216" s="219"/>
      <c r="VOK216" s="219"/>
      <c r="VOL216" s="222"/>
      <c r="VOM216" s="221"/>
      <c r="VON216" s="220"/>
      <c r="VOO216" s="219"/>
      <c r="VOP216" s="223"/>
      <c r="VOQ216" s="219"/>
      <c r="VOR216" s="219"/>
      <c r="VOS216" s="222"/>
      <c r="VOT216" s="221"/>
      <c r="VOU216" s="220"/>
      <c r="VOV216" s="219"/>
      <c r="VOW216" s="223"/>
      <c r="VOX216" s="219"/>
      <c r="VOY216" s="219"/>
      <c r="VOZ216" s="222"/>
      <c r="VPA216" s="221"/>
      <c r="VPB216" s="220"/>
      <c r="VPC216" s="219"/>
      <c r="VPD216" s="223"/>
      <c r="VPE216" s="219"/>
      <c r="VPF216" s="219"/>
      <c r="VPG216" s="222"/>
      <c r="VPH216" s="221"/>
      <c r="VPI216" s="220"/>
      <c r="VPJ216" s="219"/>
      <c r="VPK216" s="223"/>
      <c r="VPL216" s="219"/>
      <c r="VPM216" s="219"/>
      <c r="VPN216" s="222"/>
      <c r="VPO216" s="221"/>
      <c r="VPP216" s="220"/>
      <c r="VPQ216" s="219"/>
      <c r="VPR216" s="223"/>
      <c r="VPS216" s="219"/>
      <c r="VPT216" s="219"/>
      <c r="VPU216" s="222"/>
      <c r="VPV216" s="221"/>
      <c r="VPW216" s="220"/>
      <c r="VPX216" s="219"/>
      <c r="VPY216" s="223"/>
      <c r="VPZ216" s="219"/>
      <c r="VQA216" s="219"/>
      <c r="VQB216" s="222"/>
      <c r="VQC216" s="221"/>
      <c r="VQD216" s="220"/>
      <c r="VQE216" s="219"/>
      <c r="VQF216" s="223"/>
      <c r="VQG216" s="219"/>
      <c r="VQH216" s="219"/>
      <c r="VQI216" s="222"/>
      <c r="VQJ216" s="221"/>
      <c r="VQK216" s="220"/>
      <c r="VQL216" s="219"/>
      <c r="VQM216" s="223"/>
      <c r="VQN216" s="219"/>
      <c r="VQO216" s="219"/>
      <c r="VQP216" s="222"/>
      <c r="VQQ216" s="221"/>
      <c r="VQR216" s="220"/>
      <c r="VQS216" s="219"/>
      <c r="VQT216" s="223"/>
      <c r="VQU216" s="219"/>
      <c r="VQV216" s="219"/>
      <c r="VQW216" s="222"/>
      <c r="VQX216" s="221"/>
      <c r="VQY216" s="220"/>
      <c r="VQZ216" s="219"/>
      <c r="VRA216" s="223"/>
      <c r="VRB216" s="219"/>
      <c r="VRC216" s="219"/>
      <c r="VRD216" s="222"/>
      <c r="VRE216" s="221"/>
      <c r="VRF216" s="220"/>
      <c r="VRG216" s="219"/>
      <c r="VRH216" s="223"/>
      <c r="VRI216" s="219"/>
      <c r="VRJ216" s="219"/>
      <c r="VRK216" s="222"/>
      <c r="VRL216" s="221"/>
      <c r="VRM216" s="220"/>
      <c r="VRN216" s="219"/>
      <c r="VRO216" s="223"/>
      <c r="VRP216" s="219"/>
      <c r="VRQ216" s="219"/>
      <c r="VRR216" s="222"/>
      <c r="VRS216" s="221"/>
      <c r="VRT216" s="220"/>
      <c r="VRU216" s="219"/>
      <c r="VRV216" s="223"/>
      <c r="VRW216" s="219"/>
      <c r="VRX216" s="219"/>
      <c r="VRY216" s="222"/>
      <c r="VRZ216" s="221"/>
      <c r="VSA216" s="220"/>
      <c r="VSB216" s="219"/>
      <c r="VSC216" s="223"/>
      <c r="VSD216" s="219"/>
      <c r="VSE216" s="219"/>
      <c r="VSF216" s="222"/>
      <c r="VSG216" s="221"/>
      <c r="VSH216" s="220"/>
      <c r="VSI216" s="219"/>
      <c r="VSJ216" s="223"/>
      <c r="VSK216" s="219"/>
      <c r="VSL216" s="219"/>
      <c r="VSM216" s="222"/>
      <c r="VSN216" s="221"/>
      <c r="VSO216" s="220"/>
      <c r="VSP216" s="219"/>
      <c r="VSQ216" s="223"/>
      <c r="VSR216" s="219"/>
      <c r="VSS216" s="219"/>
      <c r="VST216" s="222"/>
      <c r="VSU216" s="221"/>
      <c r="VSV216" s="220"/>
      <c r="VSW216" s="219"/>
      <c r="VSX216" s="223"/>
      <c r="VSY216" s="219"/>
      <c r="VSZ216" s="219"/>
      <c r="VTA216" s="222"/>
      <c r="VTB216" s="221"/>
      <c r="VTC216" s="220"/>
      <c r="VTD216" s="219"/>
      <c r="VTE216" s="223"/>
      <c r="VTF216" s="219"/>
      <c r="VTG216" s="219"/>
      <c r="VTH216" s="222"/>
      <c r="VTI216" s="221"/>
      <c r="VTJ216" s="220"/>
      <c r="VTK216" s="219"/>
      <c r="VTL216" s="223"/>
      <c r="VTM216" s="219"/>
      <c r="VTN216" s="219"/>
      <c r="VTO216" s="222"/>
      <c r="VTP216" s="221"/>
      <c r="VTQ216" s="220"/>
      <c r="VTR216" s="219"/>
      <c r="VTS216" s="223"/>
      <c r="VTT216" s="219"/>
      <c r="VTU216" s="219"/>
      <c r="VTV216" s="222"/>
      <c r="VTW216" s="221"/>
      <c r="VTX216" s="220"/>
      <c r="VTY216" s="219"/>
      <c r="VTZ216" s="223"/>
      <c r="VUA216" s="219"/>
      <c r="VUB216" s="219"/>
      <c r="VUC216" s="222"/>
      <c r="VUD216" s="221"/>
      <c r="VUE216" s="220"/>
      <c r="VUF216" s="219"/>
      <c r="VUG216" s="223"/>
      <c r="VUH216" s="219"/>
      <c r="VUI216" s="219"/>
      <c r="VUJ216" s="222"/>
      <c r="VUK216" s="221"/>
      <c r="VUL216" s="220"/>
      <c r="VUM216" s="219"/>
      <c r="VUN216" s="223"/>
      <c r="VUO216" s="219"/>
      <c r="VUP216" s="219"/>
      <c r="VUQ216" s="222"/>
      <c r="VUR216" s="221"/>
      <c r="VUS216" s="220"/>
      <c r="VUT216" s="219"/>
      <c r="VUU216" s="223"/>
      <c r="VUV216" s="219"/>
      <c r="VUW216" s="219"/>
      <c r="VUX216" s="222"/>
      <c r="VUY216" s="221"/>
      <c r="VUZ216" s="220"/>
      <c r="VVA216" s="219"/>
      <c r="VVB216" s="223"/>
      <c r="VVC216" s="219"/>
      <c r="VVD216" s="219"/>
      <c r="VVE216" s="222"/>
      <c r="VVF216" s="221"/>
      <c r="VVG216" s="220"/>
      <c r="VVH216" s="219"/>
      <c r="VVI216" s="223"/>
      <c r="VVJ216" s="219"/>
      <c r="VVK216" s="219"/>
      <c r="VVL216" s="222"/>
      <c r="VVM216" s="221"/>
      <c r="VVN216" s="220"/>
      <c r="VVO216" s="219"/>
      <c r="VVP216" s="223"/>
      <c r="VVQ216" s="219"/>
      <c r="VVR216" s="219"/>
      <c r="VVS216" s="222"/>
      <c r="VVT216" s="221"/>
      <c r="VVU216" s="220"/>
      <c r="VVV216" s="219"/>
      <c r="VVW216" s="223"/>
      <c r="VVX216" s="219"/>
      <c r="VVY216" s="219"/>
      <c r="VVZ216" s="222"/>
      <c r="VWA216" s="221"/>
      <c r="VWB216" s="220"/>
      <c r="VWC216" s="219"/>
      <c r="VWD216" s="223"/>
      <c r="VWE216" s="219"/>
      <c r="VWF216" s="219"/>
      <c r="VWG216" s="222"/>
      <c r="VWH216" s="221"/>
      <c r="VWI216" s="220"/>
      <c r="VWJ216" s="219"/>
      <c r="VWK216" s="223"/>
      <c r="VWL216" s="219"/>
      <c r="VWM216" s="219"/>
      <c r="VWN216" s="222"/>
      <c r="VWO216" s="221"/>
      <c r="VWP216" s="220"/>
      <c r="VWQ216" s="219"/>
      <c r="VWR216" s="223"/>
      <c r="VWS216" s="219"/>
      <c r="VWT216" s="219"/>
      <c r="VWU216" s="222"/>
      <c r="VWV216" s="221"/>
      <c r="VWW216" s="220"/>
      <c r="VWX216" s="219"/>
      <c r="VWY216" s="223"/>
      <c r="VWZ216" s="219"/>
      <c r="VXA216" s="219"/>
      <c r="VXB216" s="222"/>
      <c r="VXC216" s="221"/>
      <c r="VXD216" s="220"/>
      <c r="VXE216" s="219"/>
      <c r="VXF216" s="223"/>
      <c r="VXG216" s="219"/>
      <c r="VXH216" s="219"/>
      <c r="VXI216" s="222"/>
      <c r="VXJ216" s="221"/>
      <c r="VXK216" s="220"/>
      <c r="VXL216" s="219"/>
      <c r="VXM216" s="223"/>
      <c r="VXN216" s="219"/>
      <c r="VXO216" s="219"/>
      <c r="VXP216" s="222"/>
      <c r="VXQ216" s="221"/>
      <c r="VXR216" s="220"/>
      <c r="VXS216" s="219"/>
      <c r="VXT216" s="223"/>
      <c r="VXU216" s="219"/>
      <c r="VXV216" s="219"/>
      <c r="VXW216" s="222"/>
      <c r="VXX216" s="221"/>
      <c r="VXY216" s="220"/>
      <c r="VXZ216" s="219"/>
      <c r="VYA216" s="223"/>
      <c r="VYB216" s="219"/>
      <c r="VYC216" s="219"/>
      <c r="VYD216" s="222"/>
      <c r="VYE216" s="221"/>
      <c r="VYF216" s="220"/>
      <c r="VYG216" s="219"/>
      <c r="VYH216" s="223"/>
      <c r="VYI216" s="219"/>
      <c r="VYJ216" s="219"/>
      <c r="VYK216" s="222"/>
      <c r="VYL216" s="221"/>
      <c r="VYM216" s="220"/>
      <c r="VYN216" s="219"/>
      <c r="VYO216" s="223"/>
      <c r="VYP216" s="219"/>
      <c r="VYQ216" s="219"/>
      <c r="VYR216" s="222"/>
      <c r="VYS216" s="221"/>
      <c r="VYT216" s="220"/>
      <c r="VYU216" s="219"/>
      <c r="VYV216" s="223"/>
      <c r="VYW216" s="219"/>
      <c r="VYX216" s="219"/>
      <c r="VYY216" s="222"/>
      <c r="VYZ216" s="221"/>
      <c r="VZA216" s="220"/>
      <c r="VZB216" s="219"/>
      <c r="VZC216" s="223"/>
      <c r="VZD216" s="219"/>
      <c r="VZE216" s="219"/>
      <c r="VZF216" s="222"/>
      <c r="VZG216" s="221"/>
      <c r="VZH216" s="220"/>
      <c r="VZI216" s="219"/>
      <c r="VZJ216" s="223"/>
      <c r="VZK216" s="219"/>
      <c r="VZL216" s="219"/>
      <c r="VZM216" s="222"/>
      <c r="VZN216" s="221"/>
      <c r="VZO216" s="220"/>
      <c r="VZP216" s="219"/>
      <c r="VZQ216" s="223"/>
      <c r="VZR216" s="219"/>
      <c r="VZS216" s="219"/>
      <c r="VZT216" s="222"/>
      <c r="VZU216" s="221"/>
      <c r="VZV216" s="220"/>
      <c r="VZW216" s="219"/>
      <c r="VZX216" s="223"/>
      <c r="VZY216" s="219"/>
      <c r="VZZ216" s="219"/>
      <c r="WAA216" s="222"/>
      <c r="WAB216" s="221"/>
      <c r="WAC216" s="220"/>
      <c r="WAD216" s="219"/>
      <c r="WAE216" s="223"/>
      <c r="WAF216" s="219"/>
      <c r="WAG216" s="219"/>
      <c r="WAH216" s="222"/>
      <c r="WAI216" s="221"/>
      <c r="WAJ216" s="220"/>
      <c r="WAK216" s="219"/>
      <c r="WAL216" s="223"/>
      <c r="WAM216" s="219"/>
      <c r="WAN216" s="219"/>
      <c r="WAO216" s="222"/>
      <c r="WAP216" s="221"/>
      <c r="WAQ216" s="220"/>
      <c r="WAR216" s="219"/>
      <c r="WAS216" s="223"/>
      <c r="WAT216" s="219"/>
      <c r="WAU216" s="219"/>
      <c r="WAV216" s="222"/>
      <c r="WAW216" s="221"/>
      <c r="WAX216" s="220"/>
      <c r="WAY216" s="219"/>
      <c r="WAZ216" s="223"/>
      <c r="WBA216" s="219"/>
      <c r="WBB216" s="219"/>
      <c r="WBC216" s="222"/>
      <c r="WBD216" s="221"/>
      <c r="WBE216" s="220"/>
      <c r="WBF216" s="219"/>
      <c r="WBG216" s="223"/>
      <c r="WBH216" s="219"/>
      <c r="WBI216" s="219"/>
      <c r="WBJ216" s="222"/>
      <c r="WBK216" s="221"/>
      <c r="WBL216" s="220"/>
      <c r="WBM216" s="219"/>
      <c r="WBN216" s="223"/>
      <c r="WBO216" s="219"/>
      <c r="WBP216" s="219"/>
      <c r="WBQ216" s="222"/>
      <c r="WBR216" s="221"/>
      <c r="WBS216" s="220"/>
      <c r="WBT216" s="219"/>
      <c r="WBU216" s="223"/>
      <c r="WBV216" s="219"/>
      <c r="WBW216" s="219"/>
      <c r="WBX216" s="222"/>
      <c r="WBY216" s="221"/>
      <c r="WBZ216" s="220"/>
      <c r="WCA216" s="219"/>
      <c r="WCB216" s="223"/>
      <c r="WCC216" s="219"/>
      <c r="WCD216" s="219"/>
      <c r="WCE216" s="222"/>
      <c r="WCF216" s="221"/>
      <c r="WCG216" s="220"/>
      <c r="WCH216" s="219"/>
      <c r="WCI216" s="223"/>
      <c r="WCJ216" s="219"/>
      <c r="WCK216" s="219"/>
      <c r="WCL216" s="222"/>
      <c r="WCM216" s="221"/>
      <c r="WCN216" s="220"/>
      <c r="WCO216" s="219"/>
      <c r="WCP216" s="223"/>
      <c r="WCQ216" s="219"/>
      <c r="WCR216" s="219"/>
      <c r="WCS216" s="222"/>
      <c r="WCT216" s="221"/>
      <c r="WCU216" s="220"/>
      <c r="WCV216" s="219"/>
      <c r="WCW216" s="223"/>
      <c r="WCX216" s="219"/>
      <c r="WCY216" s="219"/>
      <c r="WCZ216" s="222"/>
      <c r="WDA216" s="221"/>
      <c r="WDB216" s="220"/>
      <c r="WDC216" s="219"/>
      <c r="WDD216" s="223"/>
      <c r="WDE216" s="219"/>
      <c r="WDF216" s="219"/>
      <c r="WDG216" s="222"/>
      <c r="WDH216" s="221"/>
      <c r="WDI216" s="220"/>
      <c r="WDJ216" s="219"/>
      <c r="WDK216" s="223"/>
      <c r="WDL216" s="219"/>
      <c r="WDM216" s="219"/>
      <c r="WDN216" s="222"/>
      <c r="WDO216" s="221"/>
      <c r="WDP216" s="220"/>
      <c r="WDQ216" s="219"/>
      <c r="WDR216" s="223"/>
      <c r="WDS216" s="219"/>
      <c r="WDT216" s="219"/>
      <c r="WDU216" s="222"/>
      <c r="WDV216" s="221"/>
      <c r="WDW216" s="220"/>
      <c r="WDX216" s="219"/>
      <c r="WDY216" s="223"/>
      <c r="WDZ216" s="219"/>
      <c r="WEA216" s="219"/>
      <c r="WEB216" s="222"/>
      <c r="WEC216" s="221"/>
      <c r="WED216" s="220"/>
      <c r="WEE216" s="219"/>
      <c r="WEF216" s="223"/>
      <c r="WEG216" s="219"/>
      <c r="WEH216" s="219"/>
      <c r="WEI216" s="222"/>
      <c r="WEJ216" s="221"/>
      <c r="WEK216" s="220"/>
      <c r="WEL216" s="219"/>
      <c r="WEM216" s="223"/>
      <c r="WEN216" s="219"/>
      <c r="WEO216" s="219"/>
      <c r="WEP216" s="222"/>
      <c r="WEQ216" s="221"/>
      <c r="WER216" s="220"/>
      <c r="WES216" s="219"/>
      <c r="WET216" s="223"/>
      <c r="WEU216" s="219"/>
      <c r="WEV216" s="219"/>
      <c r="WEW216" s="222"/>
      <c r="WEX216" s="221"/>
      <c r="WEY216" s="220"/>
      <c r="WEZ216" s="219"/>
      <c r="WFA216" s="223"/>
      <c r="WFB216" s="219"/>
      <c r="WFC216" s="219"/>
      <c r="WFD216" s="222"/>
      <c r="WFE216" s="221"/>
      <c r="WFF216" s="220"/>
      <c r="WFG216" s="219"/>
      <c r="WFH216" s="223"/>
      <c r="WFI216" s="219"/>
      <c r="WFJ216" s="219"/>
      <c r="WFK216" s="222"/>
      <c r="WFL216" s="221"/>
      <c r="WFM216" s="220"/>
      <c r="WFN216" s="219"/>
      <c r="WFO216" s="223"/>
      <c r="WFP216" s="219"/>
      <c r="WFQ216" s="219"/>
      <c r="WFR216" s="222"/>
      <c r="WFS216" s="221"/>
      <c r="WFT216" s="220"/>
      <c r="WFU216" s="219"/>
      <c r="WFV216" s="223"/>
      <c r="WFW216" s="219"/>
      <c r="WFX216" s="219"/>
      <c r="WFY216" s="222"/>
      <c r="WFZ216" s="221"/>
      <c r="WGA216" s="220"/>
      <c r="WGB216" s="219"/>
      <c r="WGC216" s="223"/>
      <c r="WGD216" s="219"/>
      <c r="WGE216" s="219"/>
      <c r="WGF216" s="222"/>
      <c r="WGG216" s="221"/>
      <c r="WGH216" s="220"/>
      <c r="WGI216" s="219"/>
      <c r="WGJ216" s="223"/>
      <c r="WGK216" s="219"/>
      <c r="WGL216" s="219"/>
      <c r="WGM216" s="222"/>
      <c r="WGN216" s="221"/>
      <c r="WGO216" s="220"/>
      <c r="WGP216" s="219"/>
      <c r="WGQ216" s="223"/>
      <c r="WGR216" s="219"/>
      <c r="WGS216" s="219"/>
      <c r="WGT216" s="222"/>
      <c r="WGU216" s="221"/>
      <c r="WGV216" s="220"/>
      <c r="WGW216" s="219"/>
      <c r="WGX216" s="223"/>
      <c r="WGY216" s="219"/>
      <c r="WGZ216" s="219"/>
      <c r="WHA216" s="222"/>
      <c r="WHB216" s="221"/>
      <c r="WHC216" s="220"/>
      <c r="WHD216" s="219"/>
      <c r="WHE216" s="223"/>
      <c r="WHF216" s="219"/>
      <c r="WHG216" s="219"/>
      <c r="WHH216" s="222"/>
      <c r="WHI216" s="221"/>
      <c r="WHJ216" s="220"/>
      <c r="WHK216" s="219"/>
      <c r="WHL216" s="223"/>
      <c r="WHM216" s="219"/>
      <c r="WHN216" s="219"/>
      <c r="WHO216" s="222"/>
      <c r="WHP216" s="221"/>
      <c r="WHQ216" s="220"/>
      <c r="WHR216" s="219"/>
      <c r="WHS216" s="223"/>
      <c r="WHT216" s="219"/>
      <c r="WHU216" s="219"/>
      <c r="WHV216" s="222"/>
      <c r="WHW216" s="221"/>
      <c r="WHX216" s="220"/>
      <c r="WHY216" s="219"/>
      <c r="WHZ216" s="223"/>
      <c r="WIA216" s="219"/>
      <c r="WIB216" s="219"/>
      <c r="WIC216" s="222"/>
      <c r="WID216" s="221"/>
      <c r="WIE216" s="220"/>
      <c r="WIF216" s="219"/>
      <c r="WIG216" s="223"/>
      <c r="WIH216" s="219"/>
      <c r="WII216" s="219"/>
      <c r="WIJ216" s="222"/>
      <c r="WIK216" s="221"/>
      <c r="WIL216" s="220"/>
      <c r="WIM216" s="219"/>
      <c r="WIN216" s="223"/>
      <c r="WIO216" s="219"/>
      <c r="WIP216" s="219"/>
      <c r="WIQ216" s="222"/>
      <c r="WIR216" s="221"/>
      <c r="WIS216" s="220"/>
      <c r="WIT216" s="219"/>
      <c r="WIU216" s="223"/>
      <c r="WIV216" s="219"/>
      <c r="WIW216" s="219"/>
      <c r="WIX216" s="222"/>
      <c r="WIY216" s="221"/>
      <c r="WIZ216" s="220"/>
      <c r="WJA216" s="219"/>
      <c r="WJB216" s="223"/>
      <c r="WJC216" s="219"/>
      <c r="WJD216" s="219"/>
      <c r="WJE216" s="222"/>
      <c r="WJF216" s="221"/>
      <c r="WJG216" s="220"/>
      <c r="WJH216" s="219"/>
      <c r="WJI216" s="223"/>
      <c r="WJJ216" s="219"/>
      <c r="WJK216" s="219"/>
      <c r="WJL216" s="222"/>
      <c r="WJM216" s="221"/>
      <c r="WJN216" s="220"/>
      <c r="WJO216" s="219"/>
      <c r="WJP216" s="223"/>
      <c r="WJQ216" s="219"/>
      <c r="WJR216" s="219"/>
      <c r="WJS216" s="222"/>
      <c r="WJT216" s="221"/>
      <c r="WJU216" s="220"/>
      <c r="WJV216" s="219"/>
      <c r="WJW216" s="223"/>
      <c r="WJX216" s="219"/>
      <c r="WJY216" s="219"/>
      <c r="WJZ216" s="222"/>
      <c r="WKA216" s="221"/>
      <c r="WKB216" s="220"/>
      <c r="WKC216" s="219"/>
      <c r="WKD216" s="223"/>
      <c r="WKE216" s="219"/>
      <c r="WKF216" s="219"/>
      <c r="WKG216" s="222"/>
      <c r="WKH216" s="221"/>
      <c r="WKI216" s="220"/>
      <c r="WKJ216" s="219"/>
      <c r="WKK216" s="223"/>
      <c r="WKL216" s="219"/>
      <c r="WKM216" s="219"/>
      <c r="WKN216" s="222"/>
      <c r="WKO216" s="221"/>
      <c r="WKP216" s="220"/>
      <c r="WKQ216" s="219"/>
      <c r="WKR216" s="223"/>
      <c r="WKS216" s="219"/>
      <c r="WKT216" s="219"/>
      <c r="WKU216" s="222"/>
      <c r="WKV216" s="221"/>
      <c r="WKW216" s="220"/>
      <c r="WKX216" s="219"/>
      <c r="WKY216" s="223"/>
      <c r="WKZ216" s="219"/>
      <c r="WLA216" s="219"/>
      <c r="WLB216" s="222"/>
      <c r="WLC216" s="221"/>
      <c r="WLD216" s="220"/>
      <c r="WLE216" s="219"/>
      <c r="WLF216" s="223"/>
      <c r="WLG216" s="219"/>
      <c r="WLH216" s="219"/>
      <c r="WLI216" s="222"/>
      <c r="WLJ216" s="221"/>
      <c r="WLK216" s="220"/>
      <c r="WLL216" s="219"/>
      <c r="WLM216" s="223"/>
      <c r="WLN216" s="219"/>
      <c r="WLO216" s="219"/>
      <c r="WLP216" s="222"/>
      <c r="WLQ216" s="221"/>
      <c r="WLR216" s="220"/>
      <c r="WLS216" s="219"/>
      <c r="WLT216" s="223"/>
      <c r="WLU216" s="219"/>
      <c r="WLV216" s="219"/>
      <c r="WLW216" s="222"/>
      <c r="WLX216" s="221"/>
      <c r="WLY216" s="220"/>
      <c r="WLZ216" s="219"/>
      <c r="WMA216" s="223"/>
      <c r="WMB216" s="219"/>
      <c r="WMC216" s="219"/>
      <c r="WMD216" s="222"/>
      <c r="WME216" s="221"/>
      <c r="WMF216" s="220"/>
      <c r="WMG216" s="219"/>
      <c r="WMH216" s="223"/>
      <c r="WMI216" s="219"/>
      <c r="WMJ216" s="219"/>
      <c r="WMK216" s="222"/>
      <c r="WML216" s="221"/>
      <c r="WMM216" s="220"/>
      <c r="WMN216" s="219"/>
      <c r="WMO216" s="223"/>
      <c r="WMP216" s="219"/>
      <c r="WMQ216" s="219"/>
      <c r="WMR216" s="222"/>
      <c r="WMS216" s="221"/>
      <c r="WMT216" s="220"/>
      <c r="WMU216" s="219"/>
      <c r="WMV216" s="223"/>
      <c r="WMW216" s="219"/>
      <c r="WMX216" s="219"/>
      <c r="WMY216" s="222"/>
      <c r="WMZ216" s="221"/>
      <c r="WNA216" s="220"/>
      <c r="WNB216" s="219"/>
      <c r="WNC216" s="223"/>
      <c r="WND216" s="219"/>
      <c r="WNE216" s="219"/>
      <c r="WNF216" s="222"/>
      <c r="WNG216" s="221"/>
      <c r="WNH216" s="220"/>
      <c r="WNI216" s="219"/>
      <c r="WNJ216" s="223"/>
      <c r="WNK216" s="219"/>
      <c r="WNL216" s="219"/>
      <c r="WNM216" s="222"/>
      <c r="WNN216" s="221"/>
      <c r="WNO216" s="220"/>
      <c r="WNP216" s="219"/>
      <c r="WNQ216" s="223"/>
      <c r="WNR216" s="219"/>
      <c r="WNS216" s="219"/>
      <c r="WNT216" s="222"/>
      <c r="WNU216" s="221"/>
      <c r="WNV216" s="220"/>
      <c r="WNW216" s="219"/>
      <c r="WNX216" s="223"/>
      <c r="WNY216" s="219"/>
      <c r="WNZ216" s="219"/>
      <c r="WOA216" s="222"/>
      <c r="WOB216" s="221"/>
      <c r="WOC216" s="220"/>
      <c r="WOD216" s="219"/>
      <c r="WOE216" s="223"/>
      <c r="WOF216" s="219"/>
      <c r="WOG216" s="219"/>
      <c r="WOH216" s="222"/>
      <c r="WOI216" s="221"/>
      <c r="WOJ216" s="220"/>
      <c r="WOK216" s="219"/>
      <c r="WOL216" s="223"/>
      <c r="WOM216" s="219"/>
      <c r="WON216" s="219"/>
      <c r="WOO216" s="222"/>
      <c r="WOP216" s="221"/>
      <c r="WOQ216" s="220"/>
      <c r="WOR216" s="219"/>
      <c r="WOS216" s="223"/>
      <c r="WOT216" s="219"/>
      <c r="WOU216" s="219"/>
      <c r="WOV216" s="222"/>
      <c r="WOW216" s="221"/>
      <c r="WOX216" s="220"/>
      <c r="WOY216" s="219"/>
      <c r="WOZ216" s="223"/>
      <c r="WPA216" s="219"/>
      <c r="WPB216" s="219"/>
      <c r="WPC216" s="222"/>
      <c r="WPD216" s="221"/>
      <c r="WPE216" s="220"/>
      <c r="WPF216" s="219"/>
      <c r="WPG216" s="223"/>
      <c r="WPH216" s="219"/>
      <c r="WPI216" s="219"/>
      <c r="WPJ216" s="222"/>
      <c r="WPK216" s="221"/>
      <c r="WPL216" s="220"/>
      <c r="WPM216" s="219"/>
      <c r="WPN216" s="223"/>
      <c r="WPO216" s="219"/>
      <c r="WPP216" s="219"/>
      <c r="WPQ216" s="222"/>
      <c r="WPR216" s="221"/>
      <c r="WPS216" s="220"/>
      <c r="WPT216" s="219"/>
      <c r="WPU216" s="223"/>
      <c r="WPV216" s="219"/>
      <c r="WPW216" s="219"/>
      <c r="WPX216" s="222"/>
      <c r="WPY216" s="221"/>
      <c r="WPZ216" s="220"/>
      <c r="WQA216" s="219"/>
      <c r="WQB216" s="223"/>
      <c r="WQC216" s="219"/>
      <c r="WQD216" s="219"/>
      <c r="WQE216" s="222"/>
      <c r="WQF216" s="221"/>
      <c r="WQG216" s="220"/>
      <c r="WQH216" s="219"/>
      <c r="WQI216" s="223"/>
      <c r="WQJ216" s="219"/>
      <c r="WQK216" s="219"/>
      <c r="WQL216" s="222"/>
      <c r="WQM216" s="221"/>
      <c r="WQN216" s="220"/>
      <c r="WQO216" s="219"/>
      <c r="WQP216" s="223"/>
      <c r="WQQ216" s="219"/>
      <c r="WQR216" s="219"/>
      <c r="WQS216" s="222"/>
      <c r="WQT216" s="221"/>
      <c r="WQU216" s="220"/>
      <c r="WQV216" s="219"/>
      <c r="WQW216" s="223"/>
      <c r="WQX216" s="219"/>
      <c r="WQY216" s="219"/>
      <c r="WQZ216" s="222"/>
      <c r="WRA216" s="221"/>
      <c r="WRB216" s="220"/>
      <c r="WRC216" s="219"/>
      <c r="WRD216" s="223"/>
      <c r="WRE216" s="219"/>
      <c r="WRF216" s="219"/>
      <c r="WRG216" s="222"/>
      <c r="WRH216" s="221"/>
      <c r="WRI216" s="220"/>
      <c r="WRJ216" s="219"/>
      <c r="WRK216" s="223"/>
      <c r="WRL216" s="219"/>
      <c r="WRM216" s="219"/>
      <c r="WRN216" s="222"/>
      <c r="WRO216" s="221"/>
      <c r="WRP216" s="220"/>
      <c r="WRQ216" s="219"/>
      <c r="WRR216" s="223"/>
      <c r="WRS216" s="219"/>
      <c r="WRT216" s="219"/>
      <c r="WRU216" s="222"/>
      <c r="WRV216" s="221"/>
      <c r="WRW216" s="220"/>
      <c r="WRX216" s="219"/>
      <c r="WRY216" s="223"/>
      <c r="WRZ216" s="219"/>
      <c r="WSA216" s="219"/>
      <c r="WSB216" s="222"/>
      <c r="WSC216" s="221"/>
      <c r="WSD216" s="220"/>
      <c r="WSE216" s="219"/>
      <c r="WSF216" s="223"/>
      <c r="WSG216" s="219"/>
      <c r="WSH216" s="219"/>
      <c r="WSI216" s="222"/>
      <c r="WSJ216" s="221"/>
      <c r="WSK216" s="220"/>
      <c r="WSL216" s="219"/>
      <c r="WSM216" s="223"/>
      <c r="WSN216" s="219"/>
      <c r="WSO216" s="219"/>
      <c r="WSP216" s="222"/>
      <c r="WSQ216" s="221"/>
      <c r="WSR216" s="220"/>
      <c r="WSS216" s="219"/>
      <c r="WST216" s="223"/>
      <c r="WSU216" s="219"/>
      <c r="WSV216" s="219"/>
      <c r="WSW216" s="222"/>
      <c r="WSX216" s="221"/>
      <c r="WSY216" s="220"/>
      <c r="WSZ216" s="219"/>
      <c r="WTA216" s="223"/>
      <c r="WTB216" s="219"/>
      <c r="WTC216" s="219"/>
      <c r="WTD216" s="222"/>
      <c r="WTE216" s="221"/>
      <c r="WTF216" s="220"/>
      <c r="WTG216" s="219"/>
      <c r="WTH216" s="223"/>
      <c r="WTI216" s="219"/>
      <c r="WTJ216" s="219"/>
      <c r="WTK216" s="222"/>
      <c r="WTL216" s="221"/>
      <c r="WTM216" s="220"/>
      <c r="WTN216" s="219"/>
      <c r="WTO216" s="223"/>
      <c r="WTP216" s="219"/>
      <c r="WTQ216" s="219"/>
      <c r="WTR216" s="222"/>
      <c r="WTS216" s="221"/>
      <c r="WTT216" s="220"/>
      <c r="WTU216" s="219"/>
      <c r="WTV216" s="223"/>
      <c r="WTW216" s="219"/>
      <c r="WTX216" s="219"/>
      <c r="WTY216" s="222"/>
      <c r="WTZ216" s="221"/>
      <c r="WUA216" s="220"/>
      <c r="WUB216" s="219"/>
      <c r="WUC216" s="223"/>
      <c r="WUD216" s="219"/>
      <c r="WUE216" s="219"/>
      <c r="WUF216" s="222"/>
      <c r="WUG216" s="221"/>
      <c r="WUH216" s="220"/>
      <c r="WUI216" s="219"/>
      <c r="WUJ216" s="223"/>
      <c r="WUK216" s="219"/>
      <c r="WUL216" s="219"/>
      <c r="WUM216" s="222"/>
      <c r="WUN216" s="221"/>
      <c r="WUO216" s="220"/>
      <c r="WUP216" s="219"/>
      <c r="WUQ216" s="223"/>
      <c r="WUR216" s="219"/>
      <c r="WUS216" s="219"/>
      <c r="WUT216" s="222"/>
      <c r="WUU216" s="221"/>
      <c r="WUV216" s="220"/>
      <c r="WUW216" s="219"/>
      <c r="WUX216" s="223"/>
      <c r="WUY216" s="219"/>
      <c r="WUZ216" s="219"/>
      <c r="WVA216" s="222"/>
      <c r="WVB216" s="221"/>
      <c r="WVC216" s="220"/>
      <c r="WVD216" s="219"/>
      <c r="WVE216" s="223"/>
      <c r="WVF216" s="219"/>
      <c r="WVG216" s="219"/>
      <c r="WVH216" s="222"/>
      <c r="WVI216" s="221"/>
      <c r="WVJ216" s="220"/>
      <c r="WVK216" s="219"/>
      <c r="WVL216" s="223"/>
      <c r="WVM216" s="219"/>
      <c r="WVN216" s="219"/>
      <c r="WVO216" s="222"/>
      <c r="WVP216" s="221"/>
      <c r="WVQ216" s="220"/>
      <c r="WVR216" s="219"/>
      <c r="WVS216" s="223"/>
      <c r="WVT216" s="219"/>
      <c r="WVU216" s="219"/>
      <c r="WVV216" s="222"/>
      <c r="WVW216" s="221"/>
      <c r="WVX216" s="220"/>
      <c r="WVY216" s="219"/>
      <c r="WVZ216" s="223"/>
      <c r="WWA216" s="219"/>
      <c r="WWB216" s="219"/>
      <c r="WWC216" s="222"/>
      <c r="WWD216" s="221"/>
      <c r="WWE216" s="220"/>
      <c r="WWF216" s="219"/>
      <c r="WWG216" s="223"/>
      <c r="WWH216" s="219"/>
      <c r="WWI216" s="219"/>
      <c r="WWJ216" s="222"/>
      <c r="WWK216" s="221"/>
      <c r="WWL216" s="220"/>
      <c r="WWM216" s="219"/>
      <c r="WWN216" s="223"/>
      <c r="WWO216" s="219"/>
      <c r="WWP216" s="219"/>
      <c r="WWQ216" s="222"/>
      <c r="WWR216" s="221"/>
      <c r="WWS216" s="220"/>
      <c r="WWT216" s="219"/>
      <c r="WWU216" s="223"/>
      <c r="WWV216" s="219"/>
      <c r="WWW216" s="219"/>
      <c r="WWX216" s="222"/>
      <c r="WWY216" s="221"/>
      <c r="WWZ216" s="220"/>
      <c r="WXA216" s="219"/>
      <c r="WXB216" s="223"/>
      <c r="WXC216" s="219"/>
      <c r="WXD216" s="219"/>
      <c r="WXE216" s="222"/>
      <c r="WXF216" s="221"/>
      <c r="WXG216" s="220"/>
      <c r="WXH216" s="219"/>
      <c r="WXI216" s="223"/>
      <c r="WXJ216" s="219"/>
      <c r="WXK216" s="219"/>
      <c r="WXL216" s="222"/>
      <c r="WXM216" s="221"/>
      <c r="WXN216" s="220"/>
      <c r="WXO216" s="219"/>
      <c r="WXP216" s="223"/>
      <c r="WXQ216" s="219"/>
      <c r="WXR216" s="219"/>
      <c r="WXS216" s="222"/>
      <c r="WXT216" s="221"/>
      <c r="WXU216" s="220"/>
      <c r="WXV216" s="219"/>
      <c r="WXW216" s="223"/>
      <c r="WXX216" s="219"/>
      <c r="WXY216" s="219"/>
      <c r="WXZ216" s="222"/>
      <c r="WYA216" s="221"/>
      <c r="WYB216" s="220"/>
      <c r="WYC216" s="219"/>
      <c r="WYD216" s="223"/>
      <c r="WYE216" s="219"/>
      <c r="WYF216" s="219"/>
      <c r="WYG216" s="222"/>
      <c r="WYH216" s="221"/>
      <c r="WYI216" s="220"/>
      <c r="WYJ216" s="219"/>
      <c r="WYK216" s="223"/>
      <c r="WYL216" s="219"/>
      <c r="WYM216" s="219"/>
      <c r="WYN216" s="222"/>
      <c r="WYO216" s="221"/>
      <c r="WYP216" s="220"/>
      <c r="WYQ216" s="219"/>
      <c r="WYR216" s="223"/>
      <c r="WYS216" s="219"/>
      <c r="WYT216" s="219"/>
      <c r="WYU216" s="222"/>
      <c r="WYV216" s="221"/>
      <c r="WYW216" s="220"/>
      <c r="WYX216" s="219"/>
      <c r="WYY216" s="223"/>
      <c r="WYZ216" s="219"/>
      <c r="WZA216" s="219"/>
      <c r="WZB216" s="222"/>
      <c r="WZC216" s="221"/>
      <c r="WZD216" s="220"/>
      <c r="WZE216" s="219"/>
      <c r="WZF216" s="223"/>
      <c r="WZG216" s="219"/>
      <c r="WZH216" s="219"/>
      <c r="WZI216" s="222"/>
      <c r="WZJ216" s="221"/>
      <c r="WZK216" s="220"/>
      <c r="WZL216" s="219"/>
      <c r="WZM216" s="223"/>
      <c r="WZN216" s="219"/>
      <c r="WZO216" s="219"/>
      <c r="WZP216" s="222"/>
      <c r="WZQ216" s="221"/>
      <c r="WZR216" s="220"/>
      <c r="WZS216" s="219"/>
      <c r="WZT216" s="223"/>
      <c r="WZU216" s="219"/>
      <c r="WZV216" s="219"/>
      <c r="WZW216" s="222"/>
      <c r="WZX216" s="221"/>
      <c r="WZY216" s="220"/>
      <c r="WZZ216" s="219"/>
      <c r="XAA216" s="223"/>
      <c r="XAB216" s="219"/>
      <c r="XAC216" s="219"/>
      <c r="XAD216" s="222"/>
      <c r="XAE216" s="221"/>
      <c r="XAF216" s="220"/>
      <c r="XAG216" s="219"/>
      <c r="XAH216" s="223"/>
      <c r="XAI216" s="219"/>
      <c r="XAJ216" s="219"/>
      <c r="XAK216" s="222"/>
      <c r="XAL216" s="221"/>
      <c r="XAM216" s="220"/>
      <c r="XAN216" s="219"/>
      <c r="XAO216" s="223"/>
      <c r="XAP216" s="219"/>
      <c r="XAQ216" s="219"/>
      <c r="XAR216" s="222"/>
      <c r="XAS216" s="221"/>
      <c r="XAT216" s="220"/>
      <c r="XAU216" s="219"/>
      <c r="XAV216" s="223"/>
      <c r="XAW216" s="219"/>
      <c r="XAX216" s="219"/>
      <c r="XAY216" s="222"/>
      <c r="XAZ216" s="221"/>
      <c r="XBA216" s="220"/>
      <c r="XBB216" s="219"/>
      <c r="XBC216" s="223"/>
      <c r="XBD216" s="219"/>
      <c r="XBE216" s="219"/>
      <c r="XBF216" s="222"/>
      <c r="XBG216" s="221"/>
      <c r="XBH216" s="220"/>
      <c r="XBI216" s="219"/>
      <c r="XBJ216" s="223"/>
      <c r="XBK216" s="219"/>
      <c r="XBL216" s="219"/>
      <c r="XBM216" s="222"/>
      <c r="XBN216" s="221"/>
      <c r="XBO216" s="220"/>
      <c r="XBP216" s="219"/>
      <c r="XBQ216" s="223"/>
      <c r="XBR216" s="219"/>
      <c r="XBS216" s="219"/>
      <c r="XBT216" s="222"/>
      <c r="XBU216" s="221"/>
      <c r="XBV216" s="220"/>
      <c r="XBW216" s="219"/>
      <c r="XBX216" s="223"/>
      <c r="XBY216" s="219"/>
      <c r="XBZ216" s="219"/>
      <c r="XCA216" s="222"/>
      <c r="XCB216" s="221"/>
      <c r="XCC216" s="220"/>
      <c r="XCD216" s="219"/>
      <c r="XCE216" s="223"/>
      <c r="XCF216" s="219"/>
      <c r="XCG216" s="219"/>
      <c r="XCH216" s="222"/>
      <c r="XCI216" s="221"/>
      <c r="XCJ216" s="220"/>
      <c r="XCK216" s="219"/>
      <c r="XCL216" s="223"/>
      <c r="XCM216" s="219"/>
      <c r="XCN216" s="219"/>
      <c r="XCO216" s="222"/>
      <c r="XCP216" s="221"/>
      <c r="XCQ216" s="220"/>
      <c r="XCR216" s="219"/>
      <c r="XCS216" s="223"/>
      <c r="XCT216" s="219"/>
      <c r="XCU216" s="219"/>
      <c r="XCV216" s="222"/>
      <c r="XCW216" s="221"/>
      <c r="XCX216" s="220"/>
      <c r="XCY216" s="219"/>
      <c r="XCZ216" s="223"/>
      <c r="XDA216" s="219"/>
      <c r="XDB216" s="219"/>
      <c r="XDC216" s="222"/>
      <c r="XDD216" s="221"/>
      <c r="XDE216" s="220"/>
      <c r="XDF216" s="219"/>
      <c r="XDG216" s="223"/>
      <c r="XDH216" s="219"/>
      <c r="XDI216" s="219"/>
      <c r="XDJ216" s="222"/>
      <c r="XDK216" s="221"/>
      <c r="XDL216" s="220"/>
      <c r="XDM216" s="219"/>
      <c r="XDN216" s="223"/>
      <c r="XDO216" s="219"/>
      <c r="XDP216" s="219"/>
      <c r="XDQ216" s="222"/>
      <c r="XDR216" s="221"/>
      <c r="XDS216" s="220"/>
      <c r="XDT216" s="219"/>
      <c r="XDU216" s="223"/>
      <c r="XDV216" s="219"/>
      <c r="XDW216" s="219"/>
      <c r="XDX216" s="222"/>
      <c r="XDY216" s="221"/>
      <c r="XDZ216" s="220"/>
      <c r="XEA216" s="219"/>
      <c r="XEB216" s="223"/>
      <c r="XEC216" s="219"/>
      <c r="XED216" s="219"/>
      <c r="XEE216" s="222"/>
      <c r="XEF216" s="221"/>
      <c r="XEG216" s="220"/>
      <c r="XEH216" s="219"/>
      <c r="XEI216" s="223"/>
      <c r="XEJ216" s="219"/>
      <c r="XEK216" s="219"/>
      <c r="XEL216" s="222"/>
      <c r="XEM216" s="221"/>
      <c r="XEN216" s="220"/>
      <c r="XEO216" s="219"/>
      <c r="XEP216" s="223"/>
      <c r="XEQ216" s="219"/>
      <c r="XER216" s="219"/>
      <c r="XES216" s="222"/>
      <c r="XET216" s="221"/>
      <c r="XEU216" s="220"/>
      <c r="XEV216" s="219"/>
    </row>
    <row r="217" spans="1:16376" ht="18" customHeight="1">
      <c r="A217" s="39" t="s">
        <v>26584</v>
      </c>
      <c r="B217" s="39">
        <f>[1]Matrix!$B$795</f>
        <v>0</v>
      </c>
      <c r="C217" s="124">
        <f t="shared" si="33"/>
        <v>5.5</v>
      </c>
      <c r="D217" s="98">
        <f t="shared" si="34"/>
        <v>5</v>
      </c>
      <c r="E217" s="219"/>
      <c r="F217" s="217" t="s">
        <v>28294</v>
      </c>
      <c r="G217" s="218">
        <f t="shared" si="35"/>
        <v>5</v>
      </c>
      <c r="H217" s="221"/>
      <c r="I217" s="220"/>
      <c r="J217" s="219"/>
      <c r="K217" s="223"/>
      <c r="L217" s="219"/>
      <c r="M217" s="219"/>
      <c r="N217" s="222"/>
      <c r="O217" s="221"/>
      <c r="P217" s="220"/>
      <c r="Q217" s="219"/>
      <c r="R217" s="223"/>
      <c r="S217" s="219"/>
      <c r="T217" s="219"/>
      <c r="U217" s="222"/>
      <c r="V217" s="221"/>
      <c r="W217" s="220"/>
      <c r="X217" s="219"/>
      <c r="Y217" s="223"/>
      <c r="Z217" s="219"/>
      <c r="AA217" s="219"/>
      <c r="AB217" s="222"/>
      <c r="AC217" s="221"/>
      <c r="AD217" s="220"/>
      <c r="AE217" s="219"/>
      <c r="AF217" s="223"/>
      <c r="AG217" s="219"/>
      <c r="AH217" s="219"/>
      <c r="AI217" s="222"/>
      <c r="AJ217" s="221"/>
      <c r="AK217" s="220"/>
      <c r="AL217" s="219"/>
      <c r="AM217" s="223"/>
      <c r="AN217" s="219"/>
      <c r="AO217" s="219"/>
      <c r="AP217" s="222"/>
      <c r="AQ217" s="221"/>
      <c r="AR217" s="220"/>
      <c r="AS217" s="219"/>
      <c r="AT217" s="223"/>
      <c r="AU217" s="219"/>
      <c r="AV217" s="219"/>
      <c r="AW217" s="222"/>
      <c r="AX217" s="221"/>
      <c r="AY217" s="220"/>
      <c r="AZ217" s="219"/>
      <c r="BA217" s="223"/>
      <c r="BB217" s="219"/>
      <c r="BC217" s="219"/>
      <c r="BD217" s="222"/>
      <c r="BE217" s="221"/>
      <c r="BF217" s="220"/>
      <c r="BG217" s="219"/>
      <c r="BH217" s="223"/>
      <c r="BI217" s="219"/>
      <c r="BJ217" s="219"/>
      <c r="BK217" s="222"/>
      <c r="BL217" s="221"/>
      <c r="BM217" s="220"/>
      <c r="BN217" s="219"/>
      <c r="BO217" s="223"/>
      <c r="BP217" s="219"/>
      <c r="BQ217" s="219"/>
      <c r="BR217" s="222"/>
      <c r="BS217" s="221"/>
      <c r="BT217" s="220"/>
      <c r="BU217" s="219"/>
      <c r="BV217" s="223"/>
      <c r="BW217" s="219"/>
      <c r="BX217" s="219"/>
      <c r="BY217" s="222"/>
      <c r="BZ217" s="221"/>
      <c r="CA217" s="220"/>
      <c r="CB217" s="219"/>
      <c r="CC217" s="223"/>
      <c r="CD217" s="219"/>
      <c r="CE217" s="219"/>
      <c r="CF217" s="222"/>
      <c r="CG217" s="221"/>
      <c r="CH217" s="220"/>
      <c r="CI217" s="219"/>
      <c r="CJ217" s="223"/>
      <c r="CK217" s="219"/>
      <c r="CL217" s="219"/>
      <c r="CM217" s="222"/>
      <c r="CN217" s="221"/>
      <c r="CO217" s="220"/>
      <c r="CP217" s="219"/>
      <c r="CQ217" s="223"/>
      <c r="CR217" s="219"/>
      <c r="CS217" s="219"/>
      <c r="CT217" s="222"/>
      <c r="CU217" s="221"/>
      <c r="CV217" s="220"/>
      <c r="CW217" s="219"/>
      <c r="CX217" s="223"/>
      <c r="CY217" s="219"/>
      <c r="CZ217" s="219"/>
      <c r="DA217" s="222"/>
      <c r="DB217" s="221"/>
      <c r="DC217" s="220"/>
      <c r="DD217" s="219"/>
      <c r="DE217" s="223"/>
      <c r="DF217" s="219"/>
      <c r="DG217" s="219"/>
      <c r="DH217" s="222"/>
      <c r="DI217" s="221"/>
      <c r="DJ217" s="220"/>
      <c r="DK217" s="219"/>
      <c r="DL217" s="223"/>
      <c r="DM217" s="219"/>
      <c r="DN217" s="219"/>
      <c r="DO217" s="222"/>
      <c r="DP217" s="221"/>
      <c r="DQ217" s="220"/>
      <c r="DR217" s="219"/>
      <c r="DS217" s="223"/>
      <c r="DT217" s="219"/>
      <c r="DU217" s="219"/>
      <c r="DV217" s="222"/>
      <c r="DW217" s="221"/>
      <c r="DX217" s="220"/>
      <c r="DY217" s="219"/>
      <c r="DZ217" s="223"/>
      <c r="EA217" s="219"/>
      <c r="EB217" s="219"/>
      <c r="EC217" s="222"/>
      <c r="ED217" s="221"/>
      <c r="EE217" s="220"/>
      <c r="EF217" s="219"/>
      <c r="EG217" s="223"/>
      <c r="EH217" s="219"/>
      <c r="EI217" s="219"/>
      <c r="EJ217" s="222"/>
      <c r="EK217" s="221"/>
      <c r="EL217" s="220"/>
      <c r="EM217" s="219"/>
      <c r="EN217" s="223"/>
      <c r="EO217" s="219"/>
      <c r="EP217" s="219"/>
      <c r="EQ217" s="222"/>
      <c r="ER217" s="221"/>
      <c r="ES217" s="220"/>
      <c r="ET217" s="219"/>
      <c r="EU217" s="223"/>
      <c r="EV217" s="219"/>
      <c r="EW217" s="219"/>
      <c r="EX217" s="222"/>
      <c r="EY217" s="221"/>
      <c r="EZ217" s="220"/>
      <c r="FA217" s="219"/>
      <c r="FB217" s="223"/>
      <c r="FC217" s="219"/>
      <c r="FD217" s="219"/>
      <c r="FE217" s="222"/>
      <c r="FF217" s="221"/>
      <c r="FG217" s="220"/>
      <c r="FH217" s="219"/>
      <c r="FI217" s="223"/>
      <c r="FJ217" s="219"/>
      <c r="FK217" s="219"/>
      <c r="FL217" s="222"/>
      <c r="FM217" s="221"/>
      <c r="FN217" s="220"/>
      <c r="FO217" s="219"/>
      <c r="FP217" s="223"/>
      <c r="FQ217" s="219"/>
      <c r="FR217" s="219"/>
      <c r="FS217" s="222"/>
      <c r="FT217" s="221"/>
      <c r="FU217" s="220"/>
      <c r="FV217" s="219"/>
      <c r="FW217" s="223"/>
      <c r="FX217" s="219"/>
      <c r="FY217" s="219"/>
      <c r="FZ217" s="222"/>
      <c r="GA217" s="221"/>
      <c r="GB217" s="220"/>
      <c r="GC217" s="219"/>
      <c r="GD217" s="223"/>
      <c r="GE217" s="219"/>
      <c r="GF217" s="219"/>
      <c r="GG217" s="222"/>
      <c r="GH217" s="221"/>
      <c r="GI217" s="220"/>
      <c r="GJ217" s="219"/>
      <c r="GK217" s="223"/>
      <c r="GL217" s="219"/>
      <c r="GM217" s="219"/>
      <c r="GN217" s="222"/>
      <c r="GO217" s="221"/>
      <c r="GP217" s="220"/>
      <c r="GQ217" s="219"/>
      <c r="GR217" s="223"/>
      <c r="GS217" s="219"/>
      <c r="GT217" s="219"/>
      <c r="GU217" s="222"/>
      <c r="GV217" s="221"/>
      <c r="GW217" s="220"/>
      <c r="GX217" s="219"/>
      <c r="GY217" s="223"/>
      <c r="GZ217" s="219"/>
      <c r="HA217" s="219"/>
      <c r="HB217" s="222"/>
      <c r="HC217" s="221"/>
      <c r="HD217" s="220"/>
      <c r="HE217" s="219"/>
      <c r="HF217" s="223"/>
      <c r="HG217" s="219"/>
      <c r="HH217" s="219"/>
      <c r="HI217" s="222"/>
      <c r="HJ217" s="221"/>
      <c r="HK217" s="220"/>
      <c r="HL217" s="219"/>
      <c r="HM217" s="223"/>
      <c r="HN217" s="219"/>
      <c r="HO217" s="219"/>
      <c r="HP217" s="222"/>
      <c r="HQ217" s="221"/>
      <c r="HR217" s="220"/>
      <c r="HS217" s="219"/>
      <c r="HT217" s="223"/>
      <c r="HU217" s="219"/>
      <c r="HV217" s="219"/>
      <c r="HW217" s="222"/>
      <c r="HX217" s="221"/>
      <c r="HY217" s="220"/>
      <c r="HZ217" s="219"/>
      <c r="IA217" s="223"/>
      <c r="IB217" s="219"/>
      <c r="IC217" s="219"/>
      <c r="ID217" s="222"/>
      <c r="IE217" s="221"/>
      <c r="IF217" s="220"/>
      <c r="IG217" s="219"/>
      <c r="IH217" s="223"/>
      <c r="II217" s="219"/>
      <c r="IJ217" s="219"/>
      <c r="IK217" s="222"/>
      <c r="IL217" s="221"/>
      <c r="IM217" s="220"/>
      <c r="IN217" s="219"/>
      <c r="IO217" s="223"/>
      <c r="IP217" s="219"/>
      <c r="IQ217" s="219"/>
      <c r="IR217" s="222"/>
      <c r="IS217" s="221"/>
      <c r="IT217" s="220"/>
      <c r="IU217" s="219"/>
      <c r="IV217" s="223"/>
      <c r="IW217" s="219"/>
      <c r="IX217" s="219"/>
      <c r="IY217" s="222"/>
      <c r="IZ217" s="221"/>
      <c r="JA217" s="220"/>
      <c r="JB217" s="219"/>
      <c r="JC217" s="223"/>
      <c r="JD217" s="219"/>
      <c r="JE217" s="219"/>
      <c r="JF217" s="222"/>
      <c r="JG217" s="221"/>
      <c r="JH217" s="220"/>
      <c r="JI217" s="219"/>
      <c r="JJ217" s="223"/>
      <c r="JK217" s="219"/>
      <c r="JL217" s="219"/>
      <c r="JM217" s="222"/>
      <c r="JN217" s="221"/>
      <c r="JO217" s="220"/>
      <c r="JP217" s="219"/>
      <c r="JQ217" s="223"/>
      <c r="JR217" s="219"/>
      <c r="JS217" s="219"/>
      <c r="JT217" s="222"/>
      <c r="JU217" s="221"/>
      <c r="JV217" s="220"/>
      <c r="JW217" s="219"/>
      <c r="JX217" s="223"/>
      <c r="JY217" s="219"/>
      <c r="JZ217" s="219"/>
      <c r="KA217" s="222"/>
      <c r="KB217" s="221"/>
      <c r="KC217" s="220"/>
      <c r="KD217" s="219"/>
      <c r="KE217" s="223"/>
      <c r="KF217" s="219"/>
      <c r="KG217" s="219"/>
      <c r="KH217" s="222"/>
      <c r="KI217" s="221"/>
      <c r="KJ217" s="220"/>
      <c r="KK217" s="219"/>
      <c r="KL217" s="223"/>
      <c r="KM217" s="219"/>
      <c r="KN217" s="219"/>
      <c r="KO217" s="222"/>
      <c r="KP217" s="221"/>
      <c r="KQ217" s="220"/>
      <c r="KR217" s="219"/>
      <c r="KS217" s="223"/>
      <c r="KT217" s="219"/>
      <c r="KU217" s="219"/>
      <c r="KV217" s="222"/>
      <c r="KW217" s="221"/>
      <c r="KX217" s="220"/>
      <c r="KY217" s="219"/>
      <c r="KZ217" s="223"/>
      <c r="LA217" s="219"/>
      <c r="LB217" s="219"/>
      <c r="LC217" s="222"/>
      <c r="LD217" s="221"/>
      <c r="LE217" s="220"/>
      <c r="LF217" s="219"/>
      <c r="LG217" s="223"/>
      <c r="LH217" s="219"/>
      <c r="LI217" s="219"/>
      <c r="LJ217" s="222"/>
      <c r="LK217" s="221"/>
      <c r="LL217" s="220"/>
      <c r="LM217" s="219"/>
      <c r="LN217" s="223"/>
      <c r="LO217" s="219"/>
      <c r="LP217" s="219"/>
      <c r="LQ217" s="222"/>
      <c r="LR217" s="221"/>
      <c r="LS217" s="220"/>
      <c r="LT217" s="219"/>
      <c r="LU217" s="223"/>
      <c r="LV217" s="219"/>
      <c r="LW217" s="219"/>
      <c r="LX217" s="222"/>
      <c r="LY217" s="221"/>
      <c r="LZ217" s="220"/>
      <c r="MA217" s="219"/>
      <c r="MB217" s="223"/>
      <c r="MC217" s="219"/>
      <c r="MD217" s="219"/>
      <c r="ME217" s="222"/>
      <c r="MF217" s="221"/>
      <c r="MG217" s="220"/>
      <c r="MH217" s="219"/>
      <c r="MI217" s="223"/>
      <c r="MJ217" s="219"/>
      <c r="MK217" s="219"/>
      <c r="ML217" s="222"/>
      <c r="MM217" s="221"/>
      <c r="MN217" s="220"/>
      <c r="MO217" s="219"/>
      <c r="MP217" s="223"/>
      <c r="MQ217" s="219"/>
      <c r="MR217" s="219"/>
      <c r="MS217" s="222"/>
      <c r="MT217" s="221"/>
      <c r="MU217" s="220"/>
      <c r="MV217" s="219"/>
      <c r="MW217" s="223"/>
      <c r="MX217" s="219"/>
      <c r="MY217" s="219"/>
      <c r="MZ217" s="222"/>
      <c r="NA217" s="221"/>
      <c r="NB217" s="220"/>
      <c r="NC217" s="219"/>
      <c r="ND217" s="223"/>
      <c r="NE217" s="219"/>
      <c r="NF217" s="219"/>
      <c r="NG217" s="222"/>
      <c r="NH217" s="221"/>
      <c r="NI217" s="220"/>
      <c r="NJ217" s="219"/>
      <c r="NK217" s="223"/>
      <c r="NL217" s="219"/>
      <c r="NM217" s="219"/>
      <c r="NN217" s="222"/>
      <c r="NO217" s="221"/>
      <c r="NP217" s="220"/>
      <c r="NQ217" s="219"/>
      <c r="NR217" s="223"/>
      <c r="NS217" s="219"/>
      <c r="NT217" s="219"/>
      <c r="NU217" s="222"/>
      <c r="NV217" s="221"/>
      <c r="NW217" s="220"/>
      <c r="NX217" s="219"/>
      <c r="NY217" s="223"/>
      <c r="NZ217" s="219"/>
      <c r="OA217" s="219"/>
      <c r="OB217" s="222"/>
      <c r="OC217" s="221"/>
      <c r="OD217" s="220"/>
      <c r="OE217" s="219"/>
      <c r="OF217" s="223"/>
      <c r="OG217" s="219"/>
      <c r="OH217" s="219"/>
      <c r="OI217" s="222"/>
      <c r="OJ217" s="221"/>
      <c r="OK217" s="220"/>
      <c r="OL217" s="219"/>
      <c r="OM217" s="223"/>
      <c r="ON217" s="219"/>
      <c r="OO217" s="219"/>
      <c r="OP217" s="222"/>
      <c r="OQ217" s="221"/>
      <c r="OR217" s="220"/>
      <c r="OS217" s="219"/>
      <c r="OT217" s="223"/>
      <c r="OU217" s="219"/>
      <c r="OV217" s="219"/>
      <c r="OW217" s="222"/>
      <c r="OX217" s="221"/>
      <c r="OY217" s="220"/>
      <c r="OZ217" s="219"/>
      <c r="PA217" s="223"/>
      <c r="PB217" s="219"/>
      <c r="PC217" s="219"/>
      <c r="PD217" s="222"/>
      <c r="PE217" s="221"/>
      <c r="PF217" s="220"/>
      <c r="PG217" s="219"/>
      <c r="PH217" s="223"/>
      <c r="PI217" s="219"/>
      <c r="PJ217" s="219"/>
      <c r="PK217" s="222"/>
      <c r="PL217" s="221"/>
      <c r="PM217" s="220"/>
      <c r="PN217" s="219"/>
      <c r="PO217" s="223"/>
      <c r="PP217" s="219"/>
      <c r="PQ217" s="219"/>
      <c r="PR217" s="222"/>
      <c r="PS217" s="221"/>
      <c r="PT217" s="220"/>
      <c r="PU217" s="219"/>
      <c r="PV217" s="223"/>
      <c r="PW217" s="219"/>
      <c r="PX217" s="219"/>
      <c r="PY217" s="222"/>
      <c r="PZ217" s="221"/>
      <c r="QA217" s="220"/>
      <c r="QB217" s="219"/>
      <c r="QC217" s="223"/>
      <c r="QD217" s="219"/>
      <c r="QE217" s="219"/>
      <c r="QF217" s="222"/>
      <c r="QG217" s="221"/>
      <c r="QH217" s="220"/>
      <c r="QI217" s="219"/>
      <c r="QJ217" s="223"/>
      <c r="QK217" s="219"/>
      <c r="QL217" s="219"/>
      <c r="QM217" s="222"/>
      <c r="QN217" s="221"/>
      <c r="QO217" s="220"/>
      <c r="QP217" s="219"/>
      <c r="QQ217" s="223"/>
      <c r="QR217" s="219"/>
      <c r="QS217" s="219"/>
      <c r="QT217" s="222"/>
      <c r="QU217" s="221"/>
      <c r="QV217" s="220"/>
      <c r="QW217" s="219"/>
      <c r="QX217" s="223"/>
      <c r="QY217" s="219"/>
      <c r="QZ217" s="219"/>
      <c r="RA217" s="222"/>
      <c r="RB217" s="221"/>
      <c r="RC217" s="220"/>
      <c r="RD217" s="219"/>
      <c r="RE217" s="223"/>
      <c r="RF217" s="219"/>
      <c r="RG217" s="219"/>
      <c r="RH217" s="222"/>
      <c r="RI217" s="221"/>
      <c r="RJ217" s="220"/>
      <c r="RK217" s="219"/>
      <c r="RL217" s="223"/>
      <c r="RM217" s="219"/>
      <c r="RN217" s="219"/>
      <c r="RO217" s="222"/>
      <c r="RP217" s="221"/>
      <c r="RQ217" s="220"/>
      <c r="RR217" s="219"/>
      <c r="RS217" s="223"/>
      <c r="RT217" s="219"/>
      <c r="RU217" s="219"/>
      <c r="RV217" s="222"/>
      <c r="RW217" s="221"/>
      <c r="RX217" s="220"/>
      <c r="RY217" s="219"/>
      <c r="RZ217" s="223"/>
      <c r="SA217" s="219"/>
      <c r="SB217" s="219"/>
      <c r="SC217" s="222"/>
      <c r="SD217" s="221"/>
      <c r="SE217" s="220"/>
      <c r="SF217" s="219"/>
      <c r="SG217" s="223"/>
      <c r="SH217" s="219"/>
      <c r="SI217" s="219"/>
      <c r="SJ217" s="222"/>
      <c r="SK217" s="221"/>
      <c r="SL217" s="220"/>
      <c r="SM217" s="219"/>
      <c r="SN217" s="223"/>
      <c r="SO217" s="219"/>
      <c r="SP217" s="219"/>
      <c r="SQ217" s="222"/>
      <c r="SR217" s="221"/>
      <c r="SS217" s="220"/>
      <c r="ST217" s="219"/>
      <c r="SU217" s="223"/>
      <c r="SV217" s="219"/>
      <c r="SW217" s="219"/>
      <c r="SX217" s="222"/>
      <c r="SY217" s="221"/>
      <c r="SZ217" s="220"/>
      <c r="TA217" s="219"/>
      <c r="TB217" s="223"/>
      <c r="TC217" s="219"/>
      <c r="TD217" s="219"/>
      <c r="TE217" s="222"/>
      <c r="TF217" s="221"/>
      <c r="TG217" s="220"/>
      <c r="TH217" s="219"/>
      <c r="TI217" s="223"/>
      <c r="TJ217" s="219"/>
      <c r="TK217" s="219"/>
      <c r="TL217" s="222"/>
      <c r="TM217" s="221"/>
      <c r="TN217" s="220"/>
      <c r="TO217" s="219"/>
      <c r="TP217" s="223"/>
      <c r="TQ217" s="219"/>
      <c r="TR217" s="219"/>
      <c r="TS217" s="222"/>
      <c r="TT217" s="221"/>
      <c r="TU217" s="220"/>
      <c r="TV217" s="219"/>
      <c r="TW217" s="223"/>
      <c r="TX217" s="219"/>
      <c r="TY217" s="219"/>
      <c r="TZ217" s="222"/>
      <c r="UA217" s="221"/>
      <c r="UB217" s="220"/>
      <c r="UC217" s="219"/>
      <c r="UD217" s="223"/>
      <c r="UE217" s="219"/>
      <c r="UF217" s="219"/>
      <c r="UG217" s="222"/>
      <c r="UH217" s="221"/>
      <c r="UI217" s="220"/>
      <c r="UJ217" s="219"/>
      <c r="UK217" s="223"/>
      <c r="UL217" s="219"/>
      <c r="UM217" s="219"/>
      <c r="UN217" s="222"/>
      <c r="UO217" s="221"/>
      <c r="UP217" s="220"/>
      <c r="UQ217" s="219"/>
      <c r="UR217" s="223"/>
      <c r="US217" s="219"/>
      <c r="UT217" s="219"/>
      <c r="UU217" s="222"/>
      <c r="UV217" s="221"/>
      <c r="UW217" s="220"/>
      <c r="UX217" s="219"/>
      <c r="UY217" s="223"/>
      <c r="UZ217" s="219"/>
      <c r="VA217" s="219"/>
      <c r="VB217" s="222"/>
      <c r="VC217" s="221"/>
      <c r="VD217" s="220"/>
      <c r="VE217" s="219"/>
      <c r="VF217" s="223"/>
      <c r="VG217" s="219"/>
      <c r="VH217" s="219"/>
      <c r="VI217" s="222"/>
      <c r="VJ217" s="221"/>
      <c r="VK217" s="220"/>
      <c r="VL217" s="219"/>
      <c r="VM217" s="223"/>
      <c r="VN217" s="219"/>
      <c r="VO217" s="219"/>
      <c r="VP217" s="222"/>
      <c r="VQ217" s="221"/>
      <c r="VR217" s="220"/>
      <c r="VS217" s="219"/>
      <c r="VT217" s="223"/>
      <c r="VU217" s="219"/>
      <c r="VV217" s="219"/>
      <c r="VW217" s="222"/>
      <c r="VX217" s="221"/>
      <c r="VY217" s="220"/>
      <c r="VZ217" s="219"/>
      <c r="WA217" s="223"/>
      <c r="WB217" s="219"/>
      <c r="WC217" s="219"/>
      <c r="WD217" s="222"/>
      <c r="WE217" s="221"/>
      <c r="WF217" s="220"/>
      <c r="WG217" s="219"/>
      <c r="WH217" s="223"/>
      <c r="WI217" s="219"/>
      <c r="WJ217" s="219"/>
      <c r="WK217" s="222"/>
      <c r="WL217" s="221"/>
      <c r="WM217" s="220"/>
      <c r="WN217" s="219"/>
      <c r="WO217" s="223"/>
      <c r="WP217" s="219"/>
      <c r="WQ217" s="219"/>
      <c r="WR217" s="222"/>
      <c r="WS217" s="221"/>
      <c r="WT217" s="220"/>
      <c r="WU217" s="219"/>
      <c r="WV217" s="223"/>
      <c r="WW217" s="219"/>
      <c r="WX217" s="219"/>
      <c r="WY217" s="222"/>
      <c r="WZ217" s="221"/>
      <c r="XA217" s="220"/>
      <c r="XB217" s="219"/>
      <c r="XC217" s="223"/>
      <c r="XD217" s="219"/>
      <c r="XE217" s="219"/>
      <c r="XF217" s="222"/>
      <c r="XG217" s="221"/>
      <c r="XH217" s="220"/>
      <c r="XI217" s="219"/>
      <c r="XJ217" s="223"/>
      <c r="XK217" s="219"/>
      <c r="XL217" s="219"/>
      <c r="XM217" s="222"/>
      <c r="XN217" s="221"/>
      <c r="XO217" s="220"/>
      <c r="XP217" s="219"/>
      <c r="XQ217" s="223"/>
      <c r="XR217" s="219"/>
      <c r="XS217" s="219"/>
      <c r="XT217" s="222"/>
      <c r="XU217" s="221"/>
      <c r="XV217" s="220"/>
      <c r="XW217" s="219"/>
      <c r="XX217" s="223"/>
      <c r="XY217" s="219"/>
      <c r="XZ217" s="219"/>
      <c r="YA217" s="222"/>
      <c r="YB217" s="221"/>
      <c r="YC217" s="220"/>
      <c r="YD217" s="219"/>
      <c r="YE217" s="223"/>
      <c r="YF217" s="219"/>
      <c r="YG217" s="219"/>
      <c r="YH217" s="222"/>
      <c r="YI217" s="221"/>
      <c r="YJ217" s="220"/>
      <c r="YK217" s="219"/>
      <c r="YL217" s="223"/>
      <c r="YM217" s="219"/>
      <c r="YN217" s="219"/>
      <c r="YO217" s="222"/>
      <c r="YP217" s="221"/>
      <c r="YQ217" s="220"/>
      <c r="YR217" s="219"/>
      <c r="YS217" s="223"/>
      <c r="YT217" s="219"/>
      <c r="YU217" s="219"/>
      <c r="YV217" s="222"/>
      <c r="YW217" s="221"/>
      <c r="YX217" s="220"/>
      <c r="YY217" s="219"/>
      <c r="YZ217" s="223"/>
      <c r="ZA217" s="219"/>
      <c r="ZB217" s="219"/>
      <c r="ZC217" s="222"/>
      <c r="ZD217" s="221"/>
      <c r="ZE217" s="220"/>
      <c r="ZF217" s="219"/>
      <c r="ZG217" s="223"/>
      <c r="ZH217" s="219"/>
      <c r="ZI217" s="219"/>
      <c r="ZJ217" s="222"/>
      <c r="ZK217" s="221"/>
      <c r="ZL217" s="220"/>
      <c r="ZM217" s="219"/>
      <c r="ZN217" s="223"/>
      <c r="ZO217" s="219"/>
      <c r="ZP217" s="219"/>
      <c r="ZQ217" s="222"/>
      <c r="ZR217" s="221"/>
      <c r="ZS217" s="220"/>
      <c r="ZT217" s="219"/>
      <c r="ZU217" s="223"/>
      <c r="ZV217" s="219"/>
      <c r="ZW217" s="219"/>
      <c r="ZX217" s="222"/>
      <c r="ZY217" s="221"/>
      <c r="ZZ217" s="220"/>
      <c r="AAA217" s="219"/>
      <c r="AAB217" s="223"/>
      <c r="AAC217" s="219"/>
      <c r="AAD217" s="219"/>
      <c r="AAE217" s="222"/>
      <c r="AAF217" s="221"/>
      <c r="AAG217" s="220"/>
      <c r="AAH217" s="219"/>
      <c r="AAI217" s="223"/>
      <c r="AAJ217" s="219"/>
      <c r="AAK217" s="219"/>
      <c r="AAL217" s="222"/>
      <c r="AAM217" s="221"/>
      <c r="AAN217" s="220"/>
      <c r="AAO217" s="219"/>
      <c r="AAP217" s="223"/>
      <c r="AAQ217" s="219"/>
      <c r="AAR217" s="219"/>
      <c r="AAS217" s="222"/>
      <c r="AAT217" s="221"/>
      <c r="AAU217" s="220"/>
      <c r="AAV217" s="219"/>
      <c r="AAW217" s="223"/>
      <c r="AAX217" s="219"/>
      <c r="AAY217" s="219"/>
      <c r="AAZ217" s="222"/>
      <c r="ABA217" s="221"/>
      <c r="ABB217" s="220"/>
      <c r="ABC217" s="219"/>
      <c r="ABD217" s="223"/>
      <c r="ABE217" s="219"/>
      <c r="ABF217" s="219"/>
      <c r="ABG217" s="222"/>
      <c r="ABH217" s="221"/>
      <c r="ABI217" s="220"/>
      <c r="ABJ217" s="219"/>
      <c r="ABK217" s="223"/>
      <c r="ABL217" s="219"/>
      <c r="ABM217" s="219"/>
      <c r="ABN217" s="222"/>
      <c r="ABO217" s="221"/>
      <c r="ABP217" s="220"/>
      <c r="ABQ217" s="219"/>
      <c r="ABR217" s="223"/>
      <c r="ABS217" s="219"/>
      <c r="ABT217" s="219"/>
      <c r="ABU217" s="222"/>
      <c r="ABV217" s="221"/>
      <c r="ABW217" s="220"/>
      <c r="ABX217" s="219"/>
      <c r="ABY217" s="223"/>
      <c r="ABZ217" s="219"/>
      <c r="ACA217" s="219"/>
      <c r="ACB217" s="222"/>
      <c r="ACC217" s="221"/>
      <c r="ACD217" s="220"/>
      <c r="ACE217" s="219"/>
      <c r="ACF217" s="223"/>
      <c r="ACG217" s="219"/>
      <c r="ACH217" s="219"/>
      <c r="ACI217" s="222"/>
      <c r="ACJ217" s="221"/>
      <c r="ACK217" s="220"/>
      <c r="ACL217" s="219"/>
      <c r="ACM217" s="223"/>
      <c r="ACN217" s="219"/>
      <c r="ACO217" s="219"/>
      <c r="ACP217" s="222"/>
      <c r="ACQ217" s="221"/>
      <c r="ACR217" s="220"/>
      <c r="ACS217" s="219"/>
      <c r="ACT217" s="223"/>
      <c r="ACU217" s="219"/>
      <c r="ACV217" s="219"/>
      <c r="ACW217" s="222"/>
      <c r="ACX217" s="221"/>
      <c r="ACY217" s="220"/>
      <c r="ACZ217" s="219"/>
      <c r="ADA217" s="223"/>
      <c r="ADB217" s="219"/>
      <c r="ADC217" s="219"/>
      <c r="ADD217" s="222"/>
      <c r="ADE217" s="221"/>
      <c r="ADF217" s="220"/>
      <c r="ADG217" s="219"/>
      <c r="ADH217" s="223"/>
      <c r="ADI217" s="219"/>
      <c r="ADJ217" s="219"/>
      <c r="ADK217" s="222"/>
      <c r="ADL217" s="221"/>
      <c r="ADM217" s="220"/>
      <c r="ADN217" s="219"/>
      <c r="ADO217" s="223"/>
      <c r="ADP217" s="219"/>
      <c r="ADQ217" s="219"/>
      <c r="ADR217" s="222"/>
      <c r="ADS217" s="221"/>
      <c r="ADT217" s="220"/>
      <c r="ADU217" s="219"/>
      <c r="ADV217" s="223"/>
      <c r="ADW217" s="219"/>
      <c r="ADX217" s="219"/>
      <c r="ADY217" s="222"/>
      <c r="ADZ217" s="221"/>
      <c r="AEA217" s="220"/>
      <c r="AEB217" s="219"/>
      <c r="AEC217" s="223"/>
      <c r="AED217" s="219"/>
      <c r="AEE217" s="219"/>
      <c r="AEF217" s="222"/>
      <c r="AEG217" s="221"/>
      <c r="AEH217" s="220"/>
      <c r="AEI217" s="219"/>
      <c r="AEJ217" s="223"/>
      <c r="AEK217" s="219"/>
      <c r="AEL217" s="219"/>
      <c r="AEM217" s="222"/>
      <c r="AEN217" s="221"/>
      <c r="AEO217" s="220"/>
      <c r="AEP217" s="219"/>
      <c r="AEQ217" s="223"/>
      <c r="AER217" s="219"/>
      <c r="AES217" s="219"/>
      <c r="AET217" s="222"/>
      <c r="AEU217" s="221"/>
      <c r="AEV217" s="220"/>
      <c r="AEW217" s="219"/>
      <c r="AEX217" s="223"/>
      <c r="AEY217" s="219"/>
      <c r="AEZ217" s="219"/>
      <c r="AFA217" s="222"/>
      <c r="AFB217" s="221"/>
      <c r="AFC217" s="220"/>
      <c r="AFD217" s="219"/>
      <c r="AFE217" s="223"/>
      <c r="AFF217" s="219"/>
      <c r="AFG217" s="219"/>
      <c r="AFH217" s="222"/>
      <c r="AFI217" s="221"/>
      <c r="AFJ217" s="220"/>
      <c r="AFK217" s="219"/>
      <c r="AFL217" s="223"/>
      <c r="AFM217" s="219"/>
      <c r="AFN217" s="219"/>
      <c r="AFO217" s="222"/>
      <c r="AFP217" s="221"/>
      <c r="AFQ217" s="220"/>
      <c r="AFR217" s="219"/>
      <c r="AFS217" s="223"/>
      <c r="AFT217" s="219"/>
      <c r="AFU217" s="219"/>
      <c r="AFV217" s="222"/>
      <c r="AFW217" s="221"/>
      <c r="AFX217" s="220"/>
      <c r="AFY217" s="219"/>
      <c r="AFZ217" s="223"/>
      <c r="AGA217" s="219"/>
      <c r="AGB217" s="219"/>
      <c r="AGC217" s="222"/>
      <c r="AGD217" s="221"/>
      <c r="AGE217" s="220"/>
      <c r="AGF217" s="219"/>
      <c r="AGG217" s="223"/>
      <c r="AGH217" s="219"/>
      <c r="AGI217" s="219"/>
      <c r="AGJ217" s="222"/>
      <c r="AGK217" s="221"/>
      <c r="AGL217" s="220"/>
      <c r="AGM217" s="219"/>
      <c r="AGN217" s="223"/>
      <c r="AGO217" s="219"/>
      <c r="AGP217" s="219"/>
      <c r="AGQ217" s="222"/>
      <c r="AGR217" s="221"/>
      <c r="AGS217" s="220"/>
      <c r="AGT217" s="219"/>
      <c r="AGU217" s="223"/>
      <c r="AGV217" s="219"/>
      <c r="AGW217" s="219"/>
      <c r="AGX217" s="222"/>
      <c r="AGY217" s="221"/>
      <c r="AGZ217" s="220"/>
      <c r="AHA217" s="219"/>
      <c r="AHB217" s="223"/>
      <c r="AHC217" s="219"/>
      <c r="AHD217" s="219"/>
      <c r="AHE217" s="222"/>
      <c r="AHF217" s="221"/>
      <c r="AHG217" s="220"/>
      <c r="AHH217" s="219"/>
      <c r="AHI217" s="223"/>
      <c r="AHJ217" s="219"/>
      <c r="AHK217" s="219"/>
      <c r="AHL217" s="222"/>
      <c r="AHM217" s="221"/>
      <c r="AHN217" s="220"/>
      <c r="AHO217" s="219"/>
      <c r="AHP217" s="223"/>
      <c r="AHQ217" s="219"/>
      <c r="AHR217" s="219"/>
      <c r="AHS217" s="222"/>
      <c r="AHT217" s="221"/>
      <c r="AHU217" s="220"/>
      <c r="AHV217" s="219"/>
      <c r="AHW217" s="223"/>
      <c r="AHX217" s="219"/>
      <c r="AHY217" s="219"/>
      <c r="AHZ217" s="222"/>
      <c r="AIA217" s="221"/>
      <c r="AIB217" s="220"/>
      <c r="AIC217" s="219"/>
      <c r="AID217" s="223"/>
      <c r="AIE217" s="219"/>
      <c r="AIF217" s="219"/>
      <c r="AIG217" s="222"/>
      <c r="AIH217" s="221"/>
      <c r="AII217" s="220"/>
      <c r="AIJ217" s="219"/>
      <c r="AIK217" s="223"/>
      <c r="AIL217" s="219"/>
      <c r="AIM217" s="219"/>
      <c r="AIN217" s="222"/>
      <c r="AIO217" s="221"/>
      <c r="AIP217" s="220"/>
      <c r="AIQ217" s="219"/>
      <c r="AIR217" s="223"/>
      <c r="AIS217" s="219"/>
      <c r="AIT217" s="219"/>
      <c r="AIU217" s="222"/>
      <c r="AIV217" s="221"/>
      <c r="AIW217" s="220"/>
      <c r="AIX217" s="219"/>
      <c r="AIY217" s="223"/>
      <c r="AIZ217" s="219"/>
      <c r="AJA217" s="219"/>
      <c r="AJB217" s="222"/>
      <c r="AJC217" s="221"/>
      <c r="AJD217" s="220"/>
      <c r="AJE217" s="219"/>
      <c r="AJF217" s="223"/>
      <c r="AJG217" s="219"/>
      <c r="AJH217" s="219"/>
      <c r="AJI217" s="222"/>
      <c r="AJJ217" s="221"/>
      <c r="AJK217" s="220"/>
      <c r="AJL217" s="219"/>
      <c r="AJM217" s="223"/>
      <c r="AJN217" s="219"/>
      <c r="AJO217" s="219"/>
      <c r="AJP217" s="222"/>
      <c r="AJQ217" s="221"/>
      <c r="AJR217" s="220"/>
      <c r="AJS217" s="219"/>
      <c r="AJT217" s="223"/>
      <c r="AJU217" s="219"/>
      <c r="AJV217" s="219"/>
      <c r="AJW217" s="222"/>
      <c r="AJX217" s="221"/>
      <c r="AJY217" s="220"/>
      <c r="AJZ217" s="219"/>
      <c r="AKA217" s="223"/>
      <c r="AKB217" s="219"/>
      <c r="AKC217" s="219"/>
      <c r="AKD217" s="222"/>
      <c r="AKE217" s="221"/>
      <c r="AKF217" s="220"/>
      <c r="AKG217" s="219"/>
      <c r="AKH217" s="223"/>
      <c r="AKI217" s="219"/>
      <c r="AKJ217" s="219"/>
      <c r="AKK217" s="222"/>
      <c r="AKL217" s="221"/>
      <c r="AKM217" s="220"/>
      <c r="AKN217" s="219"/>
      <c r="AKO217" s="223"/>
      <c r="AKP217" s="219"/>
      <c r="AKQ217" s="219"/>
      <c r="AKR217" s="222"/>
      <c r="AKS217" s="221"/>
      <c r="AKT217" s="220"/>
      <c r="AKU217" s="219"/>
      <c r="AKV217" s="223"/>
      <c r="AKW217" s="219"/>
      <c r="AKX217" s="219"/>
      <c r="AKY217" s="222"/>
      <c r="AKZ217" s="221"/>
      <c r="ALA217" s="220"/>
      <c r="ALB217" s="219"/>
      <c r="ALC217" s="223"/>
      <c r="ALD217" s="219"/>
      <c r="ALE217" s="219"/>
      <c r="ALF217" s="222"/>
      <c r="ALG217" s="221"/>
      <c r="ALH217" s="220"/>
      <c r="ALI217" s="219"/>
      <c r="ALJ217" s="223"/>
      <c r="ALK217" s="219"/>
      <c r="ALL217" s="219"/>
      <c r="ALM217" s="222"/>
      <c r="ALN217" s="221"/>
      <c r="ALO217" s="220"/>
      <c r="ALP217" s="219"/>
      <c r="ALQ217" s="223"/>
      <c r="ALR217" s="219"/>
      <c r="ALS217" s="219"/>
      <c r="ALT217" s="222"/>
      <c r="ALU217" s="221"/>
      <c r="ALV217" s="220"/>
      <c r="ALW217" s="219"/>
      <c r="ALX217" s="223"/>
      <c r="ALY217" s="219"/>
      <c r="ALZ217" s="219"/>
      <c r="AMA217" s="222"/>
      <c r="AMB217" s="221"/>
      <c r="AMC217" s="220"/>
      <c r="AMD217" s="219"/>
      <c r="AME217" s="223"/>
      <c r="AMF217" s="219"/>
      <c r="AMG217" s="219"/>
      <c r="AMH217" s="222"/>
      <c r="AMI217" s="221"/>
      <c r="AMJ217" s="220"/>
      <c r="AMK217" s="219"/>
      <c r="AML217" s="223"/>
      <c r="AMM217" s="219"/>
      <c r="AMN217" s="219"/>
      <c r="AMO217" s="222"/>
      <c r="AMP217" s="221"/>
      <c r="AMQ217" s="220"/>
      <c r="AMR217" s="219"/>
      <c r="AMS217" s="223"/>
      <c r="AMT217" s="219"/>
      <c r="AMU217" s="219"/>
      <c r="AMV217" s="222"/>
      <c r="AMW217" s="221"/>
      <c r="AMX217" s="220"/>
      <c r="AMY217" s="219"/>
      <c r="AMZ217" s="223"/>
      <c r="ANA217" s="219"/>
      <c r="ANB217" s="219"/>
      <c r="ANC217" s="222"/>
      <c r="AND217" s="221"/>
      <c r="ANE217" s="220"/>
      <c r="ANF217" s="219"/>
      <c r="ANG217" s="223"/>
      <c r="ANH217" s="219"/>
      <c r="ANI217" s="219"/>
      <c r="ANJ217" s="222"/>
      <c r="ANK217" s="221"/>
      <c r="ANL217" s="220"/>
      <c r="ANM217" s="219"/>
      <c r="ANN217" s="223"/>
      <c r="ANO217" s="219"/>
      <c r="ANP217" s="219"/>
      <c r="ANQ217" s="222"/>
      <c r="ANR217" s="221"/>
      <c r="ANS217" s="220"/>
      <c r="ANT217" s="219"/>
      <c r="ANU217" s="223"/>
      <c r="ANV217" s="219"/>
      <c r="ANW217" s="219"/>
      <c r="ANX217" s="222"/>
      <c r="ANY217" s="221"/>
      <c r="ANZ217" s="220"/>
      <c r="AOA217" s="219"/>
      <c r="AOB217" s="223"/>
      <c r="AOC217" s="219"/>
      <c r="AOD217" s="219"/>
      <c r="AOE217" s="222"/>
      <c r="AOF217" s="221"/>
      <c r="AOG217" s="220"/>
      <c r="AOH217" s="219"/>
      <c r="AOI217" s="223"/>
      <c r="AOJ217" s="219"/>
      <c r="AOK217" s="219"/>
      <c r="AOL217" s="222"/>
      <c r="AOM217" s="221"/>
      <c r="AON217" s="220"/>
      <c r="AOO217" s="219"/>
      <c r="AOP217" s="223"/>
      <c r="AOQ217" s="219"/>
      <c r="AOR217" s="219"/>
      <c r="AOS217" s="222"/>
      <c r="AOT217" s="221"/>
      <c r="AOU217" s="220"/>
      <c r="AOV217" s="219"/>
      <c r="AOW217" s="223"/>
      <c r="AOX217" s="219"/>
      <c r="AOY217" s="219"/>
      <c r="AOZ217" s="222"/>
      <c r="APA217" s="221"/>
      <c r="APB217" s="220"/>
      <c r="APC217" s="219"/>
      <c r="APD217" s="223"/>
      <c r="APE217" s="219"/>
      <c r="APF217" s="219"/>
      <c r="APG217" s="222"/>
      <c r="APH217" s="221"/>
      <c r="API217" s="220"/>
      <c r="APJ217" s="219"/>
      <c r="APK217" s="223"/>
      <c r="APL217" s="219"/>
      <c r="APM217" s="219"/>
      <c r="APN217" s="222"/>
      <c r="APO217" s="221"/>
      <c r="APP217" s="220"/>
      <c r="APQ217" s="219"/>
      <c r="APR217" s="223"/>
      <c r="APS217" s="219"/>
      <c r="APT217" s="219"/>
      <c r="APU217" s="222"/>
      <c r="APV217" s="221"/>
      <c r="APW217" s="220"/>
      <c r="APX217" s="219"/>
      <c r="APY217" s="223"/>
      <c r="APZ217" s="219"/>
      <c r="AQA217" s="219"/>
      <c r="AQB217" s="222"/>
      <c r="AQC217" s="221"/>
      <c r="AQD217" s="220"/>
      <c r="AQE217" s="219"/>
      <c r="AQF217" s="223"/>
      <c r="AQG217" s="219"/>
      <c r="AQH217" s="219"/>
      <c r="AQI217" s="222"/>
      <c r="AQJ217" s="221"/>
      <c r="AQK217" s="220"/>
      <c r="AQL217" s="219"/>
      <c r="AQM217" s="223"/>
      <c r="AQN217" s="219"/>
      <c r="AQO217" s="219"/>
      <c r="AQP217" s="222"/>
      <c r="AQQ217" s="221"/>
      <c r="AQR217" s="220"/>
      <c r="AQS217" s="219"/>
      <c r="AQT217" s="223"/>
      <c r="AQU217" s="219"/>
      <c r="AQV217" s="219"/>
      <c r="AQW217" s="222"/>
      <c r="AQX217" s="221"/>
      <c r="AQY217" s="220"/>
      <c r="AQZ217" s="219"/>
      <c r="ARA217" s="223"/>
      <c r="ARB217" s="219"/>
      <c r="ARC217" s="219"/>
      <c r="ARD217" s="222"/>
      <c r="ARE217" s="221"/>
      <c r="ARF217" s="220"/>
      <c r="ARG217" s="219"/>
      <c r="ARH217" s="223"/>
      <c r="ARI217" s="219"/>
      <c r="ARJ217" s="219"/>
      <c r="ARK217" s="222"/>
      <c r="ARL217" s="221"/>
      <c r="ARM217" s="220"/>
      <c r="ARN217" s="219"/>
      <c r="ARO217" s="223"/>
      <c r="ARP217" s="219"/>
      <c r="ARQ217" s="219"/>
      <c r="ARR217" s="222"/>
      <c r="ARS217" s="221"/>
      <c r="ART217" s="220"/>
      <c r="ARU217" s="219"/>
      <c r="ARV217" s="223"/>
      <c r="ARW217" s="219"/>
      <c r="ARX217" s="219"/>
      <c r="ARY217" s="222"/>
      <c r="ARZ217" s="221"/>
      <c r="ASA217" s="220"/>
      <c r="ASB217" s="219"/>
      <c r="ASC217" s="223"/>
      <c r="ASD217" s="219"/>
      <c r="ASE217" s="219"/>
      <c r="ASF217" s="222"/>
      <c r="ASG217" s="221"/>
      <c r="ASH217" s="220"/>
      <c r="ASI217" s="219"/>
      <c r="ASJ217" s="223"/>
      <c r="ASK217" s="219"/>
      <c r="ASL217" s="219"/>
      <c r="ASM217" s="222"/>
      <c r="ASN217" s="221"/>
      <c r="ASO217" s="220"/>
      <c r="ASP217" s="219"/>
      <c r="ASQ217" s="223"/>
      <c r="ASR217" s="219"/>
      <c r="ASS217" s="219"/>
      <c r="AST217" s="222"/>
      <c r="ASU217" s="221"/>
      <c r="ASV217" s="220"/>
      <c r="ASW217" s="219"/>
      <c r="ASX217" s="223"/>
      <c r="ASY217" s="219"/>
      <c r="ASZ217" s="219"/>
      <c r="ATA217" s="222"/>
      <c r="ATB217" s="221"/>
      <c r="ATC217" s="220"/>
      <c r="ATD217" s="219"/>
      <c r="ATE217" s="223"/>
      <c r="ATF217" s="219"/>
      <c r="ATG217" s="219"/>
      <c r="ATH217" s="222"/>
      <c r="ATI217" s="221"/>
      <c r="ATJ217" s="220"/>
      <c r="ATK217" s="219"/>
      <c r="ATL217" s="223"/>
      <c r="ATM217" s="219"/>
      <c r="ATN217" s="219"/>
      <c r="ATO217" s="222"/>
      <c r="ATP217" s="221"/>
      <c r="ATQ217" s="220"/>
      <c r="ATR217" s="219"/>
      <c r="ATS217" s="223"/>
      <c r="ATT217" s="219"/>
      <c r="ATU217" s="219"/>
      <c r="ATV217" s="222"/>
      <c r="ATW217" s="221"/>
      <c r="ATX217" s="220"/>
      <c r="ATY217" s="219"/>
      <c r="ATZ217" s="223"/>
      <c r="AUA217" s="219"/>
      <c r="AUB217" s="219"/>
      <c r="AUC217" s="222"/>
      <c r="AUD217" s="221"/>
      <c r="AUE217" s="220"/>
      <c r="AUF217" s="219"/>
      <c r="AUG217" s="223"/>
      <c r="AUH217" s="219"/>
      <c r="AUI217" s="219"/>
      <c r="AUJ217" s="222"/>
      <c r="AUK217" s="221"/>
      <c r="AUL217" s="220"/>
      <c r="AUM217" s="219"/>
      <c r="AUN217" s="223"/>
      <c r="AUO217" s="219"/>
      <c r="AUP217" s="219"/>
      <c r="AUQ217" s="222"/>
      <c r="AUR217" s="221"/>
      <c r="AUS217" s="220"/>
      <c r="AUT217" s="219"/>
      <c r="AUU217" s="223"/>
      <c r="AUV217" s="219"/>
      <c r="AUW217" s="219"/>
      <c r="AUX217" s="222"/>
      <c r="AUY217" s="221"/>
      <c r="AUZ217" s="220"/>
      <c r="AVA217" s="219"/>
      <c r="AVB217" s="223"/>
      <c r="AVC217" s="219"/>
      <c r="AVD217" s="219"/>
      <c r="AVE217" s="222"/>
      <c r="AVF217" s="221"/>
      <c r="AVG217" s="220"/>
      <c r="AVH217" s="219"/>
      <c r="AVI217" s="223"/>
      <c r="AVJ217" s="219"/>
      <c r="AVK217" s="219"/>
      <c r="AVL217" s="222"/>
      <c r="AVM217" s="221"/>
      <c r="AVN217" s="220"/>
      <c r="AVO217" s="219"/>
      <c r="AVP217" s="223"/>
      <c r="AVQ217" s="219"/>
      <c r="AVR217" s="219"/>
      <c r="AVS217" s="222"/>
      <c r="AVT217" s="221"/>
      <c r="AVU217" s="220"/>
      <c r="AVV217" s="219"/>
      <c r="AVW217" s="223"/>
      <c r="AVX217" s="219"/>
      <c r="AVY217" s="219"/>
      <c r="AVZ217" s="222"/>
      <c r="AWA217" s="221"/>
      <c r="AWB217" s="220"/>
      <c r="AWC217" s="219"/>
      <c r="AWD217" s="223"/>
      <c r="AWE217" s="219"/>
      <c r="AWF217" s="219"/>
      <c r="AWG217" s="222"/>
      <c r="AWH217" s="221"/>
      <c r="AWI217" s="220"/>
      <c r="AWJ217" s="219"/>
      <c r="AWK217" s="223"/>
      <c r="AWL217" s="219"/>
      <c r="AWM217" s="219"/>
      <c r="AWN217" s="222"/>
      <c r="AWO217" s="221"/>
      <c r="AWP217" s="220"/>
      <c r="AWQ217" s="219"/>
      <c r="AWR217" s="223"/>
      <c r="AWS217" s="219"/>
      <c r="AWT217" s="219"/>
      <c r="AWU217" s="222"/>
      <c r="AWV217" s="221"/>
      <c r="AWW217" s="220"/>
      <c r="AWX217" s="219"/>
      <c r="AWY217" s="223"/>
      <c r="AWZ217" s="219"/>
      <c r="AXA217" s="219"/>
      <c r="AXB217" s="222"/>
      <c r="AXC217" s="221"/>
      <c r="AXD217" s="220"/>
      <c r="AXE217" s="219"/>
      <c r="AXF217" s="223"/>
      <c r="AXG217" s="219"/>
      <c r="AXH217" s="219"/>
      <c r="AXI217" s="222"/>
      <c r="AXJ217" s="221"/>
      <c r="AXK217" s="220"/>
      <c r="AXL217" s="219"/>
      <c r="AXM217" s="223"/>
      <c r="AXN217" s="219"/>
      <c r="AXO217" s="219"/>
      <c r="AXP217" s="222"/>
      <c r="AXQ217" s="221"/>
      <c r="AXR217" s="220"/>
      <c r="AXS217" s="219"/>
      <c r="AXT217" s="223"/>
      <c r="AXU217" s="219"/>
      <c r="AXV217" s="219"/>
      <c r="AXW217" s="222"/>
      <c r="AXX217" s="221"/>
      <c r="AXY217" s="220"/>
      <c r="AXZ217" s="219"/>
      <c r="AYA217" s="223"/>
      <c r="AYB217" s="219"/>
      <c r="AYC217" s="219"/>
      <c r="AYD217" s="222"/>
      <c r="AYE217" s="221"/>
      <c r="AYF217" s="220"/>
      <c r="AYG217" s="219"/>
      <c r="AYH217" s="223"/>
      <c r="AYI217" s="219"/>
      <c r="AYJ217" s="219"/>
      <c r="AYK217" s="222"/>
      <c r="AYL217" s="221"/>
      <c r="AYM217" s="220"/>
      <c r="AYN217" s="219"/>
      <c r="AYO217" s="223"/>
      <c r="AYP217" s="219"/>
      <c r="AYQ217" s="219"/>
      <c r="AYR217" s="222"/>
      <c r="AYS217" s="221"/>
      <c r="AYT217" s="220"/>
      <c r="AYU217" s="219"/>
      <c r="AYV217" s="223"/>
      <c r="AYW217" s="219"/>
      <c r="AYX217" s="219"/>
      <c r="AYY217" s="222"/>
      <c r="AYZ217" s="221"/>
      <c r="AZA217" s="220"/>
      <c r="AZB217" s="219"/>
      <c r="AZC217" s="223"/>
      <c r="AZD217" s="219"/>
      <c r="AZE217" s="219"/>
      <c r="AZF217" s="222"/>
      <c r="AZG217" s="221"/>
      <c r="AZH217" s="220"/>
      <c r="AZI217" s="219"/>
      <c r="AZJ217" s="223"/>
      <c r="AZK217" s="219"/>
      <c r="AZL217" s="219"/>
      <c r="AZM217" s="222"/>
      <c r="AZN217" s="221"/>
      <c r="AZO217" s="220"/>
      <c r="AZP217" s="219"/>
      <c r="AZQ217" s="223"/>
      <c r="AZR217" s="219"/>
      <c r="AZS217" s="219"/>
      <c r="AZT217" s="222"/>
      <c r="AZU217" s="221"/>
      <c r="AZV217" s="220"/>
      <c r="AZW217" s="219"/>
      <c r="AZX217" s="223"/>
      <c r="AZY217" s="219"/>
      <c r="AZZ217" s="219"/>
      <c r="BAA217" s="222"/>
      <c r="BAB217" s="221"/>
      <c r="BAC217" s="220"/>
      <c r="BAD217" s="219"/>
      <c r="BAE217" s="223"/>
      <c r="BAF217" s="219"/>
      <c r="BAG217" s="219"/>
      <c r="BAH217" s="222"/>
      <c r="BAI217" s="221"/>
      <c r="BAJ217" s="220"/>
      <c r="BAK217" s="219"/>
      <c r="BAL217" s="223"/>
      <c r="BAM217" s="219"/>
      <c r="BAN217" s="219"/>
      <c r="BAO217" s="222"/>
      <c r="BAP217" s="221"/>
      <c r="BAQ217" s="220"/>
      <c r="BAR217" s="219"/>
      <c r="BAS217" s="223"/>
      <c r="BAT217" s="219"/>
      <c r="BAU217" s="219"/>
      <c r="BAV217" s="222"/>
      <c r="BAW217" s="221"/>
      <c r="BAX217" s="220"/>
      <c r="BAY217" s="219"/>
      <c r="BAZ217" s="223"/>
      <c r="BBA217" s="219"/>
      <c r="BBB217" s="219"/>
      <c r="BBC217" s="222"/>
      <c r="BBD217" s="221"/>
      <c r="BBE217" s="220"/>
      <c r="BBF217" s="219"/>
      <c r="BBG217" s="223"/>
      <c r="BBH217" s="219"/>
      <c r="BBI217" s="219"/>
      <c r="BBJ217" s="222"/>
      <c r="BBK217" s="221"/>
      <c r="BBL217" s="220"/>
      <c r="BBM217" s="219"/>
      <c r="BBN217" s="223"/>
      <c r="BBO217" s="219"/>
      <c r="BBP217" s="219"/>
      <c r="BBQ217" s="222"/>
      <c r="BBR217" s="221"/>
      <c r="BBS217" s="220"/>
      <c r="BBT217" s="219"/>
      <c r="BBU217" s="223"/>
      <c r="BBV217" s="219"/>
      <c r="BBW217" s="219"/>
      <c r="BBX217" s="222"/>
      <c r="BBY217" s="221"/>
      <c r="BBZ217" s="220"/>
      <c r="BCA217" s="219"/>
      <c r="BCB217" s="223"/>
      <c r="BCC217" s="219"/>
      <c r="BCD217" s="219"/>
      <c r="BCE217" s="222"/>
      <c r="BCF217" s="221"/>
      <c r="BCG217" s="220"/>
      <c r="BCH217" s="219"/>
      <c r="BCI217" s="223"/>
      <c r="BCJ217" s="219"/>
      <c r="BCK217" s="219"/>
      <c r="BCL217" s="222"/>
      <c r="BCM217" s="221"/>
      <c r="BCN217" s="220"/>
      <c r="BCO217" s="219"/>
      <c r="BCP217" s="223"/>
      <c r="BCQ217" s="219"/>
      <c r="BCR217" s="219"/>
      <c r="BCS217" s="222"/>
      <c r="BCT217" s="221"/>
      <c r="BCU217" s="220"/>
      <c r="BCV217" s="219"/>
      <c r="BCW217" s="223"/>
      <c r="BCX217" s="219"/>
      <c r="BCY217" s="219"/>
      <c r="BCZ217" s="222"/>
      <c r="BDA217" s="221"/>
      <c r="BDB217" s="220"/>
      <c r="BDC217" s="219"/>
      <c r="BDD217" s="223"/>
      <c r="BDE217" s="219"/>
      <c r="BDF217" s="219"/>
      <c r="BDG217" s="222"/>
      <c r="BDH217" s="221"/>
      <c r="BDI217" s="220"/>
      <c r="BDJ217" s="219"/>
      <c r="BDK217" s="223"/>
      <c r="BDL217" s="219"/>
      <c r="BDM217" s="219"/>
      <c r="BDN217" s="222"/>
      <c r="BDO217" s="221"/>
      <c r="BDP217" s="220"/>
      <c r="BDQ217" s="219"/>
      <c r="BDR217" s="223"/>
      <c r="BDS217" s="219"/>
      <c r="BDT217" s="219"/>
      <c r="BDU217" s="222"/>
      <c r="BDV217" s="221"/>
      <c r="BDW217" s="220"/>
      <c r="BDX217" s="219"/>
      <c r="BDY217" s="223"/>
      <c r="BDZ217" s="219"/>
      <c r="BEA217" s="219"/>
      <c r="BEB217" s="222"/>
      <c r="BEC217" s="221"/>
      <c r="BED217" s="220"/>
      <c r="BEE217" s="219"/>
      <c r="BEF217" s="223"/>
      <c r="BEG217" s="219"/>
      <c r="BEH217" s="219"/>
      <c r="BEI217" s="222"/>
      <c r="BEJ217" s="221"/>
      <c r="BEK217" s="220"/>
      <c r="BEL217" s="219"/>
      <c r="BEM217" s="223"/>
      <c r="BEN217" s="219"/>
      <c r="BEO217" s="219"/>
      <c r="BEP217" s="222"/>
      <c r="BEQ217" s="221"/>
      <c r="BER217" s="220"/>
      <c r="BES217" s="219"/>
      <c r="BET217" s="223"/>
      <c r="BEU217" s="219"/>
      <c r="BEV217" s="219"/>
      <c r="BEW217" s="222"/>
      <c r="BEX217" s="221"/>
      <c r="BEY217" s="220"/>
      <c r="BEZ217" s="219"/>
      <c r="BFA217" s="223"/>
      <c r="BFB217" s="219"/>
      <c r="BFC217" s="219"/>
      <c r="BFD217" s="222"/>
      <c r="BFE217" s="221"/>
      <c r="BFF217" s="220"/>
      <c r="BFG217" s="219"/>
      <c r="BFH217" s="223"/>
      <c r="BFI217" s="219"/>
      <c r="BFJ217" s="219"/>
      <c r="BFK217" s="222"/>
      <c r="BFL217" s="221"/>
      <c r="BFM217" s="220"/>
      <c r="BFN217" s="219"/>
      <c r="BFO217" s="223"/>
      <c r="BFP217" s="219"/>
      <c r="BFQ217" s="219"/>
      <c r="BFR217" s="222"/>
      <c r="BFS217" s="221"/>
      <c r="BFT217" s="220"/>
      <c r="BFU217" s="219"/>
      <c r="BFV217" s="223"/>
      <c r="BFW217" s="219"/>
      <c r="BFX217" s="219"/>
      <c r="BFY217" s="222"/>
      <c r="BFZ217" s="221"/>
      <c r="BGA217" s="220"/>
      <c r="BGB217" s="219"/>
      <c r="BGC217" s="223"/>
      <c r="BGD217" s="219"/>
      <c r="BGE217" s="219"/>
      <c r="BGF217" s="222"/>
      <c r="BGG217" s="221"/>
      <c r="BGH217" s="220"/>
      <c r="BGI217" s="219"/>
      <c r="BGJ217" s="223"/>
      <c r="BGK217" s="219"/>
      <c r="BGL217" s="219"/>
      <c r="BGM217" s="222"/>
      <c r="BGN217" s="221"/>
      <c r="BGO217" s="220"/>
      <c r="BGP217" s="219"/>
      <c r="BGQ217" s="223"/>
      <c r="BGR217" s="219"/>
      <c r="BGS217" s="219"/>
      <c r="BGT217" s="222"/>
      <c r="BGU217" s="221"/>
      <c r="BGV217" s="220"/>
      <c r="BGW217" s="219"/>
      <c r="BGX217" s="223"/>
      <c r="BGY217" s="219"/>
      <c r="BGZ217" s="219"/>
      <c r="BHA217" s="222"/>
      <c r="BHB217" s="221"/>
      <c r="BHC217" s="220"/>
      <c r="BHD217" s="219"/>
      <c r="BHE217" s="223"/>
      <c r="BHF217" s="219"/>
      <c r="BHG217" s="219"/>
      <c r="BHH217" s="222"/>
      <c r="BHI217" s="221"/>
      <c r="BHJ217" s="220"/>
      <c r="BHK217" s="219"/>
      <c r="BHL217" s="223"/>
      <c r="BHM217" s="219"/>
      <c r="BHN217" s="219"/>
      <c r="BHO217" s="222"/>
      <c r="BHP217" s="221"/>
      <c r="BHQ217" s="220"/>
      <c r="BHR217" s="219"/>
      <c r="BHS217" s="223"/>
      <c r="BHT217" s="219"/>
      <c r="BHU217" s="219"/>
      <c r="BHV217" s="222"/>
      <c r="BHW217" s="221"/>
      <c r="BHX217" s="220"/>
      <c r="BHY217" s="219"/>
      <c r="BHZ217" s="223"/>
      <c r="BIA217" s="219"/>
      <c r="BIB217" s="219"/>
      <c r="BIC217" s="222"/>
      <c r="BID217" s="221"/>
      <c r="BIE217" s="220"/>
      <c r="BIF217" s="219"/>
      <c r="BIG217" s="223"/>
      <c r="BIH217" s="219"/>
      <c r="BII217" s="219"/>
      <c r="BIJ217" s="222"/>
      <c r="BIK217" s="221"/>
      <c r="BIL217" s="220"/>
      <c r="BIM217" s="219"/>
      <c r="BIN217" s="223"/>
      <c r="BIO217" s="219"/>
      <c r="BIP217" s="219"/>
      <c r="BIQ217" s="222"/>
      <c r="BIR217" s="221"/>
      <c r="BIS217" s="220"/>
      <c r="BIT217" s="219"/>
      <c r="BIU217" s="223"/>
      <c r="BIV217" s="219"/>
      <c r="BIW217" s="219"/>
      <c r="BIX217" s="222"/>
      <c r="BIY217" s="221"/>
      <c r="BIZ217" s="220"/>
      <c r="BJA217" s="219"/>
      <c r="BJB217" s="223"/>
      <c r="BJC217" s="219"/>
      <c r="BJD217" s="219"/>
      <c r="BJE217" s="222"/>
      <c r="BJF217" s="221"/>
      <c r="BJG217" s="220"/>
      <c r="BJH217" s="219"/>
      <c r="BJI217" s="223"/>
      <c r="BJJ217" s="219"/>
      <c r="BJK217" s="219"/>
      <c r="BJL217" s="222"/>
      <c r="BJM217" s="221"/>
      <c r="BJN217" s="220"/>
      <c r="BJO217" s="219"/>
      <c r="BJP217" s="223"/>
      <c r="BJQ217" s="219"/>
      <c r="BJR217" s="219"/>
      <c r="BJS217" s="222"/>
      <c r="BJT217" s="221"/>
      <c r="BJU217" s="220"/>
      <c r="BJV217" s="219"/>
      <c r="BJW217" s="223"/>
      <c r="BJX217" s="219"/>
      <c r="BJY217" s="219"/>
      <c r="BJZ217" s="222"/>
      <c r="BKA217" s="221"/>
      <c r="BKB217" s="220"/>
      <c r="BKC217" s="219"/>
      <c r="BKD217" s="223"/>
      <c r="BKE217" s="219"/>
      <c r="BKF217" s="219"/>
      <c r="BKG217" s="222"/>
      <c r="BKH217" s="221"/>
      <c r="BKI217" s="220"/>
      <c r="BKJ217" s="219"/>
      <c r="BKK217" s="223"/>
      <c r="BKL217" s="219"/>
      <c r="BKM217" s="219"/>
      <c r="BKN217" s="222"/>
      <c r="BKO217" s="221"/>
      <c r="BKP217" s="220"/>
      <c r="BKQ217" s="219"/>
      <c r="BKR217" s="223"/>
      <c r="BKS217" s="219"/>
      <c r="BKT217" s="219"/>
      <c r="BKU217" s="222"/>
      <c r="BKV217" s="221"/>
      <c r="BKW217" s="220"/>
      <c r="BKX217" s="219"/>
      <c r="BKY217" s="223"/>
      <c r="BKZ217" s="219"/>
      <c r="BLA217" s="219"/>
      <c r="BLB217" s="222"/>
      <c r="BLC217" s="221"/>
      <c r="BLD217" s="220"/>
      <c r="BLE217" s="219"/>
      <c r="BLF217" s="223"/>
      <c r="BLG217" s="219"/>
      <c r="BLH217" s="219"/>
      <c r="BLI217" s="222"/>
      <c r="BLJ217" s="221"/>
      <c r="BLK217" s="220"/>
      <c r="BLL217" s="219"/>
      <c r="BLM217" s="223"/>
      <c r="BLN217" s="219"/>
      <c r="BLO217" s="219"/>
      <c r="BLP217" s="222"/>
      <c r="BLQ217" s="221"/>
      <c r="BLR217" s="220"/>
      <c r="BLS217" s="219"/>
      <c r="BLT217" s="223"/>
      <c r="BLU217" s="219"/>
      <c r="BLV217" s="219"/>
      <c r="BLW217" s="222"/>
      <c r="BLX217" s="221"/>
      <c r="BLY217" s="220"/>
      <c r="BLZ217" s="219"/>
      <c r="BMA217" s="223"/>
      <c r="BMB217" s="219"/>
      <c r="BMC217" s="219"/>
      <c r="BMD217" s="222"/>
      <c r="BME217" s="221"/>
      <c r="BMF217" s="220"/>
      <c r="BMG217" s="219"/>
      <c r="BMH217" s="223"/>
      <c r="BMI217" s="219"/>
      <c r="BMJ217" s="219"/>
      <c r="BMK217" s="222"/>
      <c r="BML217" s="221"/>
      <c r="BMM217" s="220"/>
      <c r="BMN217" s="219"/>
      <c r="BMO217" s="223"/>
      <c r="BMP217" s="219"/>
      <c r="BMQ217" s="219"/>
      <c r="BMR217" s="222"/>
      <c r="BMS217" s="221"/>
      <c r="BMT217" s="220"/>
      <c r="BMU217" s="219"/>
      <c r="BMV217" s="223"/>
      <c r="BMW217" s="219"/>
      <c r="BMX217" s="219"/>
      <c r="BMY217" s="222"/>
      <c r="BMZ217" s="221"/>
      <c r="BNA217" s="220"/>
      <c r="BNB217" s="219"/>
      <c r="BNC217" s="223"/>
      <c r="BND217" s="219"/>
      <c r="BNE217" s="219"/>
      <c r="BNF217" s="222"/>
      <c r="BNG217" s="221"/>
      <c r="BNH217" s="220"/>
      <c r="BNI217" s="219"/>
      <c r="BNJ217" s="223"/>
      <c r="BNK217" s="219"/>
      <c r="BNL217" s="219"/>
      <c r="BNM217" s="222"/>
      <c r="BNN217" s="221"/>
      <c r="BNO217" s="220"/>
      <c r="BNP217" s="219"/>
      <c r="BNQ217" s="223"/>
      <c r="BNR217" s="219"/>
      <c r="BNS217" s="219"/>
      <c r="BNT217" s="222"/>
      <c r="BNU217" s="221"/>
      <c r="BNV217" s="220"/>
      <c r="BNW217" s="219"/>
      <c r="BNX217" s="223"/>
      <c r="BNY217" s="219"/>
      <c r="BNZ217" s="219"/>
      <c r="BOA217" s="222"/>
      <c r="BOB217" s="221"/>
      <c r="BOC217" s="220"/>
      <c r="BOD217" s="219"/>
      <c r="BOE217" s="223"/>
      <c r="BOF217" s="219"/>
      <c r="BOG217" s="219"/>
      <c r="BOH217" s="222"/>
      <c r="BOI217" s="221"/>
      <c r="BOJ217" s="220"/>
      <c r="BOK217" s="219"/>
      <c r="BOL217" s="223"/>
      <c r="BOM217" s="219"/>
      <c r="BON217" s="219"/>
      <c r="BOO217" s="222"/>
      <c r="BOP217" s="221"/>
      <c r="BOQ217" s="220"/>
      <c r="BOR217" s="219"/>
      <c r="BOS217" s="223"/>
      <c r="BOT217" s="219"/>
      <c r="BOU217" s="219"/>
      <c r="BOV217" s="222"/>
      <c r="BOW217" s="221"/>
      <c r="BOX217" s="220"/>
      <c r="BOY217" s="219"/>
      <c r="BOZ217" s="223"/>
      <c r="BPA217" s="219"/>
      <c r="BPB217" s="219"/>
      <c r="BPC217" s="222"/>
      <c r="BPD217" s="221"/>
      <c r="BPE217" s="220"/>
      <c r="BPF217" s="219"/>
      <c r="BPG217" s="223"/>
      <c r="BPH217" s="219"/>
      <c r="BPI217" s="219"/>
      <c r="BPJ217" s="222"/>
      <c r="BPK217" s="221"/>
      <c r="BPL217" s="220"/>
      <c r="BPM217" s="219"/>
      <c r="BPN217" s="223"/>
      <c r="BPO217" s="219"/>
      <c r="BPP217" s="219"/>
      <c r="BPQ217" s="222"/>
      <c r="BPR217" s="221"/>
      <c r="BPS217" s="220"/>
      <c r="BPT217" s="219"/>
      <c r="BPU217" s="223"/>
      <c r="BPV217" s="219"/>
      <c r="BPW217" s="219"/>
      <c r="BPX217" s="222"/>
      <c r="BPY217" s="221"/>
      <c r="BPZ217" s="220"/>
      <c r="BQA217" s="219"/>
      <c r="BQB217" s="223"/>
      <c r="BQC217" s="219"/>
      <c r="BQD217" s="219"/>
      <c r="BQE217" s="222"/>
      <c r="BQF217" s="221"/>
      <c r="BQG217" s="220"/>
      <c r="BQH217" s="219"/>
      <c r="BQI217" s="223"/>
      <c r="BQJ217" s="219"/>
      <c r="BQK217" s="219"/>
      <c r="BQL217" s="222"/>
      <c r="BQM217" s="221"/>
      <c r="BQN217" s="220"/>
      <c r="BQO217" s="219"/>
      <c r="BQP217" s="223"/>
      <c r="BQQ217" s="219"/>
      <c r="BQR217" s="219"/>
      <c r="BQS217" s="222"/>
      <c r="BQT217" s="221"/>
      <c r="BQU217" s="220"/>
      <c r="BQV217" s="219"/>
      <c r="BQW217" s="223"/>
      <c r="BQX217" s="219"/>
      <c r="BQY217" s="219"/>
      <c r="BQZ217" s="222"/>
      <c r="BRA217" s="221"/>
      <c r="BRB217" s="220"/>
      <c r="BRC217" s="219"/>
      <c r="BRD217" s="223"/>
      <c r="BRE217" s="219"/>
      <c r="BRF217" s="219"/>
      <c r="BRG217" s="222"/>
      <c r="BRH217" s="221"/>
      <c r="BRI217" s="220"/>
      <c r="BRJ217" s="219"/>
      <c r="BRK217" s="223"/>
      <c r="BRL217" s="219"/>
      <c r="BRM217" s="219"/>
      <c r="BRN217" s="222"/>
      <c r="BRO217" s="221"/>
      <c r="BRP217" s="220"/>
      <c r="BRQ217" s="219"/>
      <c r="BRR217" s="223"/>
      <c r="BRS217" s="219"/>
      <c r="BRT217" s="219"/>
      <c r="BRU217" s="222"/>
      <c r="BRV217" s="221"/>
      <c r="BRW217" s="220"/>
      <c r="BRX217" s="219"/>
      <c r="BRY217" s="223"/>
      <c r="BRZ217" s="219"/>
      <c r="BSA217" s="219"/>
      <c r="BSB217" s="222"/>
      <c r="BSC217" s="221"/>
      <c r="BSD217" s="220"/>
      <c r="BSE217" s="219"/>
      <c r="BSF217" s="223"/>
      <c r="BSG217" s="219"/>
      <c r="BSH217" s="219"/>
      <c r="BSI217" s="222"/>
      <c r="BSJ217" s="221"/>
      <c r="BSK217" s="220"/>
      <c r="BSL217" s="219"/>
      <c r="BSM217" s="223"/>
      <c r="BSN217" s="219"/>
      <c r="BSO217" s="219"/>
      <c r="BSP217" s="222"/>
      <c r="BSQ217" s="221"/>
      <c r="BSR217" s="220"/>
      <c r="BSS217" s="219"/>
      <c r="BST217" s="223"/>
      <c r="BSU217" s="219"/>
      <c r="BSV217" s="219"/>
      <c r="BSW217" s="222"/>
      <c r="BSX217" s="221"/>
      <c r="BSY217" s="220"/>
      <c r="BSZ217" s="219"/>
      <c r="BTA217" s="223"/>
      <c r="BTB217" s="219"/>
      <c r="BTC217" s="219"/>
      <c r="BTD217" s="222"/>
      <c r="BTE217" s="221"/>
      <c r="BTF217" s="220"/>
      <c r="BTG217" s="219"/>
      <c r="BTH217" s="223"/>
      <c r="BTI217" s="219"/>
      <c r="BTJ217" s="219"/>
      <c r="BTK217" s="222"/>
      <c r="BTL217" s="221"/>
      <c r="BTM217" s="220"/>
      <c r="BTN217" s="219"/>
      <c r="BTO217" s="223"/>
      <c r="BTP217" s="219"/>
      <c r="BTQ217" s="219"/>
      <c r="BTR217" s="222"/>
      <c r="BTS217" s="221"/>
      <c r="BTT217" s="220"/>
      <c r="BTU217" s="219"/>
      <c r="BTV217" s="223"/>
      <c r="BTW217" s="219"/>
      <c r="BTX217" s="219"/>
      <c r="BTY217" s="222"/>
      <c r="BTZ217" s="221"/>
      <c r="BUA217" s="220"/>
      <c r="BUB217" s="219"/>
      <c r="BUC217" s="223"/>
      <c r="BUD217" s="219"/>
      <c r="BUE217" s="219"/>
      <c r="BUF217" s="222"/>
      <c r="BUG217" s="221"/>
      <c r="BUH217" s="220"/>
      <c r="BUI217" s="219"/>
      <c r="BUJ217" s="223"/>
      <c r="BUK217" s="219"/>
      <c r="BUL217" s="219"/>
      <c r="BUM217" s="222"/>
      <c r="BUN217" s="221"/>
      <c r="BUO217" s="220"/>
      <c r="BUP217" s="219"/>
      <c r="BUQ217" s="223"/>
      <c r="BUR217" s="219"/>
      <c r="BUS217" s="219"/>
      <c r="BUT217" s="222"/>
      <c r="BUU217" s="221"/>
      <c r="BUV217" s="220"/>
      <c r="BUW217" s="219"/>
      <c r="BUX217" s="223"/>
      <c r="BUY217" s="219"/>
      <c r="BUZ217" s="219"/>
      <c r="BVA217" s="222"/>
      <c r="BVB217" s="221"/>
      <c r="BVC217" s="220"/>
      <c r="BVD217" s="219"/>
      <c r="BVE217" s="223"/>
      <c r="BVF217" s="219"/>
      <c r="BVG217" s="219"/>
      <c r="BVH217" s="222"/>
      <c r="BVI217" s="221"/>
      <c r="BVJ217" s="220"/>
      <c r="BVK217" s="219"/>
      <c r="BVL217" s="223"/>
      <c r="BVM217" s="219"/>
      <c r="BVN217" s="219"/>
      <c r="BVO217" s="222"/>
      <c r="BVP217" s="221"/>
      <c r="BVQ217" s="220"/>
      <c r="BVR217" s="219"/>
      <c r="BVS217" s="223"/>
      <c r="BVT217" s="219"/>
      <c r="BVU217" s="219"/>
      <c r="BVV217" s="222"/>
      <c r="BVW217" s="221"/>
      <c r="BVX217" s="220"/>
      <c r="BVY217" s="219"/>
      <c r="BVZ217" s="223"/>
      <c r="BWA217" s="219"/>
      <c r="BWB217" s="219"/>
      <c r="BWC217" s="222"/>
      <c r="BWD217" s="221"/>
      <c r="BWE217" s="220"/>
      <c r="BWF217" s="219"/>
      <c r="BWG217" s="223"/>
      <c r="BWH217" s="219"/>
      <c r="BWI217" s="219"/>
      <c r="BWJ217" s="222"/>
      <c r="BWK217" s="221"/>
      <c r="BWL217" s="220"/>
      <c r="BWM217" s="219"/>
      <c r="BWN217" s="223"/>
      <c r="BWO217" s="219"/>
      <c r="BWP217" s="219"/>
      <c r="BWQ217" s="222"/>
      <c r="BWR217" s="221"/>
      <c r="BWS217" s="220"/>
      <c r="BWT217" s="219"/>
      <c r="BWU217" s="223"/>
      <c r="BWV217" s="219"/>
      <c r="BWW217" s="219"/>
      <c r="BWX217" s="222"/>
      <c r="BWY217" s="221"/>
      <c r="BWZ217" s="220"/>
      <c r="BXA217" s="219"/>
      <c r="BXB217" s="223"/>
      <c r="BXC217" s="219"/>
      <c r="BXD217" s="219"/>
      <c r="BXE217" s="222"/>
      <c r="BXF217" s="221"/>
      <c r="BXG217" s="220"/>
      <c r="BXH217" s="219"/>
      <c r="BXI217" s="223"/>
      <c r="BXJ217" s="219"/>
      <c r="BXK217" s="219"/>
      <c r="BXL217" s="222"/>
      <c r="BXM217" s="221"/>
      <c r="BXN217" s="220"/>
      <c r="BXO217" s="219"/>
      <c r="BXP217" s="223"/>
      <c r="BXQ217" s="219"/>
      <c r="BXR217" s="219"/>
      <c r="BXS217" s="222"/>
      <c r="BXT217" s="221"/>
      <c r="BXU217" s="220"/>
      <c r="BXV217" s="219"/>
      <c r="BXW217" s="223"/>
      <c r="BXX217" s="219"/>
      <c r="BXY217" s="219"/>
      <c r="BXZ217" s="222"/>
      <c r="BYA217" s="221"/>
      <c r="BYB217" s="220"/>
      <c r="BYC217" s="219"/>
      <c r="BYD217" s="223"/>
      <c r="BYE217" s="219"/>
      <c r="BYF217" s="219"/>
      <c r="BYG217" s="222"/>
      <c r="BYH217" s="221"/>
      <c r="BYI217" s="220"/>
      <c r="BYJ217" s="219"/>
      <c r="BYK217" s="223"/>
      <c r="BYL217" s="219"/>
      <c r="BYM217" s="219"/>
      <c r="BYN217" s="222"/>
      <c r="BYO217" s="221"/>
      <c r="BYP217" s="220"/>
      <c r="BYQ217" s="219"/>
      <c r="BYR217" s="223"/>
      <c r="BYS217" s="219"/>
      <c r="BYT217" s="219"/>
      <c r="BYU217" s="222"/>
      <c r="BYV217" s="221"/>
      <c r="BYW217" s="220"/>
      <c r="BYX217" s="219"/>
      <c r="BYY217" s="223"/>
      <c r="BYZ217" s="219"/>
      <c r="BZA217" s="219"/>
      <c r="BZB217" s="222"/>
      <c r="BZC217" s="221"/>
      <c r="BZD217" s="220"/>
      <c r="BZE217" s="219"/>
      <c r="BZF217" s="223"/>
      <c r="BZG217" s="219"/>
      <c r="BZH217" s="219"/>
      <c r="BZI217" s="222"/>
      <c r="BZJ217" s="221"/>
      <c r="BZK217" s="220"/>
      <c r="BZL217" s="219"/>
      <c r="BZM217" s="223"/>
      <c r="BZN217" s="219"/>
      <c r="BZO217" s="219"/>
      <c r="BZP217" s="222"/>
      <c r="BZQ217" s="221"/>
      <c r="BZR217" s="220"/>
      <c r="BZS217" s="219"/>
      <c r="BZT217" s="223"/>
      <c r="BZU217" s="219"/>
      <c r="BZV217" s="219"/>
      <c r="BZW217" s="222"/>
      <c r="BZX217" s="221"/>
      <c r="BZY217" s="220"/>
      <c r="BZZ217" s="219"/>
      <c r="CAA217" s="223"/>
      <c r="CAB217" s="219"/>
      <c r="CAC217" s="219"/>
      <c r="CAD217" s="222"/>
      <c r="CAE217" s="221"/>
      <c r="CAF217" s="220"/>
      <c r="CAG217" s="219"/>
      <c r="CAH217" s="223"/>
      <c r="CAI217" s="219"/>
      <c r="CAJ217" s="219"/>
      <c r="CAK217" s="222"/>
      <c r="CAL217" s="221"/>
      <c r="CAM217" s="220"/>
      <c r="CAN217" s="219"/>
      <c r="CAO217" s="223"/>
      <c r="CAP217" s="219"/>
      <c r="CAQ217" s="219"/>
      <c r="CAR217" s="222"/>
      <c r="CAS217" s="221"/>
      <c r="CAT217" s="220"/>
      <c r="CAU217" s="219"/>
      <c r="CAV217" s="223"/>
      <c r="CAW217" s="219"/>
      <c r="CAX217" s="219"/>
      <c r="CAY217" s="222"/>
      <c r="CAZ217" s="221"/>
      <c r="CBA217" s="220"/>
      <c r="CBB217" s="219"/>
      <c r="CBC217" s="223"/>
      <c r="CBD217" s="219"/>
      <c r="CBE217" s="219"/>
      <c r="CBF217" s="222"/>
      <c r="CBG217" s="221"/>
      <c r="CBH217" s="220"/>
      <c r="CBI217" s="219"/>
      <c r="CBJ217" s="223"/>
      <c r="CBK217" s="219"/>
      <c r="CBL217" s="219"/>
      <c r="CBM217" s="222"/>
      <c r="CBN217" s="221"/>
      <c r="CBO217" s="220"/>
      <c r="CBP217" s="219"/>
      <c r="CBQ217" s="223"/>
      <c r="CBR217" s="219"/>
      <c r="CBS217" s="219"/>
      <c r="CBT217" s="222"/>
      <c r="CBU217" s="221"/>
      <c r="CBV217" s="220"/>
      <c r="CBW217" s="219"/>
      <c r="CBX217" s="223"/>
      <c r="CBY217" s="219"/>
      <c r="CBZ217" s="219"/>
      <c r="CCA217" s="222"/>
      <c r="CCB217" s="221"/>
      <c r="CCC217" s="220"/>
      <c r="CCD217" s="219"/>
      <c r="CCE217" s="223"/>
      <c r="CCF217" s="219"/>
      <c r="CCG217" s="219"/>
      <c r="CCH217" s="222"/>
      <c r="CCI217" s="221"/>
      <c r="CCJ217" s="220"/>
      <c r="CCK217" s="219"/>
      <c r="CCL217" s="223"/>
      <c r="CCM217" s="219"/>
      <c r="CCN217" s="219"/>
      <c r="CCO217" s="222"/>
      <c r="CCP217" s="221"/>
      <c r="CCQ217" s="220"/>
      <c r="CCR217" s="219"/>
      <c r="CCS217" s="223"/>
      <c r="CCT217" s="219"/>
      <c r="CCU217" s="219"/>
      <c r="CCV217" s="222"/>
      <c r="CCW217" s="221"/>
      <c r="CCX217" s="220"/>
      <c r="CCY217" s="219"/>
      <c r="CCZ217" s="223"/>
      <c r="CDA217" s="219"/>
      <c r="CDB217" s="219"/>
      <c r="CDC217" s="222"/>
      <c r="CDD217" s="221"/>
      <c r="CDE217" s="220"/>
      <c r="CDF217" s="219"/>
      <c r="CDG217" s="223"/>
      <c r="CDH217" s="219"/>
      <c r="CDI217" s="219"/>
      <c r="CDJ217" s="222"/>
      <c r="CDK217" s="221"/>
      <c r="CDL217" s="220"/>
      <c r="CDM217" s="219"/>
      <c r="CDN217" s="223"/>
      <c r="CDO217" s="219"/>
      <c r="CDP217" s="219"/>
      <c r="CDQ217" s="222"/>
      <c r="CDR217" s="221"/>
      <c r="CDS217" s="220"/>
      <c r="CDT217" s="219"/>
      <c r="CDU217" s="223"/>
      <c r="CDV217" s="219"/>
      <c r="CDW217" s="219"/>
      <c r="CDX217" s="222"/>
      <c r="CDY217" s="221"/>
      <c r="CDZ217" s="220"/>
      <c r="CEA217" s="219"/>
      <c r="CEB217" s="223"/>
      <c r="CEC217" s="219"/>
      <c r="CED217" s="219"/>
      <c r="CEE217" s="222"/>
      <c r="CEF217" s="221"/>
      <c r="CEG217" s="220"/>
      <c r="CEH217" s="219"/>
      <c r="CEI217" s="223"/>
      <c r="CEJ217" s="219"/>
      <c r="CEK217" s="219"/>
      <c r="CEL217" s="222"/>
      <c r="CEM217" s="221"/>
      <c r="CEN217" s="220"/>
      <c r="CEO217" s="219"/>
      <c r="CEP217" s="223"/>
      <c r="CEQ217" s="219"/>
      <c r="CER217" s="219"/>
      <c r="CES217" s="222"/>
      <c r="CET217" s="221"/>
      <c r="CEU217" s="220"/>
      <c r="CEV217" s="219"/>
      <c r="CEW217" s="223"/>
      <c r="CEX217" s="219"/>
      <c r="CEY217" s="219"/>
      <c r="CEZ217" s="222"/>
      <c r="CFA217" s="221"/>
      <c r="CFB217" s="220"/>
      <c r="CFC217" s="219"/>
      <c r="CFD217" s="223"/>
      <c r="CFE217" s="219"/>
      <c r="CFF217" s="219"/>
      <c r="CFG217" s="222"/>
      <c r="CFH217" s="221"/>
      <c r="CFI217" s="220"/>
      <c r="CFJ217" s="219"/>
      <c r="CFK217" s="223"/>
      <c r="CFL217" s="219"/>
      <c r="CFM217" s="219"/>
      <c r="CFN217" s="222"/>
      <c r="CFO217" s="221"/>
      <c r="CFP217" s="220"/>
      <c r="CFQ217" s="219"/>
      <c r="CFR217" s="223"/>
      <c r="CFS217" s="219"/>
      <c r="CFT217" s="219"/>
      <c r="CFU217" s="222"/>
      <c r="CFV217" s="221"/>
      <c r="CFW217" s="220"/>
      <c r="CFX217" s="219"/>
      <c r="CFY217" s="223"/>
      <c r="CFZ217" s="219"/>
      <c r="CGA217" s="219"/>
      <c r="CGB217" s="222"/>
      <c r="CGC217" s="221"/>
      <c r="CGD217" s="220"/>
      <c r="CGE217" s="219"/>
      <c r="CGF217" s="223"/>
      <c r="CGG217" s="219"/>
      <c r="CGH217" s="219"/>
      <c r="CGI217" s="222"/>
      <c r="CGJ217" s="221"/>
      <c r="CGK217" s="220"/>
      <c r="CGL217" s="219"/>
      <c r="CGM217" s="223"/>
      <c r="CGN217" s="219"/>
      <c r="CGO217" s="219"/>
      <c r="CGP217" s="222"/>
      <c r="CGQ217" s="221"/>
      <c r="CGR217" s="220"/>
      <c r="CGS217" s="219"/>
      <c r="CGT217" s="223"/>
      <c r="CGU217" s="219"/>
      <c r="CGV217" s="219"/>
      <c r="CGW217" s="222"/>
      <c r="CGX217" s="221"/>
      <c r="CGY217" s="220"/>
      <c r="CGZ217" s="219"/>
      <c r="CHA217" s="223"/>
      <c r="CHB217" s="219"/>
      <c r="CHC217" s="219"/>
      <c r="CHD217" s="222"/>
      <c r="CHE217" s="221"/>
      <c r="CHF217" s="220"/>
      <c r="CHG217" s="219"/>
      <c r="CHH217" s="223"/>
      <c r="CHI217" s="219"/>
      <c r="CHJ217" s="219"/>
      <c r="CHK217" s="222"/>
      <c r="CHL217" s="221"/>
      <c r="CHM217" s="220"/>
      <c r="CHN217" s="219"/>
      <c r="CHO217" s="223"/>
      <c r="CHP217" s="219"/>
      <c r="CHQ217" s="219"/>
      <c r="CHR217" s="222"/>
      <c r="CHS217" s="221"/>
      <c r="CHT217" s="220"/>
      <c r="CHU217" s="219"/>
      <c r="CHV217" s="223"/>
      <c r="CHW217" s="219"/>
      <c r="CHX217" s="219"/>
      <c r="CHY217" s="222"/>
      <c r="CHZ217" s="221"/>
      <c r="CIA217" s="220"/>
      <c r="CIB217" s="219"/>
      <c r="CIC217" s="223"/>
      <c r="CID217" s="219"/>
      <c r="CIE217" s="219"/>
      <c r="CIF217" s="222"/>
      <c r="CIG217" s="221"/>
      <c r="CIH217" s="220"/>
      <c r="CII217" s="219"/>
      <c r="CIJ217" s="223"/>
      <c r="CIK217" s="219"/>
      <c r="CIL217" s="219"/>
      <c r="CIM217" s="222"/>
      <c r="CIN217" s="221"/>
      <c r="CIO217" s="220"/>
      <c r="CIP217" s="219"/>
      <c r="CIQ217" s="223"/>
      <c r="CIR217" s="219"/>
      <c r="CIS217" s="219"/>
      <c r="CIT217" s="222"/>
      <c r="CIU217" s="221"/>
      <c r="CIV217" s="220"/>
      <c r="CIW217" s="219"/>
      <c r="CIX217" s="223"/>
      <c r="CIY217" s="219"/>
      <c r="CIZ217" s="219"/>
      <c r="CJA217" s="222"/>
      <c r="CJB217" s="221"/>
      <c r="CJC217" s="220"/>
      <c r="CJD217" s="219"/>
      <c r="CJE217" s="223"/>
      <c r="CJF217" s="219"/>
      <c r="CJG217" s="219"/>
      <c r="CJH217" s="222"/>
      <c r="CJI217" s="221"/>
      <c r="CJJ217" s="220"/>
      <c r="CJK217" s="219"/>
      <c r="CJL217" s="223"/>
      <c r="CJM217" s="219"/>
      <c r="CJN217" s="219"/>
      <c r="CJO217" s="222"/>
      <c r="CJP217" s="221"/>
      <c r="CJQ217" s="220"/>
      <c r="CJR217" s="219"/>
      <c r="CJS217" s="223"/>
      <c r="CJT217" s="219"/>
      <c r="CJU217" s="219"/>
      <c r="CJV217" s="222"/>
      <c r="CJW217" s="221"/>
      <c r="CJX217" s="220"/>
      <c r="CJY217" s="219"/>
      <c r="CJZ217" s="223"/>
      <c r="CKA217" s="219"/>
      <c r="CKB217" s="219"/>
      <c r="CKC217" s="222"/>
      <c r="CKD217" s="221"/>
      <c r="CKE217" s="220"/>
      <c r="CKF217" s="219"/>
      <c r="CKG217" s="223"/>
      <c r="CKH217" s="219"/>
      <c r="CKI217" s="219"/>
      <c r="CKJ217" s="222"/>
      <c r="CKK217" s="221"/>
      <c r="CKL217" s="220"/>
      <c r="CKM217" s="219"/>
      <c r="CKN217" s="223"/>
      <c r="CKO217" s="219"/>
      <c r="CKP217" s="219"/>
      <c r="CKQ217" s="222"/>
      <c r="CKR217" s="221"/>
      <c r="CKS217" s="220"/>
      <c r="CKT217" s="219"/>
      <c r="CKU217" s="223"/>
      <c r="CKV217" s="219"/>
      <c r="CKW217" s="219"/>
      <c r="CKX217" s="222"/>
      <c r="CKY217" s="221"/>
      <c r="CKZ217" s="220"/>
      <c r="CLA217" s="219"/>
      <c r="CLB217" s="223"/>
      <c r="CLC217" s="219"/>
      <c r="CLD217" s="219"/>
      <c r="CLE217" s="222"/>
      <c r="CLF217" s="221"/>
      <c r="CLG217" s="220"/>
      <c r="CLH217" s="219"/>
      <c r="CLI217" s="223"/>
      <c r="CLJ217" s="219"/>
      <c r="CLK217" s="219"/>
      <c r="CLL217" s="222"/>
      <c r="CLM217" s="221"/>
      <c r="CLN217" s="220"/>
      <c r="CLO217" s="219"/>
      <c r="CLP217" s="223"/>
      <c r="CLQ217" s="219"/>
      <c r="CLR217" s="219"/>
      <c r="CLS217" s="222"/>
      <c r="CLT217" s="221"/>
      <c r="CLU217" s="220"/>
      <c r="CLV217" s="219"/>
      <c r="CLW217" s="223"/>
      <c r="CLX217" s="219"/>
      <c r="CLY217" s="219"/>
      <c r="CLZ217" s="222"/>
      <c r="CMA217" s="221"/>
      <c r="CMB217" s="220"/>
      <c r="CMC217" s="219"/>
      <c r="CMD217" s="223"/>
      <c r="CME217" s="219"/>
      <c r="CMF217" s="219"/>
      <c r="CMG217" s="222"/>
      <c r="CMH217" s="221"/>
      <c r="CMI217" s="220"/>
      <c r="CMJ217" s="219"/>
      <c r="CMK217" s="223"/>
      <c r="CML217" s="219"/>
      <c r="CMM217" s="219"/>
      <c r="CMN217" s="222"/>
      <c r="CMO217" s="221"/>
      <c r="CMP217" s="220"/>
      <c r="CMQ217" s="219"/>
      <c r="CMR217" s="223"/>
      <c r="CMS217" s="219"/>
      <c r="CMT217" s="219"/>
      <c r="CMU217" s="222"/>
      <c r="CMV217" s="221"/>
      <c r="CMW217" s="220"/>
      <c r="CMX217" s="219"/>
      <c r="CMY217" s="223"/>
      <c r="CMZ217" s="219"/>
      <c r="CNA217" s="219"/>
      <c r="CNB217" s="222"/>
      <c r="CNC217" s="221"/>
      <c r="CND217" s="220"/>
      <c r="CNE217" s="219"/>
      <c r="CNF217" s="223"/>
      <c r="CNG217" s="219"/>
      <c r="CNH217" s="219"/>
      <c r="CNI217" s="222"/>
      <c r="CNJ217" s="221"/>
      <c r="CNK217" s="220"/>
      <c r="CNL217" s="219"/>
      <c r="CNM217" s="223"/>
      <c r="CNN217" s="219"/>
      <c r="CNO217" s="219"/>
      <c r="CNP217" s="222"/>
      <c r="CNQ217" s="221"/>
      <c r="CNR217" s="220"/>
      <c r="CNS217" s="219"/>
      <c r="CNT217" s="223"/>
      <c r="CNU217" s="219"/>
      <c r="CNV217" s="219"/>
      <c r="CNW217" s="222"/>
      <c r="CNX217" s="221"/>
      <c r="CNY217" s="220"/>
      <c r="CNZ217" s="219"/>
      <c r="COA217" s="223"/>
      <c r="COB217" s="219"/>
      <c r="COC217" s="219"/>
      <c r="COD217" s="222"/>
      <c r="COE217" s="221"/>
      <c r="COF217" s="220"/>
      <c r="COG217" s="219"/>
      <c r="COH217" s="223"/>
      <c r="COI217" s="219"/>
      <c r="COJ217" s="219"/>
      <c r="COK217" s="222"/>
      <c r="COL217" s="221"/>
      <c r="COM217" s="220"/>
      <c r="CON217" s="219"/>
      <c r="COO217" s="223"/>
      <c r="COP217" s="219"/>
      <c r="COQ217" s="219"/>
      <c r="COR217" s="222"/>
      <c r="COS217" s="221"/>
      <c r="COT217" s="220"/>
      <c r="COU217" s="219"/>
      <c r="COV217" s="223"/>
      <c r="COW217" s="219"/>
      <c r="COX217" s="219"/>
      <c r="COY217" s="222"/>
      <c r="COZ217" s="221"/>
      <c r="CPA217" s="220"/>
      <c r="CPB217" s="219"/>
      <c r="CPC217" s="223"/>
      <c r="CPD217" s="219"/>
      <c r="CPE217" s="219"/>
      <c r="CPF217" s="222"/>
      <c r="CPG217" s="221"/>
      <c r="CPH217" s="220"/>
      <c r="CPI217" s="219"/>
      <c r="CPJ217" s="223"/>
      <c r="CPK217" s="219"/>
      <c r="CPL217" s="219"/>
      <c r="CPM217" s="222"/>
      <c r="CPN217" s="221"/>
      <c r="CPO217" s="220"/>
      <c r="CPP217" s="219"/>
      <c r="CPQ217" s="223"/>
      <c r="CPR217" s="219"/>
      <c r="CPS217" s="219"/>
      <c r="CPT217" s="222"/>
      <c r="CPU217" s="221"/>
      <c r="CPV217" s="220"/>
      <c r="CPW217" s="219"/>
      <c r="CPX217" s="223"/>
      <c r="CPY217" s="219"/>
      <c r="CPZ217" s="219"/>
      <c r="CQA217" s="222"/>
      <c r="CQB217" s="221"/>
      <c r="CQC217" s="220"/>
      <c r="CQD217" s="219"/>
      <c r="CQE217" s="223"/>
      <c r="CQF217" s="219"/>
      <c r="CQG217" s="219"/>
      <c r="CQH217" s="222"/>
      <c r="CQI217" s="221"/>
      <c r="CQJ217" s="220"/>
      <c r="CQK217" s="219"/>
      <c r="CQL217" s="223"/>
      <c r="CQM217" s="219"/>
      <c r="CQN217" s="219"/>
      <c r="CQO217" s="222"/>
      <c r="CQP217" s="221"/>
      <c r="CQQ217" s="220"/>
      <c r="CQR217" s="219"/>
      <c r="CQS217" s="223"/>
      <c r="CQT217" s="219"/>
      <c r="CQU217" s="219"/>
      <c r="CQV217" s="222"/>
      <c r="CQW217" s="221"/>
      <c r="CQX217" s="220"/>
      <c r="CQY217" s="219"/>
      <c r="CQZ217" s="223"/>
      <c r="CRA217" s="219"/>
      <c r="CRB217" s="219"/>
      <c r="CRC217" s="222"/>
      <c r="CRD217" s="221"/>
      <c r="CRE217" s="220"/>
      <c r="CRF217" s="219"/>
      <c r="CRG217" s="223"/>
      <c r="CRH217" s="219"/>
      <c r="CRI217" s="219"/>
      <c r="CRJ217" s="222"/>
      <c r="CRK217" s="221"/>
      <c r="CRL217" s="220"/>
      <c r="CRM217" s="219"/>
      <c r="CRN217" s="223"/>
      <c r="CRO217" s="219"/>
      <c r="CRP217" s="219"/>
      <c r="CRQ217" s="222"/>
      <c r="CRR217" s="221"/>
      <c r="CRS217" s="220"/>
      <c r="CRT217" s="219"/>
      <c r="CRU217" s="223"/>
      <c r="CRV217" s="219"/>
      <c r="CRW217" s="219"/>
      <c r="CRX217" s="222"/>
      <c r="CRY217" s="221"/>
      <c r="CRZ217" s="220"/>
      <c r="CSA217" s="219"/>
      <c r="CSB217" s="223"/>
      <c r="CSC217" s="219"/>
      <c r="CSD217" s="219"/>
      <c r="CSE217" s="222"/>
      <c r="CSF217" s="221"/>
      <c r="CSG217" s="220"/>
      <c r="CSH217" s="219"/>
      <c r="CSI217" s="223"/>
      <c r="CSJ217" s="219"/>
      <c r="CSK217" s="219"/>
      <c r="CSL217" s="222"/>
      <c r="CSM217" s="221"/>
      <c r="CSN217" s="220"/>
      <c r="CSO217" s="219"/>
      <c r="CSP217" s="223"/>
      <c r="CSQ217" s="219"/>
      <c r="CSR217" s="219"/>
      <c r="CSS217" s="222"/>
      <c r="CST217" s="221"/>
      <c r="CSU217" s="220"/>
      <c r="CSV217" s="219"/>
      <c r="CSW217" s="223"/>
      <c r="CSX217" s="219"/>
      <c r="CSY217" s="219"/>
      <c r="CSZ217" s="222"/>
      <c r="CTA217" s="221"/>
      <c r="CTB217" s="220"/>
      <c r="CTC217" s="219"/>
      <c r="CTD217" s="223"/>
      <c r="CTE217" s="219"/>
      <c r="CTF217" s="219"/>
      <c r="CTG217" s="222"/>
      <c r="CTH217" s="221"/>
      <c r="CTI217" s="220"/>
      <c r="CTJ217" s="219"/>
      <c r="CTK217" s="223"/>
      <c r="CTL217" s="219"/>
      <c r="CTM217" s="219"/>
      <c r="CTN217" s="222"/>
      <c r="CTO217" s="221"/>
      <c r="CTP217" s="220"/>
      <c r="CTQ217" s="219"/>
      <c r="CTR217" s="223"/>
      <c r="CTS217" s="219"/>
      <c r="CTT217" s="219"/>
      <c r="CTU217" s="222"/>
      <c r="CTV217" s="221"/>
      <c r="CTW217" s="220"/>
      <c r="CTX217" s="219"/>
      <c r="CTY217" s="223"/>
      <c r="CTZ217" s="219"/>
      <c r="CUA217" s="219"/>
      <c r="CUB217" s="222"/>
      <c r="CUC217" s="221"/>
      <c r="CUD217" s="220"/>
      <c r="CUE217" s="219"/>
      <c r="CUF217" s="223"/>
      <c r="CUG217" s="219"/>
      <c r="CUH217" s="219"/>
      <c r="CUI217" s="222"/>
      <c r="CUJ217" s="221"/>
      <c r="CUK217" s="220"/>
      <c r="CUL217" s="219"/>
      <c r="CUM217" s="223"/>
      <c r="CUN217" s="219"/>
      <c r="CUO217" s="219"/>
      <c r="CUP217" s="222"/>
      <c r="CUQ217" s="221"/>
      <c r="CUR217" s="220"/>
      <c r="CUS217" s="219"/>
      <c r="CUT217" s="223"/>
      <c r="CUU217" s="219"/>
      <c r="CUV217" s="219"/>
      <c r="CUW217" s="222"/>
      <c r="CUX217" s="221"/>
      <c r="CUY217" s="220"/>
      <c r="CUZ217" s="219"/>
      <c r="CVA217" s="223"/>
      <c r="CVB217" s="219"/>
      <c r="CVC217" s="219"/>
      <c r="CVD217" s="222"/>
      <c r="CVE217" s="221"/>
      <c r="CVF217" s="220"/>
      <c r="CVG217" s="219"/>
      <c r="CVH217" s="223"/>
      <c r="CVI217" s="219"/>
      <c r="CVJ217" s="219"/>
      <c r="CVK217" s="222"/>
      <c r="CVL217" s="221"/>
      <c r="CVM217" s="220"/>
      <c r="CVN217" s="219"/>
      <c r="CVO217" s="223"/>
      <c r="CVP217" s="219"/>
      <c r="CVQ217" s="219"/>
      <c r="CVR217" s="222"/>
      <c r="CVS217" s="221"/>
      <c r="CVT217" s="220"/>
      <c r="CVU217" s="219"/>
      <c r="CVV217" s="223"/>
      <c r="CVW217" s="219"/>
      <c r="CVX217" s="219"/>
      <c r="CVY217" s="222"/>
      <c r="CVZ217" s="221"/>
      <c r="CWA217" s="220"/>
      <c r="CWB217" s="219"/>
      <c r="CWC217" s="223"/>
      <c r="CWD217" s="219"/>
      <c r="CWE217" s="219"/>
      <c r="CWF217" s="222"/>
      <c r="CWG217" s="221"/>
      <c r="CWH217" s="220"/>
      <c r="CWI217" s="219"/>
      <c r="CWJ217" s="223"/>
      <c r="CWK217" s="219"/>
      <c r="CWL217" s="219"/>
      <c r="CWM217" s="222"/>
      <c r="CWN217" s="221"/>
      <c r="CWO217" s="220"/>
      <c r="CWP217" s="219"/>
      <c r="CWQ217" s="223"/>
      <c r="CWR217" s="219"/>
      <c r="CWS217" s="219"/>
      <c r="CWT217" s="222"/>
      <c r="CWU217" s="221"/>
      <c r="CWV217" s="220"/>
      <c r="CWW217" s="219"/>
      <c r="CWX217" s="223"/>
      <c r="CWY217" s="219"/>
      <c r="CWZ217" s="219"/>
      <c r="CXA217" s="222"/>
      <c r="CXB217" s="221"/>
      <c r="CXC217" s="220"/>
      <c r="CXD217" s="219"/>
      <c r="CXE217" s="223"/>
      <c r="CXF217" s="219"/>
      <c r="CXG217" s="219"/>
      <c r="CXH217" s="222"/>
      <c r="CXI217" s="221"/>
      <c r="CXJ217" s="220"/>
      <c r="CXK217" s="219"/>
      <c r="CXL217" s="223"/>
      <c r="CXM217" s="219"/>
      <c r="CXN217" s="219"/>
      <c r="CXO217" s="222"/>
      <c r="CXP217" s="221"/>
      <c r="CXQ217" s="220"/>
      <c r="CXR217" s="219"/>
      <c r="CXS217" s="223"/>
      <c r="CXT217" s="219"/>
      <c r="CXU217" s="219"/>
      <c r="CXV217" s="222"/>
      <c r="CXW217" s="221"/>
      <c r="CXX217" s="220"/>
      <c r="CXY217" s="219"/>
      <c r="CXZ217" s="223"/>
      <c r="CYA217" s="219"/>
      <c r="CYB217" s="219"/>
      <c r="CYC217" s="222"/>
      <c r="CYD217" s="221"/>
      <c r="CYE217" s="220"/>
      <c r="CYF217" s="219"/>
      <c r="CYG217" s="223"/>
      <c r="CYH217" s="219"/>
      <c r="CYI217" s="219"/>
      <c r="CYJ217" s="222"/>
      <c r="CYK217" s="221"/>
      <c r="CYL217" s="220"/>
      <c r="CYM217" s="219"/>
      <c r="CYN217" s="223"/>
      <c r="CYO217" s="219"/>
      <c r="CYP217" s="219"/>
      <c r="CYQ217" s="222"/>
      <c r="CYR217" s="221"/>
      <c r="CYS217" s="220"/>
      <c r="CYT217" s="219"/>
      <c r="CYU217" s="223"/>
      <c r="CYV217" s="219"/>
      <c r="CYW217" s="219"/>
      <c r="CYX217" s="222"/>
      <c r="CYY217" s="221"/>
      <c r="CYZ217" s="220"/>
      <c r="CZA217" s="219"/>
      <c r="CZB217" s="223"/>
      <c r="CZC217" s="219"/>
      <c r="CZD217" s="219"/>
      <c r="CZE217" s="222"/>
      <c r="CZF217" s="221"/>
      <c r="CZG217" s="220"/>
      <c r="CZH217" s="219"/>
      <c r="CZI217" s="223"/>
      <c r="CZJ217" s="219"/>
      <c r="CZK217" s="219"/>
      <c r="CZL217" s="222"/>
      <c r="CZM217" s="221"/>
      <c r="CZN217" s="220"/>
      <c r="CZO217" s="219"/>
      <c r="CZP217" s="223"/>
      <c r="CZQ217" s="219"/>
      <c r="CZR217" s="219"/>
      <c r="CZS217" s="222"/>
      <c r="CZT217" s="221"/>
      <c r="CZU217" s="220"/>
      <c r="CZV217" s="219"/>
      <c r="CZW217" s="223"/>
      <c r="CZX217" s="219"/>
      <c r="CZY217" s="219"/>
      <c r="CZZ217" s="222"/>
      <c r="DAA217" s="221"/>
      <c r="DAB217" s="220"/>
      <c r="DAC217" s="219"/>
      <c r="DAD217" s="223"/>
      <c r="DAE217" s="219"/>
      <c r="DAF217" s="219"/>
      <c r="DAG217" s="222"/>
      <c r="DAH217" s="221"/>
      <c r="DAI217" s="220"/>
      <c r="DAJ217" s="219"/>
      <c r="DAK217" s="223"/>
      <c r="DAL217" s="219"/>
      <c r="DAM217" s="219"/>
      <c r="DAN217" s="222"/>
      <c r="DAO217" s="221"/>
      <c r="DAP217" s="220"/>
      <c r="DAQ217" s="219"/>
      <c r="DAR217" s="223"/>
      <c r="DAS217" s="219"/>
      <c r="DAT217" s="219"/>
      <c r="DAU217" s="222"/>
      <c r="DAV217" s="221"/>
      <c r="DAW217" s="220"/>
      <c r="DAX217" s="219"/>
      <c r="DAY217" s="223"/>
      <c r="DAZ217" s="219"/>
      <c r="DBA217" s="219"/>
      <c r="DBB217" s="222"/>
      <c r="DBC217" s="221"/>
      <c r="DBD217" s="220"/>
      <c r="DBE217" s="219"/>
      <c r="DBF217" s="223"/>
      <c r="DBG217" s="219"/>
      <c r="DBH217" s="219"/>
      <c r="DBI217" s="222"/>
      <c r="DBJ217" s="221"/>
      <c r="DBK217" s="220"/>
      <c r="DBL217" s="219"/>
      <c r="DBM217" s="223"/>
      <c r="DBN217" s="219"/>
      <c r="DBO217" s="219"/>
      <c r="DBP217" s="222"/>
      <c r="DBQ217" s="221"/>
      <c r="DBR217" s="220"/>
      <c r="DBS217" s="219"/>
      <c r="DBT217" s="223"/>
      <c r="DBU217" s="219"/>
      <c r="DBV217" s="219"/>
      <c r="DBW217" s="222"/>
      <c r="DBX217" s="221"/>
      <c r="DBY217" s="220"/>
      <c r="DBZ217" s="219"/>
      <c r="DCA217" s="223"/>
      <c r="DCB217" s="219"/>
      <c r="DCC217" s="219"/>
      <c r="DCD217" s="222"/>
      <c r="DCE217" s="221"/>
      <c r="DCF217" s="220"/>
      <c r="DCG217" s="219"/>
      <c r="DCH217" s="223"/>
      <c r="DCI217" s="219"/>
      <c r="DCJ217" s="219"/>
      <c r="DCK217" s="222"/>
      <c r="DCL217" s="221"/>
      <c r="DCM217" s="220"/>
      <c r="DCN217" s="219"/>
      <c r="DCO217" s="223"/>
      <c r="DCP217" s="219"/>
      <c r="DCQ217" s="219"/>
      <c r="DCR217" s="222"/>
      <c r="DCS217" s="221"/>
      <c r="DCT217" s="220"/>
      <c r="DCU217" s="219"/>
      <c r="DCV217" s="223"/>
      <c r="DCW217" s="219"/>
      <c r="DCX217" s="219"/>
      <c r="DCY217" s="222"/>
      <c r="DCZ217" s="221"/>
      <c r="DDA217" s="220"/>
      <c r="DDB217" s="219"/>
      <c r="DDC217" s="223"/>
      <c r="DDD217" s="219"/>
      <c r="DDE217" s="219"/>
      <c r="DDF217" s="222"/>
      <c r="DDG217" s="221"/>
      <c r="DDH217" s="220"/>
      <c r="DDI217" s="219"/>
      <c r="DDJ217" s="223"/>
      <c r="DDK217" s="219"/>
      <c r="DDL217" s="219"/>
      <c r="DDM217" s="222"/>
      <c r="DDN217" s="221"/>
      <c r="DDO217" s="220"/>
      <c r="DDP217" s="219"/>
      <c r="DDQ217" s="223"/>
      <c r="DDR217" s="219"/>
      <c r="DDS217" s="219"/>
      <c r="DDT217" s="222"/>
      <c r="DDU217" s="221"/>
      <c r="DDV217" s="220"/>
      <c r="DDW217" s="219"/>
      <c r="DDX217" s="223"/>
      <c r="DDY217" s="219"/>
      <c r="DDZ217" s="219"/>
      <c r="DEA217" s="222"/>
      <c r="DEB217" s="221"/>
      <c r="DEC217" s="220"/>
      <c r="DED217" s="219"/>
      <c r="DEE217" s="223"/>
      <c r="DEF217" s="219"/>
      <c r="DEG217" s="219"/>
      <c r="DEH217" s="222"/>
      <c r="DEI217" s="221"/>
      <c r="DEJ217" s="220"/>
      <c r="DEK217" s="219"/>
      <c r="DEL217" s="223"/>
      <c r="DEM217" s="219"/>
      <c r="DEN217" s="219"/>
      <c r="DEO217" s="222"/>
      <c r="DEP217" s="221"/>
      <c r="DEQ217" s="220"/>
      <c r="DER217" s="219"/>
      <c r="DES217" s="223"/>
      <c r="DET217" s="219"/>
      <c r="DEU217" s="219"/>
      <c r="DEV217" s="222"/>
      <c r="DEW217" s="221"/>
      <c r="DEX217" s="220"/>
      <c r="DEY217" s="219"/>
      <c r="DEZ217" s="223"/>
      <c r="DFA217" s="219"/>
      <c r="DFB217" s="219"/>
      <c r="DFC217" s="222"/>
      <c r="DFD217" s="221"/>
      <c r="DFE217" s="220"/>
      <c r="DFF217" s="219"/>
      <c r="DFG217" s="223"/>
      <c r="DFH217" s="219"/>
      <c r="DFI217" s="219"/>
      <c r="DFJ217" s="222"/>
      <c r="DFK217" s="221"/>
      <c r="DFL217" s="220"/>
      <c r="DFM217" s="219"/>
      <c r="DFN217" s="223"/>
      <c r="DFO217" s="219"/>
      <c r="DFP217" s="219"/>
      <c r="DFQ217" s="222"/>
      <c r="DFR217" s="221"/>
      <c r="DFS217" s="220"/>
      <c r="DFT217" s="219"/>
      <c r="DFU217" s="223"/>
      <c r="DFV217" s="219"/>
      <c r="DFW217" s="219"/>
      <c r="DFX217" s="222"/>
      <c r="DFY217" s="221"/>
      <c r="DFZ217" s="220"/>
      <c r="DGA217" s="219"/>
      <c r="DGB217" s="223"/>
      <c r="DGC217" s="219"/>
      <c r="DGD217" s="219"/>
      <c r="DGE217" s="222"/>
      <c r="DGF217" s="221"/>
      <c r="DGG217" s="220"/>
      <c r="DGH217" s="219"/>
      <c r="DGI217" s="223"/>
      <c r="DGJ217" s="219"/>
      <c r="DGK217" s="219"/>
      <c r="DGL217" s="222"/>
      <c r="DGM217" s="221"/>
      <c r="DGN217" s="220"/>
      <c r="DGO217" s="219"/>
      <c r="DGP217" s="223"/>
      <c r="DGQ217" s="219"/>
      <c r="DGR217" s="219"/>
      <c r="DGS217" s="222"/>
      <c r="DGT217" s="221"/>
      <c r="DGU217" s="220"/>
      <c r="DGV217" s="219"/>
      <c r="DGW217" s="223"/>
      <c r="DGX217" s="219"/>
      <c r="DGY217" s="219"/>
      <c r="DGZ217" s="222"/>
      <c r="DHA217" s="221"/>
      <c r="DHB217" s="220"/>
      <c r="DHC217" s="219"/>
      <c r="DHD217" s="223"/>
      <c r="DHE217" s="219"/>
      <c r="DHF217" s="219"/>
      <c r="DHG217" s="222"/>
      <c r="DHH217" s="221"/>
      <c r="DHI217" s="220"/>
      <c r="DHJ217" s="219"/>
      <c r="DHK217" s="223"/>
      <c r="DHL217" s="219"/>
      <c r="DHM217" s="219"/>
      <c r="DHN217" s="222"/>
      <c r="DHO217" s="221"/>
      <c r="DHP217" s="220"/>
      <c r="DHQ217" s="219"/>
      <c r="DHR217" s="223"/>
      <c r="DHS217" s="219"/>
      <c r="DHT217" s="219"/>
      <c r="DHU217" s="222"/>
      <c r="DHV217" s="221"/>
      <c r="DHW217" s="220"/>
      <c r="DHX217" s="219"/>
      <c r="DHY217" s="223"/>
      <c r="DHZ217" s="219"/>
      <c r="DIA217" s="219"/>
      <c r="DIB217" s="222"/>
      <c r="DIC217" s="221"/>
      <c r="DID217" s="220"/>
      <c r="DIE217" s="219"/>
      <c r="DIF217" s="223"/>
      <c r="DIG217" s="219"/>
      <c r="DIH217" s="219"/>
      <c r="DII217" s="222"/>
      <c r="DIJ217" s="221"/>
      <c r="DIK217" s="220"/>
      <c r="DIL217" s="219"/>
      <c r="DIM217" s="223"/>
      <c r="DIN217" s="219"/>
      <c r="DIO217" s="219"/>
      <c r="DIP217" s="222"/>
      <c r="DIQ217" s="221"/>
      <c r="DIR217" s="220"/>
      <c r="DIS217" s="219"/>
      <c r="DIT217" s="223"/>
      <c r="DIU217" s="219"/>
      <c r="DIV217" s="219"/>
      <c r="DIW217" s="222"/>
      <c r="DIX217" s="221"/>
      <c r="DIY217" s="220"/>
      <c r="DIZ217" s="219"/>
      <c r="DJA217" s="223"/>
      <c r="DJB217" s="219"/>
      <c r="DJC217" s="219"/>
      <c r="DJD217" s="222"/>
      <c r="DJE217" s="221"/>
      <c r="DJF217" s="220"/>
      <c r="DJG217" s="219"/>
      <c r="DJH217" s="223"/>
      <c r="DJI217" s="219"/>
      <c r="DJJ217" s="219"/>
      <c r="DJK217" s="222"/>
      <c r="DJL217" s="221"/>
      <c r="DJM217" s="220"/>
      <c r="DJN217" s="219"/>
      <c r="DJO217" s="223"/>
      <c r="DJP217" s="219"/>
      <c r="DJQ217" s="219"/>
      <c r="DJR217" s="222"/>
      <c r="DJS217" s="221"/>
      <c r="DJT217" s="220"/>
      <c r="DJU217" s="219"/>
      <c r="DJV217" s="223"/>
      <c r="DJW217" s="219"/>
      <c r="DJX217" s="219"/>
      <c r="DJY217" s="222"/>
      <c r="DJZ217" s="221"/>
      <c r="DKA217" s="220"/>
      <c r="DKB217" s="219"/>
      <c r="DKC217" s="223"/>
      <c r="DKD217" s="219"/>
      <c r="DKE217" s="219"/>
      <c r="DKF217" s="222"/>
      <c r="DKG217" s="221"/>
      <c r="DKH217" s="220"/>
      <c r="DKI217" s="219"/>
      <c r="DKJ217" s="223"/>
      <c r="DKK217" s="219"/>
      <c r="DKL217" s="219"/>
      <c r="DKM217" s="222"/>
      <c r="DKN217" s="221"/>
      <c r="DKO217" s="220"/>
      <c r="DKP217" s="219"/>
      <c r="DKQ217" s="223"/>
      <c r="DKR217" s="219"/>
      <c r="DKS217" s="219"/>
      <c r="DKT217" s="222"/>
      <c r="DKU217" s="221"/>
      <c r="DKV217" s="220"/>
      <c r="DKW217" s="219"/>
      <c r="DKX217" s="223"/>
      <c r="DKY217" s="219"/>
      <c r="DKZ217" s="219"/>
      <c r="DLA217" s="222"/>
      <c r="DLB217" s="221"/>
      <c r="DLC217" s="220"/>
      <c r="DLD217" s="219"/>
      <c r="DLE217" s="223"/>
      <c r="DLF217" s="219"/>
      <c r="DLG217" s="219"/>
      <c r="DLH217" s="222"/>
      <c r="DLI217" s="221"/>
      <c r="DLJ217" s="220"/>
      <c r="DLK217" s="219"/>
      <c r="DLL217" s="223"/>
      <c r="DLM217" s="219"/>
      <c r="DLN217" s="219"/>
      <c r="DLO217" s="222"/>
      <c r="DLP217" s="221"/>
      <c r="DLQ217" s="220"/>
      <c r="DLR217" s="219"/>
      <c r="DLS217" s="223"/>
      <c r="DLT217" s="219"/>
      <c r="DLU217" s="219"/>
      <c r="DLV217" s="222"/>
      <c r="DLW217" s="221"/>
      <c r="DLX217" s="220"/>
      <c r="DLY217" s="219"/>
      <c r="DLZ217" s="223"/>
      <c r="DMA217" s="219"/>
      <c r="DMB217" s="219"/>
      <c r="DMC217" s="222"/>
      <c r="DMD217" s="221"/>
      <c r="DME217" s="220"/>
      <c r="DMF217" s="219"/>
      <c r="DMG217" s="223"/>
      <c r="DMH217" s="219"/>
      <c r="DMI217" s="219"/>
      <c r="DMJ217" s="222"/>
      <c r="DMK217" s="221"/>
      <c r="DML217" s="220"/>
      <c r="DMM217" s="219"/>
      <c r="DMN217" s="223"/>
      <c r="DMO217" s="219"/>
      <c r="DMP217" s="219"/>
      <c r="DMQ217" s="222"/>
      <c r="DMR217" s="221"/>
      <c r="DMS217" s="220"/>
      <c r="DMT217" s="219"/>
      <c r="DMU217" s="223"/>
      <c r="DMV217" s="219"/>
      <c r="DMW217" s="219"/>
      <c r="DMX217" s="222"/>
      <c r="DMY217" s="221"/>
      <c r="DMZ217" s="220"/>
      <c r="DNA217" s="219"/>
      <c r="DNB217" s="223"/>
      <c r="DNC217" s="219"/>
      <c r="DND217" s="219"/>
      <c r="DNE217" s="222"/>
      <c r="DNF217" s="221"/>
      <c r="DNG217" s="220"/>
      <c r="DNH217" s="219"/>
      <c r="DNI217" s="223"/>
      <c r="DNJ217" s="219"/>
      <c r="DNK217" s="219"/>
      <c r="DNL217" s="222"/>
      <c r="DNM217" s="221"/>
      <c r="DNN217" s="220"/>
      <c r="DNO217" s="219"/>
      <c r="DNP217" s="223"/>
      <c r="DNQ217" s="219"/>
      <c r="DNR217" s="219"/>
      <c r="DNS217" s="222"/>
      <c r="DNT217" s="221"/>
      <c r="DNU217" s="220"/>
      <c r="DNV217" s="219"/>
      <c r="DNW217" s="223"/>
      <c r="DNX217" s="219"/>
      <c r="DNY217" s="219"/>
      <c r="DNZ217" s="222"/>
      <c r="DOA217" s="221"/>
      <c r="DOB217" s="220"/>
      <c r="DOC217" s="219"/>
      <c r="DOD217" s="223"/>
      <c r="DOE217" s="219"/>
      <c r="DOF217" s="219"/>
      <c r="DOG217" s="222"/>
      <c r="DOH217" s="221"/>
      <c r="DOI217" s="220"/>
      <c r="DOJ217" s="219"/>
      <c r="DOK217" s="223"/>
      <c r="DOL217" s="219"/>
      <c r="DOM217" s="219"/>
      <c r="DON217" s="222"/>
      <c r="DOO217" s="221"/>
      <c r="DOP217" s="220"/>
      <c r="DOQ217" s="219"/>
      <c r="DOR217" s="223"/>
      <c r="DOS217" s="219"/>
      <c r="DOT217" s="219"/>
      <c r="DOU217" s="222"/>
      <c r="DOV217" s="221"/>
      <c r="DOW217" s="220"/>
      <c r="DOX217" s="219"/>
      <c r="DOY217" s="223"/>
      <c r="DOZ217" s="219"/>
      <c r="DPA217" s="219"/>
      <c r="DPB217" s="222"/>
      <c r="DPC217" s="221"/>
      <c r="DPD217" s="220"/>
      <c r="DPE217" s="219"/>
      <c r="DPF217" s="223"/>
      <c r="DPG217" s="219"/>
      <c r="DPH217" s="219"/>
      <c r="DPI217" s="222"/>
      <c r="DPJ217" s="221"/>
      <c r="DPK217" s="220"/>
      <c r="DPL217" s="219"/>
      <c r="DPM217" s="223"/>
      <c r="DPN217" s="219"/>
      <c r="DPO217" s="219"/>
      <c r="DPP217" s="222"/>
      <c r="DPQ217" s="221"/>
      <c r="DPR217" s="220"/>
      <c r="DPS217" s="219"/>
      <c r="DPT217" s="223"/>
      <c r="DPU217" s="219"/>
      <c r="DPV217" s="219"/>
      <c r="DPW217" s="222"/>
      <c r="DPX217" s="221"/>
      <c r="DPY217" s="220"/>
      <c r="DPZ217" s="219"/>
      <c r="DQA217" s="223"/>
      <c r="DQB217" s="219"/>
      <c r="DQC217" s="219"/>
      <c r="DQD217" s="222"/>
      <c r="DQE217" s="221"/>
      <c r="DQF217" s="220"/>
      <c r="DQG217" s="219"/>
      <c r="DQH217" s="223"/>
      <c r="DQI217" s="219"/>
      <c r="DQJ217" s="219"/>
      <c r="DQK217" s="222"/>
      <c r="DQL217" s="221"/>
      <c r="DQM217" s="220"/>
      <c r="DQN217" s="219"/>
      <c r="DQO217" s="223"/>
      <c r="DQP217" s="219"/>
      <c r="DQQ217" s="219"/>
      <c r="DQR217" s="222"/>
      <c r="DQS217" s="221"/>
      <c r="DQT217" s="220"/>
      <c r="DQU217" s="219"/>
      <c r="DQV217" s="223"/>
      <c r="DQW217" s="219"/>
      <c r="DQX217" s="219"/>
      <c r="DQY217" s="222"/>
      <c r="DQZ217" s="221"/>
      <c r="DRA217" s="220"/>
      <c r="DRB217" s="219"/>
      <c r="DRC217" s="223"/>
      <c r="DRD217" s="219"/>
      <c r="DRE217" s="219"/>
      <c r="DRF217" s="222"/>
      <c r="DRG217" s="221"/>
      <c r="DRH217" s="220"/>
      <c r="DRI217" s="219"/>
      <c r="DRJ217" s="223"/>
      <c r="DRK217" s="219"/>
      <c r="DRL217" s="219"/>
      <c r="DRM217" s="222"/>
      <c r="DRN217" s="221"/>
      <c r="DRO217" s="220"/>
      <c r="DRP217" s="219"/>
      <c r="DRQ217" s="223"/>
      <c r="DRR217" s="219"/>
      <c r="DRS217" s="219"/>
      <c r="DRT217" s="222"/>
      <c r="DRU217" s="221"/>
      <c r="DRV217" s="220"/>
      <c r="DRW217" s="219"/>
      <c r="DRX217" s="223"/>
      <c r="DRY217" s="219"/>
      <c r="DRZ217" s="219"/>
      <c r="DSA217" s="222"/>
      <c r="DSB217" s="221"/>
      <c r="DSC217" s="220"/>
      <c r="DSD217" s="219"/>
      <c r="DSE217" s="223"/>
      <c r="DSF217" s="219"/>
      <c r="DSG217" s="219"/>
      <c r="DSH217" s="222"/>
      <c r="DSI217" s="221"/>
      <c r="DSJ217" s="220"/>
      <c r="DSK217" s="219"/>
      <c r="DSL217" s="223"/>
      <c r="DSM217" s="219"/>
      <c r="DSN217" s="219"/>
      <c r="DSO217" s="222"/>
      <c r="DSP217" s="221"/>
      <c r="DSQ217" s="220"/>
      <c r="DSR217" s="219"/>
      <c r="DSS217" s="223"/>
      <c r="DST217" s="219"/>
      <c r="DSU217" s="219"/>
      <c r="DSV217" s="222"/>
      <c r="DSW217" s="221"/>
      <c r="DSX217" s="220"/>
      <c r="DSY217" s="219"/>
      <c r="DSZ217" s="223"/>
      <c r="DTA217" s="219"/>
      <c r="DTB217" s="219"/>
      <c r="DTC217" s="222"/>
      <c r="DTD217" s="221"/>
      <c r="DTE217" s="220"/>
      <c r="DTF217" s="219"/>
      <c r="DTG217" s="223"/>
      <c r="DTH217" s="219"/>
      <c r="DTI217" s="219"/>
      <c r="DTJ217" s="222"/>
      <c r="DTK217" s="221"/>
      <c r="DTL217" s="220"/>
      <c r="DTM217" s="219"/>
      <c r="DTN217" s="223"/>
      <c r="DTO217" s="219"/>
      <c r="DTP217" s="219"/>
      <c r="DTQ217" s="222"/>
      <c r="DTR217" s="221"/>
      <c r="DTS217" s="220"/>
      <c r="DTT217" s="219"/>
      <c r="DTU217" s="223"/>
      <c r="DTV217" s="219"/>
      <c r="DTW217" s="219"/>
      <c r="DTX217" s="222"/>
      <c r="DTY217" s="221"/>
      <c r="DTZ217" s="220"/>
      <c r="DUA217" s="219"/>
      <c r="DUB217" s="223"/>
      <c r="DUC217" s="219"/>
      <c r="DUD217" s="219"/>
      <c r="DUE217" s="222"/>
      <c r="DUF217" s="221"/>
      <c r="DUG217" s="220"/>
      <c r="DUH217" s="219"/>
      <c r="DUI217" s="223"/>
      <c r="DUJ217" s="219"/>
      <c r="DUK217" s="219"/>
      <c r="DUL217" s="222"/>
      <c r="DUM217" s="221"/>
      <c r="DUN217" s="220"/>
      <c r="DUO217" s="219"/>
      <c r="DUP217" s="223"/>
      <c r="DUQ217" s="219"/>
      <c r="DUR217" s="219"/>
      <c r="DUS217" s="222"/>
      <c r="DUT217" s="221"/>
      <c r="DUU217" s="220"/>
      <c r="DUV217" s="219"/>
      <c r="DUW217" s="223"/>
      <c r="DUX217" s="219"/>
      <c r="DUY217" s="219"/>
      <c r="DUZ217" s="222"/>
      <c r="DVA217" s="221"/>
      <c r="DVB217" s="220"/>
      <c r="DVC217" s="219"/>
      <c r="DVD217" s="223"/>
      <c r="DVE217" s="219"/>
      <c r="DVF217" s="219"/>
      <c r="DVG217" s="222"/>
      <c r="DVH217" s="221"/>
      <c r="DVI217" s="220"/>
      <c r="DVJ217" s="219"/>
      <c r="DVK217" s="223"/>
      <c r="DVL217" s="219"/>
      <c r="DVM217" s="219"/>
      <c r="DVN217" s="222"/>
      <c r="DVO217" s="221"/>
      <c r="DVP217" s="220"/>
      <c r="DVQ217" s="219"/>
      <c r="DVR217" s="223"/>
      <c r="DVS217" s="219"/>
      <c r="DVT217" s="219"/>
      <c r="DVU217" s="222"/>
      <c r="DVV217" s="221"/>
      <c r="DVW217" s="220"/>
      <c r="DVX217" s="219"/>
      <c r="DVY217" s="223"/>
      <c r="DVZ217" s="219"/>
      <c r="DWA217" s="219"/>
      <c r="DWB217" s="222"/>
      <c r="DWC217" s="221"/>
      <c r="DWD217" s="220"/>
      <c r="DWE217" s="219"/>
      <c r="DWF217" s="223"/>
      <c r="DWG217" s="219"/>
      <c r="DWH217" s="219"/>
      <c r="DWI217" s="222"/>
      <c r="DWJ217" s="221"/>
      <c r="DWK217" s="220"/>
      <c r="DWL217" s="219"/>
      <c r="DWM217" s="223"/>
      <c r="DWN217" s="219"/>
      <c r="DWO217" s="219"/>
      <c r="DWP217" s="222"/>
      <c r="DWQ217" s="221"/>
      <c r="DWR217" s="220"/>
      <c r="DWS217" s="219"/>
      <c r="DWT217" s="223"/>
      <c r="DWU217" s="219"/>
      <c r="DWV217" s="219"/>
      <c r="DWW217" s="222"/>
      <c r="DWX217" s="221"/>
      <c r="DWY217" s="220"/>
      <c r="DWZ217" s="219"/>
      <c r="DXA217" s="223"/>
      <c r="DXB217" s="219"/>
      <c r="DXC217" s="219"/>
      <c r="DXD217" s="222"/>
      <c r="DXE217" s="221"/>
      <c r="DXF217" s="220"/>
      <c r="DXG217" s="219"/>
      <c r="DXH217" s="223"/>
      <c r="DXI217" s="219"/>
      <c r="DXJ217" s="219"/>
      <c r="DXK217" s="222"/>
      <c r="DXL217" s="221"/>
      <c r="DXM217" s="220"/>
      <c r="DXN217" s="219"/>
      <c r="DXO217" s="223"/>
      <c r="DXP217" s="219"/>
      <c r="DXQ217" s="219"/>
      <c r="DXR217" s="222"/>
      <c r="DXS217" s="221"/>
      <c r="DXT217" s="220"/>
      <c r="DXU217" s="219"/>
      <c r="DXV217" s="223"/>
      <c r="DXW217" s="219"/>
      <c r="DXX217" s="219"/>
      <c r="DXY217" s="222"/>
      <c r="DXZ217" s="221"/>
      <c r="DYA217" s="220"/>
      <c r="DYB217" s="219"/>
      <c r="DYC217" s="223"/>
      <c r="DYD217" s="219"/>
      <c r="DYE217" s="219"/>
      <c r="DYF217" s="222"/>
      <c r="DYG217" s="221"/>
      <c r="DYH217" s="220"/>
      <c r="DYI217" s="219"/>
      <c r="DYJ217" s="223"/>
      <c r="DYK217" s="219"/>
      <c r="DYL217" s="219"/>
      <c r="DYM217" s="222"/>
      <c r="DYN217" s="221"/>
      <c r="DYO217" s="220"/>
      <c r="DYP217" s="219"/>
      <c r="DYQ217" s="223"/>
      <c r="DYR217" s="219"/>
      <c r="DYS217" s="219"/>
      <c r="DYT217" s="222"/>
      <c r="DYU217" s="221"/>
      <c r="DYV217" s="220"/>
      <c r="DYW217" s="219"/>
      <c r="DYX217" s="223"/>
      <c r="DYY217" s="219"/>
      <c r="DYZ217" s="219"/>
      <c r="DZA217" s="222"/>
      <c r="DZB217" s="221"/>
      <c r="DZC217" s="220"/>
      <c r="DZD217" s="219"/>
      <c r="DZE217" s="223"/>
      <c r="DZF217" s="219"/>
      <c r="DZG217" s="219"/>
      <c r="DZH217" s="222"/>
      <c r="DZI217" s="221"/>
      <c r="DZJ217" s="220"/>
      <c r="DZK217" s="219"/>
      <c r="DZL217" s="223"/>
      <c r="DZM217" s="219"/>
      <c r="DZN217" s="219"/>
      <c r="DZO217" s="222"/>
      <c r="DZP217" s="221"/>
      <c r="DZQ217" s="220"/>
      <c r="DZR217" s="219"/>
      <c r="DZS217" s="223"/>
      <c r="DZT217" s="219"/>
      <c r="DZU217" s="219"/>
      <c r="DZV217" s="222"/>
      <c r="DZW217" s="221"/>
      <c r="DZX217" s="220"/>
      <c r="DZY217" s="219"/>
      <c r="DZZ217" s="223"/>
      <c r="EAA217" s="219"/>
      <c r="EAB217" s="219"/>
      <c r="EAC217" s="222"/>
      <c r="EAD217" s="221"/>
      <c r="EAE217" s="220"/>
      <c r="EAF217" s="219"/>
      <c r="EAG217" s="223"/>
      <c r="EAH217" s="219"/>
      <c r="EAI217" s="219"/>
      <c r="EAJ217" s="222"/>
      <c r="EAK217" s="221"/>
      <c r="EAL217" s="220"/>
      <c r="EAM217" s="219"/>
      <c r="EAN217" s="223"/>
      <c r="EAO217" s="219"/>
      <c r="EAP217" s="219"/>
      <c r="EAQ217" s="222"/>
      <c r="EAR217" s="221"/>
      <c r="EAS217" s="220"/>
      <c r="EAT217" s="219"/>
      <c r="EAU217" s="223"/>
      <c r="EAV217" s="219"/>
      <c r="EAW217" s="219"/>
      <c r="EAX217" s="222"/>
      <c r="EAY217" s="221"/>
      <c r="EAZ217" s="220"/>
      <c r="EBA217" s="219"/>
      <c r="EBB217" s="223"/>
      <c r="EBC217" s="219"/>
      <c r="EBD217" s="219"/>
      <c r="EBE217" s="222"/>
      <c r="EBF217" s="221"/>
      <c r="EBG217" s="220"/>
      <c r="EBH217" s="219"/>
      <c r="EBI217" s="223"/>
      <c r="EBJ217" s="219"/>
      <c r="EBK217" s="219"/>
      <c r="EBL217" s="222"/>
      <c r="EBM217" s="221"/>
      <c r="EBN217" s="220"/>
      <c r="EBO217" s="219"/>
      <c r="EBP217" s="223"/>
      <c r="EBQ217" s="219"/>
      <c r="EBR217" s="219"/>
      <c r="EBS217" s="222"/>
      <c r="EBT217" s="221"/>
      <c r="EBU217" s="220"/>
      <c r="EBV217" s="219"/>
      <c r="EBW217" s="223"/>
      <c r="EBX217" s="219"/>
      <c r="EBY217" s="219"/>
      <c r="EBZ217" s="222"/>
      <c r="ECA217" s="221"/>
      <c r="ECB217" s="220"/>
      <c r="ECC217" s="219"/>
      <c r="ECD217" s="223"/>
      <c r="ECE217" s="219"/>
      <c r="ECF217" s="219"/>
      <c r="ECG217" s="222"/>
      <c r="ECH217" s="221"/>
      <c r="ECI217" s="220"/>
      <c r="ECJ217" s="219"/>
      <c r="ECK217" s="223"/>
      <c r="ECL217" s="219"/>
      <c r="ECM217" s="219"/>
      <c r="ECN217" s="222"/>
      <c r="ECO217" s="221"/>
      <c r="ECP217" s="220"/>
      <c r="ECQ217" s="219"/>
      <c r="ECR217" s="223"/>
      <c r="ECS217" s="219"/>
      <c r="ECT217" s="219"/>
      <c r="ECU217" s="222"/>
      <c r="ECV217" s="221"/>
      <c r="ECW217" s="220"/>
      <c r="ECX217" s="219"/>
      <c r="ECY217" s="223"/>
      <c r="ECZ217" s="219"/>
      <c r="EDA217" s="219"/>
      <c r="EDB217" s="222"/>
      <c r="EDC217" s="221"/>
      <c r="EDD217" s="220"/>
      <c r="EDE217" s="219"/>
      <c r="EDF217" s="223"/>
      <c r="EDG217" s="219"/>
      <c r="EDH217" s="219"/>
      <c r="EDI217" s="222"/>
      <c r="EDJ217" s="221"/>
      <c r="EDK217" s="220"/>
      <c r="EDL217" s="219"/>
      <c r="EDM217" s="223"/>
      <c r="EDN217" s="219"/>
      <c r="EDO217" s="219"/>
      <c r="EDP217" s="222"/>
      <c r="EDQ217" s="221"/>
      <c r="EDR217" s="220"/>
      <c r="EDS217" s="219"/>
      <c r="EDT217" s="223"/>
      <c r="EDU217" s="219"/>
      <c r="EDV217" s="219"/>
      <c r="EDW217" s="222"/>
      <c r="EDX217" s="221"/>
      <c r="EDY217" s="220"/>
      <c r="EDZ217" s="219"/>
      <c r="EEA217" s="223"/>
      <c r="EEB217" s="219"/>
      <c r="EEC217" s="219"/>
      <c r="EED217" s="222"/>
      <c r="EEE217" s="221"/>
      <c r="EEF217" s="220"/>
      <c r="EEG217" s="219"/>
      <c r="EEH217" s="223"/>
      <c r="EEI217" s="219"/>
      <c r="EEJ217" s="219"/>
      <c r="EEK217" s="222"/>
      <c r="EEL217" s="221"/>
      <c r="EEM217" s="220"/>
      <c r="EEN217" s="219"/>
      <c r="EEO217" s="223"/>
      <c r="EEP217" s="219"/>
      <c r="EEQ217" s="219"/>
      <c r="EER217" s="222"/>
      <c r="EES217" s="221"/>
      <c r="EET217" s="220"/>
      <c r="EEU217" s="219"/>
      <c r="EEV217" s="223"/>
      <c r="EEW217" s="219"/>
      <c r="EEX217" s="219"/>
      <c r="EEY217" s="222"/>
      <c r="EEZ217" s="221"/>
      <c r="EFA217" s="220"/>
      <c r="EFB217" s="219"/>
      <c r="EFC217" s="223"/>
      <c r="EFD217" s="219"/>
      <c r="EFE217" s="219"/>
      <c r="EFF217" s="222"/>
      <c r="EFG217" s="221"/>
      <c r="EFH217" s="220"/>
      <c r="EFI217" s="219"/>
      <c r="EFJ217" s="223"/>
      <c r="EFK217" s="219"/>
      <c r="EFL217" s="219"/>
      <c r="EFM217" s="222"/>
      <c r="EFN217" s="221"/>
      <c r="EFO217" s="220"/>
      <c r="EFP217" s="219"/>
      <c r="EFQ217" s="223"/>
      <c r="EFR217" s="219"/>
      <c r="EFS217" s="219"/>
      <c r="EFT217" s="222"/>
      <c r="EFU217" s="221"/>
      <c r="EFV217" s="220"/>
      <c r="EFW217" s="219"/>
      <c r="EFX217" s="223"/>
      <c r="EFY217" s="219"/>
      <c r="EFZ217" s="219"/>
      <c r="EGA217" s="222"/>
      <c r="EGB217" s="221"/>
      <c r="EGC217" s="220"/>
      <c r="EGD217" s="219"/>
      <c r="EGE217" s="223"/>
      <c r="EGF217" s="219"/>
      <c r="EGG217" s="219"/>
      <c r="EGH217" s="222"/>
      <c r="EGI217" s="221"/>
      <c r="EGJ217" s="220"/>
      <c r="EGK217" s="219"/>
      <c r="EGL217" s="223"/>
      <c r="EGM217" s="219"/>
      <c r="EGN217" s="219"/>
      <c r="EGO217" s="222"/>
      <c r="EGP217" s="221"/>
      <c r="EGQ217" s="220"/>
      <c r="EGR217" s="219"/>
      <c r="EGS217" s="223"/>
      <c r="EGT217" s="219"/>
      <c r="EGU217" s="219"/>
      <c r="EGV217" s="222"/>
      <c r="EGW217" s="221"/>
      <c r="EGX217" s="220"/>
      <c r="EGY217" s="219"/>
      <c r="EGZ217" s="223"/>
      <c r="EHA217" s="219"/>
      <c r="EHB217" s="219"/>
      <c r="EHC217" s="222"/>
      <c r="EHD217" s="221"/>
      <c r="EHE217" s="220"/>
      <c r="EHF217" s="219"/>
      <c r="EHG217" s="223"/>
      <c r="EHH217" s="219"/>
      <c r="EHI217" s="219"/>
      <c r="EHJ217" s="222"/>
      <c r="EHK217" s="221"/>
      <c r="EHL217" s="220"/>
      <c r="EHM217" s="219"/>
      <c r="EHN217" s="223"/>
      <c r="EHO217" s="219"/>
      <c r="EHP217" s="219"/>
      <c r="EHQ217" s="222"/>
      <c r="EHR217" s="221"/>
      <c r="EHS217" s="220"/>
      <c r="EHT217" s="219"/>
      <c r="EHU217" s="223"/>
      <c r="EHV217" s="219"/>
      <c r="EHW217" s="219"/>
      <c r="EHX217" s="222"/>
      <c r="EHY217" s="221"/>
      <c r="EHZ217" s="220"/>
      <c r="EIA217" s="219"/>
      <c r="EIB217" s="223"/>
      <c r="EIC217" s="219"/>
      <c r="EID217" s="219"/>
      <c r="EIE217" s="222"/>
      <c r="EIF217" s="221"/>
      <c r="EIG217" s="220"/>
      <c r="EIH217" s="219"/>
      <c r="EII217" s="223"/>
      <c r="EIJ217" s="219"/>
      <c r="EIK217" s="219"/>
      <c r="EIL217" s="222"/>
      <c r="EIM217" s="221"/>
      <c r="EIN217" s="220"/>
      <c r="EIO217" s="219"/>
      <c r="EIP217" s="223"/>
      <c r="EIQ217" s="219"/>
      <c r="EIR217" s="219"/>
      <c r="EIS217" s="222"/>
      <c r="EIT217" s="221"/>
      <c r="EIU217" s="220"/>
      <c r="EIV217" s="219"/>
      <c r="EIW217" s="223"/>
      <c r="EIX217" s="219"/>
      <c r="EIY217" s="219"/>
      <c r="EIZ217" s="222"/>
      <c r="EJA217" s="221"/>
      <c r="EJB217" s="220"/>
      <c r="EJC217" s="219"/>
      <c r="EJD217" s="223"/>
      <c r="EJE217" s="219"/>
      <c r="EJF217" s="219"/>
      <c r="EJG217" s="222"/>
      <c r="EJH217" s="221"/>
      <c r="EJI217" s="220"/>
      <c r="EJJ217" s="219"/>
      <c r="EJK217" s="223"/>
      <c r="EJL217" s="219"/>
      <c r="EJM217" s="219"/>
      <c r="EJN217" s="222"/>
      <c r="EJO217" s="221"/>
      <c r="EJP217" s="220"/>
      <c r="EJQ217" s="219"/>
      <c r="EJR217" s="223"/>
      <c r="EJS217" s="219"/>
      <c r="EJT217" s="219"/>
      <c r="EJU217" s="222"/>
      <c r="EJV217" s="221"/>
      <c r="EJW217" s="220"/>
      <c r="EJX217" s="219"/>
      <c r="EJY217" s="223"/>
      <c r="EJZ217" s="219"/>
      <c r="EKA217" s="219"/>
      <c r="EKB217" s="222"/>
      <c r="EKC217" s="221"/>
      <c r="EKD217" s="220"/>
      <c r="EKE217" s="219"/>
      <c r="EKF217" s="223"/>
      <c r="EKG217" s="219"/>
      <c r="EKH217" s="219"/>
      <c r="EKI217" s="222"/>
      <c r="EKJ217" s="221"/>
      <c r="EKK217" s="220"/>
      <c r="EKL217" s="219"/>
      <c r="EKM217" s="223"/>
      <c r="EKN217" s="219"/>
      <c r="EKO217" s="219"/>
      <c r="EKP217" s="222"/>
      <c r="EKQ217" s="221"/>
      <c r="EKR217" s="220"/>
      <c r="EKS217" s="219"/>
      <c r="EKT217" s="223"/>
      <c r="EKU217" s="219"/>
      <c r="EKV217" s="219"/>
      <c r="EKW217" s="222"/>
      <c r="EKX217" s="221"/>
      <c r="EKY217" s="220"/>
      <c r="EKZ217" s="219"/>
      <c r="ELA217" s="223"/>
      <c r="ELB217" s="219"/>
      <c r="ELC217" s="219"/>
      <c r="ELD217" s="222"/>
      <c r="ELE217" s="221"/>
      <c r="ELF217" s="220"/>
      <c r="ELG217" s="219"/>
      <c r="ELH217" s="223"/>
      <c r="ELI217" s="219"/>
      <c r="ELJ217" s="219"/>
      <c r="ELK217" s="222"/>
      <c r="ELL217" s="221"/>
      <c r="ELM217" s="220"/>
      <c r="ELN217" s="219"/>
      <c r="ELO217" s="223"/>
      <c r="ELP217" s="219"/>
      <c r="ELQ217" s="219"/>
      <c r="ELR217" s="222"/>
      <c r="ELS217" s="221"/>
      <c r="ELT217" s="220"/>
      <c r="ELU217" s="219"/>
      <c r="ELV217" s="223"/>
      <c r="ELW217" s="219"/>
      <c r="ELX217" s="219"/>
      <c r="ELY217" s="222"/>
      <c r="ELZ217" s="221"/>
      <c r="EMA217" s="220"/>
      <c r="EMB217" s="219"/>
      <c r="EMC217" s="223"/>
      <c r="EMD217" s="219"/>
      <c r="EME217" s="219"/>
      <c r="EMF217" s="222"/>
      <c r="EMG217" s="221"/>
      <c r="EMH217" s="220"/>
      <c r="EMI217" s="219"/>
      <c r="EMJ217" s="223"/>
      <c r="EMK217" s="219"/>
      <c r="EML217" s="219"/>
      <c r="EMM217" s="222"/>
      <c r="EMN217" s="221"/>
      <c r="EMO217" s="220"/>
      <c r="EMP217" s="219"/>
      <c r="EMQ217" s="223"/>
      <c r="EMR217" s="219"/>
      <c r="EMS217" s="219"/>
      <c r="EMT217" s="222"/>
      <c r="EMU217" s="221"/>
      <c r="EMV217" s="220"/>
      <c r="EMW217" s="219"/>
      <c r="EMX217" s="223"/>
      <c r="EMY217" s="219"/>
      <c r="EMZ217" s="219"/>
      <c r="ENA217" s="222"/>
      <c r="ENB217" s="221"/>
      <c r="ENC217" s="220"/>
      <c r="END217" s="219"/>
      <c r="ENE217" s="223"/>
      <c r="ENF217" s="219"/>
      <c r="ENG217" s="219"/>
      <c r="ENH217" s="222"/>
      <c r="ENI217" s="221"/>
      <c r="ENJ217" s="220"/>
      <c r="ENK217" s="219"/>
      <c r="ENL217" s="223"/>
      <c r="ENM217" s="219"/>
      <c r="ENN217" s="219"/>
      <c r="ENO217" s="222"/>
      <c r="ENP217" s="221"/>
      <c r="ENQ217" s="220"/>
      <c r="ENR217" s="219"/>
      <c r="ENS217" s="223"/>
      <c r="ENT217" s="219"/>
      <c r="ENU217" s="219"/>
      <c r="ENV217" s="222"/>
      <c r="ENW217" s="221"/>
      <c r="ENX217" s="220"/>
      <c r="ENY217" s="219"/>
      <c r="ENZ217" s="223"/>
      <c r="EOA217" s="219"/>
      <c r="EOB217" s="219"/>
      <c r="EOC217" s="222"/>
      <c r="EOD217" s="221"/>
      <c r="EOE217" s="220"/>
      <c r="EOF217" s="219"/>
      <c r="EOG217" s="223"/>
      <c r="EOH217" s="219"/>
      <c r="EOI217" s="219"/>
      <c r="EOJ217" s="222"/>
      <c r="EOK217" s="221"/>
      <c r="EOL217" s="220"/>
      <c r="EOM217" s="219"/>
      <c r="EON217" s="223"/>
      <c r="EOO217" s="219"/>
      <c r="EOP217" s="219"/>
      <c r="EOQ217" s="222"/>
      <c r="EOR217" s="221"/>
      <c r="EOS217" s="220"/>
      <c r="EOT217" s="219"/>
      <c r="EOU217" s="223"/>
      <c r="EOV217" s="219"/>
      <c r="EOW217" s="219"/>
      <c r="EOX217" s="222"/>
      <c r="EOY217" s="221"/>
      <c r="EOZ217" s="220"/>
      <c r="EPA217" s="219"/>
      <c r="EPB217" s="223"/>
      <c r="EPC217" s="219"/>
      <c r="EPD217" s="219"/>
      <c r="EPE217" s="222"/>
      <c r="EPF217" s="221"/>
      <c r="EPG217" s="220"/>
      <c r="EPH217" s="219"/>
      <c r="EPI217" s="223"/>
      <c r="EPJ217" s="219"/>
      <c r="EPK217" s="219"/>
      <c r="EPL217" s="222"/>
      <c r="EPM217" s="221"/>
      <c r="EPN217" s="220"/>
      <c r="EPO217" s="219"/>
      <c r="EPP217" s="223"/>
      <c r="EPQ217" s="219"/>
      <c r="EPR217" s="219"/>
      <c r="EPS217" s="222"/>
      <c r="EPT217" s="221"/>
      <c r="EPU217" s="220"/>
      <c r="EPV217" s="219"/>
      <c r="EPW217" s="223"/>
      <c r="EPX217" s="219"/>
      <c r="EPY217" s="219"/>
      <c r="EPZ217" s="222"/>
      <c r="EQA217" s="221"/>
      <c r="EQB217" s="220"/>
      <c r="EQC217" s="219"/>
      <c r="EQD217" s="223"/>
      <c r="EQE217" s="219"/>
      <c r="EQF217" s="219"/>
      <c r="EQG217" s="222"/>
      <c r="EQH217" s="221"/>
      <c r="EQI217" s="220"/>
      <c r="EQJ217" s="219"/>
      <c r="EQK217" s="223"/>
      <c r="EQL217" s="219"/>
      <c r="EQM217" s="219"/>
      <c r="EQN217" s="222"/>
      <c r="EQO217" s="221"/>
      <c r="EQP217" s="220"/>
      <c r="EQQ217" s="219"/>
      <c r="EQR217" s="223"/>
      <c r="EQS217" s="219"/>
      <c r="EQT217" s="219"/>
      <c r="EQU217" s="222"/>
      <c r="EQV217" s="221"/>
      <c r="EQW217" s="220"/>
      <c r="EQX217" s="219"/>
      <c r="EQY217" s="223"/>
      <c r="EQZ217" s="219"/>
      <c r="ERA217" s="219"/>
      <c r="ERB217" s="222"/>
      <c r="ERC217" s="221"/>
      <c r="ERD217" s="220"/>
      <c r="ERE217" s="219"/>
      <c r="ERF217" s="223"/>
      <c r="ERG217" s="219"/>
      <c r="ERH217" s="219"/>
      <c r="ERI217" s="222"/>
      <c r="ERJ217" s="221"/>
      <c r="ERK217" s="220"/>
      <c r="ERL217" s="219"/>
      <c r="ERM217" s="223"/>
      <c r="ERN217" s="219"/>
      <c r="ERO217" s="219"/>
      <c r="ERP217" s="222"/>
      <c r="ERQ217" s="221"/>
      <c r="ERR217" s="220"/>
      <c r="ERS217" s="219"/>
      <c r="ERT217" s="223"/>
      <c r="ERU217" s="219"/>
      <c r="ERV217" s="219"/>
      <c r="ERW217" s="222"/>
      <c r="ERX217" s="221"/>
      <c r="ERY217" s="220"/>
      <c r="ERZ217" s="219"/>
      <c r="ESA217" s="223"/>
      <c r="ESB217" s="219"/>
      <c r="ESC217" s="219"/>
      <c r="ESD217" s="222"/>
      <c r="ESE217" s="221"/>
      <c r="ESF217" s="220"/>
      <c r="ESG217" s="219"/>
      <c r="ESH217" s="223"/>
      <c r="ESI217" s="219"/>
      <c r="ESJ217" s="219"/>
      <c r="ESK217" s="222"/>
      <c r="ESL217" s="221"/>
      <c r="ESM217" s="220"/>
      <c r="ESN217" s="219"/>
      <c r="ESO217" s="223"/>
      <c r="ESP217" s="219"/>
      <c r="ESQ217" s="219"/>
      <c r="ESR217" s="222"/>
      <c r="ESS217" s="221"/>
      <c r="EST217" s="220"/>
      <c r="ESU217" s="219"/>
      <c r="ESV217" s="223"/>
      <c r="ESW217" s="219"/>
      <c r="ESX217" s="219"/>
      <c r="ESY217" s="222"/>
      <c r="ESZ217" s="221"/>
      <c r="ETA217" s="220"/>
      <c r="ETB217" s="219"/>
      <c r="ETC217" s="223"/>
      <c r="ETD217" s="219"/>
      <c r="ETE217" s="219"/>
      <c r="ETF217" s="222"/>
      <c r="ETG217" s="221"/>
      <c r="ETH217" s="220"/>
      <c r="ETI217" s="219"/>
      <c r="ETJ217" s="223"/>
      <c r="ETK217" s="219"/>
      <c r="ETL217" s="219"/>
      <c r="ETM217" s="222"/>
      <c r="ETN217" s="221"/>
      <c r="ETO217" s="220"/>
      <c r="ETP217" s="219"/>
      <c r="ETQ217" s="223"/>
      <c r="ETR217" s="219"/>
      <c r="ETS217" s="219"/>
      <c r="ETT217" s="222"/>
      <c r="ETU217" s="221"/>
      <c r="ETV217" s="220"/>
      <c r="ETW217" s="219"/>
      <c r="ETX217" s="223"/>
      <c r="ETY217" s="219"/>
      <c r="ETZ217" s="219"/>
      <c r="EUA217" s="222"/>
      <c r="EUB217" s="221"/>
      <c r="EUC217" s="220"/>
      <c r="EUD217" s="219"/>
      <c r="EUE217" s="223"/>
      <c r="EUF217" s="219"/>
      <c r="EUG217" s="219"/>
      <c r="EUH217" s="222"/>
      <c r="EUI217" s="221"/>
      <c r="EUJ217" s="220"/>
      <c r="EUK217" s="219"/>
      <c r="EUL217" s="223"/>
      <c r="EUM217" s="219"/>
      <c r="EUN217" s="219"/>
      <c r="EUO217" s="222"/>
      <c r="EUP217" s="221"/>
      <c r="EUQ217" s="220"/>
      <c r="EUR217" s="219"/>
      <c r="EUS217" s="223"/>
      <c r="EUT217" s="219"/>
      <c r="EUU217" s="219"/>
      <c r="EUV217" s="222"/>
      <c r="EUW217" s="221"/>
      <c r="EUX217" s="220"/>
      <c r="EUY217" s="219"/>
      <c r="EUZ217" s="223"/>
      <c r="EVA217" s="219"/>
      <c r="EVB217" s="219"/>
      <c r="EVC217" s="222"/>
      <c r="EVD217" s="221"/>
      <c r="EVE217" s="220"/>
      <c r="EVF217" s="219"/>
      <c r="EVG217" s="223"/>
      <c r="EVH217" s="219"/>
      <c r="EVI217" s="219"/>
      <c r="EVJ217" s="222"/>
      <c r="EVK217" s="221"/>
      <c r="EVL217" s="220"/>
      <c r="EVM217" s="219"/>
      <c r="EVN217" s="223"/>
      <c r="EVO217" s="219"/>
      <c r="EVP217" s="219"/>
      <c r="EVQ217" s="222"/>
      <c r="EVR217" s="221"/>
      <c r="EVS217" s="220"/>
      <c r="EVT217" s="219"/>
      <c r="EVU217" s="223"/>
      <c r="EVV217" s="219"/>
      <c r="EVW217" s="219"/>
      <c r="EVX217" s="222"/>
      <c r="EVY217" s="221"/>
      <c r="EVZ217" s="220"/>
      <c r="EWA217" s="219"/>
      <c r="EWB217" s="223"/>
      <c r="EWC217" s="219"/>
      <c r="EWD217" s="219"/>
      <c r="EWE217" s="222"/>
      <c r="EWF217" s="221"/>
      <c r="EWG217" s="220"/>
      <c r="EWH217" s="219"/>
      <c r="EWI217" s="223"/>
      <c r="EWJ217" s="219"/>
      <c r="EWK217" s="219"/>
      <c r="EWL217" s="222"/>
      <c r="EWM217" s="221"/>
      <c r="EWN217" s="220"/>
      <c r="EWO217" s="219"/>
      <c r="EWP217" s="223"/>
      <c r="EWQ217" s="219"/>
      <c r="EWR217" s="219"/>
      <c r="EWS217" s="222"/>
      <c r="EWT217" s="221"/>
      <c r="EWU217" s="220"/>
      <c r="EWV217" s="219"/>
      <c r="EWW217" s="223"/>
      <c r="EWX217" s="219"/>
      <c r="EWY217" s="219"/>
      <c r="EWZ217" s="222"/>
      <c r="EXA217" s="221"/>
      <c r="EXB217" s="220"/>
      <c r="EXC217" s="219"/>
      <c r="EXD217" s="223"/>
      <c r="EXE217" s="219"/>
      <c r="EXF217" s="219"/>
      <c r="EXG217" s="222"/>
      <c r="EXH217" s="221"/>
      <c r="EXI217" s="220"/>
      <c r="EXJ217" s="219"/>
      <c r="EXK217" s="223"/>
      <c r="EXL217" s="219"/>
      <c r="EXM217" s="219"/>
      <c r="EXN217" s="222"/>
      <c r="EXO217" s="221"/>
      <c r="EXP217" s="220"/>
      <c r="EXQ217" s="219"/>
      <c r="EXR217" s="223"/>
      <c r="EXS217" s="219"/>
      <c r="EXT217" s="219"/>
      <c r="EXU217" s="222"/>
      <c r="EXV217" s="221"/>
      <c r="EXW217" s="220"/>
      <c r="EXX217" s="219"/>
      <c r="EXY217" s="223"/>
      <c r="EXZ217" s="219"/>
      <c r="EYA217" s="219"/>
      <c r="EYB217" s="222"/>
      <c r="EYC217" s="221"/>
      <c r="EYD217" s="220"/>
      <c r="EYE217" s="219"/>
      <c r="EYF217" s="223"/>
      <c r="EYG217" s="219"/>
      <c r="EYH217" s="219"/>
      <c r="EYI217" s="222"/>
      <c r="EYJ217" s="221"/>
      <c r="EYK217" s="220"/>
      <c r="EYL217" s="219"/>
      <c r="EYM217" s="223"/>
      <c r="EYN217" s="219"/>
      <c r="EYO217" s="219"/>
      <c r="EYP217" s="222"/>
      <c r="EYQ217" s="221"/>
      <c r="EYR217" s="220"/>
      <c r="EYS217" s="219"/>
      <c r="EYT217" s="223"/>
      <c r="EYU217" s="219"/>
      <c r="EYV217" s="219"/>
      <c r="EYW217" s="222"/>
      <c r="EYX217" s="221"/>
      <c r="EYY217" s="220"/>
      <c r="EYZ217" s="219"/>
      <c r="EZA217" s="223"/>
      <c r="EZB217" s="219"/>
      <c r="EZC217" s="219"/>
      <c r="EZD217" s="222"/>
      <c r="EZE217" s="221"/>
      <c r="EZF217" s="220"/>
      <c r="EZG217" s="219"/>
      <c r="EZH217" s="223"/>
      <c r="EZI217" s="219"/>
      <c r="EZJ217" s="219"/>
      <c r="EZK217" s="222"/>
      <c r="EZL217" s="221"/>
      <c r="EZM217" s="220"/>
      <c r="EZN217" s="219"/>
      <c r="EZO217" s="223"/>
      <c r="EZP217" s="219"/>
      <c r="EZQ217" s="219"/>
      <c r="EZR217" s="222"/>
      <c r="EZS217" s="221"/>
      <c r="EZT217" s="220"/>
      <c r="EZU217" s="219"/>
      <c r="EZV217" s="223"/>
      <c r="EZW217" s="219"/>
      <c r="EZX217" s="219"/>
      <c r="EZY217" s="222"/>
      <c r="EZZ217" s="221"/>
      <c r="FAA217" s="220"/>
      <c r="FAB217" s="219"/>
      <c r="FAC217" s="223"/>
      <c r="FAD217" s="219"/>
      <c r="FAE217" s="219"/>
      <c r="FAF217" s="222"/>
      <c r="FAG217" s="221"/>
      <c r="FAH217" s="220"/>
      <c r="FAI217" s="219"/>
      <c r="FAJ217" s="223"/>
      <c r="FAK217" s="219"/>
      <c r="FAL217" s="219"/>
      <c r="FAM217" s="222"/>
      <c r="FAN217" s="221"/>
      <c r="FAO217" s="220"/>
      <c r="FAP217" s="219"/>
      <c r="FAQ217" s="223"/>
      <c r="FAR217" s="219"/>
      <c r="FAS217" s="219"/>
      <c r="FAT217" s="222"/>
      <c r="FAU217" s="221"/>
      <c r="FAV217" s="220"/>
      <c r="FAW217" s="219"/>
      <c r="FAX217" s="223"/>
      <c r="FAY217" s="219"/>
      <c r="FAZ217" s="219"/>
      <c r="FBA217" s="222"/>
      <c r="FBB217" s="221"/>
      <c r="FBC217" s="220"/>
      <c r="FBD217" s="219"/>
      <c r="FBE217" s="223"/>
      <c r="FBF217" s="219"/>
      <c r="FBG217" s="219"/>
      <c r="FBH217" s="222"/>
      <c r="FBI217" s="221"/>
      <c r="FBJ217" s="220"/>
      <c r="FBK217" s="219"/>
      <c r="FBL217" s="223"/>
      <c r="FBM217" s="219"/>
      <c r="FBN217" s="219"/>
      <c r="FBO217" s="222"/>
      <c r="FBP217" s="221"/>
      <c r="FBQ217" s="220"/>
      <c r="FBR217" s="219"/>
      <c r="FBS217" s="223"/>
      <c r="FBT217" s="219"/>
      <c r="FBU217" s="219"/>
      <c r="FBV217" s="222"/>
      <c r="FBW217" s="221"/>
      <c r="FBX217" s="220"/>
      <c r="FBY217" s="219"/>
      <c r="FBZ217" s="223"/>
      <c r="FCA217" s="219"/>
      <c r="FCB217" s="219"/>
      <c r="FCC217" s="222"/>
      <c r="FCD217" s="221"/>
      <c r="FCE217" s="220"/>
      <c r="FCF217" s="219"/>
      <c r="FCG217" s="223"/>
      <c r="FCH217" s="219"/>
      <c r="FCI217" s="219"/>
      <c r="FCJ217" s="222"/>
      <c r="FCK217" s="221"/>
      <c r="FCL217" s="220"/>
      <c r="FCM217" s="219"/>
      <c r="FCN217" s="223"/>
      <c r="FCO217" s="219"/>
      <c r="FCP217" s="219"/>
      <c r="FCQ217" s="222"/>
      <c r="FCR217" s="221"/>
      <c r="FCS217" s="220"/>
      <c r="FCT217" s="219"/>
      <c r="FCU217" s="223"/>
      <c r="FCV217" s="219"/>
      <c r="FCW217" s="219"/>
      <c r="FCX217" s="222"/>
      <c r="FCY217" s="221"/>
      <c r="FCZ217" s="220"/>
      <c r="FDA217" s="219"/>
      <c r="FDB217" s="223"/>
      <c r="FDC217" s="219"/>
      <c r="FDD217" s="219"/>
      <c r="FDE217" s="222"/>
      <c r="FDF217" s="221"/>
      <c r="FDG217" s="220"/>
      <c r="FDH217" s="219"/>
      <c r="FDI217" s="223"/>
      <c r="FDJ217" s="219"/>
      <c r="FDK217" s="219"/>
      <c r="FDL217" s="222"/>
      <c r="FDM217" s="221"/>
      <c r="FDN217" s="220"/>
      <c r="FDO217" s="219"/>
      <c r="FDP217" s="223"/>
      <c r="FDQ217" s="219"/>
      <c r="FDR217" s="219"/>
      <c r="FDS217" s="222"/>
      <c r="FDT217" s="221"/>
      <c r="FDU217" s="220"/>
      <c r="FDV217" s="219"/>
      <c r="FDW217" s="223"/>
      <c r="FDX217" s="219"/>
      <c r="FDY217" s="219"/>
      <c r="FDZ217" s="222"/>
      <c r="FEA217" s="221"/>
      <c r="FEB217" s="220"/>
      <c r="FEC217" s="219"/>
      <c r="FED217" s="223"/>
      <c r="FEE217" s="219"/>
      <c r="FEF217" s="219"/>
      <c r="FEG217" s="222"/>
      <c r="FEH217" s="221"/>
      <c r="FEI217" s="220"/>
      <c r="FEJ217" s="219"/>
      <c r="FEK217" s="223"/>
      <c r="FEL217" s="219"/>
      <c r="FEM217" s="219"/>
      <c r="FEN217" s="222"/>
      <c r="FEO217" s="221"/>
      <c r="FEP217" s="220"/>
      <c r="FEQ217" s="219"/>
      <c r="FER217" s="223"/>
      <c r="FES217" s="219"/>
      <c r="FET217" s="219"/>
      <c r="FEU217" s="222"/>
      <c r="FEV217" s="221"/>
      <c r="FEW217" s="220"/>
      <c r="FEX217" s="219"/>
      <c r="FEY217" s="223"/>
      <c r="FEZ217" s="219"/>
      <c r="FFA217" s="219"/>
      <c r="FFB217" s="222"/>
      <c r="FFC217" s="221"/>
      <c r="FFD217" s="220"/>
      <c r="FFE217" s="219"/>
      <c r="FFF217" s="223"/>
      <c r="FFG217" s="219"/>
      <c r="FFH217" s="219"/>
      <c r="FFI217" s="222"/>
      <c r="FFJ217" s="221"/>
      <c r="FFK217" s="220"/>
      <c r="FFL217" s="219"/>
      <c r="FFM217" s="223"/>
      <c r="FFN217" s="219"/>
      <c r="FFO217" s="219"/>
      <c r="FFP217" s="222"/>
      <c r="FFQ217" s="221"/>
      <c r="FFR217" s="220"/>
      <c r="FFS217" s="219"/>
      <c r="FFT217" s="223"/>
      <c r="FFU217" s="219"/>
      <c r="FFV217" s="219"/>
      <c r="FFW217" s="222"/>
      <c r="FFX217" s="221"/>
      <c r="FFY217" s="220"/>
      <c r="FFZ217" s="219"/>
      <c r="FGA217" s="223"/>
      <c r="FGB217" s="219"/>
      <c r="FGC217" s="219"/>
      <c r="FGD217" s="222"/>
      <c r="FGE217" s="221"/>
      <c r="FGF217" s="220"/>
      <c r="FGG217" s="219"/>
      <c r="FGH217" s="223"/>
      <c r="FGI217" s="219"/>
      <c r="FGJ217" s="219"/>
      <c r="FGK217" s="222"/>
      <c r="FGL217" s="221"/>
      <c r="FGM217" s="220"/>
      <c r="FGN217" s="219"/>
      <c r="FGO217" s="223"/>
      <c r="FGP217" s="219"/>
      <c r="FGQ217" s="219"/>
      <c r="FGR217" s="222"/>
      <c r="FGS217" s="221"/>
      <c r="FGT217" s="220"/>
      <c r="FGU217" s="219"/>
      <c r="FGV217" s="223"/>
      <c r="FGW217" s="219"/>
      <c r="FGX217" s="219"/>
      <c r="FGY217" s="222"/>
      <c r="FGZ217" s="221"/>
      <c r="FHA217" s="220"/>
      <c r="FHB217" s="219"/>
      <c r="FHC217" s="223"/>
      <c r="FHD217" s="219"/>
      <c r="FHE217" s="219"/>
      <c r="FHF217" s="222"/>
      <c r="FHG217" s="221"/>
      <c r="FHH217" s="220"/>
      <c r="FHI217" s="219"/>
      <c r="FHJ217" s="223"/>
      <c r="FHK217" s="219"/>
      <c r="FHL217" s="219"/>
      <c r="FHM217" s="222"/>
      <c r="FHN217" s="221"/>
      <c r="FHO217" s="220"/>
      <c r="FHP217" s="219"/>
      <c r="FHQ217" s="223"/>
      <c r="FHR217" s="219"/>
      <c r="FHS217" s="219"/>
      <c r="FHT217" s="222"/>
      <c r="FHU217" s="221"/>
      <c r="FHV217" s="220"/>
      <c r="FHW217" s="219"/>
      <c r="FHX217" s="223"/>
      <c r="FHY217" s="219"/>
      <c r="FHZ217" s="219"/>
      <c r="FIA217" s="222"/>
      <c r="FIB217" s="221"/>
      <c r="FIC217" s="220"/>
      <c r="FID217" s="219"/>
      <c r="FIE217" s="223"/>
      <c r="FIF217" s="219"/>
      <c r="FIG217" s="219"/>
      <c r="FIH217" s="222"/>
      <c r="FII217" s="221"/>
      <c r="FIJ217" s="220"/>
      <c r="FIK217" s="219"/>
      <c r="FIL217" s="223"/>
      <c r="FIM217" s="219"/>
      <c r="FIN217" s="219"/>
      <c r="FIO217" s="222"/>
      <c r="FIP217" s="221"/>
      <c r="FIQ217" s="220"/>
      <c r="FIR217" s="219"/>
      <c r="FIS217" s="223"/>
      <c r="FIT217" s="219"/>
      <c r="FIU217" s="219"/>
      <c r="FIV217" s="222"/>
      <c r="FIW217" s="221"/>
      <c r="FIX217" s="220"/>
      <c r="FIY217" s="219"/>
      <c r="FIZ217" s="223"/>
      <c r="FJA217" s="219"/>
      <c r="FJB217" s="219"/>
      <c r="FJC217" s="222"/>
      <c r="FJD217" s="221"/>
      <c r="FJE217" s="220"/>
      <c r="FJF217" s="219"/>
      <c r="FJG217" s="223"/>
      <c r="FJH217" s="219"/>
      <c r="FJI217" s="219"/>
      <c r="FJJ217" s="222"/>
      <c r="FJK217" s="221"/>
      <c r="FJL217" s="220"/>
      <c r="FJM217" s="219"/>
      <c r="FJN217" s="223"/>
      <c r="FJO217" s="219"/>
      <c r="FJP217" s="219"/>
      <c r="FJQ217" s="222"/>
      <c r="FJR217" s="221"/>
      <c r="FJS217" s="220"/>
      <c r="FJT217" s="219"/>
      <c r="FJU217" s="223"/>
      <c r="FJV217" s="219"/>
      <c r="FJW217" s="219"/>
      <c r="FJX217" s="222"/>
      <c r="FJY217" s="221"/>
      <c r="FJZ217" s="220"/>
      <c r="FKA217" s="219"/>
      <c r="FKB217" s="223"/>
      <c r="FKC217" s="219"/>
      <c r="FKD217" s="219"/>
      <c r="FKE217" s="222"/>
      <c r="FKF217" s="221"/>
      <c r="FKG217" s="220"/>
      <c r="FKH217" s="219"/>
      <c r="FKI217" s="223"/>
      <c r="FKJ217" s="219"/>
      <c r="FKK217" s="219"/>
      <c r="FKL217" s="222"/>
      <c r="FKM217" s="221"/>
      <c r="FKN217" s="220"/>
      <c r="FKO217" s="219"/>
      <c r="FKP217" s="223"/>
      <c r="FKQ217" s="219"/>
      <c r="FKR217" s="219"/>
      <c r="FKS217" s="222"/>
      <c r="FKT217" s="221"/>
      <c r="FKU217" s="220"/>
      <c r="FKV217" s="219"/>
      <c r="FKW217" s="223"/>
      <c r="FKX217" s="219"/>
      <c r="FKY217" s="219"/>
      <c r="FKZ217" s="222"/>
      <c r="FLA217" s="221"/>
      <c r="FLB217" s="220"/>
      <c r="FLC217" s="219"/>
      <c r="FLD217" s="223"/>
      <c r="FLE217" s="219"/>
      <c r="FLF217" s="219"/>
      <c r="FLG217" s="222"/>
      <c r="FLH217" s="221"/>
      <c r="FLI217" s="220"/>
      <c r="FLJ217" s="219"/>
      <c r="FLK217" s="223"/>
      <c r="FLL217" s="219"/>
      <c r="FLM217" s="219"/>
      <c r="FLN217" s="222"/>
      <c r="FLO217" s="221"/>
      <c r="FLP217" s="220"/>
      <c r="FLQ217" s="219"/>
      <c r="FLR217" s="223"/>
      <c r="FLS217" s="219"/>
      <c r="FLT217" s="219"/>
      <c r="FLU217" s="222"/>
      <c r="FLV217" s="221"/>
      <c r="FLW217" s="220"/>
      <c r="FLX217" s="219"/>
      <c r="FLY217" s="223"/>
      <c r="FLZ217" s="219"/>
      <c r="FMA217" s="219"/>
      <c r="FMB217" s="222"/>
      <c r="FMC217" s="221"/>
      <c r="FMD217" s="220"/>
      <c r="FME217" s="219"/>
      <c r="FMF217" s="223"/>
      <c r="FMG217" s="219"/>
      <c r="FMH217" s="219"/>
      <c r="FMI217" s="222"/>
      <c r="FMJ217" s="221"/>
      <c r="FMK217" s="220"/>
      <c r="FML217" s="219"/>
      <c r="FMM217" s="223"/>
      <c r="FMN217" s="219"/>
      <c r="FMO217" s="219"/>
      <c r="FMP217" s="222"/>
      <c r="FMQ217" s="221"/>
      <c r="FMR217" s="220"/>
      <c r="FMS217" s="219"/>
      <c r="FMT217" s="223"/>
      <c r="FMU217" s="219"/>
      <c r="FMV217" s="219"/>
      <c r="FMW217" s="222"/>
      <c r="FMX217" s="221"/>
      <c r="FMY217" s="220"/>
      <c r="FMZ217" s="219"/>
      <c r="FNA217" s="223"/>
      <c r="FNB217" s="219"/>
      <c r="FNC217" s="219"/>
      <c r="FND217" s="222"/>
      <c r="FNE217" s="221"/>
      <c r="FNF217" s="220"/>
      <c r="FNG217" s="219"/>
      <c r="FNH217" s="223"/>
      <c r="FNI217" s="219"/>
      <c r="FNJ217" s="219"/>
      <c r="FNK217" s="222"/>
      <c r="FNL217" s="221"/>
      <c r="FNM217" s="220"/>
      <c r="FNN217" s="219"/>
      <c r="FNO217" s="223"/>
      <c r="FNP217" s="219"/>
      <c r="FNQ217" s="219"/>
      <c r="FNR217" s="222"/>
      <c r="FNS217" s="221"/>
      <c r="FNT217" s="220"/>
      <c r="FNU217" s="219"/>
      <c r="FNV217" s="223"/>
      <c r="FNW217" s="219"/>
      <c r="FNX217" s="219"/>
      <c r="FNY217" s="222"/>
      <c r="FNZ217" s="221"/>
      <c r="FOA217" s="220"/>
      <c r="FOB217" s="219"/>
      <c r="FOC217" s="223"/>
      <c r="FOD217" s="219"/>
      <c r="FOE217" s="219"/>
      <c r="FOF217" s="222"/>
      <c r="FOG217" s="221"/>
      <c r="FOH217" s="220"/>
      <c r="FOI217" s="219"/>
      <c r="FOJ217" s="223"/>
      <c r="FOK217" s="219"/>
      <c r="FOL217" s="219"/>
      <c r="FOM217" s="222"/>
      <c r="FON217" s="221"/>
      <c r="FOO217" s="220"/>
      <c r="FOP217" s="219"/>
      <c r="FOQ217" s="223"/>
      <c r="FOR217" s="219"/>
      <c r="FOS217" s="219"/>
      <c r="FOT217" s="222"/>
      <c r="FOU217" s="221"/>
      <c r="FOV217" s="220"/>
      <c r="FOW217" s="219"/>
      <c r="FOX217" s="223"/>
      <c r="FOY217" s="219"/>
      <c r="FOZ217" s="219"/>
      <c r="FPA217" s="222"/>
      <c r="FPB217" s="221"/>
      <c r="FPC217" s="220"/>
      <c r="FPD217" s="219"/>
      <c r="FPE217" s="223"/>
      <c r="FPF217" s="219"/>
      <c r="FPG217" s="219"/>
      <c r="FPH217" s="222"/>
      <c r="FPI217" s="221"/>
      <c r="FPJ217" s="220"/>
      <c r="FPK217" s="219"/>
      <c r="FPL217" s="223"/>
      <c r="FPM217" s="219"/>
      <c r="FPN217" s="219"/>
      <c r="FPO217" s="222"/>
      <c r="FPP217" s="221"/>
      <c r="FPQ217" s="220"/>
      <c r="FPR217" s="219"/>
      <c r="FPS217" s="223"/>
      <c r="FPT217" s="219"/>
      <c r="FPU217" s="219"/>
      <c r="FPV217" s="222"/>
      <c r="FPW217" s="221"/>
      <c r="FPX217" s="220"/>
      <c r="FPY217" s="219"/>
      <c r="FPZ217" s="223"/>
      <c r="FQA217" s="219"/>
      <c r="FQB217" s="219"/>
      <c r="FQC217" s="222"/>
      <c r="FQD217" s="221"/>
      <c r="FQE217" s="220"/>
      <c r="FQF217" s="219"/>
      <c r="FQG217" s="223"/>
      <c r="FQH217" s="219"/>
      <c r="FQI217" s="219"/>
      <c r="FQJ217" s="222"/>
      <c r="FQK217" s="221"/>
      <c r="FQL217" s="220"/>
      <c r="FQM217" s="219"/>
      <c r="FQN217" s="223"/>
      <c r="FQO217" s="219"/>
      <c r="FQP217" s="219"/>
      <c r="FQQ217" s="222"/>
      <c r="FQR217" s="221"/>
      <c r="FQS217" s="220"/>
      <c r="FQT217" s="219"/>
      <c r="FQU217" s="223"/>
      <c r="FQV217" s="219"/>
      <c r="FQW217" s="219"/>
      <c r="FQX217" s="222"/>
      <c r="FQY217" s="221"/>
      <c r="FQZ217" s="220"/>
      <c r="FRA217" s="219"/>
      <c r="FRB217" s="223"/>
      <c r="FRC217" s="219"/>
      <c r="FRD217" s="219"/>
      <c r="FRE217" s="222"/>
      <c r="FRF217" s="221"/>
      <c r="FRG217" s="220"/>
      <c r="FRH217" s="219"/>
      <c r="FRI217" s="223"/>
      <c r="FRJ217" s="219"/>
      <c r="FRK217" s="219"/>
      <c r="FRL217" s="222"/>
      <c r="FRM217" s="221"/>
      <c r="FRN217" s="220"/>
      <c r="FRO217" s="219"/>
      <c r="FRP217" s="223"/>
      <c r="FRQ217" s="219"/>
      <c r="FRR217" s="219"/>
      <c r="FRS217" s="222"/>
      <c r="FRT217" s="221"/>
      <c r="FRU217" s="220"/>
      <c r="FRV217" s="219"/>
      <c r="FRW217" s="223"/>
      <c r="FRX217" s="219"/>
      <c r="FRY217" s="219"/>
      <c r="FRZ217" s="222"/>
      <c r="FSA217" s="221"/>
      <c r="FSB217" s="220"/>
      <c r="FSC217" s="219"/>
      <c r="FSD217" s="223"/>
      <c r="FSE217" s="219"/>
      <c r="FSF217" s="219"/>
      <c r="FSG217" s="222"/>
      <c r="FSH217" s="221"/>
      <c r="FSI217" s="220"/>
      <c r="FSJ217" s="219"/>
      <c r="FSK217" s="223"/>
      <c r="FSL217" s="219"/>
      <c r="FSM217" s="219"/>
      <c r="FSN217" s="222"/>
      <c r="FSO217" s="221"/>
      <c r="FSP217" s="220"/>
      <c r="FSQ217" s="219"/>
      <c r="FSR217" s="223"/>
      <c r="FSS217" s="219"/>
      <c r="FST217" s="219"/>
      <c r="FSU217" s="222"/>
      <c r="FSV217" s="221"/>
      <c r="FSW217" s="220"/>
      <c r="FSX217" s="219"/>
      <c r="FSY217" s="223"/>
      <c r="FSZ217" s="219"/>
      <c r="FTA217" s="219"/>
      <c r="FTB217" s="222"/>
      <c r="FTC217" s="221"/>
      <c r="FTD217" s="220"/>
      <c r="FTE217" s="219"/>
      <c r="FTF217" s="223"/>
      <c r="FTG217" s="219"/>
      <c r="FTH217" s="219"/>
      <c r="FTI217" s="222"/>
      <c r="FTJ217" s="221"/>
      <c r="FTK217" s="220"/>
      <c r="FTL217" s="219"/>
      <c r="FTM217" s="223"/>
      <c r="FTN217" s="219"/>
      <c r="FTO217" s="219"/>
      <c r="FTP217" s="222"/>
      <c r="FTQ217" s="221"/>
      <c r="FTR217" s="220"/>
      <c r="FTS217" s="219"/>
      <c r="FTT217" s="223"/>
      <c r="FTU217" s="219"/>
      <c r="FTV217" s="219"/>
      <c r="FTW217" s="222"/>
      <c r="FTX217" s="221"/>
      <c r="FTY217" s="220"/>
      <c r="FTZ217" s="219"/>
      <c r="FUA217" s="223"/>
      <c r="FUB217" s="219"/>
      <c r="FUC217" s="219"/>
      <c r="FUD217" s="222"/>
      <c r="FUE217" s="221"/>
      <c r="FUF217" s="220"/>
      <c r="FUG217" s="219"/>
      <c r="FUH217" s="223"/>
      <c r="FUI217" s="219"/>
      <c r="FUJ217" s="219"/>
      <c r="FUK217" s="222"/>
      <c r="FUL217" s="221"/>
      <c r="FUM217" s="220"/>
      <c r="FUN217" s="219"/>
      <c r="FUO217" s="223"/>
      <c r="FUP217" s="219"/>
      <c r="FUQ217" s="219"/>
      <c r="FUR217" s="222"/>
      <c r="FUS217" s="221"/>
      <c r="FUT217" s="220"/>
      <c r="FUU217" s="219"/>
      <c r="FUV217" s="223"/>
      <c r="FUW217" s="219"/>
      <c r="FUX217" s="219"/>
      <c r="FUY217" s="222"/>
      <c r="FUZ217" s="221"/>
      <c r="FVA217" s="220"/>
      <c r="FVB217" s="219"/>
      <c r="FVC217" s="223"/>
      <c r="FVD217" s="219"/>
      <c r="FVE217" s="219"/>
      <c r="FVF217" s="222"/>
      <c r="FVG217" s="221"/>
      <c r="FVH217" s="220"/>
      <c r="FVI217" s="219"/>
      <c r="FVJ217" s="223"/>
      <c r="FVK217" s="219"/>
      <c r="FVL217" s="219"/>
      <c r="FVM217" s="222"/>
      <c r="FVN217" s="221"/>
      <c r="FVO217" s="220"/>
      <c r="FVP217" s="219"/>
      <c r="FVQ217" s="223"/>
      <c r="FVR217" s="219"/>
      <c r="FVS217" s="219"/>
      <c r="FVT217" s="222"/>
      <c r="FVU217" s="221"/>
      <c r="FVV217" s="220"/>
      <c r="FVW217" s="219"/>
      <c r="FVX217" s="223"/>
      <c r="FVY217" s="219"/>
      <c r="FVZ217" s="219"/>
      <c r="FWA217" s="222"/>
      <c r="FWB217" s="221"/>
      <c r="FWC217" s="220"/>
      <c r="FWD217" s="219"/>
      <c r="FWE217" s="223"/>
      <c r="FWF217" s="219"/>
      <c r="FWG217" s="219"/>
      <c r="FWH217" s="222"/>
      <c r="FWI217" s="221"/>
      <c r="FWJ217" s="220"/>
      <c r="FWK217" s="219"/>
      <c r="FWL217" s="223"/>
      <c r="FWM217" s="219"/>
      <c r="FWN217" s="219"/>
      <c r="FWO217" s="222"/>
      <c r="FWP217" s="221"/>
      <c r="FWQ217" s="220"/>
      <c r="FWR217" s="219"/>
      <c r="FWS217" s="223"/>
      <c r="FWT217" s="219"/>
      <c r="FWU217" s="219"/>
      <c r="FWV217" s="222"/>
      <c r="FWW217" s="221"/>
      <c r="FWX217" s="220"/>
      <c r="FWY217" s="219"/>
      <c r="FWZ217" s="223"/>
      <c r="FXA217" s="219"/>
      <c r="FXB217" s="219"/>
      <c r="FXC217" s="222"/>
      <c r="FXD217" s="221"/>
      <c r="FXE217" s="220"/>
      <c r="FXF217" s="219"/>
      <c r="FXG217" s="223"/>
      <c r="FXH217" s="219"/>
      <c r="FXI217" s="219"/>
      <c r="FXJ217" s="222"/>
      <c r="FXK217" s="221"/>
      <c r="FXL217" s="220"/>
      <c r="FXM217" s="219"/>
      <c r="FXN217" s="223"/>
      <c r="FXO217" s="219"/>
      <c r="FXP217" s="219"/>
      <c r="FXQ217" s="222"/>
      <c r="FXR217" s="221"/>
      <c r="FXS217" s="220"/>
      <c r="FXT217" s="219"/>
      <c r="FXU217" s="223"/>
      <c r="FXV217" s="219"/>
      <c r="FXW217" s="219"/>
      <c r="FXX217" s="222"/>
      <c r="FXY217" s="221"/>
      <c r="FXZ217" s="220"/>
      <c r="FYA217" s="219"/>
      <c r="FYB217" s="223"/>
      <c r="FYC217" s="219"/>
      <c r="FYD217" s="219"/>
      <c r="FYE217" s="222"/>
      <c r="FYF217" s="221"/>
      <c r="FYG217" s="220"/>
      <c r="FYH217" s="219"/>
      <c r="FYI217" s="223"/>
      <c r="FYJ217" s="219"/>
      <c r="FYK217" s="219"/>
      <c r="FYL217" s="222"/>
      <c r="FYM217" s="221"/>
      <c r="FYN217" s="220"/>
      <c r="FYO217" s="219"/>
      <c r="FYP217" s="223"/>
      <c r="FYQ217" s="219"/>
      <c r="FYR217" s="219"/>
      <c r="FYS217" s="222"/>
      <c r="FYT217" s="221"/>
      <c r="FYU217" s="220"/>
      <c r="FYV217" s="219"/>
      <c r="FYW217" s="223"/>
      <c r="FYX217" s="219"/>
      <c r="FYY217" s="219"/>
      <c r="FYZ217" s="222"/>
      <c r="FZA217" s="221"/>
      <c r="FZB217" s="220"/>
      <c r="FZC217" s="219"/>
      <c r="FZD217" s="223"/>
      <c r="FZE217" s="219"/>
      <c r="FZF217" s="219"/>
      <c r="FZG217" s="222"/>
      <c r="FZH217" s="221"/>
      <c r="FZI217" s="220"/>
      <c r="FZJ217" s="219"/>
      <c r="FZK217" s="223"/>
      <c r="FZL217" s="219"/>
      <c r="FZM217" s="219"/>
      <c r="FZN217" s="222"/>
      <c r="FZO217" s="221"/>
      <c r="FZP217" s="220"/>
      <c r="FZQ217" s="219"/>
      <c r="FZR217" s="223"/>
      <c r="FZS217" s="219"/>
      <c r="FZT217" s="219"/>
      <c r="FZU217" s="222"/>
      <c r="FZV217" s="221"/>
      <c r="FZW217" s="220"/>
      <c r="FZX217" s="219"/>
      <c r="FZY217" s="223"/>
      <c r="FZZ217" s="219"/>
      <c r="GAA217" s="219"/>
      <c r="GAB217" s="222"/>
      <c r="GAC217" s="221"/>
      <c r="GAD217" s="220"/>
      <c r="GAE217" s="219"/>
      <c r="GAF217" s="223"/>
      <c r="GAG217" s="219"/>
      <c r="GAH217" s="219"/>
      <c r="GAI217" s="222"/>
      <c r="GAJ217" s="221"/>
      <c r="GAK217" s="220"/>
      <c r="GAL217" s="219"/>
      <c r="GAM217" s="223"/>
      <c r="GAN217" s="219"/>
      <c r="GAO217" s="219"/>
      <c r="GAP217" s="222"/>
      <c r="GAQ217" s="221"/>
      <c r="GAR217" s="220"/>
      <c r="GAS217" s="219"/>
      <c r="GAT217" s="223"/>
      <c r="GAU217" s="219"/>
      <c r="GAV217" s="219"/>
      <c r="GAW217" s="222"/>
      <c r="GAX217" s="221"/>
      <c r="GAY217" s="220"/>
      <c r="GAZ217" s="219"/>
      <c r="GBA217" s="223"/>
      <c r="GBB217" s="219"/>
      <c r="GBC217" s="219"/>
      <c r="GBD217" s="222"/>
      <c r="GBE217" s="221"/>
      <c r="GBF217" s="220"/>
      <c r="GBG217" s="219"/>
      <c r="GBH217" s="223"/>
      <c r="GBI217" s="219"/>
      <c r="GBJ217" s="219"/>
      <c r="GBK217" s="222"/>
      <c r="GBL217" s="221"/>
      <c r="GBM217" s="220"/>
      <c r="GBN217" s="219"/>
      <c r="GBO217" s="223"/>
      <c r="GBP217" s="219"/>
      <c r="GBQ217" s="219"/>
      <c r="GBR217" s="222"/>
      <c r="GBS217" s="221"/>
      <c r="GBT217" s="220"/>
      <c r="GBU217" s="219"/>
      <c r="GBV217" s="223"/>
      <c r="GBW217" s="219"/>
      <c r="GBX217" s="219"/>
      <c r="GBY217" s="222"/>
      <c r="GBZ217" s="221"/>
      <c r="GCA217" s="220"/>
      <c r="GCB217" s="219"/>
      <c r="GCC217" s="223"/>
      <c r="GCD217" s="219"/>
      <c r="GCE217" s="219"/>
      <c r="GCF217" s="222"/>
      <c r="GCG217" s="221"/>
      <c r="GCH217" s="220"/>
      <c r="GCI217" s="219"/>
      <c r="GCJ217" s="223"/>
      <c r="GCK217" s="219"/>
      <c r="GCL217" s="219"/>
      <c r="GCM217" s="222"/>
      <c r="GCN217" s="221"/>
      <c r="GCO217" s="220"/>
      <c r="GCP217" s="219"/>
      <c r="GCQ217" s="223"/>
      <c r="GCR217" s="219"/>
      <c r="GCS217" s="219"/>
      <c r="GCT217" s="222"/>
      <c r="GCU217" s="221"/>
      <c r="GCV217" s="220"/>
      <c r="GCW217" s="219"/>
      <c r="GCX217" s="223"/>
      <c r="GCY217" s="219"/>
      <c r="GCZ217" s="219"/>
      <c r="GDA217" s="222"/>
      <c r="GDB217" s="221"/>
      <c r="GDC217" s="220"/>
      <c r="GDD217" s="219"/>
      <c r="GDE217" s="223"/>
      <c r="GDF217" s="219"/>
      <c r="GDG217" s="219"/>
      <c r="GDH217" s="222"/>
      <c r="GDI217" s="221"/>
      <c r="GDJ217" s="220"/>
      <c r="GDK217" s="219"/>
      <c r="GDL217" s="223"/>
      <c r="GDM217" s="219"/>
      <c r="GDN217" s="219"/>
      <c r="GDO217" s="222"/>
      <c r="GDP217" s="221"/>
      <c r="GDQ217" s="220"/>
      <c r="GDR217" s="219"/>
      <c r="GDS217" s="223"/>
      <c r="GDT217" s="219"/>
      <c r="GDU217" s="219"/>
      <c r="GDV217" s="222"/>
      <c r="GDW217" s="221"/>
      <c r="GDX217" s="220"/>
      <c r="GDY217" s="219"/>
      <c r="GDZ217" s="223"/>
      <c r="GEA217" s="219"/>
      <c r="GEB217" s="219"/>
      <c r="GEC217" s="222"/>
      <c r="GED217" s="221"/>
      <c r="GEE217" s="220"/>
      <c r="GEF217" s="219"/>
      <c r="GEG217" s="223"/>
      <c r="GEH217" s="219"/>
      <c r="GEI217" s="219"/>
      <c r="GEJ217" s="222"/>
      <c r="GEK217" s="221"/>
      <c r="GEL217" s="220"/>
      <c r="GEM217" s="219"/>
      <c r="GEN217" s="223"/>
      <c r="GEO217" s="219"/>
      <c r="GEP217" s="219"/>
      <c r="GEQ217" s="222"/>
      <c r="GER217" s="221"/>
      <c r="GES217" s="220"/>
      <c r="GET217" s="219"/>
      <c r="GEU217" s="223"/>
      <c r="GEV217" s="219"/>
      <c r="GEW217" s="219"/>
      <c r="GEX217" s="222"/>
      <c r="GEY217" s="221"/>
      <c r="GEZ217" s="220"/>
      <c r="GFA217" s="219"/>
      <c r="GFB217" s="223"/>
      <c r="GFC217" s="219"/>
      <c r="GFD217" s="219"/>
      <c r="GFE217" s="222"/>
      <c r="GFF217" s="221"/>
      <c r="GFG217" s="220"/>
      <c r="GFH217" s="219"/>
      <c r="GFI217" s="223"/>
      <c r="GFJ217" s="219"/>
      <c r="GFK217" s="219"/>
      <c r="GFL217" s="222"/>
      <c r="GFM217" s="221"/>
      <c r="GFN217" s="220"/>
      <c r="GFO217" s="219"/>
      <c r="GFP217" s="223"/>
      <c r="GFQ217" s="219"/>
      <c r="GFR217" s="219"/>
      <c r="GFS217" s="222"/>
      <c r="GFT217" s="221"/>
      <c r="GFU217" s="220"/>
      <c r="GFV217" s="219"/>
      <c r="GFW217" s="223"/>
      <c r="GFX217" s="219"/>
      <c r="GFY217" s="219"/>
      <c r="GFZ217" s="222"/>
      <c r="GGA217" s="221"/>
      <c r="GGB217" s="220"/>
      <c r="GGC217" s="219"/>
      <c r="GGD217" s="223"/>
      <c r="GGE217" s="219"/>
      <c r="GGF217" s="219"/>
      <c r="GGG217" s="222"/>
      <c r="GGH217" s="221"/>
      <c r="GGI217" s="220"/>
      <c r="GGJ217" s="219"/>
      <c r="GGK217" s="223"/>
      <c r="GGL217" s="219"/>
      <c r="GGM217" s="219"/>
      <c r="GGN217" s="222"/>
      <c r="GGO217" s="221"/>
      <c r="GGP217" s="220"/>
      <c r="GGQ217" s="219"/>
      <c r="GGR217" s="223"/>
      <c r="GGS217" s="219"/>
      <c r="GGT217" s="219"/>
      <c r="GGU217" s="222"/>
      <c r="GGV217" s="221"/>
      <c r="GGW217" s="220"/>
      <c r="GGX217" s="219"/>
      <c r="GGY217" s="223"/>
      <c r="GGZ217" s="219"/>
      <c r="GHA217" s="219"/>
      <c r="GHB217" s="222"/>
      <c r="GHC217" s="221"/>
      <c r="GHD217" s="220"/>
      <c r="GHE217" s="219"/>
      <c r="GHF217" s="223"/>
      <c r="GHG217" s="219"/>
      <c r="GHH217" s="219"/>
      <c r="GHI217" s="222"/>
      <c r="GHJ217" s="221"/>
      <c r="GHK217" s="220"/>
      <c r="GHL217" s="219"/>
      <c r="GHM217" s="223"/>
      <c r="GHN217" s="219"/>
      <c r="GHO217" s="219"/>
      <c r="GHP217" s="222"/>
      <c r="GHQ217" s="221"/>
      <c r="GHR217" s="220"/>
      <c r="GHS217" s="219"/>
      <c r="GHT217" s="223"/>
      <c r="GHU217" s="219"/>
      <c r="GHV217" s="219"/>
      <c r="GHW217" s="222"/>
      <c r="GHX217" s="221"/>
      <c r="GHY217" s="220"/>
      <c r="GHZ217" s="219"/>
      <c r="GIA217" s="223"/>
      <c r="GIB217" s="219"/>
      <c r="GIC217" s="219"/>
      <c r="GID217" s="222"/>
      <c r="GIE217" s="221"/>
      <c r="GIF217" s="220"/>
      <c r="GIG217" s="219"/>
      <c r="GIH217" s="223"/>
      <c r="GII217" s="219"/>
      <c r="GIJ217" s="219"/>
      <c r="GIK217" s="222"/>
      <c r="GIL217" s="221"/>
      <c r="GIM217" s="220"/>
      <c r="GIN217" s="219"/>
      <c r="GIO217" s="223"/>
      <c r="GIP217" s="219"/>
      <c r="GIQ217" s="219"/>
      <c r="GIR217" s="222"/>
      <c r="GIS217" s="221"/>
      <c r="GIT217" s="220"/>
      <c r="GIU217" s="219"/>
      <c r="GIV217" s="223"/>
      <c r="GIW217" s="219"/>
      <c r="GIX217" s="219"/>
      <c r="GIY217" s="222"/>
      <c r="GIZ217" s="221"/>
      <c r="GJA217" s="220"/>
      <c r="GJB217" s="219"/>
      <c r="GJC217" s="223"/>
      <c r="GJD217" s="219"/>
      <c r="GJE217" s="219"/>
      <c r="GJF217" s="222"/>
      <c r="GJG217" s="221"/>
      <c r="GJH217" s="220"/>
      <c r="GJI217" s="219"/>
      <c r="GJJ217" s="223"/>
      <c r="GJK217" s="219"/>
      <c r="GJL217" s="219"/>
      <c r="GJM217" s="222"/>
      <c r="GJN217" s="221"/>
      <c r="GJO217" s="220"/>
      <c r="GJP217" s="219"/>
      <c r="GJQ217" s="223"/>
      <c r="GJR217" s="219"/>
      <c r="GJS217" s="219"/>
      <c r="GJT217" s="222"/>
      <c r="GJU217" s="221"/>
      <c r="GJV217" s="220"/>
      <c r="GJW217" s="219"/>
      <c r="GJX217" s="223"/>
      <c r="GJY217" s="219"/>
      <c r="GJZ217" s="219"/>
      <c r="GKA217" s="222"/>
      <c r="GKB217" s="221"/>
      <c r="GKC217" s="220"/>
      <c r="GKD217" s="219"/>
      <c r="GKE217" s="223"/>
      <c r="GKF217" s="219"/>
      <c r="GKG217" s="219"/>
      <c r="GKH217" s="222"/>
      <c r="GKI217" s="221"/>
      <c r="GKJ217" s="220"/>
      <c r="GKK217" s="219"/>
      <c r="GKL217" s="223"/>
      <c r="GKM217" s="219"/>
      <c r="GKN217" s="219"/>
      <c r="GKO217" s="222"/>
      <c r="GKP217" s="221"/>
      <c r="GKQ217" s="220"/>
      <c r="GKR217" s="219"/>
      <c r="GKS217" s="223"/>
      <c r="GKT217" s="219"/>
      <c r="GKU217" s="219"/>
      <c r="GKV217" s="222"/>
      <c r="GKW217" s="221"/>
      <c r="GKX217" s="220"/>
      <c r="GKY217" s="219"/>
      <c r="GKZ217" s="223"/>
      <c r="GLA217" s="219"/>
      <c r="GLB217" s="219"/>
      <c r="GLC217" s="222"/>
      <c r="GLD217" s="221"/>
      <c r="GLE217" s="220"/>
      <c r="GLF217" s="219"/>
      <c r="GLG217" s="223"/>
      <c r="GLH217" s="219"/>
      <c r="GLI217" s="219"/>
      <c r="GLJ217" s="222"/>
      <c r="GLK217" s="221"/>
      <c r="GLL217" s="220"/>
      <c r="GLM217" s="219"/>
      <c r="GLN217" s="223"/>
      <c r="GLO217" s="219"/>
      <c r="GLP217" s="219"/>
      <c r="GLQ217" s="222"/>
      <c r="GLR217" s="221"/>
      <c r="GLS217" s="220"/>
      <c r="GLT217" s="219"/>
      <c r="GLU217" s="223"/>
      <c r="GLV217" s="219"/>
      <c r="GLW217" s="219"/>
      <c r="GLX217" s="222"/>
      <c r="GLY217" s="221"/>
      <c r="GLZ217" s="220"/>
      <c r="GMA217" s="219"/>
      <c r="GMB217" s="223"/>
      <c r="GMC217" s="219"/>
      <c r="GMD217" s="219"/>
      <c r="GME217" s="222"/>
      <c r="GMF217" s="221"/>
      <c r="GMG217" s="220"/>
      <c r="GMH217" s="219"/>
      <c r="GMI217" s="223"/>
      <c r="GMJ217" s="219"/>
      <c r="GMK217" s="219"/>
      <c r="GML217" s="222"/>
      <c r="GMM217" s="221"/>
      <c r="GMN217" s="220"/>
      <c r="GMO217" s="219"/>
      <c r="GMP217" s="223"/>
      <c r="GMQ217" s="219"/>
      <c r="GMR217" s="219"/>
      <c r="GMS217" s="222"/>
      <c r="GMT217" s="221"/>
      <c r="GMU217" s="220"/>
      <c r="GMV217" s="219"/>
      <c r="GMW217" s="223"/>
      <c r="GMX217" s="219"/>
      <c r="GMY217" s="219"/>
      <c r="GMZ217" s="222"/>
      <c r="GNA217" s="221"/>
      <c r="GNB217" s="220"/>
      <c r="GNC217" s="219"/>
      <c r="GND217" s="223"/>
      <c r="GNE217" s="219"/>
      <c r="GNF217" s="219"/>
      <c r="GNG217" s="222"/>
      <c r="GNH217" s="221"/>
      <c r="GNI217" s="220"/>
      <c r="GNJ217" s="219"/>
      <c r="GNK217" s="223"/>
      <c r="GNL217" s="219"/>
      <c r="GNM217" s="219"/>
      <c r="GNN217" s="222"/>
      <c r="GNO217" s="221"/>
      <c r="GNP217" s="220"/>
      <c r="GNQ217" s="219"/>
      <c r="GNR217" s="223"/>
      <c r="GNS217" s="219"/>
      <c r="GNT217" s="219"/>
      <c r="GNU217" s="222"/>
      <c r="GNV217" s="221"/>
      <c r="GNW217" s="220"/>
      <c r="GNX217" s="219"/>
      <c r="GNY217" s="223"/>
      <c r="GNZ217" s="219"/>
      <c r="GOA217" s="219"/>
      <c r="GOB217" s="222"/>
      <c r="GOC217" s="221"/>
      <c r="GOD217" s="220"/>
      <c r="GOE217" s="219"/>
      <c r="GOF217" s="223"/>
      <c r="GOG217" s="219"/>
      <c r="GOH217" s="219"/>
      <c r="GOI217" s="222"/>
      <c r="GOJ217" s="221"/>
      <c r="GOK217" s="220"/>
      <c r="GOL217" s="219"/>
      <c r="GOM217" s="223"/>
      <c r="GON217" s="219"/>
      <c r="GOO217" s="219"/>
      <c r="GOP217" s="222"/>
      <c r="GOQ217" s="221"/>
      <c r="GOR217" s="220"/>
      <c r="GOS217" s="219"/>
      <c r="GOT217" s="223"/>
      <c r="GOU217" s="219"/>
      <c r="GOV217" s="219"/>
      <c r="GOW217" s="222"/>
      <c r="GOX217" s="221"/>
      <c r="GOY217" s="220"/>
      <c r="GOZ217" s="219"/>
      <c r="GPA217" s="223"/>
      <c r="GPB217" s="219"/>
      <c r="GPC217" s="219"/>
      <c r="GPD217" s="222"/>
      <c r="GPE217" s="221"/>
      <c r="GPF217" s="220"/>
      <c r="GPG217" s="219"/>
      <c r="GPH217" s="223"/>
      <c r="GPI217" s="219"/>
      <c r="GPJ217" s="219"/>
      <c r="GPK217" s="222"/>
      <c r="GPL217" s="221"/>
      <c r="GPM217" s="220"/>
      <c r="GPN217" s="219"/>
      <c r="GPO217" s="223"/>
      <c r="GPP217" s="219"/>
      <c r="GPQ217" s="219"/>
      <c r="GPR217" s="222"/>
      <c r="GPS217" s="221"/>
      <c r="GPT217" s="220"/>
      <c r="GPU217" s="219"/>
      <c r="GPV217" s="223"/>
      <c r="GPW217" s="219"/>
      <c r="GPX217" s="219"/>
      <c r="GPY217" s="222"/>
      <c r="GPZ217" s="221"/>
      <c r="GQA217" s="220"/>
      <c r="GQB217" s="219"/>
      <c r="GQC217" s="223"/>
      <c r="GQD217" s="219"/>
      <c r="GQE217" s="219"/>
      <c r="GQF217" s="222"/>
      <c r="GQG217" s="221"/>
      <c r="GQH217" s="220"/>
      <c r="GQI217" s="219"/>
      <c r="GQJ217" s="223"/>
      <c r="GQK217" s="219"/>
      <c r="GQL217" s="219"/>
      <c r="GQM217" s="222"/>
      <c r="GQN217" s="221"/>
      <c r="GQO217" s="220"/>
      <c r="GQP217" s="219"/>
      <c r="GQQ217" s="223"/>
      <c r="GQR217" s="219"/>
      <c r="GQS217" s="219"/>
      <c r="GQT217" s="222"/>
      <c r="GQU217" s="221"/>
      <c r="GQV217" s="220"/>
      <c r="GQW217" s="219"/>
      <c r="GQX217" s="223"/>
      <c r="GQY217" s="219"/>
      <c r="GQZ217" s="219"/>
      <c r="GRA217" s="222"/>
      <c r="GRB217" s="221"/>
      <c r="GRC217" s="220"/>
      <c r="GRD217" s="219"/>
      <c r="GRE217" s="223"/>
      <c r="GRF217" s="219"/>
      <c r="GRG217" s="219"/>
      <c r="GRH217" s="222"/>
      <c r="GRI217" s="221"/>
      <c r="GRJ217" s="220"/>
      <c r="GRK217" s="219"/>
      <c r="GRL217" s="223"/>
      <c r="GRM217" s="219"/>
      <c r="GRN217" s="219"/>
      <c r="GRO217" s="222"/>
      <c r="GRP217" s="221"/>
      <c r="GRQ217" s="220"/>
      <c r="GRR217" s="219"/>
      <c r="GRS217" s="223"/>
      <c r="GRT217" s="219"/>
      <c r="GRU217" s="219"/>
      <c r="GRV217" s="222"/>
      <c r="GRW217" s="221"/>
      <c r="GRX217" s="220"/>
      <c r="GRY217" s="219"/>
      <c r="GRZ217" s="223"/>
      <c r="GSA217" s="219"/>
      <c r="GSB217" s="219"/>
      <c r="GSC217" s="222"/>
      <c r="GSD217" s="221"/>
      <c r="GSE217" s="220"/>
      <c r="GSF217" s="219"/>
      <c r="GSG217" s="223"/>
      <c r="GSH217" s="219"/>
      <c r="GSI217" s="219"/>
      <c r="GSJ217" s="222"/>
      <c r="GSK217" s="221"/>
      <c r="GSL217" s="220"/>
      <c r="GSM217" s="219"/>
      <c r="GSN217" s="223"/>
      <c r="GSO217" s="219"/>
      <c r="GSP217" s="219"/>
      <c r="GSQ217" s="222"/>
      <c r="GSR217" s="221"/>
      <c r="GSS217" s="220"/>
      <c r="GST217" s="219"/>
      <c r="GSU217" s="223"/>
      <c r="GSV217" s="219"/>
      <c r="GSW217" s="219"/>
      <c r="GSX217" s="222"/>
      <c r="GSY217" s="221"/>
      <c r="GSZ217" s="220"/>
      <c r="GTA217" s="219"/>
      <c r="GTB217" s="223"/>
      <c r="GTC217" s="219"/>
      <c r="GTD217" s="219"/>
      <c r="GTE217" s="222"/>
      <c r="GTF217" s="221"/>
      <c r="GTG217" s="220"/>
      <c r="GTH217" s="219"/>
      <c r="GTI217" s="223"/>
      <c r="GTJ217" s="219"/>
      <c r="GTK217" s="219"/>
      <c r="GTL217" s="222"/>
      <c r="GTM217" s="221"/>
      <c r="GTN217" s="220"/>
      <c r="GTO217" s="219"/>
      <c r="GTP217" s="223"/>
      <c r="GTQ217" s="219"/>
      <c r="GTR217" s="219"/>
      <c r="GTS217" s="222"/>
      <c r="GTT217" s="221"/>
      <c r="GTU217" s="220"/>
      <c r="GTV217" s="219"/>
      <c r="GTW217" s="223"/>
      <c r="GTX217" s="219"/>
      <c r="GTY217" s="219"/>
      <c r="GTZ217" s="222"/>
      <c r="GUA217" s="221"/>
      <c r="GUB217" s="220"/>
      <c r="GUC217" s="219"/>
      <c r="GUD217" s="223"/>
      <c r="GUE217" s="219"/>
      <c r="GUF217" s="219"/>
      <c r="GUG217" s="222"/>
      <c r="GUH217" s="221"/>
      <c r="GUI217" s="220"/>
      <c r="GUJ217" s="219"/>
      <c r="GUK217" s="223"/>
      <c r="GUL217" s="219"/>
      <c r="GUM217" s="219"/>
      <c r="GUN217" s="222"/>
      <c r="GUO217" s="221"/>
      <c r="GUP217" s="220"/>
      <c r="GUQ217" s="219"/>
      <c r="GUR217" s="223"/>
      <c r="GUS217" s="219"/>
      <c r="GUT217" s="219"/>
      <c r="GUU217" s="222"/>
      <c r="GUV217" s="221"/>
      <c r="GUW217" s="220"/>
      <c r="GUX217" s="219"/>
      <c r="GUY217" s="223"/>
      <c r="GUZ217" s="219"/>
      <c r="GVA217" s="219"/>
      <c r="GVB217" s="222"/>
      <c r="GVC217" s="221"/>
      <c r="GVD217" s="220"/>
      <c r="GVE217" s="219"/>
      <c r="GVF217" s="223"/>
      <c r="GVG217" s="219"/>
      <c r="GVH217" s="219"/>
      <c r="GVI217" s="222"/>
      <c r="GVJ217" s="221"/>
      <c r="GVK217" s="220"/>
      <c r="GVL217" s="219"/>
      <c r="GVM217" s="223"/>
      <c r="GVN217" s="219"/>
      <c r="GVO217" s="219"/>
      <c r="GVP217" s="222"/>
      <c r="GVQ217" s="221"/>
      <c r="GVR217" s="220"/>
      <c r="GVS217" s="219"/>
      <c r="GVT217" s="223"/>
      <c r="GVU217" s="219"/>
      <c r="GVV217" s="219"/>
      <c r="GVW217" s="222"/>
      <c r="GVX217" s="221"/>
      <c r="GVY217" s="220"/>
      <c r="GVZ217" s="219"/>
      <c r="GWA217" s="223"/>
      <c r="GWB217" s="219"/>
      <c r="GWC217" s="219"/>
      <c r="GWD217" s="222"/>
      <c r="GWE217" s="221"/>
      <c r="GWF217" s="220"/>
      <c r="GWG217" s="219"/>
      <c r="GWH217" s="223"/>
      <c r="GWI217" s="219"/>
      <c r="GWJ217" s="219"/>
      <c r="GWK217" s="222"/>
      <c r="GWL217" s="221"/>
      <c r="GWM217" s="220"/>
      <c r="GWN217" s="219"/>
      <c r="GWO217" s="223"/>
      <c r="GWP217" s="219"/>
      <c r="GWQ217" s="219"/>
      <c r="GWR217" s="222"/>
      <c r="GWS217" s="221"/>
      <c r="GWT217" s="220"/>
      <c r="GWU217" s="219"/>
      <c r="GWV217" s="223"/>
      <c r="GWW217" s="219"/>
      <c r="GWX217" s="219"/>
      <c r="GWY217" s="222"/>
      <c r="GWZ217" s="221"/>
      <c r="GXA217" s="220"/>
      <c r="GXB217" s="219"/>
      <c r="GXC217" s="223"/>
      <c r="GXD217" s="219"/>
      <c r="GXE217" s="219"/>
      <c r="GXF217" s="222"/>
      <c r="GXG217" s="221"/>
      <c r="GXH217" s="220"/>
      <c r="GXI217" s="219"/>
      <c r="GXJ217" s="223"/>
      <c r="GXK217" s="219"/>
      <c r="GXL217" s="219"/>
      <c r="GXM217" s="222"/>
      <c r="GXN217" s="221"/>
      <c r="GXO217" s="220"/>
      <c r="GXP217" s="219"/>
      <c r="GXQ217" s="223"/>
      <c r="GXR217" s="219"/>
      <c r="GXS217" s="219"/>
      <c r="GXT217" s="222"/>
      <c r="GXU217" s="221"/>
      <c r="GXV217" s="220"/>
      <c r="GXW217" s="219"/>
      <c r="GXX217" s="223"/>
      <c r="GXY217" s="219"/>
      <c r="GXZ217" s="219"/>
      <c r="GYA217" s="222"/>
      <c r="GYB217" s="221"/>
      <c r="GYC217" s="220"/>
      <c r="GYD217" s="219"/>
      <c r="GYE217" s="223"/>
      <c r="GYF217" s="219"/>
      <c r="GYG217" s="219"/>
      <c r="GYH217" s="222"/>
      <c r="GYI217" s="221"/>
      <c r="GYJ217" s="220"/>
      <c r="GYK217" s="219"/>
      <c r="GYL217" s="223"/>
      <c r="GYM217" s="219"/>
      <c r="GYN217" s="219"/>
      <c r="GYO217" s="222"/>
      <c r="GYP217" s="221"/>
      <c r="GYQ217" s="220"/>
      <c r="GYR217" s="219"/>
      <c r="GYS217" s="223"/>
      <c r="GYT217" s="219"/>
      <c r="GYU217" s="219"/>
      <c r="GYV217" s="222"/>
      <c r="GYW217" s="221"/>
      <c r="GYX217" s="220"/>
      <c r="GYY217" s="219"/>
      <c r="GYZ217" s="223"/>
      <c r="GZA217" s="219"/>
      <c r="GZB217" s="219"/>
      <c r="GZC217" s="222"/>
      <c r="GZD217" s="221"/>
      <c r="GZE217" s="220"/>
      <c r="GZF217" s="219"/>
      <c r="GZG217" s="223"/>
      <c r="GZH217" s="219"/>
      <c r="GZI217" s="219"/>
      <c r="GZJ217" s="222"/>
      <c r="GZK217" s="221"/>
      <c r="GZL217" s="220"/>
      <c r="GZM217" s="219"/>
      <c r="GZN217" s="223"/>
      <c r="GZO217" s="219"/>
      <c r="GZP217" s="219"/>
      <c r="GZQ217" s="222"/>
      <c r="GZR217" s="221"/>
      <c r="GZS217" s="220"/>
      <c r="GZT217" s="219"/>
      <c r="GZU217" s="223"/>
      <c r="GZV217" s="219"/>
      <c r="GZW217" s="219"/>
      <c r="GZX217" s="222"/>
      <c r="GZY217" s="221"/>
      <c r="GZZ217" s="220"/>
      <c r="HAA217" s="219"/>
      <c r="HAB217" s="223"/>
      <c r="HAC217" s="219"/>
      <c r="HAD217" s="219"/>
      <c r="HAE217" s="222"/>
      <c r="HAF217" s="221"/>
      <c r="HAG217" s="220"/>
      <c r="HAH217" s="219"/>
      <c r="HAI217" s="223"/>
      <c r="HAJ217" s="219"/>
      <c r="HAK217" s="219"/>
      <c r="HAL217" s="222"/>
      <c r="HAM217" s="221"/>
      <c r="HAN217" s="220"/>
      <c r="HAO217" s="219"/>
      <c r="HAP217" s="223"/>
      <c r="HAQ217" s="219"/>
      <c r="HAR217" s="219"/>
      <c r="HAS217" s="222"/>
      <c r="HAT217" s="221"/>
      <c r="HAU217" s="220"/>
      <c r="HAV217" s="219"/>
      <c r="HAW217" s="223"/>
      <c r="HAX217" s="219"/>
      <c r="HAY217" s="219"/>
      <c r="HAZ217" s="222"/>
      <c r="HBA217" s="221"/>
      <c r="HBB217" s="220"/>
      <c r="HBC217" s="219"/>
      <c r="HBD217" s="223"/>
      <c r="HBE217" s="219"/>
      <c r="HBF217" s="219"/>
      <c r="HBG217" s="222"/>
      <c r="HBH217" s="221"/>
      <c r="HBI217" s="220"/>
      <c r="HBJ217" s="219"/>
      <c r="HBK217" s="223"/>
      <c r="HBL217" s="219"/>
      <c r="HBM217" s="219"/>
      <c r="HBN217" s="222"/>
      <c r="HBO217" s="221"/>
      <c r="HBP217" s="220"/>
      <c r="HBQ217" s="219"/>
      <c r="HBR217" s="223"/>
      <c r="HBS217" s="219"/>
      <c r="HBT217" s="219"/>
      <c r="HBU217" s="222"/>
      <c r="HBV217" s="221"/>
      <c r="HBW217" s="220"/>
      <c r="HBX217" s="219"/>
      <c r="HBY217" s="223"/>
      <c r="HBZ217" s="219"/>
      <c r="HCA217" s="219"/>
      <c r="HCB217" s="222"/>
      <c r="HCC217" s="221"/>
      <c r="HCD217" s="220"/>
      <c r="HCE217" s="219"/>
      <c r="HCF217" s="223"/>
      <c r="HCG217" s="219"/>
      <c r="HCH217" s="219"/>
      <c r="HCI217" s="222"/>
      <c r="HCJ217" s="221"/>
      <c r="HCK217" s="220"/>
      <c r="HCL217" s="219"/>
      <c r="HCM217" s="223"/>
      <c r="HCN217" s="219"/>
      <c r="HCO217" s="219"/>
      <c r="HCP217" s="222"/>
      <c r="HCQ217" s="221"/>
      <c r="HCR217" s="220"/>
      <c r="HCS217" s="219"/>
      <c r="HCT217" s="223"/>
      <c r="HCU217" s="219"/>
      <c r="HCV217" s="219"/>
      <c r="HCW217" s="222"/>
      <c r="HCX217" s="221"/>
      <c r="HCY217" s="220"/>
      <c r="HCZ217" s="219"/>
      <c r="HDA217" s="223"/>
      <c r="HDB217" s="219"/>
      <c r="HDC217" s="219"/>
      <c r="HDD217" s="222"/>
      <c r="HDE217" s="221"/>
      <c r="HDF217" s="220"/>
      <c r="HDG217" s="219"/>
      <c r="HDH217" s="223"/>
      <c r="HDI217" s="219"/>
      <c r="HDJ217" s="219"/>
      <c r="HDK217" s="222"/>
      <c r="HDL217" s="221"/>
      <c r="HDM217" s="220"/>
      <c r="HDN217" s="219"/>
      <c r="HDO217" s="223"/>
      <c r="HDP217" s="219"/>
      <c r="HDQ217" s="219"/>
      <c r="HDR217" s="222"/>
      <c r="HDS217" s="221"/>
      <c r="HDT217" s="220"/>
      <c r="HDU217" s="219"/>
      <c r="HDV217" s="223"/>
      <c r="HDW217" s="219"/>
      <c r="HDX217" s="219"/>
      <c r="HDY217" s="222"/>
      <c r="HDZ217" s="221"/>
      <c r="HEA217" s="220"/>
      <c r="HEB217" s="219"/>
      <c r="HEC217" s="223"/>
      <c r="HED217" s="219"/>
      <c r="HEE217" s="219"/>
      <c r="HEF217" s="222"/>
      <c r="HEG217" s="221"/>
      <c r="HEH217" s="220"/>
      <c r="HEI217" s="219"/>
      <c r="HEJ217" s="223"/>
      <c r="HEK217" s="219"/>
      <c r="HEL217" s="219"/>
      <c r="HEM217" s="222"/>
      <c r="HEN217" s="221"/>
      <c r="HEO217" s="220"/>
      <c r="HEP217" s="219"/>
      <c r="HEQ217" s="223"/>
      <c r="HER217" s="219"/>
      <c r="HES217" s="219"/>
      <c r="HET217" s="222"/>
      <c r="HEU217" s="221"/>
      <c r="HEV217" s="220"/>
      <c r="HEW217" s="219"/>
      <c r="HEX217" s="223"/>
      <c r="HEY217" s="219"/>
      <c r="HEZ217" s="219"/>
      <c r="HFA217" s="222"/>
      <c r="HFB217" s="221"/>
      <c r="HFC217" s="220"/>
      <c r="HFD217" s="219"/>
      <c r="HFE217" s="223"/>
      <c r="HFF217" s="219"/>
      <c r="HFG217" s="219"/>
      <c r="HFH217" s="222"/>
      <c r="HFI217" s="221"/>
      <c r="HFJ217" s="220"/>
      <c r="HFK217" s="219"/>
      <c r="HFL217" s="223"/>
      <c r="HFM217" s="219"/>
      <c r="HFN217" s="219"/>
      <c r="HFO217" s="222"/>
      <c r="HFP217" s="221"/>
      <c r="HFQ217" s="220"/>
      <c r="HFR217" s="219"/>
      <c r="HFS217" s="223"/>
      <c r="HFT217" s="219"/>
      <c r="HFU217" s="219"/>
      <c r="HFV217" s="222"/>
      <c r="HFW217" s="221"/>
      <c r="HFX217" s="220"/>
      <c r="HFY217" s="219"/>
      <c r="HFZ217" s="223"/>
      <c r="HGA217" s="219"/>
      <c r="HGB217" s="219"/>
      <c r="HGC217" s="222"/>
      <c r="HGD217" s="221"/>
      <c r="HGE217" s="220"/>
      <c r="HGF217" s="219"/>
      <c r="HGG217" s="223"/>
      <c r="HGH217" s="219"/>
      <c r="HGI217" s="219"/>
      <c r="HGJ217" s="222"/>
      <c r="HGK217" s="221"/>
      <c r="HGL217" s="220"/>
      <c r="HGM217" s="219"/>
      <c r="HGN217" s="223"/>
      <c r="HGO217" s="219"/>
      <c r="HGP217" s="219"/>
      <c r="HGQ217" s="222"/>
      <c r="HGR217" s="221"/>
      <c r="HGS217" s="220"/>
      <c r="HGT217" s="219"/>
      <c r="HGU217" s="223"/>
      <c r="HGV217" s="219"/>
      <c r="HGW217" s="219"/>
      <c r="HGX217" s="222"/>
      <c r="HGY217" s="221"/>
      <c r="HGZ217" s="220"/>
      <c r="HHA217" s="219"/>
      <c r="HHB217" s="223"/>
      <c r="HHC217" s="219"/>
      <c r="HHD217" s="219"/>
      <c r="HHE217" s="222"/>
      <c r="HHF217" s="221"/>
      <c r="HHG217" s="220"/>
      <c r="HHH217" s="219"/>
      <c r="HHI217" s="223"/>
      <c r="HHJ217" s="219"/>
      <c r="HHK217" s="219"/>
      <c r="HHL217" s="222"/>
      <c r="HHM217" s="221"/>
      <c r="HHN217" s="220"/>
      <c r="HHO217" s="219"/>
      <c r="HHP217" s="223"/>
      <c r="HHQ217" s="219"/>
      <c r="HHR217" s="219"/>
      <c r="HHS217" s="222"/>
      <c r="HHT217" s="221"/>
      <c r="HHU217" s="220"/>
      <c r="HHV217" s="219"/>
      <c r="HHW217" s="223"/>
      <c r="HHX217" s="219"/>
      <c r="HHY217" s="219"/>
      <c r="HHZ217" s="222"/>
      <c r="HIA217" s="221"/>
      <c r="HIB217" s="220"/>
      <c r="HIC217" s="219"/>
      <c r="HID217" s="223"/>
      <c r="HIE217" s="219"/>
      <c r="HIF217" s="219"/>
      <c r="HIG217" s="222"/>
      <c r="HIH217" s="221"/>
      <c r="HII217" s="220"/>
      <c r="HIJ217" s="219"/>
      <c r="HIK217" s="223"/>
      <c r="HIL217" s="219"/>
      <c r="HIM217" s="219"/>
      <c r="HIN217" s="222"/>
      <c r="HIO217" s="221"/>
      <c r="HIP217" s="220"/>
      <c r="HIQ217" s="219"/>
      <c r="HIR217" s="223"/>
      <c r="HIS217" s="219"/>
      <c r="HIT217" s="219"/>
      <c r="HIU217" s="222"/>
      <c r="HIV217" s="221"/>
      <c r="HIW217" s="220"/>
      <c r="HIX217" s="219"/>
      <c r="HIY217" s="223"/>
      <c r="HIZ217" s="219"/>
      <c r="HJA217" s="219"/>
      <c r="HJB217" s="222"/>
      <c r="HJC217" s="221"/>
      <c r="HJD217" s="220"/>
      <c r="HJE217" s="219"/>
      <c r="HJF217" s="223"/>
      <c r="HJG217" s="219"/>
      <c r="HJH217" s="219"/>
      <c r="HJI217" s="222"/>
      <c r="HJJ217" s="221"/>
      <c r="HJK217" s="220"/>
      <c r="HJL217" s="219"/>
      <c r="HJM217" s="223"/>
      <c r="HJN217" s="219"/>
      <c r="HJO217" s="219"/>
      <c r="HJP217" s="222"/>
      <c r="HJQ217" s="221"/>
      <c r="HJR217" s="220"/>
      <c r="HJS217" s="219"/>
      <c r="HJT217" s="223"/>
      <c r="HJU217" s="219"/>
      <c r="HJV217" s="219"/>
      <c r="HJW217" s="222"/>
      <c r="HJX217" s="221"/>
      <c r="HJY217" s="220"/>
      <c r="HJZ217" s="219"/>
      <c r="HKA217" s="223"/>
      <c r="HKB217" s="219"/>
      <c r="HKC217" s="219"/>
      <c r="HKD217" s="222"/>
      <c r="HKE217" s="221"/>
      <c r="HKF217" s="220"/>
      <c r="HKG217" s="219"/>
      <c r="HKH217" s="223"/>
      <c r="HKI217" s="219"/>
      <c r="HKJ217" s="219"/>
      <c r="HKK217" s="222"/>
      <c r="HKL217" s="221"/>
      <c r="HKM217" s="220"/>
      <c r="HKN217" s="219"/>
      <c r="HKO217" s="223"/>
      <c r="HKP217" s="219"/>
      <c r="HKQ217" s="219"/>
      <c r="HKR217" s="222"/>
      <c r="HKS217" s="221"/>
      <c r="HKT217" s="220"/>
      <c r="HKU217" s="219"/>
      <c r="HKV217" s="223"/>
      <c r="HKW217" s="219"/>
      <c r="HKX217" s="219"/>
      <c r="HKY217" s="222"/>
      <c r="HKZ217" s="221"/>
      <c r="HLA217" s="220"/>
      <c r="HLB217" s="219"/>
      <c r="HLC217" s="223"/>
      <c r="HLD217" s="219"/>
      <c r="HLE217" s="219"/>
      <c r="HLF217" s="222"/>
      <c r="HLG217" s="221"/>
      <c r="HLH217" s="220"/>
      <c r="HLI217" s="219"/>
      <c r="HLJ217" s="223"/>
      <c r="HLK217" s="219"/>
      <c r="HLL217" s="219"/>
      <c r="HLM217" s="222"/>
      <c r="HLN217" s="221"/>
      <c r="HLO217" s="220"/>
      <c r="HLP217" s="219"/>
      <c r="HLQ217" s="223"/>
      <c r="HLR217" s="219"/>
      <c r="HLS217" s="219"/>
      <c r="HLT217" s="222"/>
      <c r="HLU217" s="221"/>
      <c r="HLV217" s="220"/>
      <c r="HLW217" s="219"/>
      <c r="HLX217" s="223"/>
      <c r="HLY217" s="219"/>
      <c r="HLZ217" s="219"/>
      <c r="HMA217" s="222"/>
      <c r="HMB217" s="221"/>
      <c r="HMC217" s="220"/>
      <c r="HMD217" s="219"/>
      <c r="HME217" s="223"/>
      <c r="HMF217" s="219"/>
      <c r="HMG217" s="219"/>
      <c r="HMH217" s="222"/>
      <c r="HMI217" s="221"/>
      <c r="HMJ217" s="220"/>
      <c r="HMK217" s="219"/>
      <c r="HML217" s="223"/>
      <c r="HMM217" s="219"/>
      <c r="HMN217" s="219"/>
      <c r="HMO217" s="222"/>
      <c r="HMP217" s="221"/>
      <c r="HMQ217" s="220"/>
      <c r="HMR217" s="219"/>
      <c r="HMS217" s="223"/>
      <c r="HMT217" s="219"/>
      <c r="HMU217" s="219"/>
      <c r="HMV217" s="222"/>
      <c r="HMW217" s="221"/>
      <c r="HMX217" s="220"/>
      <c r="HMY217" s="219"/>
      <c r="HMZ217" s="223"/>
      <c r="HNA217" s="219"/>
      <c r="HNB217" s="219"/>
      <c r="HNC217" s="222"/>
      <c r="HND217" s="221"/>
      <c r="HNE217" s="220"/>
      <c r="HNF217" s="219"/>
      <c r="HNG217" s="223"/>
      <c r="HNH217" s="219"/>
      <c r="HNI217" s="219"/>
      <c r="HNJ217" s="222"/>
      <c r="HNK217" s="221"/>
      <c r="HNL217" s="220"/>
      <c r="HNM217" s="219"/>
      <c r="HNN217" s="223"/>
      <c r="HNO217" s="219"/>
      <c r="HNP217" s="219"/>
      <c r="HNQ217" s="222"/>
      <c r="HNR217" s="221"/>
      <c r="HNS217" s="220"/>
      <c r="HNT217" s="219"/>
      <c r="HNU217" s="223"/>
      <c r="HNV217" s="219"/>
      <c r="HNW217" s="219"/>
      <c r="HNX217" s="222"/>
      <c r="HNY217" s="221"/>
      <c r="HNZ217" s="220"/>
      <c r="HOA217" s="219"/>
      <c r="HOB217" s="223"/>
      <c r="HOC217" s="219"/>
      <c r="HOD217" s="219"/>
      <c r="HOE217" s="222"/>
      <c r="HOF217" s="221"/>
      <c r="HOG217" s="220"/>
      <c r="HOH217" s="219"/>
      <c r="HOI217" s="223"/>
      <c r="HOJ217" s="219"/>
      <c r="HOK217" s="219"/>
      <c r="HOL217" s="222"/>
      <c r="HOM217" s="221"/>
      <c r="HON217" s="220"/>
      <c r="HOO217" s="219"/>
      <c r="HOP217" s="223"/>
      <c r="HOQ217" s="219"/>
      <c r="HOR217" s="219"/>
      <c r="HOS217" s="222"/>
      <c r="HOT217" s="221"/>
      <c r="HOU217" s="220"/>
      <c r="HOV217" s="219"/>
      <c r="HOW217" s="223"/>
      <c r="HOX217" s="219"/>
      <c r="HOY217" s="219"/>
      <c r="HOZ217" s="222"/>
      <c r="HPA217" s="221"/>
      <c r="HPB217" s="220"/>
      <c r="HPC217" s="219"/>
      <c r="HPD217" s="223"/>
      <c r="HPE217" s="219"/>
      <c r="HPF217" s="219"/>
      <c r="HPG217" s="222"/>
      <c r="HPH217" s="221"/>
      <c r="HPI217" s="220"/>
      <c r="HPJ217" s="219"/>
      <c r="HPK217" s="223"/>
      <c r="HPL217" s="219"/>
      <c r="HPM217" s="219"/>
      <c r="HPN217" s="222"/>
      <c r="HPO217" s="221"/>
      <c r="HPP217" s="220"/>
      <c r="HPQ217" s="219"/>
      <c r="HPR217" s="223"/>
      <c r="HPS217" s="219"/>
      <c r="HPT217" s="219"/>
      <c r="HPU217" s="222"/>
      <c r="HPV217" s="221"/>
      <c r="HPW217" s="220"/>
      <c r="HPX217" s="219"/>
      <c r="HPY217" s="223"/>
      <c r="HPZ217" s="219"/>
      <c r="HQA217" s="219"/>
      <c r="HQB217" s="222"/>
      <c r="HQC217" s="221"/>
      <c r="HQD217" s="220"/>
      <c r="HQE217" s="219"/>
      <c r="HQF217" s="223"/>
      <c r="HQG217" s="219"/>
      <c r="HQH217" s="219"/>
      <c r="HQI217" s="222"/>
      <c r="HQJ217" s="221"/>
      <c r="HQK217" s="220"/>
      <c r="HQL217" s="219"/>
      <c r="HQM217" s="223"/>
      <c r="HQN217" s="219"/>
      <c r="HQO217" s="219"/>
      <c r="HQP217" s="222"/>
      <c r="HQQ217" s="221"/>
      <c r="HQR217" s="220"/>
      <c r="HQS217" s="219"/>
      <c r="HQT217" s="223"/>
      <c r="HQU217" s="219"/>
      <c r="HQV217" s="219"/>
      <c r="HQW217" s="222"/>
      <c r="HQX217" s="221"/>
      <c r="HQY217" s="220"/>
      <c r="HQZ217" s="219"/>
      <c r="HRA217" s="223"/>
      <c r="HRB217" s="219"/>
      <c r="HRC217" s="219"/>
      <c r="HRD217" s="222"/>
      <c r="HRE217" s="221"/>
      <c r="HRF217" s="220"/>
      <c r="HRG217" s="219"/>
      <c r="HRH217" s="223"/>
      <c r="HRI217" s="219"/>
      <c r="HRJ217" s="219"/>
      <c r="HRK217" s="222"/>
      <c r="HRL217" s="221"/>
      <c r="HRM217" s="220"/>
      <c r="HRN217" s="219"/>
      <c r="HRO217" s="223"/>
      <c r="HRP217" s="219"/>
      <c r="HRQ217" s="219"/>
      <c r="HRR217" s="222"/>
      <c r="HRS217" s="221"/>
      <c r="HRT217" s="220"/>
      <c r="HRU217" s="219"/>
      <c r="HRV217" s="223"/>
      <c r="HRW217" s="219"/>
      <c r="HRX217" s="219"/>
      <c r="HRY217" s="222"/>
      <c r="HRZ217" s="221"/>
      <c r="HSA217" s="220"/>
      <c r="HSB217" s="219"/>
      <c r="HSC217" s="223"/>
      <c r="HSD217" s="219"/>
      <c r="HSE217" s="219"/>
      <c r="HSF217" s="222"/>
      <c r="HSG217" s="221"/>
      <c r="HSH217" s="220"/>
      <c r="HSI217" s="219"/>
      <c r="HSJ217" s="223"/>
      <c r="HSK217" s="219"/>
      <c r="HSL217" s="219"/>
      <c r="HSM217" s="222"/>
      <c r="HSN217" s="221"/>
      <c r="HSO217" s="220"/>
      <c r="HSP217" s="219"/>
      <c r="HSQ217" s="223"/>
      <c r="HSR217" s="219"/>
      <c r="HSS217" s="219"/>
      <c r="HST217" s="222"/>
      <c r="HSU217" s="221"/>
      <c r="HSV217" s="220"/>
      <c r="HSW217" s="219"/>
      <c r="HSX217" s="223"/>
      <c r="HSY217" s="219"/>
      <c r="HSZ217" s="219"/>
      <c r="HTA217" s="222"/>
      <c r="HTB217" s="221"/>
      <c r="HTC217" s="220"/>
      <c r="HTD217" s="219"/>
      <c r="HTE217" s="223"/>
      <c r="HTF217" s="219"/>
      <c r="HTG217" s="219"/>
      <c r="HTH217" s="222"/>
      <c r="HTI217" s="221"/>
      <c r="HTJ217" s="220"/>
      <c r="HTK217" s="219"/>
      <c r="HTL217" s="223"/>
      <c r="HTM217" s="219"/>
      <c r="HTN217" s="219"/>
      <c r="HTO217" s="222"/>
      <c r="HTP217" s="221"/>
      <c r="HTQ217" s="220"/>
      <c r="HTR217" s="219"/>
      <c r="HTS217" s="223"/>
      <c r="HTT217" s="219"/>
      <c r="HTU217" s="219"/>
      <c r="HTV217" s="222"/>
      <c r="HTW217" s="221"/>
      <c r="HTX217" s="220"/>
      <c r="HTY217" s="219"/>
      <c r="HTZ217" s="223"/>
      <c r="HUA217" s="219"/>
      <c r="HUB217" s="219"/>
      <c r="HUC217" s="222"/>
      <c r="HUD217" s="221"/>
      <c r="HUE217" s="220"/>
      <c r="HUF217" s="219"/>
      <c r="HUG217" s="223"/>
      <c r="HUH217" s="219"/>
      <c r="HUI217" s="219"/>
      <c r="HUJ217" s="222"/>
      <c r="HUK217" s="221"/>
      <c r="HUL217" s="220"/>
      <c r="HUM217" s="219"/>
      <c r="HUN217" s="223"/>
      <c r="HUO217" s="219"/>
      <c r="HUP217" s="219"/>
      <c r="HUQ217" s="222"/>
      <c r="HUR217" s="221"/>
      <c r="HUS217" s="220"/>
      <c r="HUT217" s="219"/>
      <c r="HUU217" s="223"/>
      <c r="HUV217" s="219"/>
      <c r="HUW217" s="219"/>
      <c r="HUX217" s="222"/>
      <c r="HUY217" s="221"/>
      <c r="HUZ217" s="220"/>
      <c r="HVA217" s="219"/>
      <c r="HVB217" s="223"/>
      <c r="HVC217" s="219"/>
      <c r="HVD217" s="219"/>
      <c r="HVE217" s="222"/>
      <c r="HVF217" s="221"/>
      <c r="HVG217" s="220"/>
      <c r="HVH217" s="219"/>
      <c r="HVI217" s="223"/>
      <c r="HVJ217" s="219"/>
      <c r="HVK217" s="219"/>
      <c r="HVL217" s="222"/>
      <c r="HVM217" s="221"/>
      <c r="HVN217" s="220"/>
      <c r="HVO217" s="219"/>
      <c r="HVP217" s="223"/>
      <c r="HVQ217" s="219"/>
      <c r="HVR217" s="219"/>
      <c r="HVS217" s="222"/>
      <c r="HVT217" s="221"/>
      <c r="HVU217" s="220"/>
      <c r="HVV217" s="219"/>
      <c r="HVW217" s="223"/>
      <c r="HVX217" s="219"/>
      <c r="HVY217" s="219"/>
      <c r="HVZ217" s="222"/>
      <c r="HWA217" s="221"/>
      <c r="HWB217" s="220"/>
      <c r="HWC217" s="219"/>
      <c r="HWD217" s="223"/>
      <c r="HWE217" s="219"/>
      <c r="HWF217" s="219"/>
      <c r="HWG217" s="222"/>
      <c r="HWH217" s="221"/>
      <c r="HWI217" s="220"/>
      <c r="HWJ217" s="219"/>
      <c r="HWK217" s="223"/>
      <c r="HWL217" s="219"/>
      <c r="HWM217" s="219"/>
      <c r="HWN217" s="222"/>
      <c r="HWO217" s="221"/>
      <c r="HWP217" s="220"/>
      <c r="HWQ217" s="219"/>
      <c r="HWR217" s="223"/>
      <c r="HWS217" s="219"/>
      <c r="HWT217" s="219"/>
      <c r="HWU217" s="222"/>
      <c r="HWV217" s="221"/>
      <c r="HWW217" s="220"/>
      <c r="HWX217" s="219"/>
      <c r="HWY217" s="223"/>
      <c r="HWZ217" s="219"/>
      <c r="HXA217" s="219"/>
      <c r="HXB217" s="222"/>
      <c r="HXC217" s="221"/>
      <c r="HXD217" s="220"/>
      <c r="HXE217" s="219"/>
      <c r="HXF217" s="223"/>
      <c r="HXG217" s="219"/>
      <c r="HXH217" s="219"/>
      <c r="HXI217" s="222"/>
      <c r="HXJ217" s="221"/>
      <c r="HXK217" s="220"/>
      <c r="HXL217" s="219"/>
      <c r="HXM217" s="223"/>
      <c r="HXN217" s="219"/>
      <c r="HXO217" s="219"/>
      <c r="HXP217" s="222"/>
      <c r="HXQ217" s="221"/>
      <c r="HXR217" s="220"/>
      <c r="HXS217" s="219"/>
      <c r="HXT217" s="223"/>
      <c r="HXU217" s="219"/>
      <c r="HXV217" s="219"/>
      <c r="HXW217" s="222"/>
      <c r="HXX217" s="221"/>
      <c r="HXY217" s="220"/>
      <c r="HXZ217" s="219"/>
      <c r="HYA217" s="223"/>
      <c r="HYB217" s="219"/>
      <c r="HYC217" s="219"/>
      <c r="HYD217" s="222"/>
      <c r="HYE217" s="221"/>
      <c r="HYF217" s="220"/>
      <c r="HYG217" s="219"/>
      <c r="HYH217" s="223"/>
      <c r="HYI217" s="219"/>
      <c r="HYJ217" s="219"/>
      <c r="HYK217" s="222"/>
      <c r="HYL217" s="221"/>
      <c r="HYM217" s="220"/>
      <c r="HYN217" s="219"/>
      <c r="HYO217" s="223"/>
      <c r="HYP217" s="219"/>
      <c r="HYQ217" s="219"/>
      <c r="HYR217" s="222"/>
      <c r="HYS217" s="221"/>
      <c r="HYT217" s="220"/>
      <c r="HYU217" s="219"/>
      <c r="HYV217" s="223"/>
      <c r="HYW217" s="219"/>
      <c r="HYX217" s="219"/>
      <c r="HYY217" s="222"/>
      <c r="HYZ217" s="221"/>
      <c r="HZA217" s="220"/>
      <c r="HZB217" s="219"/>
      <c r="HZC217" s="223"/>
      <c r="HZD217" s="219"/>
      <c r="HZE217" s="219"/>
      <c r="HZF217" s="222"/>
      <c r="HZG217" s="221"/>
      <c r="HZH217" s="220"/>
      <c r="HZI217" s="219"/>
      <c r="HZJ217" s="223"/>
      <c r="HZK217" s="219"/>
      <c r="HZL217" s="219"/>
      <c r="HZM217" s="222"/>
      <c r="HZN217" s="221"/>
      <c r="HZO217" s="220"/>
      <c r="HZP217" s="219"/>
      <c r="HZQ217" s="223"/>
      <c r="HZR217" s="219"/>
      <c r="HZS217" s="219"/>
      <c r="HZT217" s="222"/>
      <c r="HZU217" s="221"/>
      <c r="HZV217" s="220"/>
      <c r="HZW217" s="219"/>
      <c r="HZX217" s="223"/>
      <c r="HZY217" s="219"/>
      <c r="HZZ217" s="219"/>
      <c r="IAA217" s="222"/>
      <c r="IAB217" s="221"/>
      <c r="IAC217" s="220"/>
      <c r="IAD217" s="219"/>
      <c r="IAE217" s="223"/>
      <c r="IAF217" s="219"/>
      <c r="IAG217" s="219"/>
      <c r="IAH217" s="222"/>
      <c r="IAI217" s="221"/>
      <c r="IAJ217" s="220"/>
      <c r="IAK217" s="219"/>
      <c r="IAL217" s="223"/>
      <c r="IAM217" s="219"/>
      <c r="IAN217" s="219"/>
      <c r="IAO217" s="222"/>
      <c r="IAP217" s="221"/>
      <c r="IAQ217" s="220"/>
      <c r="IAR217" s="219"/>
      <c r="IAS217" s="223"/>
      <c r="IAT217" s="219"/>
      <c r="IAU217" s="219"/>
      <c r="IAV217" s="222"/>
      <c r="IAW217" s="221"/>
      <c r="IAX217" s="220"/>
      <c r="IAY217" s="219"/>
      <c r="IAZ217" s="223"/>
      <c r="IBA217" s="219"/>
      <c r="IBB217" s="219"/>
      <c r="IBC217" s="222"/>
      <c r="IBD217" s="221"/>
      <c r="IBE217" s="220"/>
      <c r="IBF217" s="219"/>
      <c r="IBG217" s="223"/>
      <c r="IBH217" s="219"/>
      <c r="IBI217" s="219"/>
      <c r="IBJ217" s="222"/>
      <c r="IBK217" s="221"/>
      <c r="IBL217" s="220"/>
      <c r="IBM217" s="219"/>
      <c r="IBN217" s="223"/>
      <c r="IBO217" s="219"/>
      <c r="IBP217" s="219"/>
      <c r="IBQ217" s="222"/>
      <c r="IBR217" s="221"/>
      <c r="IBS217" s="220"/>
      <c r="IBT217" s="219"/>
      <c r="IBU217" s="223"/>
      <c r="IBV217" s="219"/>
      <c r="IBW217" s="219"/>
      <c r="IBX217" s="222"/>
      <c r="IBY217" s="221"/>
      <c r="IBZ217" s="220"/>
      <c r="ICA217" s="219"/>
      <c r="ICB217" s="223"/>
      <c r="ICC217" s="219"/>
      <c r="ICD217" s="219"/>
      <c r="ICE217" s="222"/>
      <c r="ICF217" s="221"/>
      <c r="ICG217" s="220"/>
      <c r="ICH217" s="219"/>
      <c r="ICI217" s="223"/>
      <c r="ICJ217" s="219"/>
      <c r="ICK217" s="219"/>
      <c r="ICL217" s="222"/>
      <c r="ICM217" s="221"/>
      <c r="ICN217" s="220"/>
      <c r="ICO217" s="219"/>
      <c r="ICP217" s="223"/>
      <c r="ICQ217" s="219"/>
      <c r="ICR217" s="219"/>
      <c r="ICS217" s="222"/>
      <c r="ICT217" s="221"/>
      <c r="ICU217" s="220"/>
      <c r="ICV217" s="219"/>
      <c r="ICW217" s="223"/>
      <c r="ICX217" s="219"/>
      <c r="ICY217" s="219"/>
      <c r="ICZ217" s="222"/>
      <c r="IDA217" s="221"/>
      <c r="IDB217" s="220"/>
      <c r="IDC217" s="219"/>
      <c r="IDD217" s="223"/>
      <c r="IDE217" s="219"/>
      <c r="IDF217" s="219"/>
      <c r="IDG217" s="222"/>
      <c r="IDH217" s="221"/>
      <c r="IDI217" s="220"/>
      <c r="IDJ217" s="219"/>
      <c r="IDK217" s="223"/>
      <c r="IDL217" s="219"/>
      <c r="IDM217" s="219"/>
      <c r="IDN217" s="222"/>
      <c r="IDO217" s="221"/>
      <c r="IDP217" s="220"/>
      <c r="IDQ217" s="219"/>
      <c r="IDR217" s="223"/>
      <c r="IDS217" s="219"/>
      <c r="IDT217" s="219"/>
      <c r="IDU217" s="222"/>
      <c r="IDV217" s="221"/>
      <c r="IDW217" s="220"/>
      <c r="IDX217" s="219"/>
      <c r="IDY217" s="223"/>
      <c r="IDZ217" s="219"/>
      <c r="IEA217" s="219"/>
      <c r="IEB217" s="222"/>
      <c r="IEC217" s="221"/>
      <c r="IED217" s="220"/>
      <c r="IEE217" s="219"/>
      <c r="IEF217" s="223"/>
      <c r="IEG217" s="219"/>
      <c r="IEH217" s="219"/>
      <c r="IEI217" s="222"/>
      <c r="IEJ217" s="221"/>
      <c r="IEK217" s="220"/>
      <c r="IEL217" s="219"/>
      <c r="IEM217" s="223"/>
      <c r="IEN217" s="219"/>
      <c r="IEO217" s="219"/>
      <c r="IEP217" s="222"/>
      <c r="IEQ217" s="221"/>
      <c r="IER217" s="220"/>
      <c r="IES217" s="219"/>
      <c r="IET217" s="223"/>
      <c r="IEU217" s="219"/>
      <c r="IEV217" s="219"/>
      <c r="IEW217" s="222"/>
      <c r="IEX217" s="221"/>
      <c r="IEY217" s="220"/>
      <c r="IEZ217" s="219"/>
      <c r="IFA217" s="223"/>
      <c r="IFB217" s="219"/>
      <c r="IFC217" s="219"/>
      <c r="IFD217" s="222"/>
      <c r="IFE217" s="221"/>
      <c r="IFF217" s="220"/>
      <c r="IFG217" s="219"/>
      <c r="IFH217" s="223"/>
      <c r="IFI217" s="219"/>
      <c r="IFJ217" s="219"/>
      <c r="IFK217" s="222"/>
      <c r="IFL217" s="221"/>
      <c r="IFM217" s="220"/>
      <c r="IFN217" s="219"/>
      <c r="IFO217" s="223"/>
      <c r="IFP217" s="219"/>
      <c r="IFQ217" s="219"/>
      <c r="IFR217" s="222"/>
      <c r="IFS217" s="221"/>
      <c r="IFT217" s="220"/>
      <c r="IFU217" s="219"/>
      <c r="IFV217" s="223"/>
      <c r="IFW217" s="219"/>
      <c r="IFX217" s="219"/>
      <c r="IFY217" s="222"/>
      <c r="IFZ217" s="221"/>
      <c r="IGA217" s="220"/>
      <c r="IGB217" s="219"/>
      <c r="IGC217" s="223"/>
      <c r="IGD217" s="219"/>
      <c r="IGE217" s="219"/>
      <c r="IGF217" s="222"/>
      <c r="IGG217" s="221"/>
      <c r="IGH217" s="220"/>
      <c r="IGI217" s="219"/>
      <c r="IGJ217" s="223"/>
      <c r="IGK217" s="219"/>
      <c r="IGL217" s="219"/>
      <c r="IGM217" s="222"/>
      <c r="IGN217" s="221"/>
      <c r="IGO217" s="220"/>
      <c r="IGP217" s="219"/>
      <c r="IGQ217" s="223"/>
      <c r="IGR217" s="219"/>
      <c r="IGS217" s="219"/>
      <c r="IGT217" s="222"/>
      <c r="IGU217" s="221"/>
      <c r="IGV217" s="220"/>
      <c r="IGW217" s="219"/>
      <c r="IGX217" s="223"/>
      <c r="IGY217" s="219"/>
      <c r="IGZ217" s="219"/>
      <c r="IHA217" s="222"/>
      <c r="IHB217" s="221"/>
      <c r="IHC217" s="220"/>
      <c r="IHD217" s="219"/>
      <c r="IHE217" s="223"/>
      <c r="IHF217" s="219"/>
      <c r="IHG217" s="219"/>
      <c r="IHH217" s="222"/>
      <c r="IHI217" s="221"/>
      <c r="IHJ217" s="220"/>
      <c r="IHK217" s="219"/>
      <c r="IHL217" s="223"/>
      <c r="IHM217" s="219"/>
      <c r="IHN217" s="219"/>
      <c r="IHO217" s="222"/>
      <c r="IHP217" s="221"/>
      <c r="IHQ217" s="220"/>
      <c r="IHR217" s="219"/>
      <c r="IHS217" s="223"/>
      <c r="IHT217" s="219"/>
      <c r="IHU217" s="219"/>
      <c r="IHV217" s="222"/>
      <c r="IHW217" s="221"/>
      <c r="IHX217" s="220"/>
      <c r="IHY217" s="219"/>
      <c r="IHZ217" s="223"/>
      <c r="IIA217" s="219"/>
      <c r="IIB217" s="219"/>
      <c r="IIC217" s="222"/>
      <c r="IID217" s="221"/>
      <c r="IIE217" s="220"/>
      <c r="IIF217" s="219"/>
      <c r="IIG217" s="223"/>
      <c r="IIH217" s="219"/>
      <c r="III217" s="219"/>
      <c r="IIJ217" s="222"/>
      <c r="IIK217" s="221"/>
      <c r="IIL217" s="220"/>
      <c r="IIM217" s="219"/>
      <c r="IIN217" s="223"/>
      <c r="IIO217" s="219"/>
      <c r="IIP217" s="219"/>
      <c r="IIQ217" s="222"/>
      <c r="IIR217" s="221"/>
      <c r="IIS217" s="220"/>
      <c r="IIT217" s="219"/>
      <c r="IIU217" s="223"/>
      <c r="IIV217" s="219"/>
      <c r="IIW217" s="219"/>
      <c r="IIX217" s="222"/>
      <c r="IIY217" s="221"/>
      <c r="IIZ217" s="220"/>
      <c r="IJA217" s="219"/>
      <c r="IJB217" s="223"/>
      <c r="IJC217" s="219"/>
      <c r="IJD217" s="219"/>
      <c r="IJE217" s="222"/>
      <c r="IJF217" s="221"/>
      <c r="IJG217" s="220"/>
      <c r="IJH217" s="219"/>
      <c r="IJI217" s="223"/>
      <c r="IJJ217" s="219"/>
      <c r="IJK217" s="219"/>
      <c r="IJL217" s="222"/>
      <c r="IJM217" s="221"/>
      <c r="IJN217" s="220"/>
      <c r="IJO217" s="219"/>
      <c r="IJP217" s="223"/>
      <c r="IJQ217" s="219"/>
      <c r="IJR217" s="219"/>
      <c r="IJS217" s="222"/>
      <c r="IJT217" s="221"/>
      <c r="IJU217" s="220"/>
      <c r="IJV217" s="219"/>
      <c r="IJW217" s="223"/>
      <c r="IJX217" s="219"/>
      <c r="IJY217" s="219"/>
      <c r="IJZ217" s="222"/>
      <c r="IKA217" s="221"/>
      <c r="IKB217" s="220"/>
      <c r="IKC217" s="219"/>
      <c r="IKD217" s="223"/>
      <c r="IKE217" s="219"/>
      <c r="IKF217" s="219"/>
      <c r="IKG217" s="222"/>
      <c r="IKH217" s="221"/>
      <c r="IKI217" s="220"/>
      <c r="IKJ217" s="219"/>
      <c r="IKK217" s="223"/>
      <c r="IKL217" s="219"/>
      <c r="IKM217" s="219"/>
      <c r="IKN217" s="222"/>
      <c r="IKO217" s="221"/>
      <c r="IKP217" s="220"/>
      <c r="IKQ217" s="219"/>
      <c r="IKR217" s="223"/>
      <c r="IKS217" s="219"/>
      <c r="IKT217" s="219"/>
      <c r="IKU217" s="222"/>
      <c r="IKV217" s="221"/>
      <c r="IKW217" s="220"/>
      <c r="IKX217" s="219"/>
      <c r="IKY217" s="223"/>
      <c r="IKZ217" s="219"/>
      <c r="ILA217" s="219"/>
      <c r="ILB217" s="222"/>
      <c r="ILC217" s="221"/>
      <c r="ILD217" s="220"/>
      <c r="ILE217" s="219"/>
      <c r="ILF217" s="223"/>
      <c r="ILG217" s="219"/>
      <c r="ILH217" s="219"/>
      <c r="ILI217" s="222"/>
      <c r="ILJ217" s="221"/>
      <c r="ILK217" s="220"/>
      <c r="ILL217" s="219"/>
      <c r="ILM217" s="223"/>
      <c r="ILN217" s="219"/>
      <c r="ILO217" s="219"/>
      <c r="ILP217" s="222"/>
      <c r="ILQ217" s="221"/>
      <c r="ILR217" s="220"/>
      <c r="ILS217" s="219"/>
      <c r="ILT217" s="223"/>
      <c r="ILU217" s="219"/>
      <c r="ILV217" s="219"/>
      <c r="ILW217" s="222"/>
      <c r="ILX217" s="221"/>
      <c r="ILY217" s="220"/>
      <c r="ILZ217" s="219"/>
      <c r="IMA217" s="223"/>
      <c r="IMB217" s="219"/>
      <c r="IMC217" s="219"/>
      <c r="IMD217" s="222"/>
      <c r="IME217" s="221"/>
      <c r="IMF217" s="220"/>
      <c r="IMG217" s="219"/>
      <c r="IMH217" s="223"/>
      <c r="IMI217" s="219"/>
      <c r="IMJ217" s="219"/>
      <c r="IMK217" s="222"/>
      <c r="IML217" s="221"/>
      <c r="IMM217" s="220"/>
      <c r="IMN217" s="219"/>
      <c r="IMO217" s="223"/>
      <c r="IMP217" s="219"/>
      <c r="IMQ217" s="219"/>
      <c r="IMR217" s="222"/>
      <c r="IMS217" s="221"/>
      <c r="IMT217" s="220"/>
      <c r="IMU217" s="219"/>
      <c r="IMV217" s="223"/>
      <c r="IMW217" s="219"/>
      <c r="IMX217" s="219"/>
      <c r="IMY217" s="222"/>
      <c r="IMZ217" s="221"/>
      <c r="INA217" s="220"/>
      <c r="INB217" s="219"/>
      <c r="INC217" s="223"/>
      <c r="IND217" s="219"/>
      <c r="INE217" s="219"/>
      <c r="INF217" s="222"/>
      <c r="ING217" s="221"/>
      <c r="INH217" s="220"/>
      <c r="INI217" s="219"/>
      <c r="INJ217" s="223"/>
      <c r="INK217" s="219"/>
      <c r="INL217" s="219"/>
      <c r="INM217" s="222"/>
      <c r="INN217" s="221"/>
      <c r="INO217" s="220"/>
      <c r="INP217" s="219"/>
      <c r="INQ217" s="223"/>
      <c r="INR217" s="219"/>
      <c r="INS217" s="219"/>
      <c r="INT217" s="222"/>
      <c r="INU217" s="221"/>
      <c r="INV217" s="220"/>
      <c r="INW217" s="219"/>
      <c r="INX217" s="223"/>
      <c r="INY217" s="219"/>
      <c r="INZ217" s="219"/>
      <c r="IOA217" s="222"/>
      <c r="IOB217" s="221"/>
      <c r="IOC217" s="220"/>
      <c r="IOD217" s="219"/>
      <c r="IOE217" s="223"/>
      <c r="IOF217" s="219"/>
      <c r="IOG217" s="219"/>
      <c r="IOH217" s="222"/>
      <c r="IOI217" s="221"/>
      <c r="IOJ217" s="220"/>
      <c r="IOK217" s="219"/>
      <c r="IOL217" s="223"/>
      <c r="IOM217" s="219"/>
      <c r="ION217" s="219"/>
      <c r="IOO217" s="222"/>
      <c r="IOP217" s="221"/>
      <c r="IOQ217" s="220"/>
      <c r="IOR217" s="219"/>
      <c r="IOS217" s="223"/>
      <c r="IOT217" s="219"/>
      <c r="IOU217" s="219"/>
      <c r="IOV217" s="222"/>
      <c r="IOW217" s="221"/>
      <c r="IOX217" s="220"/>
      <c r="IOY217" s="219"/>
      <c r="IOZ217" s="223"/>
      <c r="IPA217" s="219"/>
      <c r="IPB217" s="219"/>
      <c r="IPC217" s="222"/>
      <c r="IPD217" s="221"/>
      <c r="IPE217" s="220"/>
      <c r="IPF217" s="219"/>
      <c r="IPG217" s="223"/>
      <c r="IPH217" s="219"/>
      <c r="IPI217" s="219"/>
      <c r="IPJ217" s="222"/>
      <c r="IPK217" s="221"/>
      <c r="IPL217" s="220"/>
      <c r="IPM217" s="219"/>
      <c r="IPN217" s="223"/>
      <c r="IPO217" s="219"/>
      <c r="IPP217" s="219"/>
      <c r="IPQ217" s="222"/>
      <c r="IPR217" s="221"/>
      <c r="IPS217" s="220"/>
      <c r="IPT217" s="219"/>
      <c r="IPU217" s="223"/>
      <c r="IPV217" s="219"/>
      <c r="IPW217" s="219"/>
      <c r="IPX217" s="222"/>
      <c r="IPY217" s="221"/>
      <c r="IPZ217" s="220"/>
      <c r="IQA217" s="219"/>
      <c r="IQB217" s="223"/>
      <c r="IQC217" s="219"/>
      <c r="IQD217" s="219"/>
      <c r="IQE217" s="222"/>
      <c r="IQF217" s="221"/>
      <c r="IQG217" s="220"/>
      <c r="IQH217" s="219"/>
      <c r="IQI217" s="223"/>
      <c r="IQJ217" s="219"/>
      <c r="IQK217" s="219"/>
      <c r="IQL217" s="222"/>
      <c r="IQM217" s="221"/>
      <c r="IQN217" s="220"/>
      <c r="IQO217" s="219"/>
      <c r="IQP217" s="223"/>
      <c r="IQQ217" s="219"/>
      <c r="IQR217" s="219"/>
      <c r="IQS217" s="222"/>
      <c r="IQT217" s="221"/>
      <c r="IQU217" s="220"/>
      <c r="IQV217" s="219"/>
      <c r="IQW217" s="223"/>
      <c r="IQX217" s="219"/>
      <c r="IQY217" s="219"/>
      <c r="IQZ217" s="222"/>
      <c r="IRA217" s="221"/>
      <c r="IRB217" s="220"/>
      <c r="IRC217" s="219"/>
      <c r="IRD217" s="223"/>
      <c r="IRE217" s="219"/>
      <c r="IRF217" s="219"/>
      <c r="IRG217" s="222"/>
      <c r="IRH217" s="221"/>
      <c r="IRI217" s="220"/>
      <c r="IRJ217" s="219"/>
      <c r="IRK217" s="223"/>
      <c r="IRL217" s="219"/>
      <c r="IRM217" s="219"/>
      <c r="IRN217" s="222"/>
      <c r="IRO217" s="221"/>
      <c r="IRP217" s="220"/>
      <c r="IRQ217" s="219"/>
      <c r="IRR217" s="223"/>
      <c r="IRS217" s="219"/>
      <c r="IRT217" s="219"/>
      <c r="IRU217" s="222"/>
      <c r="IRV217" s="221"/>
      <c r="IRW217" s="220"/>
      <c r="IRX217" s="219"/>
      <c r="IRY217" s="223"/>
      <c r="IRZ217" s="219"/>
      <c r="ISA217" s="219"/>
      <c r="ISB217" s="222"/>
      <c r="ISC217" s="221"/>
      <c r="ISD217" s="220"/>
      <c r="ISE217" s="219"/>
      <c r="ISF217" s="223"/>
      <c r="ISG217" s="219"/>
      <c r="ISH217" s="219"/>
      <c r="ISI217" s="222"/>
      <c r="ISJ217" s="221"/>
      <c r="ISK217" s="220"/>
      <c r="ISL217" s="219"/>
      <c r="ISM217" s="223"/>
      <c r="ISN217" s="219"/>
      <c r="ISO217" s="219"/>
      <c r="ISP217" s="222"/>
      <c r="ISQ217" s="221"/>
      <c r="ISR217" s="220"/>
      <c r="ISS217" s="219"/>
      <c r="IST217" s="223"/>
      <c r="ISU217" s="219"/>
      <c r="ISV217" s="219"/>
      <c r="ISW217" s="222"/>
      <c r="ISX217" s="221"/>
      <c r="ISY217" s="220"/>
      <c r="ISZ217" s="219"/>
      <c r="ITA217" s="223"/>
      <c r="ITB217" s="219"/>
      <c r="ITC217" s="219"/>
      <c r="ITD217" s="222"/>
      <c r="ITE217" s="221"/>
      <c r="ITF217" s="220"/>
      <c r="ITG217" s="219"/>
      <c r="ITH217" s="223"/>
      <c r="ITI217" s="219"/>
      <c r="ITJ217" s="219"/>
      <c r="ITK217" s="222"/>
      <c r="ITL217" s="221"/>
      <c r="ITM217" s="220"/>
      <c r="ITN217" s="219"/>
      <c r="ITO217" s="223"/>
      <c r="ITP217" s="219"/>
      <c r="ITQ217" s="219"/>
      <c r="ITR217" s="222"/>
      <c r="ITS217" s="221"/>
      <c r="ITT217" s="220"/>
      <c r="ITU217" s="219"/>
      <c r="ITV217" s="223"/>
      <c r="ITW217" s="219"/>
      <c r="ITX217" s="219"/>
      <c r="ITY217" s="222"/>
      <c r="ITZ217" s="221"/>
      <c r="IUA217" s="220"/>
      <c r="IUB217" s="219"/>
      <c r="IUC217" s="223"/>
      <c r="IUD217" s="219"/>
      <c r="IUE217" s="219"/>
      <c r="IUF217" s="222"/>
      <c r="IUG217" s="221"/>
      <c r="IUH217" s="220"/>
      <c r="IUI217" s="219"/>
      <c r="IUJ217" s="223"/>
      <c r="IUK217" s="219"/>
      <c r="IUL217" s="219"/>
      <c r="IUM217" s="222"/>
      <c r="IUN217" s="221"/>
      <c r="IUO217" s="220"/>
      <c r="IUP217" s="219"/>
      <c r="IUQ217" s="223"/>
      <c r="IUR217" s="219"/>
      <c r="IUS217" s="219"/>
      <c r="IUT217" s="222"/>
      <c r="IUU217" s="221"/>
      <c r="IUV217" s="220"/>
      <c r="IUW217" s="219"/>
      <c r="IUX217" s="223"/>
      <c r="IUY217" s="219"/>
      <c r="IUZ217" s="219"/>
      <c r="IVA217" s="222"/>
      <c r="IVB217" s="221"/>
      <c r="IVC217" s="220"/>
      <c r="IVD217" s="219"/>
      <c r="IVE217" s="223"/>
      <c r="IVF217" s="219"/>
      <c r="IVG217" s="219"/>
      <c r="IVH217" s="222"/>
      <c r="IVI217" s="221"/>
      <c r="IVJ217" s="220"/>
      <c r="IVK217" s="219"/>
      <c r="IVL217" s="223"/>
      <c r="IVM217" s="219"/>
      <c r="IVN217" s="219"/>
      <c r="IVO217" s="222"/>
      <c r="IVP217" s="221"/>
      <c r="IVQ217" s="220"/>
      <c r="IVR217" s="219"/>
      <c r="IVS217" s="223"/>
      <c r="IVT217" s="219"/>
      <c r="IVU217" s="219"/>
      <c r="IVV217" s="222"/>
      <c r="IVW217" s="221"/>
      <c r="IVX217" s="220"/>
      <c r="IVY217" s="219"/>
      <c r="IVZ217" s="223"/>
      <c r="IWA217" s="219"/>
      <c r="IWB217" s="219"/>
      <c r="IWC217" s="222"/>
      <c r="IWD217" s="221"/>
      <c r="IWE217" s="220"/>
      <c r="IWF217" s="219"/>
      <c r="IWG217" s="223"/>
      <c r="IWH217" s="219"/>
      <c r="IWI217" s="219"/>
      <c r="IWJ217" s="222"/>
      <c r="IWK217" s="221"/>
      <c r="IWL217" s="220"/>
      <c r="IWM217" s="219"/>
      <c r="IWN217" s="223"/>
      <c r="IWO217" s="219"/>
      <c r="IWP217" s="219"/>
      <c r="IWQ217" s="222"/>
      <c r="IWR217" s="221"/>
      <c r="IWS217" s="220"/>
      <c r="IWT217" s="219"/>
      <c r="IWU217" s="223"/>
      <c r="IWV217" s="219"/>
      <c r="IWW217" s="219"/>
      <c r="IWX217" s="222"/>
      <c r="IWY217" s="221"/>
      <c r="IWZ217" s="220"/>
      <c r="IXA217" s="219"/>
      <c r="IXB217" s="223"/>
      <c r="IXC217" s="219"/>
      <c r="IXD217" s="219"/>
      <c r="IXE217" s="222"/>
      <c r="IXF217" s="221"/>
      <c r="IXG217" s="220"/>
      <c r="IXH217" s="219"/>
      <c r="IXI217" s="223"/>
      <c r="IXJ217" s="219"/>
      <c r="IXK217" s="219"/>
      <c r="IXL217" s="222"/>
      <c r="IXM217" s="221"/>
      <c r="IXN217" s="220"/>
      <c r="IXO217" s="219"/>
      <c r="IXP217" s="223"/>
      <c r="IXQ217" s="219"/>
      <c r="IXR217" s="219"/>
      <c r="IXS217" s="222"/>
      <c r="IXT217" s="221"/>
      <c r="IXU217" s="220"/>
      <c r="IXV217" s="219"/>
      <c r="IXW217" s="223"/>
      <c r="IXX217" s="219"/>
      <c r="IXY217" s="219"/>
      <c r="IXZ217" s="222"/>
      <c r="IYA217" s="221"/>
      <c r="IYB217" s="220"/>
      <c r="IYC217" s="219"/>
      <c r="IYD217" s="223"/>
      <c r="IYE217" s="219"/>
      <c r="IYF217" s="219"/>
      <c r="IYG217" s="222"/>
      <c r="IYH217" s="221"/>
      <c r="IYI217" s="220"/>
      <c r="IYJ217" s="219"/>
      <c r="IYK217" s="223"/>
      <c r="IYL217" s="219"/>
      <c r="IYM217" s="219"/>
      <c r="IYN217" s="222"/>
      <c r="IYO217" s="221"/>
      <c r="IYP217" s="220"/>
      <c r="IYQ217" s="219"/>
      <c r="IYR217" s="223"/>
      <c r="IYS217" s="219"/>
      <c r="IYT217" s="219"/>
      <c r="IYU217" s="222"/>
      <c r="IYV217" s="221"/>
      <c r="IYW217" s="220"/>
      <c r="IYX217" s="219"/>
      <c r="IYY217" s="223"/>
      <c r="IYZ217" s="219"/>
      <c r="IZA217" s="219"/>
      <c r="IZB217" s="222"/>
      <c r="IZC217" s="221"/>
      <c r="IZD217" s="220"/>
      <c r="IZE217" s="219"/>
      <c r="IZF217" s="223"/>
      <c r="IZG217" s="219"/>
      <c r="IZH217" s="219"/>
      <c r="IZI217" s="222"/>
      <c r="IZJ217" s="221"/>
      <c r="IZK217" s="220"/>
      <c r="IZL217" s="219"/>
      <c r="IZM217" s="223"/>
      <c r="IZN217" s="219"/>
      <c r="IZO217" s="219"/>
      <c r="IZP217" s="222"/>
      <c r="IZQ217" s="221"/>
      <c r="IZR217" s="220"/>
      <c r="IZS217" s="219"/>
      <c r="IZT217" s="223"/>
      <c r="IZU217" s="219"/>
      <c r="IZV217" s="219"/>
      <c r="IZW217" s="222"/>
      <c r="IZX217" s="221"/>
      <c r="IZY217" s="220"/>
      <c r="IZZ217" s="219"/>
      <c r="JAA217" s="223"/>
      <c r="JAB217" s="219"/>
      <c r="JAC217" s="219"/>
      <c r="JAD217" s="222"/>
      <c r="JAE217" s="221"/>
      <c r="JAF217" s="220"/>
      <c r="JAG217" s="219"/>
      <c r="JAH217" s="223"/>
      <c r="JAI217" s="219"/>
      <c r="JAJ217" s="219"/>
      <c r="JAK217" s="222"/>
      <c r="JAL217" s="221"/>
      <c r="JAM217" s="220"/>
      <c r="JAN217" s="219"/>
      <c r="JAO217" s="223"/>
      <c r="JAP217" s="219"/>
      <c r="JAQ217" s="219"/>
      <c r="JAR217" s="222"/>
      <c r="JAS217" s="221"/>
      <c r="JAT217" s="220"/>
      <c r="JAU217" s="219"/>
      <c r="JAV217" s="223"/>
      <c r="JAW217" s="219"/>
      <c r="JAX217" s="219"/>
      <c r="JAY217" s="222"/>
      <c r="JAZ217" s="221"/>
      <c r="JBA217" s="220"/>
      <c r="JBB217" s="219"/>
      <c r="JBC217" s="223"/>
      <c r="JBD217" s="219"/>
      <c r="JBE217" s="219"/>
      <c r="JBF217" s="222"/>
      <c r="JBG217" s="221"/>
      <c r="JBH217" s="220"/>
      <c r="JBI217" s="219"/>
      <c r="JBJ217" s="223"/>
      <c r="JBK217" s="219"/>
      <c r="JBL217" s="219"/>
      <c r="JBM217" s="222"/>
      <c r="JBN217" s="221"/>
      <c r="JBO217" s="220"/>
      <c r="JBP217" s="219"/>
      <c r="JBQ217" s="223"/>
      <c r="JBR217" s="219"/>
      <c r="JBS217" s="219"/>
      <c r="JBT217" s="222"/>
      <c r="JBU217" s="221"/>
      <c r="JBV217" s="220"/>
      <c r="JBW217" s="219"/>
      <c r="JBX217" s="223"/>
      <c r="JBY217" s="219"/>
      <c r="JBZ217" s="219"/>
      <c r="JCA217" s="222"/>
      <c r="JCB217" s="221"/>
      <c r="JCC217" s="220"/>
      <c r="JCD217" s="219"/>
      <c r="JCE217" s="223"/>
      <c r="JCF217" s="219"/>
      <c r="JCG217" s="219"/>
      <c r="JCH217" s="222"/>
      <c r="JCI217" s="221"/>
      <c r="JCJ217" s="220"/>
      <c r="JCK217" s="219"/>
      <c r="JCL217" s="223"/>
      <c r="JCM217" s="219"/>
      <c r="JCN217" s="219"/>
      <c r="JCO217" s="222"/>
      <c r="JCP217" s="221"/>
      <c r="JCQ217" s="220"/>
      <c r="JCR217" s="219"/>
      <c r="JCS217" s="223"/>
      <c r="JCT217" s="219"/>
      <c r="JCU217" s="219"/>
      <c r="JCV217" s="222"/>
      <c r="JCW217" s="221"/>
      <c r="JCX217" s="220"/>
      <c r="JCY217" s="219"/>
      <c r="JCZ217" s="223"/>
      <c r="JDA217" s="219"/>
      <c r="JDB217" s="219"/>
      <c r="JDC217" s="222"/>
      <c r="JDD217" s="221"/>
      <c r="JDE217" s="220"/>
      <c r="JDF217" s="219"/>
      <c r="JDG217" s="223"/>
      <c r="JDH217" s="219"/>
      <c r="JDI217" s="219"/>
      <c r="JDJ217" s="222"/>
      <c r="JDK217" s="221"/>
      <c r="JDL217" s="220"/>
      <c r="JDM217" s="219"/>
      <c r="JDN217" s="223"/>
      <c r="JDO217" s="219"/>
      <c r="JDP217" s="219"/>
      <c r="JDQ217" s="222"/>
      <c r="JDR217" s="221"/>
      <c r="JDS217" s="220"/>
      <c r="JDT217" s="219"/>
      <c r="JDU217" s="223"/>
      <c r="JDV217" s="219"/>
      <c r="JDW217" s="219"/>
      <c r="JDX217" s="222"/>
      <c r="JDY217" s="221"/>
      <c r="JDZ217" s="220"/>
      <c r="JEA217" s="219"/>
      <c r="JEB217" s="223"/>
      <c r="JEC217" s="219"/>
      <c r="JED217" s="219"/>
      <c r="JEE217" s="222"/>
      <c r="JEF217" s="221"/>
      <c r="JEG217" s="220"/>
      <c r="JEH217" s="219"/>
      <c r="JEI217" s="223"/>
      <c r="JEJ217" s="219"/>
      <c r="JEK217" s="219"/>
      <c r="JEL217" s="222"/>
      <c r="JEM217" s="221"/>
      <c r="JEN217" s="220"/>
      <c r="JEO217" s="219"/>
      <c r="JEP217" s="223"/>
      <c r="JEQ217" s="219"/>
      <c r="JER217" s="219"/>
      <c r="JES217" s="222"/>
      <c r="JET217" s="221"/>
      <c r="JEU217" s="220"/>
      <c r="JEV217" s="219"/>
      <c r="JEW217" s="223"/>
      <c r="JEX217" s="219"/>
      <c r="JEY217" s="219"/>
      <c r="JEZ217" s="222"/>
      <c r="JFA217" s="221"/>
      <c r="JFB217" s="220"/>
      <c r="JFC217" s="219"/>
      <c r="JFD217" s="223"/>
      <c r="JFE217" s="219"/>
      <c r="JFF217" s="219"/>
      <c r="JFG217" s="222"/>
      <c r="JFH217" s="221"/>
      <c r="JFI217" s="220"/>
      <c r="JFJ217" s="219"/>
      <c r="JFK217" s="223"/>
      <c r="JFL217" s="219"/>
      <c r="JFM217" s="219"/>
      <c r="JFN217" s="222"/>
      <c r="JFO217" s="221"/>
      <c r="JFP217" s="220"/>
      <c r="JFQ217" s="219"/>
      <c r="JFR217" s="223"/>
      <c r="JFS217" s="219"/>
      <c r="JFT217" s="219"/>
      <c r="JFU217" s="222"/>
      <c r="JFV217" s="221"/>
      <c r="JFW217" s="220"/>
      <c r="JFX217" s="219"/>
      <c r="JFY217" s="223"/>
      <c r="JFZ217" s="219"/>
      <c r="JGA217" s="219"/>
      <c r="JGB217" s="222"/>
      <c r="JGC217" s="221"/>
      <c r="JGD217" s="220"/>
      <c r="JGE217" s="219"/>
      <c r="JGF217" s="223"/>
      <c r="JGG217" s="219"/>
      <c r="JGH217" s="219"/>
      <c r="JGI217" s="222"/>
      <c r="JGJ217" s="221"/>
      <c r="JGK217" s="220"/>
      <c r="JGL217" s="219"/>
      <c r="JGM217" s="223"/>
      <c r="JGN217" s="219"/>
      <c r="JGO217" s="219"/>
      <c r="JGP217" s="222"/>
      <c r="JGQ217" s="221"/>
      <c r="JGR217" s="220"/>
      <c r="JGS217" s="219"/>
      <c r="JGT217" s="223"/>
      <c r="JGU217" s="219"/>
      <c r="JGV217" s="219"/>
      <c r="JGW217" s="222"/>
      <c r="JGX217" s="221"/>
      <c r="JGY217" s="220"/>
      <c r="JGZ217" s="219"/>
      <c r="JHA217" s="223"/>
      <c r="JHB217" s="219"/>
      <c r="JHC217" s="219"/>
      <c r="JHD217" s="222"/>
      <c r="JHE217" s="221"/>
      <c r="JHF217" s="220"/>
      <c r="JHG217" s="219"/>
      <c r="JHH217" s="223"/>
      <c r="JHI217" s="219"/>
      <c r="JHJ217" s="219"/>
      <c r="JHK217" s="222"/>
      <c r="JHL217" s="221"/>
      <c r="JHM217" s="220"/>
      <c r="JHN217" s="219"/>
      <c r="JHO217" s="223"/>
      <c r="JHP217" s="219"/>
      <c r="JHQ217" s="219"/>
      <c r="JHR217" s="222"/>
      <c r="JHS217" s="221"/>
      <c r="JHT217" s="220"/>
      <c r="JHU217" s="219"/>
      <c r="JHV217" s="223"/>
      <c r="JHW217" s="219"/>
      <c r="JHX217" s="219"/>
      <c r="JHY217" s="222"/>
      <c r="JHZ217" s="221"/>
      <c r="JIA217" s="220"/>
      <c r="JIB217" s="219"/>
      <c r="JIC217" s="223"/>
      <c r="JID217" s="219"/>
      <c r="JIE217" s="219"/>
      <c r="JIF217" s="222"/>
      <c r="JIG217" s="221"/>
      <c r="JIH217" s="220"/>
      <c r="JII217" s="219"/>
      <c r="JIJ217" s="223"/>
      <c r="JIK217" s="219"/>
      <c r="JIL217" s="219"/>
      <c r="JIM217" s="222"/>
      <c r="JIN217" s="221"/>
      <c r="JIO217" s="220"/>
      <c r="JIP217" s="219"/>
      <c r="JIQ217" s="223"/>
      <c r="JIR217" s="219"/>
      <c r="JIS217" s="219"/>
      <c r="JIT217" s="222"/>
      <c r="JIU217" s="221"/>
      <c r="JIV217" s="220"/>
      <c r="JIW217" s="219"/>
      <c r="JIX217" s="223"/>
      <c r="JIY217" s="219"/>
      <c r="JIZ217" s="219"/>
      <c r="JJA217" s="222"/>
      <c r="JJB217" s="221"/>
      <c r="JJC217" s="220"/>
      <c r="JJD217" s="219"/>
      <c r="JJE217" s="223"/>
      <c r="JJF217" s="219"/>
      <c r="JJG217" s="219"/>
      <c r="JJH217" s="222"/>
      <c r="JJI217" s="221"/>
      <c r="JJJ217" s="220"/>
      <c r="JJK217" s="219"/>
      <c r="JJL217" s="223"/>
      <c r="JJM217" s="219"/>
      <c r="JJN217" s="219"/>
      <c r="JJO217" s="222"/>
      <c r="JJP217" s="221"/>
      <c r="JJQ217" s="220"/>
      <c r="JJR217" s="219"/>
      <c r="JJS217" s="223"/>
      <c r="JJT217" s="219"/>
      <c r="JJU217" s="219"/>
      <c r="JJV217" s="222"/>
      <c r="JJW217" s="221"/>
      <c r="JJX217" s="220"/>
      <c r="JJY217" s="219"/>
      <c r="JJZ217" s="223"/>
      <c r="JKA217" s="219"/>
      <c r="JKB217" s="219"/>
      <c r="JKC217" s="222"/>
      <c r="JKD217" s="221"/>
      <c r="JKE217" s="220"/>
      <c r="JKF217" s="219"/>
      <c r="JKG217" s="223"/>
      <c r="JKH217" s="219"/>
      <c r="JKI217" s="219"/>
      <c r="JKJ217" s="222"/>
      <c r="JKK217" s="221"/>
      <c r="JKL217" s="220"/>
      <c r="JKM217" s="219"/>
      <c r="JKN217" s="223"/>
      <c r="JKO217" s="219"/>
      <c r="JKP217" s="219"/>
      <c r="JKQ217" s="222"/>
      <c r="JKR217" s="221"/>
      <c r="JKS217" s="220"/>
      <c r="JKT217" s="219"/>
      <c r="JKU217" s="223"/>
      <c r="JKV217" s="219"/>
      <c r="JKW217" s="219"/>
      <c r="JKX217" s="222"/>
      <c r="JKY217" s="221"/>
      <c r="JKZ217" s="220"/>
      <c r="JLA217" s="219"/>
      <c r="JLB217" s="223"/>
      <c r="JLC217" s="219"/>
      <c r="JLD217" s="219"/>
      <c r="JLE217" s="222"/>
      <c r="JLF217" s="221"/>
      <c r="JLG217" s="220"/>
      <c r="JLH217" s="219"/>
      <c r="JLI217" s="223"/>
      <c r="JLJ217" s="219"/>
      <c r="JLK217" s="219"/>
      <c r="JLL217" s="222"/>
      <c r="JLM217" s="221"/>
      <c r="JLN217" s="220"/>
      <c r="JLO217" s="219"/>
      <c r="JLP217" s="223"/>
      <c r="JLQ217" s="219"/>
      <c r="JLR217" s="219"/>
      <c r="JLS217" s="222"/>
      <c r="JLT217" s="221"/>
      <c r="JLU217" s="220"/>
      <c r="JLV217" s="219"/>
      <c r="JLW217" s="223"/>
      <c r="JLX217" s="219"/>
      <c r="JLY217" s="219"/>
      <c r="JLZ217" s="222"/>
      <c r="JMA217" s="221"/>
      <c r="JMB217" s="220"/>
      <c r="JMC217" s="219"/>
      <c r="JMD217" s="223"/>
      <c r="JME217" s="219"/>
      <c r="JMF217" s="219"/>
      <c r="JMG217" s="222"/>
      <c r="JMH217" s="221"/>
      <c r="JMI217" s="220"/>
      <c r="JMJ217" s="219"/>
      <c r="JMK217" s="223"/>
      <c r="JML217" s="219"/>
      <c r="JMM217" s="219"/>
      <c r="JMN217" s="222"/>
      <c r="JMO217" s="221"/>
      <c r="JMP217" s="220"/>
      <c r="JMQ217" s="219"/>
      <c r="JMR217" s="223"/>
      <c r="JMS217" s="219"/>
      <c r="JMT217" s="219"/>
      <c r="JMU217" s="222"/>
      <c r="JMV217" s="221"/>
      <c r="JMW217" s="220"/>
      <c r="JMX217" s="219"/>
      <c r="JMY217" s="223"/>
      <c r="JMZ217" s="219"/>
      <c r="JNA217" s="219"/>
      <c r="JNB217" s="222"/>
      <c r="JNC217" s="221"/>
      <c r="JND217" s="220"/>
      <c r="JNE217" s="219"/>
      <c r="JNF217" s="223"/>
      <c r="JNG217" s="219"/>
      <c r="JNH217" s="219"/>
      <c r="JNI217" s="222"/>
      <c r="JNJ217" s="221"/>
      <c r="JNK217" s="220"/>
      <c r="JNL217" s="219"/>
      <c r="JNM217" s="223"/>
      <c r="JNN217" s="219"/>
      <c r="JNO217" s="219"/>
      <c r="JNP217" s="222"/>
      <c r="JNQ217" s="221"/>
      <c r="JNR217" s="220"/>
      <c r="JNS217" s="219"/>
      <c r="JNT217" s="223"/>
      <c r="JNU217" s="219"/>
      <c r="JNV217" s="219"/>
      <c r="JNW217" s="222"/>
      <c r="JNX217" s="221"/>
      <c r="JNY217" s="220"/>
      <c r="JNZ217" s="219"/>
      <c r="JOA217" s="223"/>
      <c r="JOB217" s="219"/>
      <c r="JOC217" s="219"/>
      <c r="JOD217" s="222"/>
      <c r="JOE217" s="221"/>
      <c r="JOF217" s="220"/>
      <c r="JOG217" s="219"/>
      <c r="JOH217" s="223"/>
      <c r="JOI217" s="219"/>
      <c r="JOJ217" s="219"/>
      <c r="JOK217" s="222"/>
      <c r="JOL217" s="221"/>
      <c r="JOM217" s="220"/>
      <c r="JON217" s="219"/>
      <c r="JOO217" s="223"/>
      <c r="JOP217" s="219"/>
      <c r="JOQ217" s="219"/>
      <c r="JOR217" s="222"/>
      <c r="JOS217" s="221"/>
      <c r="JOT217" s="220"/>
      <c r="JOU217" s="219"/>
      <c r="JOV217" s="223"/>
      <c r="JOW217" s="219"/>
      <c r="JOX217" s="219"/>
      <c r="JOY217" s="222"/>
      <c r="JOZ217" s="221"/>
      <c r="JPA217" s="220"/>
      <c r="JPB217" s="219"/>
      <c r="JPC217" s="223"/>
      <c r="JPD217" s="219"/>
      <c r="JPE217" s="219"/>
      <c r="JPF217" s="222"/>
      <c r="JPG217" s="221"/>
      <c r="JPH217" s="220"/>
      <c r="JPI217" s="219"/>
      <c r="JPJ217" s="223"/>
      <c r="JPK217" s="219"/>
      <c r="JPL217" s="219"/>
      <c r="JPM217" s="222"/>
      <c r="JPN217" s="221"/>
      <c r="JPO217" s="220"/>
      <c r="JPP217" s="219"/>
      <c r="JPQ217" s="223"/>
      <c r="JPR217" s="219"/>
      <c r="JPS217" s="219"/>
      <c r="JPT217" s="222"/>
      <c r="JPU217" s="221"/>
      <c r="JPV217" s="220"/>
      <c r="JPW217" s="219"/>
      <c r="JPX217" s="223"/>
      <c r="JPY217" s="219"/>
      <c r="JPZ217" s="219"/>
      <c r="JQA217" s="222"/>
      <c r="JQB217" s="221"/>
      <c r="JQC217" s="220"/>
      <c r="JQD217" s="219"/>
      <c r="JQE217" s="223"/>
      <c r="JQF217" s="219"/>
      <c r="JQG217" s="219"/>
      <c r="JQH217" s="222"/>
      <c r="JQI217" s="221"/>
      <c r="JQJ217" s="220"/>
      <c r="JQK217" s="219"/>
      <c r="JQL217" s="223"/>
      <c r="JQM217" s="219"/>
      <c r="JQN217" s="219"/>
      <c r="JQO217" s="222"/>
      <c r="JQP217" s="221"/>
      <c r="JQQ217" s="220"/>
      <c r="JQR217" s="219"/>
      <c r="JQS217" s="223"/>
      <c r="JQT217" s="219"/>
      <c r="JQU217" s="219"/>
      <c r="JQV217" s="222"/>
      <c r="JQW217" s="221"/>
      <c r="JQX217" s="220"/>
      <c r="JQY217" s="219"/>
      <c r="JQZ217" s="223"/>
      <c r="JRA217" s="219"/>
      <c r="JRB217" s="219"/>
      <c r="JRC217" s="222"/>
      <c r="JRD217" s="221"/>
      <c r="JRE217" s="220"/>
      <c r="JRF217" s="219"/>
      <c r="JRG217" s="223"/>
      <c r="JRH217" s="219"/>
      <c r="JRI217" s="219"/>
      <c r="JRJ217" s="222"/>
      <c r="JRK217" s="221"/>
      <c r="JRL217" s="220"/>
      <c r="JRM217" s="219"/>
      <c r="JRN217" s="223"/>
      <c r="JRO217" s="219"/>
      <c r="JRP217" s="219"/>
      <c r="JRQ217" s="222"/>
      <c r="JRR217" s="221"/>
      <c r="JRS217" s="220"/>
      <c r="JRT217" s="219"/>
      <c r="JRU217" s="223"/>
      <c r="JRV217" s="219"/>
      <c r="JRW217" s="219"/>
      <c r="JRX217" s="222"/>
      <c r="JRY217" s="221"/>
      <c r="JRZ217" s="220"/>
      <c r="JSA217" s="219"/>
      <c r="JSB217" s="223"/>
      <c r="JSC217" s="219"/>
      <c r="JSD217" s="219"/>
      <c r="JSE217" s="222"/>
      <c r="JSF217" s="221"/>
      <c r="JSG217" s="220"/>
      <c r="JSH217" s="219"/>
      <c r="JSI217" s="223"/>
      <c r="JSJ217" s="219"/>
      <c r="JSK217" s="219"/>
      <c r="JSL217" s="222"/>
      <c r="JSM217" s="221"/>
      <c r="JSN217" s="220"/>
      <c r="JSO217" s="219"/>
      <c r="JSP217" s="223"/>
      <c r="JSQ217" s="219"/>
      <c r="JSR217" s="219"/>
      <c r="JSS217" s="222"/>
      <c r="JST217" s="221"/>
      <c r="JSU217" s="220"/>
      <c r="JSV217" s="219"/>
      <c r="JSW217" s="223"/>
      <c r="JSX217" s="219"/>
      <c r="JSY217" s="219"/>
      <c r="JSZ217" s="222"/>
      <c r="JTA217" s="221"/>
      <c r="JTB217" s="220"/>
      <c r="JTC217" s="219"/>
      <c r="JTD217" s="223"/>
      <c r="JTE217" s="219"/>
      <c r="JTF217" s="219"/>
      <c r="JTG217" s="222"/>
      <c r="JTH217" s="221"/>
      <c r="JTI217" s="220"/>
      <c r="JTJ217" s="219"/>
      <c r="JTK217" s="223"/>
      <c r="JTL217" s="219"/>
      <c r="JTM217" s="219"/>
      <c r="JTN217" s="222"/>
      <c r="JTO217" s="221"/>
      <c r="JTP217" s="220"/>
      <c r="JTQ217" s="219"/>
      <c r="JTR217" s="223"/>
      <c r="JTS217" s="219"/>
      <c r="JTT217" s="219"/>
      <c r="JTU217" s="222"/>
      <c r="JTV217" s="221"/>
      <c r="JTW217" s="220"/>
      <c r="JTX217" s="219"/>
      <c r="JTY217" s="223"/>
      <c r="JTZ217" s="219"/>
      <c r="JUA217" s="219"/>
      <c r="JUB217" s="222"/>
      <c r="JUC217" s="221"/>
      <c r="JUD217" s="220"/>
      <c r="JUE217" s="219"/>
      <c r="JUF217" s="223"/>
      <c r="JUG217" s="219"/>
      <c r="JUH217" s="219"/>
      <c r="JUI217" s="222"/>
      <c r="JUJ217" s="221"/>
      <c r="JUK217" s="220"/>
      <c r="JUL217" s="219"/>
      <c r="JUM217" s="223"/>
      <c r="JUN217" s="219"/>
      <c r="JUO217" s="219"/>
      <c r="JUP217" s="222"/>
      <c r="JUQ217" s="221"/>
      <c r="JUR217" s="220"/>
      <c r="JUS217" s="219"/>
      <c r="JUT217" s="223"/>
      <c r="JUU217" s="219"/>
      <c r="JUV217" s="219"/>
      <c r="JUW217" s="222"/>
      <c r="JUX217" s="221"/>
      <c r="JUY217" s="220"/>
      <c r="JUZ217" s="219"/>
      <c r="JVA217" s="223"/>
      <c r="JVB217" s="219"/>
      <c r="JVC217" s="219"/>
      <c r="JVD217" s="222"/>
      <c r="JVE217" s="221"/>
      <c r="JVF217" s="220"/>
      <c r="JVG217" s="219"/>
      <c r="JVH217" s="223"/>
      <c r="JVI217" s="219"/>
      <c r="JVJ217" s="219"/>
      <c r="JVK217" s="222"/>
      <c r="JVL217" s="221"/>
      <c r="JVM217" s="220"/>
      <c r="JVN217" s="219"/>
      <c r="JVO217" s="223"/>
      <c r="JVP217" s="219"/>
      <c r="JVQ217" s="219"/>
      <c r="JVR217" s="222"/>
      <c r="JVS217" s="221"/>
      <c r="JVT217" s="220"/>
      <c r="JVU217" s="219"/>
      <c r="JVV217" s="223"/>
      <c r="JVW217" s="219"/>
      <c r="JVX217" s="219"/>
      <c r="JVY217" s="222"/>
      <c r="JVZ217" s="221"/>
      <c r="JWA217" s="220"/>
      <c r="JWB217" s="219"/>
      <c r="JWC217" s="223"/>
      <c r="JWD217" s="219"/>
      <c r="JWE217" s="219"/>
      <c r="JWF217" s="222"/>
      <c r="JWG217" s="221"/>
      <c r="JWH217" s="220"/>
      <c r="JWI217" s="219"/>
      <c r="JWJ217" s="223"/>
      <c r="JWK217" s="219"/>
      <c r="JWL217" s="219"/>
      <c r="JWM217" s="222"/>
      <c r="JWN217" s="221"/>
      <c r="JWO217" s="220"/>
      <c r="JWP217" s="219"/>
      <c r="JWQ217" s="223"/>
      <c r="JWR217" s="219"/>
      <c r="JWS217" s="219"/>
      <c r="JWT217" s="222"/>
      <c r="JWU217" s="221"/>
      <c r="JWV217" s="220"/>
      <c r="JWW217" s="219"/>
      <c r="JWX217" s="223"/>
      <c r="JWY217" s="219"/>
      <c r="JWZ217" s="219"/>
      <c r="JXA217" s="222"/>
      <c r="JXB217" s="221"/>
      <c r="JXC217" s="220"/>
      <c r="JXD217" s="219"/>
      <c r="JXE217" s="223"/>
      <c r="JXF217" s="219"/>
      <c r="JXG217" s="219"/>
      <c r="JXH217" s="222"/>
      <c r="JXI217" s="221"/>
      <c r="JXJ217" s="220"/>
      <c r="JXK217" s="219"/>
      <c r="JXL217" s="223"/>
      <c r="JXM217" s="219"/>
      <c r="JXN217" s="219"/>
      <c r="JXO217" s="222"/>
      <c r="JXP217" s="221"/>
      <c r="JXQ217" s="220"/>
      <c r="JXR217" s="219"/>
      <c r="JXS217" s="223"/>
      <c r="JXT217" s="219"/>
      <c r="JXU217" s="219"/>
      <c r="JXV217" s="222"/>
      <c r="JXW217" s="221"/>
      <c r="JXX217" s="220"/>
      <c r="JXY217" s="219"/>
      <c r="JXZ217" s="223"/>
      <c r="JYA217" s="219"/>
      <c r="JYB217" s="219"/>
      <c r="JYC217" s="222"/>
      <c r="JYD217" s="221"/>
      <c r="JYE217" s="220"/>
      <c r="JYF217" s="219"/>
      <c r="JYG217" s="223"/>
      <c r="JYH217" s="219"/>
      <c r="JYI217" s="219"/>
      <c r="JYJ217" s="222"/>
      <c r="JYK217" s="221"/>
      <c r="JYL217" s="220"/>
      <c r="JYM217" s="219"/>
      <c r="JYN217" s="223"/>
      <c r="JYO217" s="219"/>
      <c r="JYP217" s="219"/>
      <c r="JYQ217" s="222"/>
      <c r="JYR217" s="221"/>
      <c r="JYS217" s="220"/>
      <c r="JYT217" s="219"/>
      <c r="JYU217" s="223"/>
      <c r="JYV217" s="219"/>
      <c r="JYW217" s="219"/>
      <c r="JYX217" s="222"/>
      <c r="JYY217" s="221"/>
      <c r="JYZ217" s="220"/>
      <c r="JZA217" s="219"/>
      <c r="JZB217" s="223"/>
      <c r="JZC217" s="219"/>
      <c r="JZD217" s="219"/>
      <c r="JZE217" s="222"/>
      <c r="JZF217" s="221"/>
      <c r="JZG217" s="220"/>
      <c r="JZH217" s="219"/>
      <c r="JZI217" s="223"/>
      <c r="JZJ217" s="219"/>
      <c r="JZK217" s="219"/>
      <c r="JZL217" s="222"/>
      <c r="JZM217" s="221"/>
      <c r="JZN217" s="220"/>
      <c r="JZO217" s="219"/>
      <c r="JZP217" s="223"/>
      <c r="JZQ217" s="219"/>
      <c r="JZR217" s="219"/>
      <c r="JZS217" s="222"/>
      <c r="JZT217" s="221"/>
      <c r="JZU217" s="220"/>
      <c r="JZV217" s="219"/>
      <c r="JZW217" s="223"/>
      <c r="JZX217" s="219"/>
      <c r="JZY217" s="219"/>
      <c r="JZZ217" s="222"/>
      <c r="KAA217" s="221"/>
      <c r="KAB217" s="220"/>
      <c r="KAC217" s="219"/>
      <c r="KAD217" s="223"/>
      <c r="KAE217" s="219"/>
      <c r="KAF217" s="219"/>
      <c r="KAG217" s="222"/>
      <c r="KAH217" s="221"/>
      <c r="KAI217" s="220"/>
      <c r="KAJ217" s="219"/>
      <c r="KAK217" s="223"/>
      <c r="KAL217" s="219"/>
      <c r="KAM217" s="219"/>
      <c r="KAN217" s="222"/>
      <c r="KAO217" s="221"/>
      <c r="KAP217" s="220"/>
      <c r="KAQ217" s="219"/>
      <c r="KAR217" s="223"/>
      <c r="KAS217" s="219"/>
      <c r="KAT217" s="219"/>
      <c r="KAU217" s="222"/>
      <c r="KAV217" s="221"/>
      <c r="KAW217" s="220"/>
      <c r="KAX217" s="219"/>
      <c r="KAY217" s="223"/>
      <c r="KAZ217" s="219"/>
      <c r="KBA217" s="219"/>
      <c r="KBB217" s="222"/>
      <c r="KBC217" s="221"/>
      <c r="KBD217" s="220"/>
      <c r="KBE217" s="219"/>
      <c r="KBF217" s="223"/>
      <c r="KBG217" s="219"/>
      <c r="KBH217" s="219"/>
      <c r="KBI217" s="222"/>
      <c r="KBJ217" s="221"/>
      <c r="KBK217" s="220"/>
      <c r="KBL217" s="219"/>
      <c r="KBM217" s="223"/>
      <c r="KBN217" s="219"/>
      <c r="KBO217" s="219"/>
      <c r="KBP217" s="222"/>
      <c r="KBQ217" s="221"/>
      <c r="KBR217" s="220"/>
      <c r="KBS217" s="219"/>
      <c r="KBT217" s="223"/>
      <c r="KBU217" s="219"/>
      <c r="KBV217" s="219"/>
      <c r="KBW217" s="222"/>
      <c r="KBX217" s="221"/>
      <c r="KBY217" s="220"/>
      <c r="KBZ217" s="219"/>
      <c r="KCA217" s="223"/>
      <c r="KCB217" s="219"/>
      <c r="KCC217" s="219"/>
      <c r="KCD217" s="222"/>
      <c r="KCE217" s="221"/>
      <c r="KCF217" s="220"/>
      <c r="KCG217" s="219"/>
      <c r="KCH217" s="223"/>
      <c r="KCI217" s="219"/>
      <c r="KCJ217" s="219"/>
      <c r="KCK217" s="222"/>
      <c r="KCL217" s="221"/>
      <c r="KCM217" s="220"/>
      <c r="KCN217" s="219"/>
      <c r="KCO217" s="223"/>
      <c r="KCP217" s="219"/>
      <c r="KCQ217" s="219"/>
      <c r="KCR217" s="222"/>
      <c r="KCS217" s="221"/>
      <c r="KCT217" s="220"/>
      <c r="KCU217" s="219"/>
      <c r="KCV217" s="223"/>
      <c r="KCW217" s="219"/>
      <c r="KCX217" s="219"/>
      <c r="KCY217" s="222"/>
      <c r="KCZ217" s="221"/>
      <c r="KDA217" s="220"/>
      <c r="KDB217" s="219"/>
      <c r="KDC217" s="223"/>
      <c r="KDD217" s="219"/>
      <c r="KDE217" s="219"/>
      <c r="KDF217" s="222"/>
      <c r="KDG217" s="221"/>
      <c r="KDH217" s="220"/>
      <c r="KDI217" s="219"/>
      <c r="KDJ217" s="223"/>
      <c r="KDK217" s="219"/>
      <c r="KDL217" s="219"/>
      <c r="KDM217" s="222"/>
      <c r="KDN217" s="221"/>
      <c r="KDO217" s="220"/>
      <c r="KDP217" s="219"/>
      <c r="KDQ217" s="223"/>
      <c r="KDR217" s="219"/>
      <c r="KDS217" s="219"/>
      <c r="KDT217" s="222"/>
      <c r="KDU217" s="221"/>
      <c r="KDV217" s="220"/>
      <c r="KDW217" s="219"/>
      <c r="KDX217" s="223"/>
      <c r="KDY217" s="219"/>
      <c r="KDZ217" s="219"/>
      <c r="KEA217" s="222"/>
      <c r="KEB217" s="221"/>
      <c r="KEC217" s="220"/>
      <c r="KED217" s="219"/>
      <c r="KEE217" s="223"/>
      <c r="KEF217" s="219"/>
      <c r="KEG217" s="219"/>
      <c r="KEH217" s="222"/>
      <c r="KEI217" s="221"/>
      <c r="KEJ217" s="220"/>
      <c r="KEK217" s="219"/>
      <c r="KEL217" s="223"/>
      <c r="KEM217" s="219"/>
      <c r="KEN217" s="219"/>
      <c r="KEO217" s="222"/>
      <c r="KEP217" s="221"/>
      <c r="KEQ217" s="220"/>
      <c r="KER217" s="219"/>
      <c r="KES217" s="223"/>
      <c r="KET217" s="219"/>
      <c r="KEU217" s="219"/>
      <c r="KEV217" s="222"/>
      <c r="KEW217" s="221"/>
      <c r="KEX217" s="220"/>
      <c r="KEY217" s="219"/>
      <c r="KEZ217" s="223"/>
      <c r="KFA217" s="219"/>
      <c r="KFB217" s="219"/>
      <c r="KFC217" s="222"/>
      <c r="KFD217" s="221"/>
      <c r="KFE217" s="220"/>
      <c r="KFF217" s="219"/>
      <c r="KFG217" s="223"/>
      <c r="KFH217" s="219"/>
      <c r="KFI217" s="219"/>
      <c r="KFJ217" s="222"/>
      <c r="KFK217" s="221"/>
      <c r="KFL217" s="220"/>
      <c r="KFM217" s="219"/>
      <c r="KFN217" s="223"/>
      <c r="KFO217" s="219"/>
      <c r="KFP217" s="219"/>
      <c r="KFQ217" s="222"/>
      <c r="KFR217" s="221"/>
      <c r="KFS217" s="220"/>
      <c r="KFT217" s="219"/>
      <c r="KFU217" s="223"/>
      <c r="KFV217" s="219"/>
      <c r="KFW217" s="219"/>
      <c r="KFX217" s="222"/>
      <c r="KFY217" s="221"/>
      <c r="KFZ217" s="220"/>
      <c r="KGA217" s="219"/>
      <c r="KGB217" s="223"/>
      <c r="KGC217" s="219"/>
      <c r="KGD217" s="219"/>
      <c r="KGE217" s="222"/>
      <c r="KGF217" s="221"/>
      <c r="KGG217" s="220"/>
      <c r="KGH217" s="219"/>
      <c r="KGI217" s="223"/>
      <c r="KGJ217" s="219"/>
      <c r="KGK217" s="219"/>
      <c r="KGL217" s="222"/>
      <c r="KGM217" s="221"/>
      <c r="KGN217" s="220"/>
      <c r="KGO217" s="219"/>
      <c r="KGP217" s="223"/>
      <c r="KGQ217" s="219"/>
      <c r="KGR217" s="219"/>
      <c r="KGS217" s="222"/>
      <c r="KGT217" s="221"/>
      <c r="KGU217" s="220"/>
      <c r="KGV217" s="219"/>
      <c r="KGW217" s="223"/>
      <c r="KGX217" s="219"/>
      <c r="KGY217" s="219"/>
      <c r="KGZ217" s="222"/>
      <c r="KHA217" s="221"/>
      <c r="KHB217" s="220"/>
      <c r="KHC217" s="219"/>
      <c r="KHD217" s="223"/>
      <c r="KHE217" s="219"/>
      <c r="KHF217" s="219"/>
      <c r="KHG217" s="222"/>
      <c r="KHH217" s="221"/>
      <c r="KHI217" s="220"/>
      <c r="KHJ217" s="219"/>
      <c r="KHK217" s="223"/>
      <c r="KHL217" s="219"/>
      <c r="KHM217" s="219"/>
      <c r="KHN217" s="222"/>
      <c r="KHO217" s="221"/>
      <c r="KHP217" s="220"/>
      <c r="KHQ217" s="219"/>
      <c r="KHR217" s="223"/>
      <c r="KHS217" s="219"/>
      <c r="KHT217" s="219"/>
      <c r="KHU217" s="222"/>
      <c r="KHV217" s="221"/>
      <c r="KHW217" s="220"/>
      <c r="KHX217" s="219"/>
      <c r="KHY217" s="223"/>
      <c r="KHZ217" s="219"/>
      <c r="KIA217" s="219"/>
      <c r="KIB217" s="222"/>
      <c r="KIC217" s="221"/>
      <c r="KID217" s="220"/>
      <c r="KIE217" s="219"/>
      <c r="KIF217" s="223"/>
      <c r="KIG217" s="219"/>
      <c r="KIH217" s="219"/>
      <c r="KII217" s="222"/>
      <c r="KIJ217" s="221"/>
      <c r="KIK217" s="220"/>
      <c r="KIL217" s="219"/>
      <c r="KIM217" s="223"/>
      <c r="KIN217" s="219"/>
      <c r="KIO217" s="219"/>
      <c r="KIP217" s="222"/>
      <c r="KIQ217" s="221"/>
      <c r="KIR217" s="220"/>
      <c r="KIS217" s="219"/>
      <c r="KIT217" s="223"/>
      <c r="KIU217" s="219"/>
      <c r="KIV217" s="219"/>
      <c r="KIW217" s="222"/>
      <c r="KIX217" s="221"/>
      <c r="KIY217" s="220"/>
      <c r="KIZ217" s="219"/>
      <c r="KJA217" s="223"/>
      <c r="KJB217" s="219"/>
      <c r="KJC217" s="219"/>
      <c r="KJD217" s="222"/>
      <c r="KJE217" s="221"/>
      <c r="KJF217" s="220"/>
      <c r="KJG217" s="219"/>
      <c r="KJH217" s="223"/>
      <c r="KJI217" s="219"/>
      <c r="KJJ217" s="219"/>
      <c r="KJK217" s="222"/>
      <c r="KJL217" s="221"/>
      <c r="KJM217" s="220"/>
      <c r="KJN217" s="219"/>
      <c r="KJO217" s="223"/>
      <c r="KJP217" s="219"/>
      <c r="KJQ217" s="219"/>
      <c r="KJR217" s="222"/>
      <c r="KJS217" s="221"/>
      <c r="KJT217" s="220"/>
      <c r="KJU217" s="219"/>
      <c r="KJV217" s="223"/>
      <c r="KJW217" s="219"/>
      <c r="KJX217" s="219"/>
      <c r="KJY217" s="222"/>
      <c r="KJZ217" s="221"/>
      <c r="KKA217" s="220"/>
      <c r="KKB217" s="219"/>
      <c r="KKC217" s="223"/>
      <c r="KKD217" s="219"/>
      <c r="KKE217" s="219"/>
      <c r="KKF217" s="222"/>
      <c r="KKG217" s="221"/>
      <c r="KKH217" s="220"/>
      <c r="KKI217" s="219"/>
      <c r="KKJ217" s="223"/>
      <c r="KKK217" s="219"/>
      <c r="KKL217" s="219"/>
      <c r="KKM217" s="222"/>
      <c r="KKN217" s="221"/>
      <c r="KKO217" s="220"/>
      <c r="KKP217" s="219"/>
      <c r="KKQ217" s="223"/>
      <c r="KKR217" s="219"/>
      <c r="KKS217" s="219"/>
      <c r="KKT217" s="222"/>
      <c r="KKU217" s="221"/>
      <c r="KKV217" s="220"/>
      <c r="KKW217" s="219"/>
      <c r="KKX217" s="223"/>
      <c r="KKY217" s="219"/>
      <c r="KKZ217" s="219"/>
      <c r="KLA217" s="222"/>
      <c r="KLB217" s="221"/>
      <c r="KLC217" s="220"/>
      <c r="KLD217" s="219"/>
      <c r="KLE217" s="223"/>
      <c r="KLF217" s="219"/>
      <c r="KLG217" s="219"/>
      <c r="KLH217" s="222"/>
      <c r="KLI217" s="221"/>
      <c r="KLJ217" s="220"/>
      <c r="KLK217" s="219"/>
      <c r="KLL217" s="223"/>
      <c r="KLM217" s="219"/>
      <c r="KLN217" s="219"/>
      <c r="KLO217" s="222"/>
      <c r="KLP217" s="221"/>
      <c r="KLQ217" s="220"/>
      <c r="KLR217" s="219"/>
      <c r="KLS217" s="223"/>
      <c r="KLT217" s="219"/>
      <c r="KLU217" s="219"/>
      <c r="KLV217" s="222"/>
      <c r="KLW217" s="221"/>
      <c r="KLX217" s="220"/>
      <c r="KLY217" s="219"/>
      <c r="KLZ217" s="223"/>
      <c r="KMA217" s="219"/>
      <c r="KMB217" s="219"/>
      <c r="KMC217" s="222"/>
      <c r="KMD217" s="221"/>
      <c r="KME217" s="220"/>
      <c r="KMF217" s="219"/>
      <c r="KMG217" s="223"/>
      <c r="KMH217" s="219"/>
      <c r="KMI217" s="219"/>
      <c r="KMJ217" s="222"/>
      <c r="KMK217" s="221"/>
      <c r="KML217" s="220"/>
      <c r="KMM217" s="219"/>
      <c r="KMN217" s="223"/>
      <c r="KMO217" s="219"/>
      <c r="KMP217" s="219"/>
      <c r="KMQ217" s="222"/>
      <c r="KMR217" s="221"/>
      <c r="KMS217" s="220"/>
      <c r="KMT217" s="219"/>
      <c r="KMU217" s="223"/>
      <c r="KMV217" s="219"/>
      <c r="KMW217" s="219"/>
      <c r="KMX217" s="222"/>
      <c r="KMY217" s="221"/>
      <c r="KMZ217" s="220"/>
      <c r="KNA217" s="219"/>
      <c r="KNB217" s="223"/>
      <c r="KNC217" s="219"/>
      <c r="KND217" s="219"/>
      <c r="KNE217" s="222"/>
      <c r="KNF217" s="221"/>
      <c r="KNG217" s="220"/>
      <c r="KNH217" s="219"/>
      <c r="KNI217" s="223"/>
      <c r="KNJ217" s="219"/>
      <c r="KNK217" s="219"/>
      <c r="KNL217" s="222"/>
      <c r="KNM217" s="221"/>
      <c r="KNN217" s="220"/>
      <c r="KNO217" s="219"/>
      <c r="KNP217" s="223"/>
      <c r="KNQ217" s="219"/>
      <c r="KNR217" s="219"/>
      <c r="KNS217" s="222"/>
      <c r="KNT217" s="221"/>
      <c r="KNU217" s="220"/>
      <c r="KNV217" s="219"/>
      <c r="KNW217" s="223"/>
      <c r="KNX217" s="219"/>
      <c r="KNY217" s="219"/>
      <c r="KNZ217" s="222"/>
      <c r="KOA217" s="221"/>
      <c r="KOB217" s="220"/>
      <c r="KOC217" s="219"/>
      <c r="KOD217" s="223"/>
      <c r="KOE217" s="219"/>
      <c r="KOF217" s="219"/>
      <c r="KOG217" s="222"/>
      <c r="KOH217" s="221"/>
      <c r="KOI217" s="220"/>
      <c r="KOJ217" s="219"/>
      <c r="KOK217" s="223"/>
      <c r="KOL217" s="219"/>
      <c r="KOM217" s="219"/>
      <c r="KON217" s="222"/>
      <c r="KOO217" s="221"/>
      <c r="KOP217" s="220"/>
      <c r="KOQ217" s="219"/>
      <c r="KOR217" s="223"/>
      <c r="KOS217" s="219"/>
      <c r="KOT217" s="219"/>
      <c r="KOU217" s="222"/>
      <c r="KOV217" s="221"/>
      <c r="KOW217" s="220"/>
      <c r="KOX217" s="219"/>
      <c r="KOY217" s="223"/>
      <c r="KOZ217" s="219"/>
      <c r="KPA217" s="219"/>
      <c r="KPB217" s="222"/>
      <c r="KPC217" s="221"/>
      <c r="KPD217" s="220"/>
      <c r="KPE217" s="219"/>
      <c r="KPF217" s="223"/>
      <c r="KPG217" s="219"/>
      <c r="KPH217" s="219"/>
      <c r="KPI217" s="222"/>
      <c r="KPJ217" s="221"/>
      <c r="KPK217" s="220"/>
      <c r="KPL217" s="219"/>
      <c r="KPM217" s="223"/>
      <c r="KPN217" s="219"/>
      <c r="KPO217" s="219"/>
      <c r="KPP217" s="222"/>
      <c r="KPQ217" s="221"/>
      <c r="KPR217" s="220"/>
      <c r="KPS217" s="219"/>
      <c r="KPT217" s="223"/>
      <c r="KPU217" s="219"/>
      <c r="KPV217" s="219"/>
      <c r="KPW217" s="222"/>
      <c r="KPX217" s="221"/>
      <c r="KPY217" s="220"/>
      <c r="KPZ217" s="219"/>
      <c r="KQA217" s="223"/>
      <c r="KQB217" s="219"/>
      <c r="KQC217" s="219"/>
      <c r="KQD217" s="222"/>
      <c r="KQE217" s="221"/>
      <c r="KQF217" s="220"/>
      <c r="KQG217" s="219"/>
      <c r="KQH217" s="223"/>
      <c r="KQI217" s="219"/>
      <c r="KQJ217" s="219"/>
      <c r="KQK217" s="222"/>
      <c r="KQL217" s="221"/>
      <c r="KQM217" s="220"/>
      <c r="KQN217" s="219"/>
      <c r="KQO217" s="223"/>
      <c r="KQP217" s="219"/>
      <c r="KQQ217" s="219"/>
      <c r="KQR217" s="222"/>
      <c r="KQS217" s="221"/>
      <c r="KQT217" s="220"/>
      <c r="KQU217" s="219"/>
      <c r="KQV217" s="223"/>
      <c r="KQW217" s="219"/>
      <c r="KQX217" s="219"/>
      <c r="KQY217" s="222"/>
      <c r="KQZ217" s="221"/>
      <c r="KRA217" s="220"/>
      <c r="KRB217" s="219"/>
      <c r="KRC217" s="223"/>
      <c r="KRD217" s="219"/>
      <c r="KRE217" s="219"/>
      <c r="KRF217" s="222"/>
      <c r="KRG217" s="221"/>
      <c r="KRH217" s="220"/>
      <c r="KRI217" s="219"/>
      <c r="KRJ217" s="223"/>
      <c r="KRK217" s="219"/>
      <c r="KRL217" s="219"/>
      <c r="KRM217" s="222"/>
      <c r="KRN217" s="221"/>
      <c r="KRO217" s="220"/>
      <c r="KRP217" s="219"/>
      <c r="KRQ217" s="223"/>
      <c r="KRR217" s="219"/>
      <c r="KRS217" s="219"/>
      <c r="KRT217" s="222"/>
      <c r="KRU217" s="221"/>
      <c r="KRV217" s="220"/>
      <c r="KRW217" s="219"/>
      <c r="KRX217" s="223"/>
      <c r="KRY217" s="219"/>
      <c r="KRZ217" s="219"/>
      <c r="KSA217" s="222"/>
      <c r="KSB217" s="221"/>
      <c r="KSC217" s="220"/>
      <c r="KSD217" s="219"/>
      <c r="KSE217" s="223"/>
      <c r="KSF217" s="219"/>
      <c r="KSG217" s="219"/>
      <c r="KSH217" s="222"/>
      <c r="KSI217" s="221"/>
      <c r="KSJ217" s="220"/>
      <c r="KSK217" s="219"/>
      <c r="KSL217" s="223"/>
      <c r="KSM217" s="219"/>
      <c r="KSN217" s="219"/>
      <c r="KSO217" s="222"/>
      <c r="KSP217" s="221"/>
      <c r="KSQ217" s="220"/>
      <c r="KSR217" s="219"/>
      <c r="KSS217" s="223"/>
      <c r="KST217" s="219"/>
      <c r="KSU217" s="219"/>
      <c r="KSV217" s="222"/>
      <c r="KSW217" s="221"/>
      <c r="KSX217" s="220"/>
      <c r="KSY217" s="219"/>
      <c r="KSZ217" s="223"/>
      <c r="KTA217" s="219"/>
      <c r="KTB217" s="219"/>
      <c r="KTC217" s="222"/>
      <c r="KTD217" s="221"/>
      <c r="KTE217" s="220"/>
      <c r="KTF217" s="219"/>
      <c r="KTG217" s="223"/>
      <c r="KTH217" s="219"/>
      <c r="KTI217" s="219"/>
      <c r="KTJ217" s="222"/>
      <c r="KTK217" s="221"/>
      <c r="KTL217" s="220"/>
      <c r="KTM217" s="219"/>
      <c r="KTN217" s="223"/>
      <c r="KTO217" s="219"/>
      <c r="KTP217" s="219"/>
      <c r="KTQ217" s="222"/>
      <c r="KTR217" s="221"/>
      <c r="KTS217" s="220"/>
      <c r="KTT217" s="219"/>
      <c r="KTU217" s="223"/>
      <c r="KTV217" s="219"/>
      <c r="KTW217" s="219"/>
      <c r="KTX217" s="222"/>
      <c r="KTY217" s="221"/>
      <c r="KTZ217" s="220"/>
      <c r="KUA217" s="219"/>
      <c r="KUB217" s="223"/>
      <c r="KUC217" s="219"/>
      <c r="KUD217" s="219"/>
      <c r="KUE217" s="222"/>
      <c r="KUF217" s="221"/>
      <c r="KUG217" s="220"/>
      <c r="KUH217" s="219"/>
      <c r="KUI217" s="223"/>
      <c r="KUJ217" s="219"/>
      <c r="KUK217" s="219"/>
      <c r="KUL217" s="222"/>
      <c r="KUM217" s="221"/>
      <c r="KUN217" s="220"/>
      <c r="KUO217" s="219"/>
      <c r="KUP217" s="223"/>
      <c r="KUQ217" s="219"/>
      <c r="KUR217" s="219"/>
      <c r="KUS217" s="222"/>
      <c r="KUT217" s="221"/>
      <c r="KUU217" s="220"/>
      <c r="KUV217" s="219"/>
      <c r="KUW217" s="223"/>
      <c r="KUX217" s="219"/>
      <c r="KUY217" s="219"/>
      <c r="KUZ217" s="222"/>
      <c r="KVA217" s="221"/>
      <c r="KVB217" s="220"/>
      <c r="KVC217" s="219"/>
      <c r="KVD217" s="223"/>
      <c r="KVE217" s="219"/>
      <c r="KVF217" s="219"/>
      <c r="KVG217" s="222"/>
      <c r="KVH217" s="221"/>
      <c r="KVI217" s="220"/>
      <c r="KVJ217" s="219"/>
      <c r="KVK217" s="223"/>
      <c r="KVL217" s="219"/>
      <c r="KVM217" s="219"/>
      <c r="KVN217" s="222"/>
      <c r="KVO217" s="221"/>
      <c r="KVP217" s="220"/>
      <c r="KVQ217" s="219"/>
      <c r="KVR217" s="223"/>
      <c r="KVS217" s="219"/>
      <c r="KVT217" s="219"/>
      <c r="KVU217" s="222"/>
      <c r="KVV217" s="221"/>
      <c r="KVW217" s="220"/>
      <c r="KVX217" s="219"/>
      <c r="KVY217" s="223"/>
      <c r="KVZ217" s="219"/>
      <c r="KWA217" s="219"/>
      <c r="KWB217" s="222"/>
      <c r="KWC217" s="221"/>
      <c r="KWD217" s="220"/>
      <c r="KWE217" s="219"/>
      <c r="KWF217" s="223"/>
      <c r="KWG217" s="219"/>
      <c r="KWH217" s="219"/>
      <c r="KWI217" s="222"/>
      <c r="KWJ217" s="221"/>
      <c r="KWK217" s="220"/>
      <c r="KWL217" s="219"/>
      <c r="KWM217" s="223"/>
      <c r="KWN217" s="219"/>
      <c r="KWO217" s="219"/>
      <c r="KWP217" s="222"/>
      <c r="KWQ217" s="221"/>
      <c r="KWR217" s="220"/>
      <c r="KWS217" s="219"/>
      <c r="KWT217" s="223"/>
      <c r="KWU217" s="219"/>
      <c r="KWV217" s="219"/>
      <c r="KWW217" s="222"/>
      <c r="KWX217" s="221"/>
      <c r="KWY217" s="220"/>
      <c r="KWZ217" s="219"/>
      <c r="KXA217" s="223"/>
      <c r="KXB217" s="219"/>
      <c r="KXC217" s="219"/>
      <c r="KXD217" s="222"/>
      <c r="KXE217" s="221"/>
      <c r="KXF217" s="220"/>
      <c r="KXG217" s="219"/>
      <c r="KXH217" s="223"/>
      <c r="KXI217" s="219"/>
      <c r="KXJ217" s="219"/>
      <c r="KXK217" s="222"/>
      <c r="KXL217" s="221"/>
      <c r="KXM217" s="220"/>
      <c r="KXN217" s="219"/>
      <c r="KXO217" s="223"/>
      <c r="KXP217" s="219"/>
      <c r="KXQ217" s="219"/>
      <c r="KXR217" s="222"/>
      <c r="KXS217" s="221"/>
      <c r="KXT217" s="220"/>
      <c r="KXU217" s="219"/>
      <c r="KXV217" s="223"/>
      <c r="KXW217" s="219"/>
      <c r="KXX217" s="219"/>
      <c r="KXY217" s="222"/>
      <c r="KXZ217" s="221"/>
      <c r="KYA217" s="220"/>
      <c r="KYB217" s="219"/>
      <c r="KYC217" s="223"/>
      <c r="KYD217" s="219"/>
      <c r="KYE217" s="219"/>
      <c r="KYF217" s="222"/>
      <c r="KYG217" s="221"/>
      <c r="KYH217" s="220"/>
      <c r="KYI217" s="219"/>
      <c r="KYJ217" s="223"/>
      <c r="KYK217" s="219"/>
      <c r="KYL217" s="219"/>
      <c r="KYM217" s="222"/>
      <c r="KYN217" s="221"/>
      <c r="KYO217" s="220"/>
      <c r="KYP217" s="219"/>
      <c r="KYQ217" s="223"/>
      <c r="KYR217" s="219"/>
      <c r="KYS217" s="219"/>
      <c r="KYT217" s="222"/>
      <c r="KYU217" s="221"/>
      <c r="KYV217" s="220"/>
      <c r="KYW217" s="219"/>
      <c r="KYX217" s="223"/>
      <c r="KYY217" s="219"/>
      <c r="KYZ217" s="219"/>
      <c r="KZA217" s="222"/>
      <c r="KZB217" s="221"/>
      <c r="KZC217" s="220"/>
      <c r="KZD217" s="219"/>
      <c r="KZE217" s="223"/>
      <c r="KZF217" s="219"/>
      <c r="KZG217" s="219"/>
      <c r="KZH217" s="222"/>
      <c r="KZI217" s="221"/>
      <c r="KZJ217" s="220"/>
      <c r="KZK217" s="219"/>
      <c r="KZL217" s="223"/>
      <c r="KZM217" s="219"/>
      <c r="KZN217" s="219"/>
      <c r="KZO217" s="222"/>
      <c r="KZP217" s="221"/>
      <c r="KZQ217" s="220"/>
      <c r="KZR217" s="219"/>
      <c r="KZS217" s="223"/>
      <c r="KZT217" s="219"/>
      <c r="KZU217" s="219"/>
      <c r="KZV217" s="222"/>
      <c r="KZW217" s="221"/>
      <c r="KZX217" s="220"/>
      <c r="KZY217" s="219"/>
      <c r="KZZ217" s="223"/>
      <c r="LAA217" s="219"/>
      <c r="LAB217" s="219"/>
      <c r="LAC217" s="222"/>
      <c r="LAD217" s="221"/>
      <c r="LAE217" s="220"/>
      <c r="LAF217" s="219"/>
      <c r="LAG217" s="223"/>
      <c r="LAH217" s="219"/>
      <c r="LAI217" s="219"/>
      <c r="LAJ217" s="222"/>
      <c r="LAK217" s="221"/>
      <c r="LAL217" s="220"/>
      <c r="LAM217" s="219"/>
      <c r="LAN217" s="223"/>
      <c r="LAO217" s="219"/>
      <c r="LAP217" s="219"/>
      <c r="LAQ217" s="222"/>
      <c r="LAR217" s="221"/>
      <c r="LAS217" s="220"/>
      <c r="LAT217" s="219"/>
      <c r="LAU217" s="223"/>
      <c r="LAV217" s="219"/>
      <c r="LAW217" s="219"/>
      <c r="LAX217" s="222"/>
      <c r="LAY217" s="221"/>
      <c r="LAZ217" s="220"/>
      <c r="LBA217" s="219"/>
      <c r="LBB217" s="223"/>
      <c r="LBC217" s="219"/>
      <c r="LBD217" s="219"/>
      <c r="LBE217" s="222"/>
      <c r="LBF217" s="221"/>
      <c r="LBG217" s="220"/>
      <c r="LBH217" s="219"/>
      <c r="LBI217" s="223"/>
      <c r="LBJ217" s="219"/>
      <c r="LBK217" s="219"/>
      <c r="LBL217" s="222"/>
      <c r="LBM217" s="221"/>
      <c r="LBN217" s="220"/>
      <c r="LBO217" s="219"/>
      <c r="LBP217" s="223"/>
      <c r="LBQ217" s="219"/>
      <c r="LBR217" s="219"/>
      <c r="LBS217" s="222"/>
      <c r="LBT217" s="221"/>
      <c r="LBU217" s="220"/>
      <c r="LBV217" s="219"/>
      <c r="LBW217" s="223"/>
      <c r="LBX217" s="219"/>
      <c r="LBY217" s="219"/>
      <c r="LBZ217" s="222"/>
      <c r="LCA217" s="221"/>
      <c r="LCB217" s="220"/>
      <c r="LCC217" s="219"/>
      <c r="LCD217" s="223"/>
      <c r="LCE217" s="219"/>
      <c r="LCF217" s="219"/>
      <c r="LCG217" s="222"/>
      <c r="LCH217" s="221"/>
      <c r="LCI217" s="220"/>
      <c r="LCJ217" s="219"/>
      <c r="LCK217" s="223"/>
      <c r="LCL217" s="219"/>
      <c r="LCM217" s="219"/>
      <c r="LCN217" s="222"/>
      <c r="LCO217" s="221"/>
      <c r="LCP217" s="220"/>
      <c r="LCQ217" s="219"/>
      <c r="LCR217" s="223"/>
      <c r="LCS217" s="219"/>
      <c r="LCT217" s="219"/>
      <c r="LCU217" s="222"/>
      <c r="LCV217" s="221"/>
      <c r="LCW217" s="220"/>
      <c r="LCX217" s="219"/>
      <c r="LCY217" s="223"/>
      <c r="LCZ217" s="219"/>
      <c r="LDA217" s="219"/>
      <c r="LDB217" s="222"/>
      <c r="LDC217" s="221"/>
      <c r="LDD217" s="220"/>
      <c r="LDE217" s="219"/>
      <c r="LDF217" s="223"/>
      <c r="LDG217" s="219"/>
      <c r="LDH217" s="219"/>
      <c r="LDI217" s="222"/>
      <c r="LDJ217" s="221"/>
      <c r="LDK217" s="220"/>
      <c r="LDL217" s="219"/>
      <c r="LDM217" s="223"/>
      <c r="LDN217" s="219"/>
      <c r="LDO217" s="219"/>
      <c r="LDP217" s="222"/>
      <c r="LDQ217" s="221"/>
      <c r="LDR217" s="220"/>
      <c r="LDS217" s="219"/>
      <c r="LDT217" s="223"/>
      <c r="LDU217" s="219"/>
      <c r="LDV217" s="219"/>
      <c r="LDW217" s="222"/>
      <c r="LDX217" s="221"/>
      <c r="LDY217" s="220"/>
      <c r="LDZ217" s="219"/>
      <c r="LEA217" s="223"/>
      <c r="LEB217" s="219"/>
      <c r="LEC217" s="219"/>
      <c r="LED217" s="222"/>
      <c r="LEE217" s="221"/>
      <c r="LEF217" s="220"/>
      <c r="LEG217" s="219"/>
      <c r="LEH217" s="223"/>
      <c r="LEI217" s="219"/>
      <c r="LEJ217" s="219"/>
      <c r="LEK217" s="222"/>
      <c r="LEL217" s="221"/>
      <c r="LEM217" s="220"/>
      <c r="LEN217" s="219"/>
      <c r="LEO217" s="223"/>
      <c r="LEP217" s="219"/>
      <c r="LEQ217" s="219"/>
      <c r="LER217" s="222"/>
      <c r="LES217" s="221"/>
      <c r="LET217" s="220"/>
      <c r="LEU217" s="219"/>
      <c r="LEV217" s="223"/>
      <c r="LEW217" s="219"/>
      <c r="LEX217" s="219"/>
      <c r="LEY217" s="222"/>
      <c r="LEZ217" s="221"/>
      <c r="LFA217" s="220"/>
      <c r="LFB217" s="219"/>
      <c r="LFC217" s="223"/>
      <c r="LFD217" s="219"/>
      <c r="LFE217" s="219"/>
      <c r="LFF217" s="222"/>
      <c r="LFG217" s="221"/>
      <c r="LFH217" s="220"/>
      <c r="LFI217" s="219"/>
      <c r="LFJ217" s="223"/>
      <c r="LFK217" s="219"/>
      <c r="LFL217" s="219"/>
      <c r="LFM217" s="222"/>
      <c r="LFN217" s="221"/>
      <c r="LFO217" s="220"/>
      <c r="LFP217" s="219"/>
      <c r="LFQ217" s="223"/>
      <c r="LFR217" s="219"/>
      <c r="LFS217" s="219"/>
      <c r="LFT217" s="222"/>
      <c r="LFU217" s="221"/>
      <c r="LFV217" s="220"/>
      <c r="LFW217" s="219"/>
      <c r="LFX217" s="223"/>
      <c r="LFY217" s="219"/>
      <c r="LFZ217" s="219"/>
      <c r="LGA217" s="222"/>
      <c r="LGB217" s="221"/>
      <c r="LGC217" s="220"/>
      <c r="LGD217" s="219"/>
      <c r="LGE217" s="223"/>
      <c r="LGF217" s="219"/>
      <c r="LGG217" s="219"/>
      <c r="LGH217" s="222"/>
      <c r="LGI217" s="221"/>
      <c r="LGJ217" s="220"/>
      <c r="LGK217" s="219"/>
      <c r="LGL217" s="223"/>
      <c r="LGM217" s="219"/>
      <c r="LGN217" s="219"/>
      <c r="LGO217" s="222"/>
      <c r="LGP217" s="221"/>
      <c r="LGQ217" s="220"/>
      <c r="LGR217" s="219"/>
      <c r="LGS217" s="223"/>
      <c r="LGT217" s="219"/>
      <c r="LGU217" s="219"/>
      <c r="LGV217" s="222"/>
      <c r="LGW217" s="221"/>
      <c r="LGX217" s="220"/>
      <c r="LGY217" s="219"/>
      <c r="LGZ217" s="223"/>
      <c r="LHA217" s="219"/>
      <c r="LHB217" s="219"/>
      <c r="LHC217" s="222"/>
      <c r="LHD217" s="221"/>
      <c r="LHE217" s="220"/>
      <c r="LHF217" s="219"/>
      <c r="LHG217" s="223"/>
      <c r="LHH217" s="219"/>
      <c r="LHI217" s="219"/>
      <c r="LHJ217" s="222"/>
      <c r="LHK217" s="221"/>
      <c r="LHL217" s="220"/>
      <c r="LHM217" s="219"/>
      <c r="LHN217" s="223"/>
      <c r="LHO217" s="219"/>
      <c r="LHP217" s="219"/>
      <c r="LHQ217" s="222"/>
      <c r="LHR217" s="221"/>
      <c r="LHS217" s="220"/>
      <c r="LHT217" s="219"/>
      <c r="LHU217" s="223"/>
      <c r="LHV217" s="219"/>
      <c r="LHW217" s="219"/>
      <c r="LHX217" s="222"/>
      <c r="LHY217" s="221"/>
      <c r="LHZ217" s="220"/>
      <c r="LIA217" s="219"/>
      <c r="LIB217" s="223"/>
      <c r="LIC217" s="219"/>
      <c r="LID217" s="219"/>
      <c r="LIE217" s="222"/>
      <c r="LIF217" s="221"/>
      <c r="LIG217" s="220"/>
      <c r="LIH217" s="219"/>
      <c r="LII217" s="223"/>
      <c r="LIJ217" s="219"/>
      <c r="LIK217" s="219"/>
      <c r="LIL217" s="222"/>
      <c r="LIM217" s="221"/>
      <c r="LIN217" s="220"/>
      <c r="LIO217" s="219"/>
      <c r="LIP217" s="223"/>
      <c r="LIQ217" s="219"/>
      <c r="LIR217" s="219"/>
      <c r="LIS217" s="222"/>
      <c r="LIT217" s="221"/>
      <c r="LIU217" s="220"/>
      <c r="LIV217" s="219"/>
      <c r="LIW217" s="223"/>
      <c r="LIX217" s="219"/>
      <c r="LIY217" s="219"/>
      <c r="LIZ217" s="222"/>
      <c r="LJA217" s="221"/>
      <c r="LJB217" s="220"/>
      <c r="LJC217" s="219"/>
      <c r="LJD217" s="223"/>
      <c r="LJE217" s="219"/>
      <c r="LJF217" s="219"/>
      <c r="LJG217" s="222"/>
      <c r="LJH217" s="221"/>
      <c r="LJI217" s="220"/>
      <c r="LJJ217" s="219"/>
      <c r="LJK217" s="223"/>
      <c r="LJL217" s="219"/>
      <c r="LJM217" s="219"/>
      <c r="LJN217" s="222"/>
      <c r="LJO217" s="221"/>
      <c r="LJP217" s="220"/>
      <c r="LJQ217" s="219"/>
      <c r="LJR217" s="223"/>
      <c r="LJS217" s="219"/>
      <c r="LJT217" s="219"/>
      <c r="LJU217" s="222"/>
      <c r="LJV217" s="221"/>
      <c r="LJW217" s="220"/>
      <c r="LJX217" s="219"/>
      <c r="LJY217" s="223"/>
      <c r="LJZ217" s="219"/>
      <c r="LKA217" s="219"/>
      <c r="LKB217" s="222"/>
      <c r="LKC217" s="221"/>
      <c r="LKD217" s="220"/>
      <c r="LKE217" s="219"/>
      <c r="LKF217" s="223"/>
      <c r="LKG217" s="219"/>
      <c r="LKH217" s="219"/>
      <c r="LKI217" s="222"/>
      <c r="LKJ217" s="221"/>
      <c r="LKK217" s="220"/>
      <c r="LKL217" s="219"/>
      <c r="LKM217" s="223"/>
      <c r="LKN217" s="219"/>
      <c r="LKO217" s="219"/>
      <c r="LKP217" s="222"/>
      <c r="LKQ217" s="221"/>
      <c r="LKR217" s="220"/>
      <c r="LKS217" s="219"/>
      <c r="LKT217" s="223"/>
      <c r="LKU217" s="219"/>
      <c r="LKV217" s="219"/>
      <c r="LKW217" s="222"/>
      <c r="LKX217" s="221"/>
      <c r="LKY217" s="220"/>
      <c r="LKZ217" s="219"/>
      <c r="LLA217" s="223"/>
      <c r="LLB217" s="219"/>
      <c r="LLC217" s="219"/>
      <c r="LLD217" s="222"/>
      <c r="LLE217" s="221"/>
      <c r="LLF217" s="220"/>
      <c r="LLG217" s="219"/>
      <c r="LLH217" s="223"/>
      <c r="LLI217" s="219"/>
      <c r="LLJ217" s="219"/>
      <c r="LLK217" s="222"/>
      <c r="LLL217" s="221"/>
      <c r="LLM217" s="220"/>
      <c r="LLN217" s="219"/>
      <c r="LLO217" s="223"/>
      <c r="LLP217" s="219"/>
      <c r="LLQ217" s="219"/>
      <c r="LLR217" s="222"/>
      <c r="LLS217" s="221"/>
      <c r="LLT217" s="220"/>
      <c r="LLU217" s="219"/>
      <c r="LLV217" s="223"/>
      <c r="LLW217" s="219"/>
      <c r="LLX217" s="219"/>
      <c r="LLY217" s="222"/>
      <c r="LLZ217" s="221"/>
      <c r="LMA217" s="220"/>
      <c r="LMB217" s="219"/>
      <c r="LMC217" s="223"/>
      <c r="LMD217" s="219"/>
      <c r="LME217" s="219"/>
      <c r="LMF217" s="222"/>
      <c r="LMG217" s="221"/>
      <c r="LMH217" s="220"/>
      <c r="LMI217" s="219"/>
      <c r="LMJ217" s="223"/>
      <c r="LMK217" s="219"/>
      <c r="LML217" s="219"/>
      <c r="LMM217" s="222"/>
      <c r="LMN217" s="221"/>
      <c r="LMO217" s="220"/>
      <c r="LMP217" s="219"/>
      <c r="LMQ217" s="223"/>
      <c r="LMR217" s="219"/>
      <c r="LMS217" s="219"/>
      <c r="LMT217" s="222"/>
      <c r="LMU217" s="221"/>
      <c r="LMV217" s="220"/>
      <c r="LMW217" s="219"/>
      <c r="LMX217" s="223"/>
      <c r="LMY217" s="219"/>
      <c r="LMZ217" s="219"/>
      <c r="LNA217" s="222"/>
      <c r="LNB217" s="221"/>
      <c r="LNC217" s="220"/>
      <c r="LND217" s="219"/>
      <c r="LNE217" s="223"/>
      <c r="LNF217" s="219"/>
      <c r="LNG217" s="219"/>
      <c r="LNH217" s="222"/>
      <c r="LNI217" s="221"/>
      <c r="LNJ217" s="220"/>
      <c r="LNK217" s="219"/>
      <c r="LNL217" s="223"/>
      <c r="LNM217" s="219"/>
      <c r="LNN217" s="219"/>
      <c r="LNO217" s="222"/>
      <c r="LNP217" s="221"/>
      <c r="LNQ217" s="220"/>
      <c r="LNR217" s="219"/>
      <c r="LNS217" s="223"/>
      <c r="LNT217" s="219"/>
      <c r="LNU217" s="219"/>
      <c r="LNV217" s="222"/>
      <c r="LNW217" s="221"/>
      <c r="LNX217" s="220"/>
      <c r="LNY217" s="219"/>
      <c r="LNZ217" s="223"/>
      <c r="LOA217" s="219"/>
      <c r="LOB217" s="219"/>
      <c r="LOC217" s="222"/>
      <c r="LOD217" s="221"/>
      <c r="LOE217" s="220"/>
      <c r="LOF217" s="219"/>
      <c r="LOG217" s="223"/>
      <c r="LOH217" s="219"/>
      <c r="LOI217" s="219"/>
      <c r="LOJ217" s="222"/>
      <c r="LOK217" s="221"/>
      <c r="LOL217" s="220"/>
      <c r="LOM217" s="219"/>
      <c r="LON217" s="223"/>
      <c r="LOO217" s="219"/>
      <c r="LOP217" s="219"/>
      <c r="LOQ217" s="222"/>
      <c r="LOR217" s="221"/>
      <c r="LOS217" s="220"/>
      <c r="LOT217" s="219"/>
      <c r="LOU217" s="223"/>
      <c r="LOV217" s="219"/>
      <c r="LOW217" s="219"/>
      <c r="LOX217" s="222"/>
      <c r="LOY217" s="221"/>
      <c r="LOZ217" s="220"/>
      <c r="LPA217" s="219"/>
      <c r="LPB217" s="223"/>
      <c r="LPC217" s="219"/>
      <c r="LPD217" s="219"/>
      <c r="LPE217" s="222"/>
      <c r="LPF217" s="221"/>
      <c r="LPG217" s="220"/>
      <c r="LPH217" s="219"/>
      <c r="LPI217" s="223"/>
      <c r="LPJ217" s="219"/>
      <c r="LPK217" s="219"/>
      <c r="LPL217" s="222"/>
      <c r="LPM217" s="221"/>
      <c r="LPN217" s="220"/>
      <c r="LPO217" s="219"/>
      <c r="LPP217" s="223"/>
      <c r="LPQ217" s="219"/>
      <c r="LPR217" s="219"/>
      <c r="LPS217" s="222"/>
      <c r="LPT217" s="221"/>
      <c r="LPU217" s="220"/>
      <c r="LPV217" s="219"/>
      <c r="LPW217" s="223"/>
      <c r="LPX217" s="219"/>
      <c r="LPY217" s="219"/>
      <c r="LPZ217" s="222"/>
      <c r="LQA217" s="221"/>
      <c r="LQB217" s="220"/>
      <c r="LQC217" s="219"/>
      <c r="LQD217" s="223"/>
      <c r="LQE217" s="219"/>
      <c r="LQF217" s="219"/>
      <c r="LQG217" s="222"/>
      <c r="LQH217" s="221"/>
      <c r="LQI217" s="220"/>
      <c r="LQJ217" s="219"/>
      <c r="LQK217" s="223"/>
      <c r="LQL217" s="219"/>
      <c r="LQM217" s="219"/>
      <c r="LQN217" s="222"/>
      <c r="LQO217" s="221"/>
      <c r="LQP217" s="220"/>
      <c r="LQQ217" s="219"/>
      <c r="LQR217" s="223"/>
      <c r="LQS217" s="219"/>
      <c r="LQT217" s="219"/>
      <c r="LQU217" s="222"/>
      <c r="LQV217" s="221"/>
      <c r="LQW217" s="220"/>
      <c r="LQX217" s="219"/>
      <c r="LQY217" s="223"/>
      <c r="LQZ217" s="219"/>
      <c r="LRA217" s="219"/>
      <c r="LRB217" s="222"/>
      <c r="LRC217" s="221"/>
      <c r="LRD217" s="220"/>
      <c r="LRE217" s="219"/>
      <c r="LRF217" s="223"/>
      <c r="LRG217" s="219"/>
      <c r="LRH217" s="219"/>
      <c r="LRI217" s="222"/>
      <c r="LRJ217" s="221"/>
      <c r="LRK217" s="220"/>
      <c r="LRL217" s="219"/>
      <c r="LRM217" s="223"/>
      <c r="LRN217" s="219"/>
      <c r="LRO217" s="219"/>
      <c r="LRP217" s="222"/>
      <c r="LRQ217" s="221"/>
      <c r="LRR217" s="220"/>
      <c r="LRS217" s="219"/>
      <c r="LRT217" s="223"/>
      <c r="LRU217" s="219"/>
      <c r="LRV217" s="219"/>
      <c r="LRW217" s="222"/>
      <c r="LRX217" s="221"/>
      <c r="LRY217" s="220"/>
      <c r="LRZ217" s="219"/>
      <c r="LSA217" s="223"/>
      <c r="LSB217" s="219"/>
      <c r="LSC217" s="219"/>
      <c r="LSD217" s="222"/>
      <c r="LSE217" s="221"/>
      <c r="LSF217" s="220"/>
      <c r="LSG217" s="219"/>
      <c r="LSH217" s="223"/>
      <c r="LSI217" s="219"/>
      <c r="LSJ217" s="219"/>
      <c r="LSK217" s="222"/>
      <c r="LSL217" s="221"/>
      <c r="LSM217" s="220"/>
      <c r="LSN217" s="219"/>
      <c r="LSO217" s="223"/>
      <c r="LSP217" s="219"/>
      <c r="LSQ217" s="219"/>
      <c r="LSR217" s="222"/>
      <c r="LSS217" s="221"/>
      <c r="LST217" s="220"/>
      <c r="LSU217" s="219"/>
      <c r="LSV217" s="223"/>
      <c r="LSW217" s="219"/>
      <c r="LSX217" s="219"/>
      <c r="LSY217" s="222"/>
      <c r="LSZ217" s="221"/>
      <c r="LTA217" s="220"/>
      <c r="LTB217" s="219"/>
      <c r="LTC217" s="223"/>
      <c r="LTD217" s="219"/>
      <c r="LTE217" s="219"/>
      <c r="LTF217" s="222"/>
      <c r="LTG217" s="221"/>
      <c r="LTH217" s="220"/>
      <c r="LTI217" s="219"/>
      <c r="LTJ217" s="223"/>
      <c r="LTK217" s="219"/>
      <c r="LTL217" s="219"/>
      <c r="LTM217" s="222"/>
      <c r="LTN217" s="221"/>
      <c r="LTO217" s="220"/>
      <c r="LTP217" s="219"/>
      <c r="LTQ217" s="223"/>
      <c r="LTR217" s="219"/>
      <c r="LTS217" s="219"/>
      <c r="LTT217" s="222"/>
      <c r="LTU217" s="221"/>
      <c r="LTV217" s="220"/>
      <c r="LTW217" s="219"/>
      <c r="LTX217" s="223"/>
      <c r="LTY217" s="219"/>
      <c r="LTZ217" s="219"/>
      <c r="LUA217" s="222"/>
      <c r="LUB217" s="221"/>
      <c r="LUC217" s="220"/>
      <c r="LUD217" s="219"/>
      <c r="LUE217" s="223"/>
      <c r="LUF217" s="219"/>
      <c r="LUG217" s="219"/>
      <c r="LUH217" s="222"/>
      <c r="LUI217" s="221"/>
      <c r="LUJ217" s="220"/>
      <c r="LUK217" s="219"/>
      <c r="LUL217" s="223"/>
      <c r="LUM217" s="219"/>
      <c r="LUN217" s="219"/>
      <c r="LUO217" s="222"/>
      <c r="LUP217" s="221"/>
      <c r="LUQ217" s="220"/>
      <c r="LUR217" s="219"/>
      <c r="LUS217" s="223"/>
      <c r="LUT217" s="219"/>
      <c r="LUU217" s="219"/>
      <c r="LUV217" s="222"/>
      <c r="LUW217" s="221"/>
      <c r="LUX217" s="220"/>
      <c r="LUY217" s="219"/>
      <c r="LUZ217" s="223"/>
      <c r="LVA217" s="219"/>
      <c r="LVB217" s="219"/>
      <c r="LVC217" s="222"/>
      <c r="LVD217" s="221"/>
      <c r="LVE217" s="220"/>
      <c r="LVF217" s="219"/>
      <c r="LVG217" s="223"/>
      <c r="LVH217" s="219"/>
      <c r="LVI217" s="219"/>
      <c r="LVJ217" s="222"/>
      <c r="LVK217" s="221"/>
      <c r="LVL217" s="220"/>
      <c r="LVM217" s="219"/>
      <c r="LVN217" s="223"/>
      <c r="LVO217" s="219"/>
      <c r="LVP217" s="219"/>
      <c r="LVQ217" s="222"/>
      <c r="LVR217" s="221"/>
      <c r="LVS217" s="220"/>
      <c r="LVT217" s="219"/>
      <c r="LVU217" s="223"/>
      <c r="LVV217" s="219"/>
      <c r="LVW217" s="219"/>
      <c r="LVX217" s="222"/>
      <c r="LVY217" s="221"/>
      <c r="LVZ217" s="220"/>
      <c r="LWA217" s="219"/>
      <c r="LWB217" s="223"/>
      <c r="LWC217" s="219"/>
      <c r="LWD217" s="219"/>
      <c r="LWE217" s="222"/>
      <c r="LWF217" s="221"/>
      <c r="LWG217" s="220"/>
      <c r="LWH217" s="219"/>
      <c r="LWI217" s="223"/>
      <c r="LWJ217" s="219"/>
      <c r="LWK217" s="219"/>
      <c r="LWL217" s="222"/>
      <c r="LWM217" s="221"/>
      <c r="LWN217" s="220"/>
      <c r="LWO217" s="219"/>
      <c r="LWP217" s="223"/>
      <c r="LWQ217" s="219"/>
      <c r="LWR217" s="219"/>
      <c r="LWS217" s="222"/>
      <c r="LWT217" s="221"/>
      <c r="LWU217" s="220"/>
      <c r="LWV217" s="219"/>
      <c r="LWW217" s="223"/>
      <c r="LWX217" s="219"/>
      <c r="LWY217" s="219"/>
      <c r="LWZ217" s="222"/>
      <c r="LXA217" s="221"/>
      <c r="LXB217" s="220"/>
      <c r="LXC217" s="219"/>
      <c r="LXD217" s="223"/>
      <c r="LXE217" s="219"/>
      <c r="LXF217" s="219"/>
      <c r="LXG217" s="222"/>
      <c r="LXH217" s="221"/>
      <c r="LXI217" s="220"/>
      <c r="LXJ217" s="219"/>
      <c r="LXK217" s="223"/>
      <c r="LXL217" s="219"/>
      <c r="LXM217" s="219"/>
      <c r="LXN217" s="222"/>
      <c r="LXO217" s="221"/>
      <c r="LXP217" s="220"/>
      <c r="LXQ217" s="219"/>
      <c r="LXR217" s="223"/>
      <c r="LXS217" s="219"/>
      <c r="LXT217" s="219"/>
      <c r="LXU217" s="222"/>
      <c r="LXV217" s="221"/>
      <c r="LXW217" s="220"/>
      <c r="LXX217" s="219"/>
      <c r="LXY217" s="223"/>
      <c r="LXZ217" s="219"/>
      <c r="LYA217" s="219"/>
      <c r="LYB217" s="222"/>
      <c r="LYC217" s="221"/>
      <c r="LYD217" s="220"/>
      <c r="LYE217" s="219"/>
      <c r="LYF217" s="223"/>
      <c r="LYG217" s="219"/>
      <c r="LYH217" s="219"/>
      <c r="LYI217" s="222"/>
      <c r="LYJ217" s="221"/>
      <c r="LYK217" s="220"/>
      <c r="LYL217" s="219"/>
      <c r="LYM217" s="223"/>
      <c r="LYN217" s="219"/>
      <c r="LYO217" s="219"/>
      <c r="LYP217" s="222"/>
      <c r="LYQ217" s="221"/>
      <c r="LYR217" s="220"/>
      <c r="LYS217" s="219"/>
      <c r="LYT217" s="223"/>
      <c r="LYU217" s="219"/>
      <c r="LYV217" s="219"/>
      <c r="LYW217" s="222"/>
      <c r="LYX217" s="221"/>
      <c r="LYY217" s="220"/>
      <c r="LYZ217" s="219"/>
      <c r="LZA217" s="223"/>
      <c r="LZB217" s="219"/>
      <c r="LZC217" s="219"/>
      <c r="LZD217" s="222"/>
      <c r="LZE217" s="221"/>
      <c r="LZF217" s="220"/>
      <c r="LZG217" s="219"/>
      <c r="LZH217" s="223"/>
      <c r="LZI217" s="219"/>
      <c r="LZJ217" s="219"/>
      <c r="LZK217" s="222"/>
      <c r="LZL217" s="221"/>
      <c r="LZM217" s="220"/>
      <c r="LZN217" s="219"/>
      <c r="LZO217" s="223"/>
      <c r="LZP217" s="219"/>
      <c r="LZQ217" s="219"/>
      <c r="LZR217" s="222"/>
      <c r="LZS217" s="221"/>
      <c r="LZT217" s="220"/>
      <c r="LZU217" s="219"/>
      <c r="LZV217" s="223"/>
      <c r="LZW217" s="219"/>
      <c r="LZX217" s="219"/>
      <c r="LZY217" s="222"/>
      <c r="LZZ217" s="221"/>
      <c r="MAA217" s="220"/>
      <c r="MAB217" s="219"/>
      <c r="MAC217" s="223"/>
      <c r="MAD217" s="219"/>
      <c r="MAE217" s="219"/>
      <c r="MAF217" s="222"/>
      <c r="MAG217" s="221"/>
      <c r="MAH217" s="220"/>
      <c r="MAI217" s="219"/>
      <c r="MAJ217" s="223"/>
      <c r="MAK217" s="219"/>
      <c r="MAL217" s="219"/>
      <c r="MAM217" s="222"/>
      <c r="MAN217" s="221"/>
      <c r="MAO217" s="220"/>
      <c r="MAP217" s="219"/>
      <c r="MAQ217" s="223"/>
      <c r="MAR217" s="219"/>
      <c r="MAS217" s="219"/>
      <c r="MAT217" s="222"/>
      <c r="MAU217" s="221"/>
      <c r="MAV217" s="220"/>
      <c r="MAW217" s="219"/>
      <c r="MAX217" s="223"/>
      <c r="MAY217" s="219"/>
      <c r="MAZ217" s="219"/>
      <c r="MBA217" s="222"/>
      <c r="MBB217" s="221"/>
      <c r="MBC217" s="220"/>
      <c r="MBD217" s="219"/>
      <c r="MBE217" s="223"/>
      <c r="MBF217" s="219"/>
      <c r="MBG217" s="219"/>
      <c r="MBH217" s="222"/>
      <c r="MBI217" s="221"/>
      <c r="MBJ217" s="220"/>
      <c r="MBK217" s="219"/>
      <c r="MBL217" s="223"/>
      <c r="MBM217" s="219"/>
      <c r="MBN217" s="219"/>
      <c r="MBO217" s="222"/>
      <c r="MBP217" s="221"/>
      <c r="MBQ217" s="220"/>
      <c r="MBR217" s="219"/>
      <c r="MBS217" s="223"/>
      <c r="MBT217" s="219"/>
      <c r="MBU217" s="219"/>
      <c r="MBV217" s="222"/>
      <c r="MBW217" s="221"/>
      <c r="MBX217" s="220"/>
      <c r="MBY217" s="219"/>
      <c r="MBZ217" s="223"/>
      <c r="MCA217" s="219"/>
      <c r="MCB217" s="219"/>
      <c r="MCC217" s="222"/>
      <c r="MCD217" s="221"/>
      <c r="MCE217" s="220"/>
      <c r="MCF217" s="219"/>
      <c r="MCG217" s="223"/>
      <c r="MCH217" s="219"/>
      <c r="MCI217" s="219"/>
      <c r="MCJ217" s="222"/>
      <c r="MCK217" s="221"/>
      <c r="MCL217" s="220"/>
      <c r="MCM217" s="219"/>
      <c r="MCN217" s="223"/>
      <c r="MCO217" s="219"/>
      <c r="MCP217" s="219"/>
      <c r="MCQ217" s="222"/>
      <c r="MCR217" s="221"/>
      <c r="MCS217" s="220"/>
      <c r="MCT217" s="219"/>
      <c r="MCU217" s="223"/>
      <c r="MCV217" s="219"/>
      <c r="MCW217" s="219"/>
      <c r="MCX217" s="222"/>
      <c r="MCY217" s="221"/>
      <c r="MCZ217" s="220"/>
      <c r="MDA217" s="219"/>
      <c r="MDB217" s="223"/>
      <c r="MDC217" s="219"/>
      <c r="MDD217" s="219"/>
      <c r="MDE217" s="222"/>
      <c r="MDF217" s="221"/>
      <c r="MDG217" s="220"/>
      <c r="MDH217" s="219"/>
      <c r="MDI217" s="223"/>
      <c r="MDJ217" s="219"/>
      <c r="MDK217" s="219"/>
      <c r="MDL217" s="222"/>
      <c r="MDM217" s="221"/>
      <c r="MDN217" s="220"/>
      <c r="MDO217" s="219"/>
      <c r="MDP217" s="223"/>
      <c r="MDQ217" s="219"/>
      <c r="MDR217" s="219"/>
      <c r="MDS217" s="222"/>
      <c r="MDT217" s="221"/>
      <c r="MDU217" s="220"/>
      <c r="MDV217" s="219"/>
      <c r="MDW217" s="223"/>
      <c r="MDX217" s="219"/>
      <c r="MDY217" s="219"/>
      <c r="MDZ217" s="222"/>
      <c r="MEA217" s="221"/>
      <c r="MEB217" s="220"/>
      <c r="MEC217" s="219"/>
      <c r="MED217" s="223"/>
      <c r="MEE217" s="219"/>
      <c r="MEF217" s="219"/>
      <c r="MEG217" s="222"/>
      <c r="MEH217" s="221"/>
      <c r="MEI217" s="220"/>
      <c r="MEJ217" s="219"/>
      <c r="MEK217" s="223"/>
      <c r="MEL217" s="219"/>
      <c r="MEM217" s="219"/>
      <c r="MEN217" s="222"/>
      <c r="MEO217" s="221"/>
      <c r="MEP217" s="220"/>
      <c r="MEQ217" s="219"/>
      <c r="MER217" s="223"/>
      <c r="MES217" s="219"/>
      <c r="MET217" s="219"/>
      <c r="MEU217" s="222"/>
      <c r="MEV217" s="221"/>
      <c r="MEW217" s="220"/>
      <c r="MEX217" s="219"/>
      <c r="MEY217" s="223"/>
      <c r="MEZ217" s="219"/>
      <c r="MFA217" s="219"/>
      <c r="MFB217" s="222"/>
      <c r="MFC217" s="221"/>
      <c r="MFD217" s="220"/>
      <c r="MFE217" s="219"/>
      <c r="MFF217" s="223"/>
      <c r="MFG217" s="219"/>
      <c r="MFH217" s="219"/>
      <c r="MFI217" s="222"/>
      <c r="MFJ217" s="221"/>
      <c r="MFK217" s="220"/>
      <c r="MFL217" s="219"/>
      <c r="MFM217" s="223"/>
      <c r="MFN217" s="219"/>
      <c r="MFO217" s="219"/>
      <c r="MFP217" s="222"/>
      <c r="MFQ217" s="221"/>
      <c r="MFR217" s="220"/>
      <c r="MFS217" s="219"/>
      <c r="MFT217" s="223"/>
      <c r="MFU217" s="219"/>
      <c r="MFV217" s="219"/>
      <c r="MFW217" s="222"/>
      <c r="MFX217" s="221"/>
      <c r="MFY217" s="220"/>
      <c r="MFZ217" s="219"/>
      <c r="MGA217" s="223"/>
      <c r="MGB217" s="219"/>
      <c r="MGC217" s="219"/>
      <c r="MGD217" s="222"/>
      <c r="MGE217" s="221"/>
      <c r="MGF217" s="220"/>
      <c r="MGG217" s="219"/>
      <c r="MGH217" s="223"/>
      <c r="MGI217" s="219"/>
      <c r="MGJ217" s="219"/>
      <c r="MGK217" s="222"/>
      <c r="MGL217" s="221"/>
      <c r="MGM217" s="220"/>
      <c r="MGN217" s="219"/>
      <c r="MGO217" s="223"/>
      <c r="MGP217" s="219"/>
      <c r="MGQ217" s="219"/>
      <c r="MGR217" s="222"/>
      <c r="MGS217" s="221"/>
      <c r="MGT217" s="220"/>
      <c r="MGU217" s="219"/>
      <c r="MGV217" s="223"/>
      <c r="MGW217" s="219"/>
      <c r="MGX217" s="219"/>
      <c r="MGY217" s="222"/>
      <c r="MGZ217" s="221"/>
      <c r="MHA217" s="220"/>
      <c r="MHB217" s="219"/>
      <c r="MHC217" s="223"/>
      <c r="MHD217" s="219"/>
      <c r="MHE217" s="219"/>
      <c r="MHF217" s="222"/>
      <c r="MHG217" s="221"/>
      <c r="MHH217" s="220"/>
      <c r="MHI217" s="219"/>
      <c r="MHJ217" s="223"/>
      <c r="MHK217" s="219"/>
      <c r="MHL217" s="219"/>
      <c r="MHM217" s="222"/>
      <c r="MHN217" s="221"/>
      <c r="MHO217" s="220"/>
      <c r="MHP217" s="219"/>
      <c r="MHQ217" s="223"/>
      <c r="MHR217" s="219"/>
      <c r="MHS217" s="219"/>
      <c r="MHT217" s="222"/>
      <c r="MHU217" s="221"/>
      <c r="MHV217" s="220"/>
      <c r="MHW217" s="219"/>
      <c r="MHX217" s="223"/>
      <c r="MHY217" s="219"/>
      <c r="MHZ217" s="219"/>
      <c r="MIA217" s="222"/>
      <c r="MIB217" s="221"/>
      <c r="MIC217" s="220"/>
      <c r="MID217" s="219"/>
      <c r="MIE217" s="223"/>
      <c r="MIF217" s="219"/>
      <c r="MIG217" s="219"/>
      <c r="MIH217" s="222"/>
      <c r="MII217" s="221"/>
      <c r="MIJ217" s="220"/>
      <c r="MIK217" s="219"/>
      <c r="MIL217" s="223"/>
      <c r="MIM217" s="219"/>
      <c r="MIN217" s="219"/>
      <c r="MIO217" s="222"/>
      <c r="MIP217" s="221"/>
      <c r="MIQ217" s="220"/>
      <c r="MIR217" s="219"/>
      <c r="MIS217" s="223"/>
      <c r="MIT217" s="219"/>
      <c r="MIU217" s="219"/>
      <c r="MIV217" s="222"/>
      <c r="MIW217" s="221"/>
      <c r="MIX217" s="220"/>
      <c r="MIY217" s="219"/>
      <c r="MIZ217" s="223"/>
      <c r="MJA217" s="219"/>
      <c r="MJB217" s="219"/>
      <c r="MJC217" s="222"/>
      <c r="MJD217" s="221"/>
      <c r="MJE217" s="220"/>
      <c r="MJF217" s="219"/>
      <c r="MJG217" s="223"/>
      <c r="MJH217" s="219"/>
      <c r="MJI217" s="219"/>
      <c r="MJJ217" s="222"/>
      <c r="MJK217" s="221"/>
      <c r="MJL217" s="220"/>
      <c r="MJM217" s="219"/>
      <c r="MJN217" s="223"/>
      <c r="MJO217" s="219"/>
      <c r="MJP217" s="219"/>
      <c r="MJQ217" s="222"/>
      <c r="MJR217" s="221"/>
      <c r="MJS217" s="220"/>
      <c r="MJT217" s="219"/>
      <c r="MJU217" s="223"/>
      <c r="MJV217" s="219"/>
      <c r="MJW217" s="219"/>
      <c r="MJX217" s="222"/>
      <c r="MJY217" s="221"/>
      <c r="MJZ217" s="220"/>
      <c r="MKA217" s="219"/>
      <c r="MKB217" s="223"/>
      <c r="MKC217" s="219"/>
      <c r="MKD217" s="219"/>
      <c r="MKE217" s="222"/>
      <c r="MKF217" s="221"/>
      <c r="MKG217" s="220"/>
      <c r="MKH217" s="219"/>
      <c r="MKI217" s="223"/>
      <c r="MKJ217" s="219"/>
      <c r="MKK217" s="219"/>
      <c r="MKL217" s="222"/>
      <c r="MKM217" s="221"/>
      <c r="MKN217" s="220"/>
      <c r="MKO217" s="219"/>
      <c r="MKP217" s="223"/>
      <c r="MKQ217" s="219"/>
      <c r="MKR217" s="219"/>
      <c r="MKS217" s="222"/>
      <c r="MKT217" s="221"/>
      <c r="MKU217" s="220"/>
      <c r="MKV217" s="219"/>
      <c r="MKW217" s="223"/>
      <c r="MKX217" s="219"/>
      <c r="MKY217" s="219"/>
      <c r="MKZ217" s="222"/>
      <c r="MLA217" s="221"/>
      <c r="MLB217" s="220"/>
      <c r="MLC217" s="219"/>
      <c r="MLD217" s="223"/>
      <c r="MLE217" s="219"/>
      <c r="MLF217" s="219"/>
      <c r="MLG217" s="222"/>
      <c r="MLH217" s="221"/>
      <c r="MLI217" s="220"/>
      <c r="MLJ217" s="219"/>
      <c r="MLK217" s="223"/>
      <c r="MLL217" s="219"/>
      <c r="MLM217" s="219"/>
      <c r="MLN217" s="222"/>
      <c r="MLO217" s="221"/>
      <c r="MLP217" s="220"/>
      <c r="MLQ217" s="219"/>
      <c r="MLR217" s="223"/>
      <c r="MLS217" s="219"/>
      <c r="MLT217" s="219"/>
      <c r="MLU217" s="222"/>
      <c r="MLV217" s="221"/>
      <c r="MLW217" s="220"/>
      <c r="MLX217" s="219"/>
      <c r="MLY217" s="223"/>
      <c r="MLZ217" s="219"/>
      <c r="MMA217" s="219"/>
      <c r="MMB217" s="222"/>
      <c r="MMC217" s="221"/>
      <c r="MMD217" s="220"/>
      <c r="MME217" s="219"/>
      <c r="MMF217" s="223"/>
      <c r="MMG217" s="219"/>
      <c r="MMH217" s="219"/>
      <c r="MMI217" s="222"/>
      <c r="MMJ217" s="221"/>
      <c r="MMK217" s="220"/>
      <c r="MML217" s="219"/>
      <c r="MMM217" s="223"/>
      <c r="MMN217" s="219"/>
      <c r="MMO217" s="219"/>
      <c r="MMP217" s="222"/>
      <c r="MMQ217" s="221"/>
      <c r="MMR217" s="220"/>
      <c r="MMS217" s="219"/>
      <c r="MMT217" s="223"/>
      <c r="MMU217" s="219"/>
      <c r="MMV217" s="219"/>
      <c r="MMW217" s="222"/>
      <c r="MMX217" s="221"/>
      <c r="MMY217" s="220"/>
      <c r="MMZ217" s="219"/>
      <c r="MNA217" s="223"/>
      <c r="MNB217" s="219"/>
      <c r="MNC217" s="219"/>
      <c r="MND217" s="222"/>
      <c r="MNE217" s="221"/>
      <c r="MNF217" s="220"/>
      <c r="MNG217" s="219"/>
      <c r="MNH217" s="223"/>
      <c r="MNI217" s="219"/>
      <c r="MNJ217" s="219"/>
      <c r="MNK217" s="222"/>
      <c r="MNL217" s="221"/>
      <c r="MNM217" s="220"/>
      <c r="MNN217" s="219"/>
      <c r="MNO217" s="223"/>
      <c r="MNP217" s="219"/>
      <c r="MNQ217" s="219"/>
      <c r="MNR217" s="222"/>
      <c r="MNS217" s="221"/>
      <c r="MNT217" s="220"/>
      <c r="MNU217" s="219"/>
      <c r="MNV217" s="223"/>
      <c r="MNW217" s="219"/>
      <c r="MNX217" s="219"/>
      <c r="MNY217" s="222"/>
      <c r="MNZ217" s="221"/>
      <c r="MOA217" s="220"/>
      <c r="MOB217" s="219"/>
      <c r="MOC217" s="223"/>
      <c r="MOD217" s="219"/>
      <c r="MOE217" s="219"/>
      <c r="MOF217" s="222"/>
      <c r="MOG217" s="221"/>
      <c r="MOH217" s="220"/>
      <c r="MOI217" s="219"/>
      <c r="MOJ217" s="223"/>
      <c r="MOK217" s="219"/>
      <c r="MOL217" s="219"/>
      <c r="MOM217" s="222"/>
      <c r="MON217" s="221"/>
      <c r="MOO217" s="220"/>
      <c r="MOP217" s="219"/>
      <c r="MOQ217" s="223"/>
      <c r="MOR217" s="219"/>
      <c r="MOS217" s="219"/>
      <c r="MOT217" s="222"/>
      <c r="MOU217" s="221"/>
      <c r="MOV217" s="220"/>
      <c r="MOW217" s="219"/>
      <c r="MOX217" s="223"/>
      <c r="MOY217" s="219"/>
      <c r="MOZ217" s="219"/>
      <c r="MPA217" s="222"/>
      <c r="MPB217" s="221"/>
      <c r="MPC217" s="220"/>
      <c r="MPD217" s="219"/>
      <c r="MPE217" s="223"/>
      <c r="MPF217" s="219"/>
      <c r="MPG217" s="219"/>
      <c r="MPH217" s="222"/>
      <c r="MPI217" s="221"/>
      <c r="MPJ217" s="220"/>
      <c r="MPK217" s="219"/>
      <c r="MPL217" s="223"/>
      <c r="MPM217" s="219"/>
      <c r="MPN217" s="219"/>
      <c r="MPO217" s="222"/>
      <c r="MPP217" s="221"/>
      <c r="MPQ217" s="220"/>
      <c r="MPR217" s="219"/>
      <c r="MPS217" s="223"/>
      <c r="MPT217" s="219"/>
      <c r="MPU217" s="219"/>
      <c r="MPV217" s="222"/>
      <c r="MPW217" s="221"/>
      <c r="MPX217" s="220"/>
      <c r="MPY217" s="219"/>
      <c r="MPZ217" s="223"/>
      <c r="MQA217" s="219"/>
      <c r="MQB217" s="219"/>
      <c r="MQC217" s="222"/>
      <c r="MQD217" s="221"/>
      <c r="MQE217" s="220"/>
      <c r="MQF217" s="219"/>
      <c r="MQG217" s="223"/>
      <c r="MQH217" s="219"/>
      <c r="MQI217" s="219"/>
      <c r="MQJ217" s="222"/>
      <c r="MQK217" s="221"/>
      <c r="MQL217" s="220"/>
      <c r="MQM217" s="219"/>
      <c r="MQN217" s="223"/>
      <c r="MQO217" s="219"/>
      <c r="MQP217" s="219"/>
      <c r="MQQ217" s="222"/>
      <c r="MQR217" s="221"/>
      <c r="MQS217" s="220"/>
      <c r="MQT217" s="219"/>
      <c r="MQU217" s="223"/>
      <c r="MQV217" s="219"/>
      <c r="MQW217" s="219"/>
      <c r="MQX217" s="222"/>
      <c r="MQY217" s="221"/>
      <c r="MQZ217" s="220"/>
      <c r="MRA217" s="219"/>
      <c r="MRB217" s="223"/>
      <c r="MRC217" s="219"/>
      <c r="MRD217" s="219"/>
      <c r="MRE217" s="222"/>
      <c r="MRF217" s="221"/>
      <c r="MRG217" s="220"/>
      <c r="MRH217" s="219"/>
      <c r="MRI217" s="223"/>
      <c r="MRJ217" s="219"/>
      <c r="MRK217" s="219"/>
      <c r="MRL217" s="222"/>
      <c r="MRM217" s="221"/>
      <c r="MRN217" s="220"/>
      <c r="MRO217" s="219"/>
      <c r="MRP217" s="223"/>
      <c r="MRQ217" s="219"/>
      <c r="MRR217" s="219"/>
      <c r="MRS217" s="222"/>
      <c r="MRT217" s="221"/>
      <c r="MRU217" s="220"/>
      <c r="MRV217" s="219"/>
      <c r="MRW217" s="223"/>
      <c r="MRX217" s="219"/>
      <c r="MRY217" s="219"/>
      <c r="MRZ217" s="222"/>
      <c r="MSA217" s="221"/>
      <c r="MSB217" s="220"/>
      <c r="MSC217" s="219"/>
      <c r="MSD217" s="223"/>
      <c r="MSE217" s="219"/>
      <c r="MSF217" s="219"/>
      <c r="MSG217" s="222"/>
      <c r="MSH217" s="221"/>
      <c r="MSI217" s="220"/>
      <c r="MSJ217" s="219"/>
      <c r="MSK217" s="223"/>
      <c r="MSL217" s="219"/>
      <c r="MSM217" s="219"/>
      <c r="MSN217" s="222"/>
      <c r="MSO217" s="221"/>
      <c r="MSP217" s="220"/>
      <c r="MSQ217" s="219"/>
      <c r="MSR217" s="223"/>
      <c r="MSS217" s="219"/>
      <c r="MST217" s="219"/>
      <c r="MSU217" s="222"/>
      <c r="MSV217" s="221"/>
      <c r="MSW217" s="220"/>
      <c r="MSX217" s="219"/>
      <c r="MSY217" s="223"/>
      <c r="MSZ217" s="219"/>
      <c r="MTA217" s="219"/>
      <c r="MTB217" s="222"/>
      <c r="MTC217" s="221"/>
      <c r="MTD217" s="220"/>
      <c r="MTE217" s="219"/>
      <c r="MTF217" s="223"/>
      <c r="MTG217" s="219"/>
      <c r="MTH217" s="219"/>
      <c r="MTI217" s="222"/>
      <c r="MTJ217" s="221"/>
      <c r="MTK217" s="220"/>
      <c r="MTL217" s="219"/>
      <c r="MTM217" s="223"/>
      <c r="MTN217" s="219"/>
      <c r="MTO217" s="219"/>
      <c r="MTP217" s="222"/>
      <c r="MTQ217" s="221"/>
      <c r="MTR217" s="220"/>
      <c r="MTS217" s="219"/>
      <c r="MTT217" s="223"/>
      <c r="MTU217" s="219"/>
      <c r="MTV217" s="219"/>
      <c r="MTW217" s="222"/>
      <c r="MTX217" s="221"/>
      <c r="MTY217" s="220"/>
      <c r="MTZ217" s="219"/>
      <c r="MUA217" s="223"/>
      <c r="MUB217" s="219"/>
      <c r="MUC217" s="219"/>
      <c r="MUD217" s="222"/>
      <c r="MUE217" s="221"/>
      <c r="MUF217" s="220"/>
      <c r="MUG217" s="219"/>
      <c r="MUH217" s="223"/>
      <c r="MUI217" s="219"/>
      <c r="MUJ217" s="219"/>
      <c r="MUK217" s="222"/>
      <c r="MUL217" s="221"/>
      <c r="MUM217" s="220"/>
      <c r="MUN217" s="219"/>
      <c r="MUO217" s="223"/>
      <c r="MUP217" s="219"/>
      <c r="MUQ217" s="219"/>
      <c r="MUR217" s="222"/>
      <c r="MUS217" s="221"/>
      <c r="MUT217" s="220"/>
      <c r="MUU217" s="219"/>
      <c r="MUV217" s="223"/>
      <c r="MUW217" s="219"/>
      <c r="MUX217" s="219"/>
      <c r="MUY217" s="222"/>
      <c r="MUZ217" s="221"/>
      <c r="MVA217" s="220"/>
      <c r="MVB217" s="219"/>
      <c r="MVC217" s="223"/>
      <c r="MVD217" s="219"/>
      <c r="MVE217" s="219"/>
      <c r="MVF217" s="222"/>
      <c r="MVG217" s="221"/>
      <c r="MVH217" s="220"/>
      <c r="MVI217" s="219"/>
      <c r="MVJ217" s="223"/>
      <c r="MVK217" s="219"/>
      <c r="MVL217" s="219"/>
      <c r="MVM217" s="222"/>
      <c r="MVN217" s="221"/>
      <c r="MVO217" s="220"/>
      <c r="MVP217" s="219"/>
      <c r="MVQ217" s="223"/>
      <c r="MVR217" s="219"/>
      <c r="MVS217" s="219"/>
      <c r="MVT217" s="222"/>
      <c r="MVU217" s="221"/>
      <c r="MVV217" s="220"/>
      <c r="MVW217" s="219"/>
      <c r="MVX217" s="223"/>
      <c r="MVY217" s="219"/>
      <c r="MVZ217" s="219"/>
      <c r="MWA217" s="222"/>
      <c r="MWB217" s="221"/>
      <c r="MWC217" s="220"/>
      <c r="MWD217" s="219"/>
      <c r="MWE217" s="223"/>
      <c r="MWF217" s="219"/>
      <c r="MWG217" s="219"/>
      <c r="MWH217" s="222"/>
      <c r="MWI217" s="221"/>
      <c r="MWJ217" s="220"/>
      <c r="MWK217" s="219"/>
      <c r="MWL217" s="223"/>
      <c r="MWM217" s="219"/>
      <c r="MWN217" s="219"/>
      <c r="MWO217" s="222"/>
      <c r="MWP217" s="221"/>
      <c r="MWQ217" s="220"/>
      <c r="MWR217" s="219"/>
      <c r="MWS217" s="223"/>
      <c r="MWT217" s="219"/>
      <c r="MWU217" s="219"/>
      <c r="MWV217" s="222"/>
      <c r="MWW217" s="221"/>
      <c r="MWX217" s="220"/>
      <c r="MWY217" s="219"/>
      <c r="MWZ217" s="223"/>
      <c r="MXA217" s="219"/>
      <c r="MXB217" s="219"/>
      <c r="MXC217" s="222"/>
      <c r="MXD217" s="221"/>
      <c r="MXE217" s="220"/>
      <c r="MXF217" s="219"/>
      <c r="MXG217" s="223"/>
      <c r="MXH217" s="219"/>
      <c r="MXI217" s="219"/>
      <c r="MXJ217" s="222"/>
      <c r="MXK217" s="221"/>
      <c r="MXL217" s="220"/>
      <c r="MXM217" s="219"/>
      <c r="MXN217" s="223"/>
      <c r="MXO217" s="219"/>
      <c r="MXP217" s="219"/>
      <c r="MXQ217" s="222"/>
      <c r="MXR217" s="221"/>
      <c r="MXS217" s="220"/>
      <c r="MXT217" s="219"/>
      <c r="MXU217" s="223"/>
      <c r="MXV217" s="219"/>
      <c r="MXW217" s="219"/>
      <c r="MXX217" s="222"/>
      <c r="MXY217" s="221"/>
      <c r="MXZ217" s="220"/>
      <c r="MYA217" s="219"/>
      <c r="MYB217" s="223"/>
      <c r="MYC217" s="219"/>
      <c r="MYD217" s="219"/>
      <c r="MYE217" s="222"/>
      <c r="MYF217" s="221"/>
      <c r="MYG217" s="220"/>
      <c r="MYH217" s="219"/>
      <c r="MYI217" s="223"/>
      <c r="MYJ217" s="219"/>
      <c r="MYK217" s="219"/>
      <c r="MYL217" s="222"/>
      <c r="MYM217" s="221"/>
      <c r="MYN217" s="220"/>
      <c r="MYO217" s="219"/>
      <c r="MYP217" s="223"/>
      <c r="MYQ217" s="219"/>
      <c r="MYR217" s="219"/>
      <c r="MYS217" s="222"/>
      <c r="MYT217" s="221"/>
      <c r="MYU217" s="220"/>
      <c r="MYV217" s="219"/>
      <c r="MYW217" s="223"/>
      <c r="MYX217" s="219"/>
      <c r="MYY217" s="219"/>
      <c r="MYZ217" s="222"/>
      <c r="MZA217" s="221"/>
      <c r="MZB217" s="220"/>
      <c r="MZC217" s="219"/>
      <c r="MZD217" s="223"/>
      <c r="MZE217" s="219"/>
      <c r="MZF217" s="219"/>
      <c r="MZG217" s="222"/>
      <c r="MZH217" s="221"/>
      <c r="MZI217" s="220"/>
      <c r="MZJ217" s="219"/>
      <c r="MZK217" s="223"/>
      <c r="MZL217" s="219"/>
      <c r="MZM217" s="219"/>
      <c r="MZN217" s="222"/>
      <c r="MZO217" s="221"/>
      <c r="MZP217" s="220"/>
      <c r="MZQ217" s="219"/>
      <c r="MZR217" s="223"/>
      <c r="MZS217" s="219"/>
      <c r="MZT217" s="219"/>
      <c r="MZU217" s="222"/>
      <c r="MZV217" s="221"/>
      <c r="MZW217" s="220"/>
      <c r="MZX217" s="219"/>
      <c r="MZY217" s="223"/>
      <c r="MZZ217" s="219"/>
      <c r="NAA217" s="219"/>
      <c r="NAB217" s="222"/>
      <c r="NAC217" s="221"/>
      <c r="NAD217" s="220"/>
      <c r="NAE217" s="219"/>
      <c r="NAF217" s="223"/>
      <c r="NAG217" s="219"/>
      <c r="NAH217" s="219"/>
      <c r="NAI217" s="222"/>
      <c r="NAJ217" s="221"/>
      <c r="NAK217" s="220"/>
      <c r="NAL217" s="219"/>
      <c r="NAM217" s="223"/>
      <c r="NAN217" s="219"/>
      <c r="NAO217" s="219"/>
      <c r="NAP217" s="222"/>
      <c r="NAQ217" s="221"/>
      <c r="NAR217" s="220"/>
      <c r="NAS217" s="219"/>
      <c r="NAT217" s="223"/>
      <c r="NAU217" s="219"/>
      <c r="NAV217" s="219"/>
      <c r="NAW217" s="222"/>
      <c r="NAX217" s="221"/>
      <c r="NAY217" s="220"/>
      <c r="NAZ217" s="219"/>
      <c r="NBA217" s="223"/>
      <c r="NBB217" s="219"/>
      <c r="NBC217" s="219"/>
      <c r="NBD217" s="222"/>
      <c r="NBE217" s="221"/>
      <c r="NBF217" s="220"/>
      <c r="NBG217" s="219"/>
      <c r="NBH217" s="223"/>
      <c r="NBI217" s="219"/>
      <c r="NBJ217" s="219"/>
      <c r="NBK217" s="222"/>
      <c r="NBL217" s="221"/>
      <c r="NBM217" s="220"/>
      <c r="NBN217" s="219"/>
      <c r="NBO217" s="223"/>
      <c r="NBP217" s="219"/>
      <c r="NBQ217" s="219"/>
      <c r="NBR217" s="222"/>
      <c r="NBS217" s="221"/>
      <c r="NBT217" s="220"/>
      <c r="NBU217" s="219"/>
      <c r="NBV217" s="223"/>
      <c r="NBW217" s="219"/>
      <c r="NBX217" s="219"/>
      <c r="NBY217" s="222"/>
      <c r="NBZ217" s="221"/>
      <c r="NCA217" s="220"/>
      <c r="NCB217" s="219"/>
      <c r="NCC217" s="223"/>
      <c r="NCD217" s="219"/>
      <c r="NCE217" s="219"/>
      <c r="NCF217" s="222"/>
      <c r="NCG217" s="221"/>
      <c r="NCH217" s="220"/>
      <c r="NCI217" s="219"/>
      <c r="NCJ217" s="223"/>
      <c r="NCK217" s="219"/>
      <c r="NCL217" s="219"/>
      <c r="NCM217" s="222"/>
      <c r="NCN217" s="221"/>
      <c r="NCO217" s="220"/>
      <c r="NCP217" s="219"/>
      <c r="NCQ217" s="223"/>
      <c r="NCR217" s="219"/>
      <c r="NCS217" s="219"/>
      <c r="NCT217" s="222"/>
      <c r="NCU217" s="221"/>
      <c r="NCV217" s="220"/>
      <c r="NCW217" s="219"/>
      <c r="NCX217" s="223"/>
      <c r="NCY217" s="219"/>
      <c r="NCZ217" s="219"/>
      <c r="NDA217" s="222"/>
      <c r="NDB217" s="221"/>
      <c r="NDC217" s="220"/>
      <c r="NDD217" s="219"/>
      <c r="NDE217" s="223"/>
      <c r="NDF217" s="219"/>
      <c r="NDG217" s="219"/>
      <c r="NDH217" s="222"/>
      <c r="NDI217" s="221"/>
      <c r="NDJ217" s="220"/>
      <c r="NDK217" s="219"/>
      <c r="NDL217" s="223"/>
      <c r="NDM217" s="219"/>
      <c r="NDN217" s="219"/>
      <c r="NDO217" s="222"/>
      <c r="NDP217" s="221"/>
      <c r="NDQ217" s="220"/>
      <c r="NDR217" s="219"/>
      <c r="NDS217" s="223"/>
      <c r="NDT217" s="219"/>
      <c r="NDU217" s="219"/>
      <c r="NDV217" s="222"/>
      <c r="NDW217" s="221"/>
      <c r="NDX217" s="220"/>
      <c r="NDY217" s="219"/>
      <c r="NDZ217" s="223"/>
      <c r="NEA217" s="219"/>
      <c r="NEB217" s="219"/>
      <c r="NEC217" s="222"/>
      <c r="NED217" s="221"/>
      <c r="NEE217" s="220"/>
      <c r="NEF217" s="219"/>
      <c r="NEG217" s="223"/>
      <c r="NEH217" s="219"/>
      <c r="NEI217" s="219"/>
      <c r="NEJ217" s="222"/>
      <c r="NEK217" s="221"/>
      <c r="NEL217" s="220"/>
      <c r="NEM217" s="219"/>
      <c r="NEN217" s="223"/>
      <c r="NEO217" s="219"/>
      <c r="NEP217" s="219"/>
      <c r="NEQ217" s="222"/>
      <c r="NER217" s="221"/>
      <c r="NES217" s="220"/>
      <c r="NET217" s="219"/>
      <c r="NEU217" s="223"/>
      <c r="NEV217" s="219"/>
      <c r="NEW217" s="219"/>
      <c r="NEX217" s="222"/>
      <c r="NEY217" s="221"/>
      <c r="NEZ217" s="220"/>
      <c r="NFA217" s="219"/>
      <c r="NFB217" s="223"/>
      <c r="NFC217" s="219"/>
      <c r="NFD217" s="219"/>
      <c r="NFE217" s="222"/>
      <c r="NFF217" s="221"/>
      <c r="NFG217" s="220"/>
      <c r="NFH217" s="219"/>
      <c r="NFI217" s="223"/>
      <c r="NFJ217" s="219"/>
      <c r="NFK217" s="219"/>
      <c r="NFL217" s="222"/>
      <c r="NFM217" s="221"/>
      <c r="NFN217" s="220"/>
      <c r="NFO217" s="219"/>
      <c r="NFP217" s="223"/>
      <c r="NFQ217" s="219"/>
      <c r="NFR217" s="219"/>
      <c r="NFS217" s="222"/>
      <c r="NFT217" s="221"/>
      <c r="NFU217" s="220"/>
      <c r="NFV217" s="219"/>
      <c r="NFW217" s="223"/>
      <c r="NFX217" s="219"/>
      <c r="NFY217" s="219"/>
      <c r="NFZ217" s="222"/>
      <c r="NGA217" s="221"/>
      <c r="NGB217" s="220"/>
      <c r="NGC217" s="219"/>
      <c r="NGD217" s="223"/>
      <c r="NGE217" s="219"/>
      <c r="NGF217" s="219"/>
      <c r="NGG217" s="222"/>
      <c r="NGH217" s="221"/>
      <c r="NGI217" s="220"/>
      <c r="NGJ217" s="219"/>
      <c r="NGK217" s="223"/>
      <c r="NGL217" s="219"/>
      <c r="NGM217" s="219"/>
      <c r="NGN217" s="222"/>
      <c r="NGO217" s="221"/>
      <c r="NGP217" s="220"/>
      <c r="NGQ217" s="219"/>
      <c r="NGR217" s="223"/>
      <c r="NGS217" s="219"/>
      <c r="NGT217" s="219"/>
      <c r="NGU217" s="222"/>
      <c r="NGV217" s="221"/>
      <c r="NGW217" s="220"/>
      <c r="NGX217" s="219"/>
      <c r="NGY217" s="223"/>
      <c r="NGZ217" s="219"/>
      <c r="NHA217" s="219"/>
      <c r="NHB217" s="222"/>
      <c r="NHC217" s="221"/>
      <c r="NHD217" s="220"/>
      <c r="NHE217" s="219"/>
      <c r="NHF217" s="223"/>
      <c r="NHG217" s="219"/>
      <c r="NHH217" s="219"/>
      <c r="NHI217" s="222"/>
      <c r="NHJ217" s="221"/>
      <c r="NHK217" s="220"/>
      <c r="NHL217" s="219"/>
      <c r="NHM217" s="223"/>
      <c r="NHN217" s="219"/>
      <c r="NHO217" s="219"/>
      <c r="NHP217" s="222"/>
      <c r="NHQ217" s="221"/>
      <c r="NHR217" s="220"/>
      <c r="NHS217" s="219"/>
      <c r="NHT217" s="223"/>
      <c r="NHU217" s="219"/>
      <c r="NHV217" s="219"/>
      <c r="NHW217" s="222"/>
      <c r="NHX217" s="221"/>
      <c r="NHY217" s="220"/>
      <c r="NHZ217" s="219"/>
      <c r="NIA217" s="223"/>
      <c r="NIB217" s="219"/>
      <c r="NIC217" s="219"/>
      <c r="NID217" s="222"/>
      <c r="NIE217" s="221"/>
      <c r="NIF217" s="220"/>
      <c r="NIG217" s="219"/>
      <c r="NIH217" s="223"/>
      <c r="NII217" s="219"/>
      <c r="NIJ217" s="219"/>
      <c r="NIK217" s="222"/>
      <c r="NIL217" s="221"/>
      <c r="NIM217" s="220"/>
      <c r="NIN217" s="219"/>
      <c r="NIO217" s="223"/>
      <c r="NIP217" s="219"/>
      <c r="NIQ217" s="219"/>
      <c r="NIR217" s="222"/>
      <c r="NIS217" s="221"/>
      <c r="NIT217" s="220"/>
      <c r="NIU217" s="219"/>
      <c r="NIV217" s="223"/>
      <c r="NIW217" s="219"/>
      <c r="NIX217" s="219"/>
      <c r="NIY217" s="222"/>
      <c r="NIZ217" s="221"/>
      <c r="NJA217" s="220"/>
      <c r="NJB217" s="219"/>
      <c r="NJC217" s="223"/>
      <c r="NJD217" s="219"/>
      <c r="NJE217" s="219"/>
      <c r="NJF217" s="222"/>
      <c r="NJG217" s="221"/>
      <c r="NJH217" s="220"/>
      <c r="NJI217" s="219"/>
      <c r="NJJ217" s="223"/>
      <c r="NJK217" s="219"/>
      <c r="NJL217" s="219"/>
      <c r="NJM217" s="222"/>
      <c r="NJN217" s="221"/>
      <c r="NJO217" s="220"/>
      <c r="NJP217" s="219"/>
      <c r="NJQ217" s="223"/>
      <c r="NJR217" s="219"/>
      <c r="NJS217" s="219"/>
      <c r="NJT217" s="222"/>
      <c r="NJU217" s="221"/>
      <c r="NJV217" s="220"/>
      <c r="NJW217" s="219"/>
      <c r="NJX217" s="223"/>
      <c r="NJY217" s="219"/>
      <c r="NJZ217" s="219"/>
      <c r="NKA217" s="222"/>
      <c r="NKB217" s="221"/>
      <c r="NKC217" s="220"/>
      <c r="NKD217" s="219"/>
      <c r="NKE217" s="223"/>
      <c r="NKF217" s="219"/>
      <c r="NKG217" s="219"/>
      <c r="NKH217" s="222"/>
      <c r="NKI217" s="221"/>
      <c r="NKJ217" s="220"/>
      <c r="NKK217" s="219"/>
      <c r="NKL217" s="223"/>
      <c r="NKM217" s="219"/>
      <c r="NKN217" s="219"/>
      <c r="NKO217" s="222"/>
      <c r="NKP217" s="221"/>
      <c r="NKQ217" s="220"/>
      <c r="NKR217" s="219"/>
      <c r="NKS217" s="223"/>
      <c r="NKT217" s="219"/>
      <c r="NKU217" s="219"/>
      <c r="NKV217" s="222"/>
      <c r="NKW217" s="221"/>
      <c r="NKX217" s="220"/>
      <c r="NKY217" s="219"/>
      <c r="NKZ217" s="223"/>
      <c r="NLA217" s="219"/>
      <c r="NLB217" s="219"/>
      <c r="NLC217" s="222"/>
      <c r="NLD217" s="221"/>
      <c r="NLE217" s="220"/>
      <c r="NLF217" s="219"/>
      <c r="NLG217" s="223"/>
      <c r="NLH217" s="219"/>
      <c r="NLI217" s="219"/>
      <c r="NLJ217" s="222"/>
      <c r="NLK217" s="221"/>
      <c r="NLL217" s="220"/>
      <c r="NLM217" s="219"/>
      <c r="NLN217" s="223"/>
      <c r="NLO217" s="219"/>
      <c r="NLP217" s="219"/>
      <c r="NLQ217" s="222"/>
      <c r="NLR217" s="221"/>
      <c r="NLS217" s="220"/>
      <c r="NLT217" s="219"/>
      <c r="NLU217" s="223"/>
      <c r="NLV217" s="219"/>
      <c r="NLW217" s="219"/>
      <c r="NLX217" s="222"/>
      <c r="NLY217" s="221"/>
      <c r="NLZ217" s="220"/>
      <c r="NMA217" s="219"/>
      <c r="NMB217" s="223"/>
      <c r="NMC217" s="219"/>
      <c r="NMD217" s="219"/>
      <c r="NME217" s="222"/>
      <c r="NMF217" s="221"/>
      <c r="NMG217" s="220"/>
      <c r="NMH217" s="219"/>
      <c r="NMI217" s="223"/>
      <c r="NMJ217" s="219"/>
      <c r="NMK217" s="219"/>
      <c r="NML217" s="222"/>
      <c r="NMM217" s="221"/>
      <c r="NMN217" s="220"/>
      <c r="NMO217" s="219"/>
      <c r="NMP217" s="223"/>
      <c r="NMQ217" s="219"/>
      <c r="NMR217" s="219"/>
      <c r="NMS217" s="222"/>
      <c r="NMT217" s="221"/>
      <c r="NMU217" s="220"/>
      <c r="NMV217" s="219"/>
      <c r="NMW217" s="223"/>
      <c r="NMX217" s="219"/>
      <c r="NMY217" s="219"/>
      <c r="NMZ217" s="222"/>
      <c r="NNA217" s="221"/>
      <c r="NNB217" s="220"/>
      <c r="NNC217" s="219"/>
      <c r="NND217" s="223"/>
      <c r="NNE217" s="219"/>
      <c r="NNF217" s="219"/>
      <c r="NNG217" s="222"/>
      <c r="NNH217" s="221"/>
      <c r="NNI217" s="220"/>
      <c r="NNJ217" s="219"/>
      <c r="NNK217" s="223"/>
      <c r="NNL217" s="219"/>
      <c r="NNM217" s="219"/>
      <c r="NNN217" s="222"/>
      <c r="NNO217" s="221"/>
      <c r="NNP217" s="220"/>
      <c r="NNQ217" s="219"/>
      <c r="NNR217" s="223"/>
      <c r="NNS217" s="219"/>
      <c r="NNT217" s="219"/>
      <c r="NNU217" s="222"/>
      <c r="NNV217" s="221"/>
      <c r="NNW217" s="220"/>
      <c r="NNX217" s="219"/>
      <c r="NNY217" s="223"/>
      <c r="NNZ217" s="219"/>
      <c r="NOA217" s="219"/>
      <c r="NOB217" s="222"/>
      <c r="NOC217" s="221"/>
      <c r="NOD217" s="220"/>
      <c r="NOE217" s="219"/>
      <c r="NOF217" s="223"/>
      <c r="NOG217" s="219"/>
      <c r="NOH217" s="219"/>
      <c r="NOI217" s="222"/>
      <c r="NOJ217" s="221"/>
      <c r="NOK217" s="220"/>
      <c r="NOL217" s="219"/>
      <c r="NOM217" s="223"/>
      <c r="NON217" s="219"/>
      <c r="NOO217" s="219"/>
      <c r="NOP217" s="222"/>
      <c r="NOQ217" s="221"/>
      <c r="NOR217" s="220"/>
      <c r="NOS217" s="219"/>
      <c r="NOT217" s="223"/>
      <c r="NOU217" s="219"/>
      <c r="NOV217" s="219"/>
      <c r="NOW217" s="222"/>
      <c r="NOX217" s="221"/>
      <c r="NOY217" s="220"/>
      <c r="NOZ217" s="219"/>
      <c r="NPA217" s="223"/>
      <c r="NPB217" s="219"/>
      <c r="NPC217" s="219"/>
      <c r="NPD217" s="222"/>
      <c r="NPE217" s="221"/>
      <c r="NPF217" s="220"/>
      <c r="NPG217" s="219"/>
      <c r="NPH217" s="223"/>
      <c r="NPI217" s="219"/>
      <c r="NPJ217" s="219"/>
      <c r="NPK217" s="222"/>
      <c r="NPL217" s="221"/>
      <c r="NPM217" s="220"/>
      <c r="NPN217" s="219"/>
      <c r="NPO217" s="223"/>
      <c r="NPP217" s="219"/>
      <c r="NPQ217" s="219"/>
      <c r="NPR217" s="222"/>
      <c r="NPS217" s="221"/>
      <c r="NPT217" s="220"/>
      <c r="NPU217" s="219"/>
      <c r="NPV217" s="223"/>
      <c r="NPW217" s="219"/>
      <c r="NPX217" s="219"/>
      <c r="NPY217" s="222"/>
      <c r="NPZ217" s="221"/>
      <c r="NQA217" s="220"/>
      <c r="NQB217" s="219"/>
      <c r="NQC217" s="223"/>
      <c r="NQD217" s="219"/>
      <c r="NQE217" s="219"/>
      <c r="NQF217" s="222"/>
      <c r="NQG217" s="221"/>
      <c r="NQH217" s="220"/>
      <c r="NQI217" s="219"/>
      <c r="NQJ217" s="223"/>
      <c r="NQK217" s="219"/>
      <c r="NQL217" s="219"/>
      <c r="NQM217" s="222"/>
      <c r="NQN217" s="221"/>
      <c r="NQO217" s="220"/>
      <c r="NQP217" s="219"/>
      <c r="NQQ217" s="223"/>
      <c r="NQR217" s="219"/>
      <c r="NQS217" s="219"/>
      <c r="NQT217" s="222"/>
      <c r="NQU217" s="221"/>
      <c r="NQV217" s="220"/>
      <c r="NQW217" s="219"/>
      <c r="NQX217" s="223"/>
      <c r="NQY217" s="219"/>
      <c r="NQZ217" s="219"/>
      <c r="NRA217" s="222"/>
      <c r="NRB217" s="221"/>
      <c r="NRC217" s="220"/>
      <c r="NRD217" s="219"/>
      <c r="NRE217" s="223"/>
      <c r="NRF217" s="219"/>
      <c r="NRG217" s="219"/>
      <c r="NRH217" s="222"/>
      <c r="NRI217" s="221"/>
      <c r="NRJ217" s="220"/>
      <c r="NRK217" s="219"/>
      <c r="NRL217" s="223"/>
      <c r="NRM217" s="219"/>
      <c r="NRN217" s="219"/>
      <c r="NRO217" s="222"/>
      <c r="NRP217" s="221"/>
      <c r="NRQ217" s="220"/>
      <c r="NRR217" s="219"/>
      <c r="NRS217" s="223"/>
      <c r="NRT217" s="219"/>
      <c r="NRU217" s="219"/>
      <c r="NRV217" s="222"/>
      <c r="NRW217" s="221"/>
      <c r="NRX217" s="220"/>
      <c r="NRY217" s="219"/>
      <c r="NRZ217" s="223"/>
      <c r="NSA217" s="219"/>
      <c r="NSB217" s="219"/>
      <c r="NSC217" s="222"/>
      <c r="NSD217" s="221"/>
      <c r="NSE217" s="220"/>
      <c r="NSF217" s="219"/>
      <c r="NSG217" s="223"/>
      <c r="NSH217" s="219"/>
      <c r="NSI217" s="219"/>
      <c r="NSJ217" s="222"/>
      <c r="NSK217" s="221"/>
      <c r="NSL217" s="220"/>
      <c r="NSM217" s="219"/>
      <c r="NSN217" s="223"/>
      <c r="NSO217" s="219"/>
      <c r="NSP217" s="219"/>
      <c r="NSQ217" s="222"/>
      <c r="NSR217" s="221"/>
      <c r="NSS217" s="220"/>
      <c r="NST217" s="219"/>
      <c r="NSU217" s="223"/>
      <c r="NSV217" s="219"/>
      <c r="NSW217" s="219"/>
      <c r="NSX217" s="222"/>
      <c r="NSY217" s="221"/>
      <c r="NSZ217" s="220"/>
      <c r="NTA217" s="219"/>
      <c r="NTB217" s="223"/>
      <c r="NTC217" s="219"/>
      <c r="NTD217" s="219"/>
      <c r="NTE217" s="222"/>
      <c r="NTF217" s="221"/>
      <c r="NTG217" s="220"/>
      <c r="NTH217" s="219"/>
      <c r="NTI217" s="223"/>
      <c r="NTJ217" s="219"/>
      <c r="NTK217" s="219"/>
      <c r="NTL217" s="222"/>
      <c r="NTM217" s="221"/>
      <c r="NTN217" s="220"/>
      <c r="NTO217" s="219"/>
      <c r="NTP217" s="223"/>
      <c r="NTQ217" s="219"/>
      <c r="NTR217" s="219"/>
      <c r="NTS217" s="222"/>
      <c r="NTT217" s="221"/>
      <c r="NTU217" s="220"/>
      <c r="NTV217" s="219"/>
      <c r="NTW217" s="223"/>
      <c r="NTX217" s="219"/>
      <c r="NTY217" s="219"/>
      <c r="NTZ217" s="222"/>
      <c r="NUA217" s="221"/>
      <c r="NUB217" s="220"/>
      <c r="NUC217" s="219"/>
      <c r="NUD217" s="223"/>
      <c r="NUE217" s="219"/>
      <c r="NUF217" s="219"/>
      <c r="NUG217" s="222"/>
      <c r="NUH217" s="221"/>
      <c r="NUI217" s="220"/>
      <c r="NUJ217" s="219"/>
      <c r="NUK217" s="223"/>
      <c r="NUL217" s="219"/>
      <c r="NUM217" s="219"/>
      <c r="NUN217" s="222"/>
      <c r="NUO217" s="221"/>
      <c r="NUP217" s="220"/>
      <c r="NUQ217" s="219"/>
      <c r="NUR217" s="223"/>
      <c r="NUS217" s="219"/>
      <c r="NUT217" s="219"/>
      <c r="NUU217" s="222"/>
      <c r="NUV217" s="221"/>
      <c r="NUW217" s="220"/>
      <c r="NUX217" s="219"/>
      <c r="NUY217" s="223"/>
      <c r="NUZ217" s="219"/>
      <c r="NVA217" s="219"/>
      <c r="NVB217" s="222"/>
      <c r="NVC217" s="221"/>
      <c r="NVD217" s="220"/>
      <c r="NVE217" s="219"/>
      <c r="NVF217" s="223"/>
      <c r="NVG217" s="219"/>
      <c r="NVH217" s="219"/>
      <c r="NVI217" s="222"/>
      <c r="NVJ217" s="221"/>
      <c r="NVK217" s="220"/>
      <c r="NVL217" s="219"/>
      <c r="NVM217" s="223"/>
      <c r="NVN217" s="219"/>
      <c r="NVO217" s="219"/>
      <c r="NVP217" s="222"/>
      <c r="NVQ217" s="221"/>
      <c r="NVR217" s="220"/>
      <c r="NVS217" s="219"/>
      <c r="NVT217" s="223"/>
      <c r="NVU217" s="219"/>
      <c r="NVV217" s="219"/>
      <c r="NVW217" s="222"/>
      <c r="NVX217" s="221"/>
      <c r="NVY217" s="220"/>
      <c r="NVZ217" s="219"/>
      <c r="NWA217" s="223"/>
      <c r="NWB217" s="219"/>
      <c r="NWC217" s="219"/>
      <c r="NWD217" s="222"/>
      <c r="NWE217" s="221"/>
      <c r="NWF217" s="220"/>
      <c r="NWG217" s="219"/>
      <c r="NWH217" s="223"/>
      <c r="NWI217" s="219"/>
      <c r="NWJ217" s="219"/>
      <c r="NWK217" s="222"/>
      <c r="NWL217" s="221"/>
      <c r="NWM217" s="220"/>
      <c r="NWN217" s="219"/>
      <c r="NWO217" s="223"/>
      <c r="NWP217" s="219"/>
      <c r="NWQ217" s="219"/>
      <c r="NWR217" s="222"/>
      <c r="NWS217" s="221"/>
      <c r="NWT217" s="220"/>
      <c r="NWU217" s="219"/>
      <c r="NWV217" s="223"/>
      <c r="NWW217" s="219"/>
      <c r="NWX217" s="219"/>
      <c r="NWY217" s="222"/>
      <c r="NWZ217" s="221"/>
      <c r="NXA217" s="220"/>
      <c r="NXB217" s="219"/>
      <c r="NXC217" s="223"/>
      <c r="NXD217" s="219"/>
      <c r="NXE217" s="219"/>
      <c r="NXF217" s="222"/>
      <c r="NXG217" s="221"/>
      <c r="NXH217" s="220"/>
      <c r="NXI217" s="219"/>
      <c r="NXJ217" s="223"/>
      <c r="NXK217" s="219"/>
      <c r="NXL217" s="219"/>
      <c r="NXM217" s="222"/>
      <c r="NXN217" s="221"/>
      <c r="NXO217" s="220"/>
      <c r="NXP217" s="219"/>
      <c r="NXQ217" s="223"/>
      <c r="NXR217" s="219"/>
      <c r="NXS217" s="219"/>
      <c r="NXT217" s="222"/>
      <c r="NXU217" s="221"/>
      <c r="NXV217" s="220"/>
      <c r="NXW217" s="219"/>
      <c r="NXX217" s="223"/>
      <c r="NXY217" s="219"/>
      <c r="NXZ217" s="219"/>
      <c r="NYA217" s="222"/>
      <c r="NYB217" s="221"/>
      <c r="NYC217" s="220"/>
      <c r="NYD217" s="219"/>
      <c r="NYE217" s="223"/>
      <c r="NYF217" s="219"/>
      <c r="NYG217" s="219"/>
      <c r="NYH217" s="222"/>
      <c r="NYI217" s="221"/>
      <c r="NYJ217" s="220"/>
      <c r="NYK217" s="219"/>
      <c r="NYL217" s="223"/>
      <c r="NYM217" s="219"/>
      <c r="NYN217" s="219"/>
      <c r="NYO217" s="222"/>
      <c r="NYP217" s="221"/>
      <c r="NYQ217" s="220"/>
      <c r="NYR217" s="219"/>
      <c r="NYS217" s="223"/>
      <c r="NYT217" s="219"/>
      <c r="NYU217" s="219"/>
      <c r="NYV217" s="222"/>
      <c r="NYW217" s="221"/>
      <c r="NYX217" s="220"/>
      <c r="NYY217" s="219"/>
      <c r="NYZ217" s="223"/>
      <c r="NZA217" s="219"/>
      <c r="NZB217" s="219"/>
      <c r="NZC217" s="222"/>
      <c r="NZD217" s="221"/>
      <c r="NZE217" s="220"/>
      <c r="NZF217" s="219"/>
      <c r="NZG217" s="223"/>
      <c r="NZH217" s="219"/>
      <c r="NZI217" s="219"/>
      <c r="NZJ217" s="222"/>
      <c r="NZK217" s="221"/>
      <c r="NZL217" s="220"/>
      <c r="NZM217" s="219"/>
      <c r="NZN217" s="223"/>
      <c r="NZO217" s="219"/>
      <c r="NZP217" s="219"/>
      <c r="NZQ217" s="222"/>
      <c r="NZR217" s="221"/>
      <c r="NZS217" s="220"/>
      <c r="NZT217" s="219"/>
      <c r="NZU217" s="223"/>
      <c r="NZV217" s="219"/>
      <c r="NZW217" s="219"/>
      <c r="NZX217" s="222"/>
      <c r="NZY217" s="221"/>
      <c r="NZZ217" s="220"/>
      <c r="OAA217" s="219"/>
      <c r="OAB217" s="223"/>
      <c r="OAC217" s="219"/>
      <c r="OAD217" s="219"/>
      <c r="OAE217" s="222"/>
      <c r="OAF217" s="221"/>
      <c r="OAG217" s="220"/>
      <c r="OAH217" s="219"/>
      <c r="OAI217" s="223"/>
      <c r="OAJ217" s="219"/>
      <c r="OAK217" s="219"/>
      <c r="OAL217" s="222"/>
      <c r="OAM217" s="221"/>
      <c r="OAN217" s="220"/>
      <c r="OAO217" s="219"/>
      <c r="OAP217" s="223"/>
      <c r="OAQ217" s="219"/>
      <c r="OAR217" s="219"/>
      <c r="OAS217" s="222"/>
      <c r="OAT217" s="221"/>
      <c r="OAU217" s="220"/>
      <c r="OAV217" s="219"/>
      <c r="OAW217" s="223"/>
      <c r="OAX217" s="219"/>
      <c r="OAY217" s="219"/>
      <c r="OAZ217" s="222"/>
      <c r="OBA217" s="221"/>
      <c r="OBB217" s="220"/>
      <c r="OBC217" s="219"/>
      <c r="OBD217" s="223"/>
      <c r="OBE217" s="219"/>
      <c r="OBF217" s="219"/>
      <c r="OBG217" s="222"/>
      <c r="OBH217" s="221"/>
      <c r="OBI217" s="220"/>
      <c r="OBJ217" s="219"/>
      <c r="OBK217" s="223"/>
      <c r="OBL217" s="219"/>
      <c r="OBM217" s="219"/>
      <c r="OBN217" s="222"/>
      <c r="OBO217" s="221"/>
      <c r="OBP217" s="220"/>
      <c r="OBQ217" s="219"/>
      <c r="OBR217" s="223"/>
      <c r="OBS217" s="219"/>
      <c r="OBT217" s="219"/>
      <c r="OBU217" s="222"/>
      <c r="OBV217" s="221"/>
      <c r="OBW217" s="220"/>
      <c r="OBX217" s="219"/>
      <c r="OBY217" s="223"/>
      <c r="OBZ217" s="219"/>
      <c r="OCA217" s="219"/>
      <c r="OCB217" s="222"/>
      <c r="OCC217" s="221"/>
      <c r="OCD217" s="220"/>
      <c r="OCE217" s="219"/>
      <c r="OCF217" s="223"/>
      <c r="OCG217" s="219"/>
      <c r="OCH217" s="219"/>
      <c r="OCI217" s="222"/>
      <c r="OCJ217" s="221"/>
      <c r="OCK217" s="220"/>
      <c r="OCL217" s="219"/>
      <c r="OCM217" s="223"/>
      <c r="OCN217" s="219"/>
      <c r="OCO217" s="219"/>
      <c r="OCP217" s="222"/>
      <c r="OCQ217" s="221"/>
      <c r="OCR217" s="220"/>
      <c r="OCS217" s="219"/>
      <c r="OCT217" s="223"/>
      <c r="OCU217" s="219"/>
      <c r="OCV217" s="219"/>
      <c r="OCW217" s="222"/>
      <c r="OCX217" s="221"/>
      <c r="OCY217" s="220"/>
      <c r="OCZ217" s="219"/>
      <c r="ODA217" s="223"/>
      <c r="ODB217" s="219"/>
      <c r="ODC217" s="219"/>
      <c r="ODD217" s="222"/>
      <c r="ODE217" s="221"/>
      <c r="ODF217" s="220"/>
      <c r="ODG217" s="219"/>
      <c r="ODH217" s="223"/>
      <c r="ODI217" s="219"/>
      <c r="ODJ217" s="219"/>
      <c r="ODK217" s="222"/>
      <c r="ODL217" s="221"/>
      <c r="ODM217" s="220"/>
      <c r="ODN217" s="219"/>
      <c r="ODO217" s="223"/>
      <c r="ODP217" s="219"/>
      <c r="ODQ217" s="219"/>
      <c r="ODR217" s="222"/>
      <c r="ODS217" s="221"/>
      <c r="ODT217" s="220"/>
      <c r="ODU217" s="219"/>
      <c r="ODV217" s="223"/>
      <c r="ODW217" s="219"/>
      <c r="ODX217" s="219"/>
      <c r="ODY217" s="222"/>
      <c r="ODZ217" s="221"/>
      <c r="OEA217" s="220"/>
      <c r="OEB217" s="219"/>
      <c r="OEC217" s="223"/>
      <c r="OED217" s="219"/>
      <c r="OEE217" s="219"/>
      <c r="OEF217" s="222"/>
      <c r="OEG217" s="221"/>
      <c r="OEH217" s="220"/>
      <c r="OEI217" s="219"/>
      <c r="OEJ217" s="223"/>
      <c r="OEK217" s="219"/>
      <c r="OEL217" s="219"/>
      <c r="OEM217" s="222"/>
      <c r="OEN217" s="221"/>
      <c r="OEO217" s="220"/>
      <c r="OEP217" s="219"/>
      <c r="OEQ217" s="223"/>
      <c r="OER217" s="219"/>
      <c r="OES217" s="219"/>
      <c r="OET217" s="222"/>
      <c r="OEU217" s="221"/>
      <c r="OEV217" s="220"/>
      <c r="OEW217" s="219"/>
      <c r="OEX217" s="223"/>
      <c r="OEY217" s="219"/>
      <c r="OEZ217" s="219"/>
      <c r="OFA217" s="222"/>
      <c r="OFB217" s="221"/>
      <c r="OFC217" s="220"/>
      <c r="OFD217" s="219"/>
      <c r="OFE217" s="223"/>
      <c r="OFF217" s="219"/>
      <c r="OFG217" s="219"/>
      <c r="OFH217" s="222"/>
      <c r="OFI217" s="221"/>
      <c r="OFJ217" s="220"/>
      <c r="OFK217" s="219"/>
      <c r="OFL217" s="223"/>
      <c r="OFM217" s="219"/>
      <c r="OFN217" s="219"/>
      <c r="OFO217" s="222"/>
      <c r="OFP217" s="221"/>
      <c r="OFQ217" s="220"/>
      <c r="OFR217" s="219"/>
      <c r="OFS217" s="223"/>
      <c r="OFT217" s="219"/>
      <c r="OFU217" s="219"/>
      <c r="OFV217" s="222"/>
      <c r="OFW217" s="221"/>
      <c r="OFX217" s="220"/>
      <c r="OFY217" s="219"/>
      <c r="OFZ217" s="223"/>
      <c r="OGA217" s="219"/>
      <c r="OGB217" s="219"/>
      <c r="OGC217" s="222"/>
      <c r="OGD217" s="221"/>
      <c r="OGE217" s="220"/>
      <c r="OGF217" s="219"/>
      <c r="OGG217" s="223"/>
      <c r="OGH217" s="219"/>
      <c r="OGI217" s="219"/>
      <c r="OGJ217" s="222"/>
      <c r="OGK217" s="221"/>
      <c r="OGL217" s="220"/>
      <c r="OGM217" s="219"/>
      <c r="OGN217" s="223"/>
      <c r="OGO217" s="219"/>
      <c r="OGP217" s="219"/>
      <c r="OGQ217" s="222"/>
      <c r="OGR217" s="221"/>
      <c r="OGS217" s="220"/>
      <c r="OGT217" s="219"/>
      <c r="OGU217" s="223"/>
      <c r="OGV217" s="219"/>
      <c r="OGW217" s="219"/>
      <c r="OGX217" s="222"/>
      <c r="OGY217" s="221"/>
      <c r="OGZ217" s="220"/>
      <c r="OHA217" s="219"/>
      <c r="OHB217" s="223"/>
      <c r="OHC217" s="219"/>
      <c r="OHD217" s="219"/>
      <c r="OHE217" s="222"/>
      <c r="OHF217" s="221"/>
      <c r="OHG217" s="220"/>
      <c r="OHH217" s="219"/>
      <c r="OHI217" s="223"/>
      <c r="OHJ217" s="219"/>
      <c r="OHK217" s="219"/>
      <c r="OHL217" s="222"/>
      <c r="OHM217" s="221"/>
      <c r="OHN217" s="220"/>
      <c r="OHO217" s="219"/>
      <c r="OHP217" s="223"/>
      <c r="OHQ217" s="219"/>
      <c r="OHR217" s="219"/>
      <c r="OHS217" s="222"/>
      <c r="OHT217" s="221"/>
      <c r="OHU217" s="220"/>
      <c r="OHV217" s="219"/>
      <c r="OHW217" s="223"/>
      <c r="OHX217" s="219"/>
      <c r="OHY217" s="219"/>
      <c r="OHZ217" s="222"/>
      <c r="OIA217" s="221"/>
      <c r="OIB217" s="220"/>
      <c r="OIC217" s="219"/>
      <c r="OID217" s="223"/>
      <c r="OIE217" s="219"/>
      <c r="OIF217" s="219"/>
      <c r="OIG217" s="222"/>
      <c r="OIH217" s="221"/>
      <c r="OII217" s="220"/>
      <c r="OIJ217" s="219"/>
      <c r="OIK217" s="223"/>
      <c r="OIL217" s="219"/>
      <c r="OIM217" s="219"/>
      <c r="OIN217" s="222"/>
      <c r="OIO217" s="221"/>
      <c r="OIP217" s="220"/>
      <c r="OIQ217" s="219"/>
      <c r="OIR217" s="223"/>
      <c r="OIS217" s="219"/>
      <c r="OIT217" s="219"/>
      <c r="OIU217" s="222"/>
      <c r="OIV217" s="221"/>
      <c r="OIW217" s="220"/>
      <c r="OIX217" s="219"/>
      <c r="OIY217" s="223"/>
      <c r="OIZ217" s="219"/>
      <c r="OJA217" s="219"/>
      <c r="OJB217" s="222"/>
      <c r="OJC217" s="221"/>
      <c r="OJD217" s="220"/>
      <c r="OJE217" s="219"/>
      <c r="OJF217" s="223"/>
      <c r="OJG217" s="219"/>
      <c r="OJH217" s="219"/>
      <c r="OJI217" s="222"/>
      <c r="OJJ217" s="221"/>
      <c r="OJK217" s="220"/>
      <c r="OJL217" s="219"/>
      <c r="OJM217" s="223"/>
      <c r="OJN217" s="219"/>
      <c r="OJO217" s="219"/>
      <c r="OJP217" s="222"/>
      <c r="OJQ217" s="221"/>
      <c r="OJR217" s="220"/>
      <c r="OJS217" s="219"/>
      <c r="OJT217" s="223"/>
      <c r="OJU217" s="219"/>
      <c r="OJV217" s="219"/>
      <c r="OJW217" s="222"/>
      <c r="OJX217" s="221"/>
      <c r="OJY217" s="220"/>
      <c r="OJZ217" s="219"/>
      <c r="OKA217" s="223"/>
      <c r="OKB217" s="219"/>
      <c r="OKC217" s="219"/>
      <c r="OKD217" s="222"/>
      <c r="OKE217" s="221"/>
      <c r="OKF217" s="220"/>
      <c r="OKG217" s="219"/>
      <c r="OKH217" s="223"/>
      <c r="OKI217" s="219"/>
      <c r="OKJ217" s="219"/>
      <c r="OKK217" s="222"/>
      <c r="OKL217" s="221"/>
      <c r="OKM217" s="220"/>
      <c r="OKN217" s="219"/>
      <c r="OKO217" s="223"/>
      <c r="OKP217" s="219"/>
      <c r="OKQ217" s="219"/>
      <c r="OKR217" s="222"/>
      <c r="OKS217" s="221"/>
      <c r="OKT217" s="220"/>
      <c r="OKU217" s="219"/>
      <c r="OKV217" s="223"/>
      <c r="OKW217" s="219"/>
      <c r="OKX217" s="219"/>
      <c r="OKY217" s="222"/>
      <c r="OKZ217" s="221"/>
      <c r="OLA217" s="220"/>
      <c r="OLB217" s="219"/>
      <c r="OLC217" s="223"/>
      <c r="OLD217" s="219"/>
      <c r="OLE217" s="219"/>
      <c r="OLF217" s="222"/>
      <c r="OLG217" s="221"/>
      <c r="OLH217" s="220"/>
      <c r="OLI217" s="219"/>
      <c r="OLJ217" s="223"/>
      <c r="OLK217" s="219"/>
      <c r="OLL217" s="219"/>
      <c r="OLM217" s="222"/>
      <c r="OLN217" s="221"/>
      <c r="OLO217" s="220"/>
      <c r="OLP217" s="219"/>
      <c r="OLQ217" s="223"/>
      <c r="OLR217" s="219"/>
      <c r="OLS217" s="219"/>
      <c r="OLT217" s="222"/>
      <c r="OLU217" s="221"/>
      <c r="OLV217" s="220"/>
      <c r="OLW217" s="219"/>
      <c r="OLX217" s="223"/>
      <c r="OLY217" s="219"/>
      <c r="OLZ217" s="219"/>
      <c r="OMA217" s="222"/>
      <c r="OMB217" s="221"/>
      <c r="OMC217" s="220"/>
      <c r="OMD217" s="219"/>
      <c r="OME217" s="223"/>
      <c r="OMF217" s="219"/>
      <c r="OMG217" s="219"/>
      <c r="OMH217" s="222"/>
      <c r="OMI217" s="221"/>
      <c r="OMJ217" s="220"/>
      <c r="OMK217" s="219"/>
      <c r="OML217" s="223"/>
      <c r="OMM217" s="219"/>
      <c r="OMN217" s="219"/>
      <c r="OMO217" s="222"/>
      <c r="OMP217" s="221"/>
      <c r="OMQ217" s="220"/>
      <c r="OMR217" s="219"/>
      <c r="OMS217" s="223"/>
      <c r="OMT217" s="219"/>
      <c r="OMU217" s="219"/>
      <c r="OMV217" s="222"/>
      <c r="OMW217" s="221"/>
      <c r="OMX217" s="220"/>
      <c r="OMY217" s="219"/>
      <c r="OMZ217" s="223"/>
      <c r="ONA217" s="219"/>
      <c r="ONB217" s="219"/>
      <c r="ONC217" s="222"/>
      <c r="OND217" s="221"/>
      <c r="ONE217" s="220"/>
      <c r="ONF217" s="219"/>
      <c r="ONG217" s="223"/>
      <c r="ONH217" s="219"/>
      <c r="ONI217" s="219"/>
      <c r="ONJ217" s="222"/>
      <c r="ONK217" s="221"/>
      <c r="ONL217" s="220"/>
      <c r="ONM217" s="219"/>
      <c r="ONN217" s="223"/>
      <c r="ONO217" s="219"/>
      <c r="ONP217" s="219"/>
      <c r="ONQ217" s="222"/>
      <c r="ONR217" s="221"/>
      <c r="ONS217" s="220"/>
      <c r="ONT217" s="219"/>
      <c r="ONU217" s="223"/>
      <c r="ONV217" s="219"/>
      <c r="ONW217" s="219"/>
      <c r="ONX217" s="222"/>
      <c r="ONY217" s="221"/>
      <c r="ONZ217" s="220"/>
      <c r="OOA217" s="219"/>
      <c r="OOB217" s="223"/>
      <c r="OOC217" s="219"/>
      <c r="OOD217" s="219"/>
      <c r="OOE217" s="222"/>
      <c r="OOF217" s="221"/>
      <c r="OOG217" s="220"/>
      <c r="OOH217" s="219"/>
      <c r="OOI217" s="223"/>
      <c r="OOJ217" s="219"/>
      <c r="OOK217" s="219"/>
      <c r="OOL217" s="222"/>
      <c r="OOM217" s="221"/>
      <c r="OON217" s="220"/>
      <c r="OOO217" s="219"/>
      <c r="OOP217" s="223"/>
      <c r="OOQ217" s="219"/>
      <c r="OOR217" s="219"/>
      <c r="OOS217" s="222"/>
      <c r="OOT217" s="221"/>
      <c r="OOU217" s="220"/>
      <c r="OOV217" s="219"/>
      <c r="OOW217" s="223"/>
      <c r="OOX217" s="219"/>
      <c r="OOY217" s="219"/>
      <c r="OOZ217" s="222"/>
      <c r="OPA217" s="221"/>
      <c r="OPB217" s="220"/>
      <c r="OPC217" s="219"/>
      <c r="OPD217" s="223"/>
      <c r="OPE217" s="219"/>
      <c r="OPF217" s="219"/>
      <c r="OPG217" s="222"/>
      <c r="OPH217" s="221"/>
      <c r="OPI217" s="220"/>
      <c r="OPJ217" s="219"/>
      <c r="OPK217" s="223"/>
      <c r="OPL217" s="219"/>
      <c r="OPM217" s="219"/>
      <c r="OPN217" s="222"/>
      <c r="OPO217" s="221"/>
      <c r="OPP217" s="220"/>
      <c r="OPQ217" s="219"/>
      <c r="OPR217" s="223"/>
      <c r="OPS217" s="219"/>
      <c r="OPT217" s="219"/>
      <c r="OPU217" s="222"/>
      <c r="OPV217" s="221"/>
      <c r="OPW217" s="220"/>
      <c r="OPX217" s="219"/>
      <c r="OPY217" s="223"/>
      <c r="OPZ217" s="219"/>
      <c r="OQA217" s="219"/>
      <c r="OQB217" s="222"/>
      <c r="OQC217" s="221"/>
      <c r="OQD217" s="220"/>
      <c r="OQE217" s="219"/>
      <c r="OQF217" s="223"/>
      <c r="OQG217" s="219"/>
      <c r="OQH217" s="219"/>
      <c r="OQI217" s="222"/>
      <c r="OQJ217" s="221"/>
      <c r="OQK217" s="220"/>
      <c r="OQL217" s="219"/>
      <c r="OQM217" s="223"/>
      <c r="OQN217" s="219"/>
      <c r="OQO217" s="219"/>
      <c r="OQP217" s="222"/>
      <c r="OQQ217" s="221"/>
      <c r="OQR217" s="220"/>
      <c r="OQS217" s="219"/>
      <c r="OQT217" s="223"/>
      <c r="OQU217" s="219"/>
      <c r="OQV217" s="219"/>
      <c r="OQW217" s="222"/>
      <c r="OQX217" s="221"/>
      <c r="OQY217" s="220"/>
      <c r="OQZ217" s="219"/>
      <c r="ORA217" s="223"/>
      <c r="ORB217" s="219"/>
      <c r="ORC217" s="219"/>
      <c r="ORD217" s="222"/>
      <c r="ORE217" s="221"/>
      <c r="ORF217" s="220"/>
      <c r="ORG217" s="219"/>
      <c r="ORH217" s="223"/>
      <c r="ORI217" s="219"/>
      <c r="ORJ217" s="219"/>
      <c r="ORK217" s="222"/>
      <c r="ORL217" s="221"/>
      <c r="ORM217" s="220"/>
      <c r="ORN217" s="219"/>
      <c r="ORO217" s="223"/>
      <c r="ORP217" s="219"/>
      <c r="ORQ217" s="219"/>
      <c r="ORR217" s="222"/>
      <c r="ORS217" s="221"/>
      <c r="ORT217" s="220"/>
      <c r="ORU217" s="219"/>
      <c r="ORV217" s="223"/>
      <c r="ORW217" s="219"/>
      <c r="ORX217" s="219"/>
      <c r="ORY217" s="222"/>
      <c r="ORZ217" s="221"/>
      <c r="OSA217" s="220"/>
      <c r="OSB217" s="219"/>
      <c r="OSC217" s="223"/>
      <c r="OSD217" s="219"/>
      <c r="OSE217" s="219"/>
      <c r="OSF217" s="222"/>
      <c r="OSG217" s="221"/>
      <c r="OSH217" s="220"/>
      <c r="OSI217" s="219"/>
      <c r="OSJ217" s="223"/>
      <c r="OSK217" s="219"/>
      <c r="OSL217" s="219"/>
      <c r="OSM217" s="222"/>
      <c r="OSN217" s="221"/>
      <c r="OSO217" s="220"/>
      <c r="OSP217" s="219"/>
      <c r="OSQ217" s="223"/>
      <c r="OSR217" s="219"/>
      <c r="OSS217" s="219"/>
      <c r="OST217" s="222"/>
      <c r="OSU217" s="221"/>
      <c r="OSV217" s="220"/>
      <c r="OSW217" s="219"/>
      <c r="OSX217" s="223"/>
      <c r="OSY217" s="219"/>
      <c r="OSZ217" s="219"/>
      <c r="OTA217" s="222"/>
      <c r="OTB217" s="221"/>
      <c r="OTC217" s="220"/>
      <c r="OTD217" s="219"/>
      <c r="OTE217" s="223"/>
      <c r="OTF217" s="219"/>
      <c r="OTG217" s="219"/>
      <c r="OTH217" s="222"/>
      <c r="OTI217" s="221"/>
      <c r="OTJ217" s="220"/>
      <c r="OTK217" s="219"/>
      <c r="OTL217" s="223"/>
      <c r="OTM217" s="219"/>
      <c r="OTN217" s="219"/>
      <c r="OTO217" s="222"/>
      <c r="OTP217" s="221"/>
      <c r="OTQ217" s="220"/>
      <c r="OTR217" s="219"/>
      <c r="OTS217" s="223"/>
      <c r="OTT217" s="219"/>
      <c r="OTU217" s="219"/>
      <c r="OTV217" s="222"/>
      <c r="OTW217" s="221"/>
      <c r="OTX217" s="220"/>
      <c r="OTY217" s="219"/>
      <c r="OTZ217" s="223"/>
      <c r="OUA217" s="219"/>
      <c r="OUB217" s="219"/>
      <c r="OUC217" s="222"/>
      <c r="OUD217" s="221"/>
      <c r="OUE217" s="220"/>
      <c r="OUF217" s="219"/>
      <c r="OUG217" s="223"/>
      <c r="OUH217" s="219"/>
      <c r="OUI217" s="219"/>
      <c r="OUJ217" s="222"/>
      <c r="OUK217" s="221"/>
      <c r="OUL217" s="220"/>
      <c r="OUM217" s="219"/>
      <c r="OUN217" s="223"/>
      <c r="OUO217" s="219"/>
      <c r="OUP217" s="219"/>
      <c r="OUQ217" s="222"/>
      <c r="OUR217" s="221"/>
      <c r="OUS217" s="220"/>
      <c r="OUT217" s="219"/>
      <c r="OUU217" s="223"/>
      <c r="OUV217" s="219"/>
      <c r="OUW217" s="219"/>
      <c r="OUX217" s="222"/>
      <c r="OUY217" s="221"/>
      <c r="OUZ217" s="220"/>
      <c r="OVA217" s="219"/>
      <c r="OVB217" s="223"/>
      <c r="OVC217" s="219"/>
      <c r="OVD217" s="219"/>
      <c r="OVE217" s="222"/>
      <c r="OVF217" s="221"/>
      <c r="OVG217" s="220"/>
      <c r="OVH217" s="219"/>
      <c r="OVI217" s="223"/>
      <c r="OVJ217" s="219"/>
      <c r="OVK217" s="219"/>
      <c r="OVL217" s="222"/>
      <c r="OVM217" s="221"/>
      <c r="OVN217" s="220"/>
      <c r="OVO217" s="219"/>
      <c r="OVP217" s="223"/>
      <c r="OVQ217" s="219"/>
      <c r="OVR217" s="219"/>
      <c r="OVS217" s="222"/>
      <c r="OVT217" s="221"/>
      <c r="OVU217" s="220"/>
      <c r="OVV217" s="219"/>
      <c r="OVW217" s="223"/>
      <c r="OVX217" s="219"/>
      <c r="OVY217" s="219"/>
      <c r="OVZ217" s="222"/>
      <c r="OWA217" s="221"/>
      <c r="OWB217" s="220"/>
      <c r="OWC217" s="219"/>
      <c r="OWD217" s="223"/>
      <c r="OWE217" s="219"/>
      <c r="OWF217" s="219"/>
      <c r="OWG217" s="222"/>
      <c r="OWH217" s="221"/>
      <c r="OWI217" s="220"/>
      <c r="OWJ217" s="219"/>
      <c r="OWK217" s="223"/>
      <c r="OWL217" s="219"/>
      <c r="OWM217" s="219"/>
      <c r="OWN217" s="222"/>
      <c r="OWO217" s="221"/>
      <c r="OWP217" s="220"/>
      <c r="OWQ217" s="219"/>
      <c r="OWR217" s="223"/>
      <c r="OWS217" s="219"/>
      <c r="OWT217" s="219"/>
      <c r="OWU217" s="222"/>
      <c r="OWV217" s="221"/>
      <c r="OWW217" s="220"/>
      <c r="OWX217" s="219"/>
      <c r="OWY217" s="223"/>
      <c r="OWZ217" s="219"/>
      <c r="OXA217" s="219"/>
      <c r="OXB217" s="222"/>
      <c r="OXC217" s="221"/>
      <c r="OXD217" s="220"/>
      <c r="OXE217" s="219"/>
      <c r="OXF217" s="223"/>
      <c r="OXG217" s="219"/>
      <c r="OXH217" s="219"/>
      <c r="OXI217" s="222"/>
      <c r="OXJ217" s="221"/>
      <c r="OXK217" s="220"/>
      <c r="OXL217" s="219"/>
      <c r="OXM217" s="223"/>
      <c r="OXN217" s="219"/>
      <c r="OXO217" s="219"/>
      <c r="OXP217" s="222"/>
      <c r="OXQ217" s="221"/>
      <c r="OXR217" s="220"/>
      <c r="OXS217" s="219"/>
      <c r="OXT217" s="223"/>
      <c r="OXU217" s="219"/>
      <c r="OXV217" s="219"/>
      <c r="OXW217" s="222"/>
      <c r="OXX217" s="221"/>
      <c r="OXY217" s="220"/>
      <c r="OXZ217" s="219"/>
      <c r="OYA217" s="223"/>
      <c r="OYB217" s="219"/>
      <c r="OYC217" s="219"/>
      <c r="OYD217" s="222"/>
      <c r="OYE217" s="221"/>
      <c r="OYF217" s="220"/>
      <c r="OYG217" s="219"/>
      <c r="OYH217" s="223"/>
      <c r="OYI217" s="219"/>
      <c r="OYJ217" s="219"/>
      <c r="OYK217" s="222"/>
      <c r="OYL217" s="221"/>
      <c r="OYM217" s="220"/>
      <c r="OYN217" s="219"/>
      <c r="OYO217" s="223"/>
      <c r="OYP217" s="219"/>
      <c r="OYQ217" s="219"/>
      <c r="OYR217" s="222"/>
      <c r="OYS217" s="221"/>
      <c r="OYT217" s="220"/>
      <c r="OYU217" s="219"/>
      <c r="OYV217" s="223"/>
      <c r="OYW217" s="219"/>
      <c r="OYX217" s="219"/>
      <c r="OYY217" s="222"/>
      <c r="OYZ217" s="221"/>
      <c r="OZA217" s="220"/>
      <c r="OZB217" s="219"/>
      <c r="OZC217" s="223"/>
      <c r="OZD217" s="219"/>
      <c r="OZE217" s="219"/>
      <c r="OZF217" s="222"/>
      <c r="OZG217" s="221"/>
      <c r="OZH217" s="220"/>
      <c r="OZI217" s="219"/>
      <c r="OZJ217" s="223"/>
      <c r="OZK217" s="219"/>
      <c r="OZL217" s="219"/>
      <c r="OZM217" s="222"/>
      <c r="OZN217" s="221"/>
      <c r="OZO217" s="220"/>
      <c r="OZP217" s="219"/>
      <c r="OZQ217" s="223"/>
      <c r="OZR217" s="219"/>
      <c r="OZS217" s="219"/>
      <c r="OZT217" s="222"/>
      <c r="OZU217" s="221"/>
      <c r="OZV217" s="220"/>
      <c r="OZW217" s="219"/>
      <c r="OZX217" s="223"/>
      <c r="OZY217" s="219"/>
      <c r="OZZ217" s="219"/>
      <c r="PAA217" s="222"/>
      <c r="PAB217" s="221"/>
      <c r="PAC217" s="220"/>
      <c r="PAD217" s="219"/>
      <c r="PAE217" s="223"/>
      <c r="PAF217" s="219"/>
      <c r="PAG217" s="219"/>
      <c r="PAH217" s="222"/>
      <c r="PAI217" s="221"/>
      <c r="PAJ217" s="220"/>
      <c r="PAK217" s="219"/>
      <c r="PAL217" s="223"/>
      <c r="PAM217" s="219"/>
      <c r="PAN217" s="219"/>
      <c r="PAO217" s="222"/>
      <c r="PAP217" s="221"/>
      <c r="PAQ217" s="220"/>
      <c r="PAR217" s="219"/>
      <c r="PAS217" s="223"/>
      <c r="PAT217" s="219"/>
      <c r="PAU217" s="219"/>
      <c r="PAV217" s="222"/>
      <c r="PAW217" s="221"/>
      <c r="PAX217" s="220"/>
      <c r="PAY217" s="219"/>
      <c r="PAZ217" s="223"/>
      <c r="PBA217" s="219"/>
      <c r="PBB217" s="219"/>
      <c r="PBC217" s="222"/>
      <c r="PBD217" s="221"/>
      <c r="PBE217" s="220"/>
      <c r="PBF217" s="219"/>
      <c r="PBG217" s="223"/>
      <c r="PBH217" s="219"/>
      <c r="PBI217" s="219"/>
      <c r="PBJ217" s="222"/>
      <c r="PBK217" s="221"/>
      <c r="PBL217" s="220"/>
      <c r="PBM217" s="219"/>
      <c r="PBN217" s="223"/>
      <c r="PBO217" s="219"/>
      <c r="PBP217" s="219"/>
      <c r="PBQ217" s="222"/>
      <c r="PBR217" s="221"/>
      <c r="PBS217" s="220"/>
      <c r="PBT217" s="219"/>
      <c r="PBU217" s="223"/>
      <c r="PBV217" s="219"/>
      <c r="PBW217" s="219"/>
      <c r="PBX217" s="222"/>
      <c r="PBY217" s="221"/>
      <c r="PBZ217" s="220"/>
      <c r="PCA217" s="219"/>
      <c r="PCB217" s="223"/>
      <c r="PCC217" s="219"/>
      <c r="PCD217" s="219"/>
      <c r="PCE217" s="222"/>
      <c r="PCF217" s="221"/>
      <c r="PCG217" s="220"/>
      <c r="PCH217" s="219"/>
      <c r="PCI217" s="223"/>
      <c r="PCJ217" s="219"/>
      <c r="PCK217" s="219"/>
      <c r="PCL217" s="222"/>
      <c r="PCM217" s="221"/>
      <c r="PCN217" s="220"/>
      <c r="PCO217" s="219"/>
      <c r="PCP217" s="223"/>
      <c r="PCQ217" s="219"/>
      <c r="PCR217" s="219"/>
      <c r="PCS217" s="222"/>
      <c r="PCT217" s="221"/>
      <c r="PCU217" s="220"/>
      <c r="PCV217" s="219"/>
      <c r="PCW217" s="223"/>
      <c r="PCX217" s="219"/>
      <c r="PCY217" s="219"/>
      <c r="PCZ217" s="222"/>
      <c r="PDA217" s="221"/>
      <c r="PDB217" s="220"/>
      <c r="PDC217" s="219"/>
      <c r="PDD217" s="223"/>
      <c r="PDE217" s="219"/>
      <c r="PDF217" s="219"/>
      <c r="PDG217" s="222"/>
      <c r="PDH217" s="221"/>
      <c r="PDI217" s="220"/>
      <c r="PDJ217" s="219"/>
      <c r="PDK217" s="223"/>
      <c r="PDL217" s="219"/>
      <c r="PDM217" s="219"/>
      <c r="PDN217" s="222"/>
      <c r="PDO217" s="221"/>
      <c r="PDP217" s="220"/>
      <c r="PDQ217" s="219"/>
      <c r="PDR217" s="223"/>
      <c r="PDS217" s="219"/>
      <c r="PDT217" s="219"/>
      <c r="PDU217" s="222"/>
      <c r="PDV217" s="221"/>
      <c r="PDW217" s="220"/>
      <c r="PDX217" s="219"/>
      <c r="PDY217" s="223"/>
      <c r="PDZ217" s="219"/>
      <c r="PEA217" s="219"/>
      <c r="PEB217" s="222"/>
      <c r="PEC217" s="221"/>
      <c r="PED217" s="220"/>
      <c r="PEE217" s="219"/>
      <c r="PEF217" s="223"/>
      <c r="PEG217" s="219"/>
      <c r="PEH217" s="219"/>
      <c r="PEI217" s="222"/>
      <c r="PEJ217" s="221"/>
      <c r="PEK217" s="220"/>
      <c r="PEL217" s="219"/>
      <c r="PEM217" s="223"/>
      <c r="PEN217" s="219"/>
      <c r="PEO217" s="219"/>
      <c r="PEP217" s="222"/>
      <c r="PEQ217" s="221"/>
      <c r="PER217" s="220"/>
      <c r="PES217" s="219"/>
      <c r="PET217" s="223"/>
      <c r="PEU217" s="219"/>
      <c r="PEV217" s="219"/>
      <c r="PEW217" s="222"/>
      <c r="PEX217" s="221"/>
      <c r="PEY217" s="220"/>
      <c r="PEZ217" s="219"/>
      <c r="PFA217" s="223"/>
      <c r="PFB217" s="219"/>
      <c r="PFC217" s="219"/>
      <c r="PFD217" s="222"/>
      <c r="PFE217" s="221"/>
      <c r="PFF217" s="220"/>
      <c r="PFG217" s="219"/>
      <c r="PFH217" s="223"/>
      <c r="PFI217" s="219"/>
      <c r="PFJ217" s="219"/>
      <c r="PFK217" s="222"/>
      <c r="PFL217" s="221"/>
      <c r="PFM217" s="220"/>
      <c r="PFN217" s="219"/>
      <c r="PFO217" s="223"/>
      <c r="PFP217" s="219"/>
      <c r="PFQ217" s="219"/>
      <c r="PFR217" s="222"/>
      <c r="PFS217" s="221"/>
      <c r="PFT217" s="220"/>
      <c r="PFU217" s="219"/>
      <c r="PFV217" s="223"/>
      <c r="PFW217" s="219"/>
      <c r="PFX217" s="219"/>
      <c r="PFY217" s="222"/>
      <c r="PFZ217" s="221"/>
      <c r="PGA217" s="220"/>
      <c r="PGB217" s="219"/>
      <c r="PGC217" s="223"/>
      <c r="PGD217" s="219"/>
      <c r="PGE217" s="219"/>
      <c r="PGF217" s="222"/>
      <c r="PGG217" s="221"/>
      <c r="PGH217" s="220"/>
      <c r="PGI217" s="219"/>
      <c r="PGJ217" s="223"/>
      <c r="PGK217" s="219"/>
      <c r="PGL217" s="219"/>
      <c r="PGM217" s="222"/>
      <c r="PGN217" s="221"/>
      <c r="PGO217" s="220"/>
      <c r="PGP217" s="219"/>
      <c r="PGQ217" s="223"/>
      <c r="PGR217" s="219"/>
      <c r="PGS217" s="219"/>
      <c r="PGT217" s="222"/>
      <c r="PGU217" s="221"/>
      <c r="PGV217" s="220"/>
      <c r="PGW217" s="219"/>
      <c r="PGX217" s="223"/>
      <c r="PGY217" s="219"/>
      <c r="PGZ217" s="219"/>
      <c r="PHA217" s="222"/>
      <c r="PHB217" s="221"/>
      <c r="PHC217" s="220"/>
      <c r="PHD217" s="219"/>
      <c r="PHE217" s="223"/>
      <c r="PHF217" s="219"/>
      <c r="PHG217" s="219"/>
      <c r="PHH217" s="222"/>
      <c r="PHI217" s="221"/>
      <c r="PHJ217" s="220"/>
      <c r="PHK217" s="219"/>
      <c r="PHL217" s="223"/>
      <c r="PHM217" s="219"/>
      <c r="PHN217" s="219"/>
      <c r="PHO217" s="222"/>
      <c r="PHP217" s="221"/>
      <c r="PHQ217" s="220"/>
      <c r="PHR217" s="219"/>
      <c r="PHS217" s="223"/>
      <c r="PHT217" s="219"/>
      <c r="PHU217" s="219"/>
      <c r="PHV217" s="222"/>
      <c r="PHW217" s="221"/>
      <c r="PHX217" s="220"/>
      <c r="PHY217" s="219"/>
      <c r="PHZ217" s="223"/>
      <c r="PIA217" s="219"/>
      <c r="PIB217" s="219"/>
      <c r="PIC217" s="222"/>
      <c r="PID217" s="221"/>
      <c r="PIE217" s="220"/>
      <c r="PIF217" s="219"/>
      <c r="PIG217" s="223"/>
      <c r="PIH217" s="219"/>
      <c r="PII217" s="219"/>
      <c r="PIJ217" s="222"/>
      <c r="PIK217" s="221"/>
      <c r="PIL217" s="220"/>
      <c r="PIM217" s="219"/>
      <c r="PIN217" s="223"/>
      <c r="PIO217" s="219"/>
      <c r="PIP217" s="219"/>
      <c r="PIQ217" s="222"/>
      <c r="PIR217" s="221"/>
      <c r="PIS217" s="220"/>
      <c r="PIT217" s="219"/>
      <c r="PIU217" s="223"/>
      <c r="PIV217" s="219"/>
      <c r="PIW217" s="219"/>
      <c r="PIX217" s="222"/>
      <c r="PIY217" s="221"/>
      <c r="PIZ217" s="220"/>
      <c r="PJA217" s="219"/>
      <c r="PJB217" s="223"/>
      <c r="PJC217" s="219"/>
      <c r="PJD217" s="219"/>
      <c r="PJE217" s="222"/>
      <c r="PJF217" s="221"/>
      <c r="PJG217" s="220"/>
      <c r="PJH217" s="219"/>
      <c r="PJI217" s="223"/>
      <c r="PJJ217" s="219"/>
      <c r="PJK217" s="219"/>
      <c r="PJL217" s="222"/>
      <c r="PJM217" s="221"/>
      <c r="PJN217" s="220"/>
      <c r="PJO217" s="219"/>
      <c r="PJP217" s="223"/>
      <c r="PJQ217" s="219"/>
      <c r="PJR217" s="219"/>
      <c r="PJS217" s="222"/>
      <c r="PJT217" s="221"/>
      <c r="PJU217" s="220"/>
      <c r="PJV217" s="219"/>
      <c r="PJW217" s="223"/>
      <c r="PJX217" s="219"/>
      <c r="PJY217" s="219"/>
      <c r="PJZ217" s="222"/>
      <c r="PKA217" s="221"/>
      <c r="PKB217" s="220"/>
      <c r="PKC217" s="219"/>
      <c r="PKD217" s="223"/>
      <c r="PKE217" s="219"/>
      <c r="PKF217" s="219"/>
      <c r="PKG217" s="222"/>
      <c r="PKH217" s="221"/>
      <c r="PKI217" s="220"/>
      <c r="PKJ217" s="219"/>
      <c r="PKK217" s="223"/>
      <c r="PKL217" s="219"/>
      <c r="PKM217" s="219"/>
      <c r="PKN217" s="222"/>
      <c r="PKO217" s="221"/>
      <c r="PKP217" s="220"/>
      <c r="PKQ217" s="219"/>
      <c r="PKR217" s="223"/>
      <c r="PKS217" s="219"/>
      <c r="PKT217" s="219"/>
      <c r="PKU217" s="222"/>
      <c r="PKV217" s="221"/>
      <c r="PKW217" s="220"/>
      <c r="PKX217" s="219"/>
      <c r="PKY217" s="223"/>
      <c r="PKZ217" s="219"/>
      <c r="PLA217" s="219"/>
      <c r="PLB217" s="222"/>
      <c r="PLC217" s="221"/>
      <c r="PLD217" s="220"/>
      <c r="PLE217" s="219"/>
      <c r="PLF217" s="223"/>
      <c r="PLG217" s="219"/>
      <c r="PLH217" s="219"/>
      <c r="PLI217" s="222"/>
      <c r="PLJ217" s="221"/>
      <c r="PLK217" s="220"/>
      <c r="PLL217" s="219"/>
      <c r="PLM217" s="223"/>
      <c r="PLN217" s="219"/>
      <c r="PLO217" s="219"/>
      <c r="PLP217" s="222"/>
      <c r="PLQ217" s="221"/>
      <c r="PLR217" s="220"/>
      <c r="PLS217" s="219"/>
      <c r="PLT217" s="223"/>
      <c r="PLU217" s="219"/>
      <c r="PLV217" s="219"/>
      <c r="PLW217" s="222"/>
      <c r="PLX217" s="221"/>
      <c r="PLY217" s="220"/>
      <c r="PLZ217" s="219"/>
      <c r="PMA217" s="223"/>
      <c r="PMB217" s="219"/>
      <c r="PMC217" s="219"/>
      <c r="PMD217" s="222"/>
      <c r="PME217" s="221"/>
      <c r="PMF217" s="220"/>
      <c r="PMG217" s="219"/>
      <c r="PMH217" s="223"/>
      <c r="PMI217" s="219"/>
      <c r="PMJ217" s="219"/>
      <c r="PMK217" s="222"/>
      <c r="PML217" s="221"/>
      <c r="PMM217" s="220"/>
      <c r="PMN217" s="219"/>
      <c r="PMO217" s="223"/>
      <c r="PMP217" s="219"/>
      <c r="PMQ217" s="219"/>
      <c r="PMR217" s="222"/>
      <c r="PMS217" s="221"/>
      <c r="PMT217" s="220"/>
      <c r="PMU217" s="219"/>
      <c r="PMV217" s="223"/>
      <c r="PMW217" s="219"/>
      <c r="PMX217" s="219"/>
      <c r="PMY217" s="222"/>
      <c r="PMZ217" s="221"/>
      <c r="PNA217" s="220"/>
      <c r="PNB217" s="219"/>
      <c r="PNC217" s="223"/>
      <c r="PND217" s="219"/>
      <c r="PNE217" s="219"/>
      <c r="PNF217" s="222"/>
      <c r="PNG217" s="221"/>
      <c r="PNH217" s="220"/>
      <c r="PNI217" s="219"/>
      <c r="PNJ217" s="223"/>
      <c r="PNK217" s="219"/>
      <c r="PNL217" s="219"/>
      <c r="PNM217" s="222"/>
      <c r="PNN217" s="221"/>
      <c r="PNO217" s="220"/>
      <c r="PNP217" s="219"/>
      <c r="PNQ217" s="223"/>
      <c r="PNR217" s="219"/>
      <c r="PNS217" s="219"/>
      <c r="PNT217" s="222"/>
      <c r="PNU217" s="221"/>
      <c r="PNV217" s="220"/>
      <c r="PNW217" s="219"/>
      <c r="PNX217" s="223"/>
      <c r="PNY217" s="219"/>
      <c r="PNZ217" s="219"/>
      <c r="POA217" s="222"/>
      <c r="POB217" s="221"/>
      <c r="POC217" s="220"/>
      <c r="POD217" s="219"/>
      <c r="POE217" s="223"/>
      <c r="POF217" s="219"/>
      <c r="POG217" s="219"/>
      <c r="POH217" s="222"/>
      <c r="POI217" s="221"/>
      <c r="POJ217" s="220"/>
      <c r="POK217" s="219"/>
      <c r="POL217" s="223"/>
      <c r="POM217" s="219"/>
      <c r="PON217" s="219"/>
      <c r="POO217" s="222"/>
      <c r="POP217" s="221"/>
      <c r="POQ217" s="220"/>
      <c r="POR217" s="219"/>
      <c r="POS217" s="223"/>
      <c r="POT217" s="219"/>
      <c r="POU217" s="219"/>
      <c r="POV217" s="222"/>
      <c r="POW217" s="221"/>
      <c r="POX217" s="220"/>
      <c r="POY217" s="219"/>
      <c r="POZ217" s="223"/>
      <c r="PPA217" s="219"/>
      <c r="PPB217" s="219"/>
      <c r="PPC217" s="222"/>
      <c r="PPD217" s="221"/>
      <c r="PPE217" s="220"/>
      <c r="PPF217" s="219"/>
      <c r="PPG217" s="223"/>
      <c r="PPH217" s="219"/>
      <c r="PPI217" s="219"/>
      <c r="PPJ217" s="222"/>
      <c r="PPK217" s="221"/>
      <c r="PPL217" s="220"/>
      <c r="PPM217" s="219"/>
      <c r="PPN217" s="223"/>
      <c r="PPO217" s="219"/>
      <c r="PPP217" s="219"/>
      <c r="PPQ217" s="222"/>
      <c r="PPR217" s="221"/>
      <c r="PPS217" s="220"/>
      <c r="PPT217" s="219"/>
      <c r="PPU217" s="223"/>
      <c r="PPV217" s="219"/>
      <c r="PPW217" s="219"/>
      <c r="PPX217" s="222"/>
      <c r="PPY217" s="221"/>
      <c r="PPZ217" s="220"/>
      <c r="PQA217" s="219"/>
      <c r="PQB217" s="223"/>
      <c r="PQC217" s="219"/>
      <c r="PQD217" s="219"/>
      <c r="PQE217" s="222"/>
      <c r="PQF217" s="221"/>
      <c r="PQG217" s="220"/>
      <c r="PQH217" s="219"/>
      <c r="PQI217" s="223"/>
      <c r="PQJ217" s="219"/>
      <c r="PQK217" s="219"/>
      <c r="PQL217" s="222"/>
      <c r="PQM217" s="221"/>
      <c r="PQN217" s="220"/>
      <c r="PQO217" s="219"/>
      <c r="PQP217" s="223"/>
      <c r="PQQ217" s="219"/>
      <c r="PQR217" s="219"/>
      <c r="PQS217" s="222"/>
      <c r="PQT217" s="221"/>
      <c r="PQU217" s="220"/>
      <c r="PQV217" s="219"/>
      <c r="PQW217" s="223"/>
      <c r="PQX217" s="219"/>
      <c r="PQY217" s="219"/>
      <c r="PQZ217" s="222"/>
      <c r="PRA217" s="221"/>
      <c r="PRB217" s="220"/>
      <c r="PRC217" s="219"/>
      <c r="PRD217" s="223"/>
      <c r="PRE217" s="219"/>
      <c r="PRF217" s="219"/>
      <c r="PRG217" s="222"/>
      <c r="PRH217" s="221"/>
      <c r="PRI217" s="220"/>
      <c r="PRJ217" s="219"/>
      <c r="PRK217" s="223"/>
      <c r="PRL217" s="219"/>
      <c r="PRM217" s="219"/>
      <c r="PRN217" s="222"/>
      <c r="PRO217" s="221"/>
      <c r="PRP217" s="220"/>
      <c r="PRQ217" s="219"/>
      <c r="PRR217" s="223"/>
      <c r="PRS217" s="219"/>
      <c r="PRT217" s="219"/>
      <c r="PRU217" s="222"/>
      <c r="PRV217" s="221"/>
      <c r="PRW217" s="220"/>
      <c r="PRX217" s="219"/>
      <c r="PRY217" s="223"/>
      <c r="PRZ217" s="219"/>
      <c r="PSA217" s="219"/>
      <c r="PSB217" s="222"/>
      <c r="PSC217" s="221"/>
      <c r="PSD217" s="220"/>
      <c r="PSE217" s="219"/>
      <c r="PSF217" s="223"/>
      <c r="PSG217" s="219"/>
      <c r="PSH217" s="219"/>
      <c r="PSI217" s="222"/>
      <c r="PSJ217" s="221"/>
      <c r="PSK217" s="220"/>
      <c r="PSL217" s="219"/>
      <c r="PSM217" s="223"/>
      <c r="PSN217" s="219"/>
      <c r="PSO217" s="219"/>
      <c r="PSP217" s="222"/>
      <c r="PSQ217" s="221"/>
      <c r="PSR217" s="220"/>
      <c r="PSS217" s="219"/>
      <c r="PST217" s="223"/>
      <c r="PSU217" s="219"/>
      <c r="PSV217" s="219"/>
      <c r="PSW217" s="222"/>
      <c r="PSX217" s="221"/>
      <c r="PSY217" s="220"/>
      <c r="PSZ217" s="219"/>
      <c r="PTA217" s="223"/>
      <c r="PTB217" s="219"/>
      <c r="PTC217" s="219"/>
      <c r="PTD217" s="222"/>
      <c r="PTE217" s="221"/>
      <c r="PTF217" s="220"/>
      <c r="PTG217" s="219"/>
      <c r="PTH217" s="223"/>
      <c r="PTI217" s="219"/>
      <c r="PTJ217" s="219"/>
      <c r="PTK217" s="222"/>
      <c r="PTL217" s="221"/>
      <c r="PTM217" s="220"/>
      <c r="PTN217" s="219"/>
      <c r="PTO217" s="223"/>
      <c r="PTP217" s="219"/>
      <c r="PTQ217" s="219"/>
      <c r="PTR217" s="222"/>
      <c r="PTS217" s="221"/>
      <c r="PTT217" s="220"/>
      <c r="PTU217" s="219"/>
      <c r="PTV217" s="223"/>
      <c r="PTW217" s="219"/>
      <c r="PTX217" s="219"/>
      <c r="PTY217" s="222"/>
      <c r="PTZ217" s="221"/>
      <c r="PUA217" s="220"/>
      <c r="PUB217" s="219"/>
      <c r="PUC217" s="223"/>
      <c r="PUD217" s="219"/>
      <c r="PUE217" s="219"/>
      <c r="PUF217" s="222"/>
      <c r="PUG217" s="221"/>
      <c r="PUH217" s="220"/>
      <c r="PUI217" s="219"/>
      <c r="PUJ217" s="223"/>
      <c r="PUK217" s="219"/>
      <c r="PUL217" s="219"/>
      <c r="PUM217" s="222"/>
      <c r="PUN217" s="221"/>
      <c r="PUO217" s="220"/>
      <c r="PUP217" s="219"/>
      <c r="PUQ217" s="223"/>
      <c r="PUR217" s="219"/>
      <c r="PUS217" s="219"/>
      <c r="PUT217" s="222"/>
      <c r="PUU217" s="221"/>
      <c r="PUV217" s="220"/>
      <c r="PUW217" s="219"/>
      <c r="PUX217" s="223"/>
      <c r="PUY217" s="219"/>
      <c r="PUZ217" s="219"/>
      <c r="PVA217" s="222"/>
      <c r="PVB217" s="221"/>
      <c r="PVC217" s="220"/>
      <c r="PVD217" s="219"/>
      <c r="PVE217" s="223"/>
      <c r="PVF217" s="219"/>
      <c r="PVG217" s="219"/>
      <c r="PVH217" s="222"/>
      <c r="PVI217" s="221"/>
      <c r="PVJ217" s="220"/>
      <c r="PVK217" s="219"/>
      <c r="PVL217" s="223"/>
      <c r="PVM217" s="219"/>
      <c r="PVN217" s="219"/>
      <c r="PVO217" s="222"/>
      <c r="PVP217" s="221"/>
      <c r="PVQ217" s="220"/>
      <c r="PVR217" s="219"/>
      <c r="PVS217" s="223"/>
      <c r="PVT217" s="219"/>
      <c r="PVU217" s="219"/>
      <c r="PVV217" s="222"/>
      <c r="PVW217" s="221"/>
      <c r="PVX217" s="220"/>
      <c r="PVY217" s="219"/>
      <c r="PVZ217" s="223"/>
      <c r="PWA217" s="219"/>
      <c r="PWB217" s="219"/>
      <c r="PWC217" s="222"/>
      <c r="PWD217" s="221"/>
      <c r="PWE217" s="220"/>
      <c r="PWF217" s="219"/>
      <c r="PWG217" s="223"/>
      <c r="PWH217" s="219"/>
      <c r="PWI217" s="219"/>
      <c r="PWJ217" s="222"/>
      <c r="PWK217" s="221"/>
      <c r="PWL217" s="220"/>
      <c r="PWM217" s="219"/>
      <c r="PWN217" s="223"/>
      <c r="PWO217" s="219"/>
      <c r="PWP217" s="219"/>
      <c r="PWQ217" s="222"/>
      <c r="PWR217" s="221"/>
      <c r="PWS217" s="220"/>
      <c r="PWT217" s="219"/>
      <c r="PWU217" s="223"/>
      <c r="PWV217" s="219"/>
      <c r="PWW217" s="219"/>
      <c r="PWX217" s="222"/>
      <c r="PWY217" s="221"/>
      <c r="PWZ217" s="220"/>
      <c r="PXA217" s="219"/>
      <c r="PXB217" s="223"/>
      <c r="PXC217" s="219"/>
      <c r="PXD217" s="219"/>
      <c r="PXE217" s="222"/>
      <c r="PXF217" s="221"/>
      <c r="PXG217" s="220"/>
      <c r="PXH217" s="219"/>
      <c r="PXI217" s="223"/>
      <c r="PXJ217" s="219"/>
      <c r="PXK217" s="219"/>
      <c r="PXL217" s="222"/>
      <c r="PXM217" s="221"/>
      <c r="PXN217" s="220"/>
      <c r="PXO217" s="219"/>
      <c r="PXP217" s="223"/>
      <c r="PXQ217" s="219"/>
      <c r="PXR217" s="219"/>
      <c r="PXS217" s="222"/>
      <c r="PXT217" s="221"/>
      <c r="PXU217" s="220"/>
      <c r="PXV217" s="219"/>
      <c r="PXW217" s="223"/>
      <c r="PXX217" s="219"/>
      <c r="PXY217" s="219"/>
      <c r="PXZ217" s="222"/>
      <c r="PYA217" s="221"/>
      <c r="PYB217" s="220"/>
      <c r="PYC217" s="219"/>
      <c r="PYD217" s="223"/>
      <c r="PYE217" s="219"/>
      <c r="PYF217" s="219"/>
      <c r="PYG217" s="222"/>
      <c r="PYH217" s="221"/>
      <c r="PYI217" s="220"/>
      <c r="PYJ217" s="219"/>
      <c r="PYK217" s="223"/>
      <c r="PYL217" s="219"/>
      <c r="PYM217" s="219"/>
      <c r="PYN217" s="222"/>
      <c r="PYO217" s="221"/>
      <c r="PYP217" s="220"/>
      <c r="PYQ217" s="219"/>
      <c r="PYR217" s="223"/>
      <c r="PYS217" s="219"/>
      <c r="PYT217" s="219"/>
      <c r="PYU217" s="222"/>
      <c r="PYV217" s="221"/>
      <c r="PYW217" s="220"/>
      <c r="PYX217" s="219"/>
      <c r="PYY217" s="223"/>
      <c r="PYZ217" s="219"/>
      <c r="PZA217" s="219"/>
      <c r="PZB217" s="222"/>
      <c r="PZC217" s="221"/>
      <c r="PZD217" s="220"/>
      <c r="PZE217" s="219"/>
      <c r="PZF217" s="223"/>
      <c r="PZG217" s="219"/>
      <c r="PZH217" s="219"/>
      <c r="PZI217" s="222"/>
      <c r="PZJ217" s="221"/>
      <c r="PZK217" s="220"/>
      <c r="PZL217" s="219"/>
      <c r="PZM217" s="223"/>
      <c r="PZN217" s="219"/>
      <c r="PZO217" s="219"/>
      <c r="PZP217" s="222"/>
      <c r="PZQ217" s="221"/>
      <c r="PZR217" s="220"/>
      <c r="PZS217" s="219"/>
      <c r="PZT217" s="223"/>
      <c r="PZU217" s="219"/>
      <c r="PZV217" s="219"/>
      <c r="PZW217" s="222"/>
      <c r="PZX217" s="221"/>
      <c r="PZY217" s="220"/>
      <c r="PZZ217" s="219"/>
      <c r="QAA217" s="223"/>
      <c r="QAB217" s="219"/>
      <c r="QAC217" s="219"/>
      <c r="QAD217" s="222"/>
      <c r="QAE217" s="221"/>
      <c r="QAF217" s="220"/>
      <c r="QAG217" s="219"/>
      <c r="QAH217" s="223"/>
      <c r="QAI217" s="219"/>
      <c r="QAJ217" s="219"/>
      <c r="QAK217" s="222"/>
      <c r="QAL217" s="221"/>
      <c r="QAM217" s="220"/>
      <c r="QAN217" s="219"/>
      <c r="QAO217" s="223"/>
      <c r="QAP217" s="219"/>
      <c r="QAQ217" s="219"/>
      <c r="QAR217" s="222"/>
      <c r="QAS217" s="221"/>
      <c r="QAT217" s="220"/>
      <c r="QAU217" s="219"/>
      <c r="QAV217" s="223"/>
      <c r="QAW217" s="219"/>
      <c r="QAX217" s="219"/>
      <c r="QAY217" s="222"/>
      <c r="QAZ217" s="221"/>
      <c r="QBA217" s="220"/>
      <c r="QBB217" s="219"/>
      <c r="QBC217" s="223"/>
      <c r="QBD217" s="219"/>
      <c r="QBE217" s="219"/>
      <c r="QBF217" s="222"/>
      <c r="QBG217" s="221"/>
      <c r="QBH217" s="220"/>
      <c r="QBI217" s="219"/>
      <c r="QBJ217" s="223"/>
      <c r="QBK217" s="219"/>
      <c r="QBL217" s="219"/>
      <c r="QBM217" s="222"/>
      <c r="QBN217" s="221"/>
      <c r="QBO217" s="220"/>
      <c r="QBP217" s="219"/>
      <c r="QBQ217" s="223"/>
      <c r="QBR217" s="219"/>
      <c r="QBS217" s="219"/>
      <c r="QBT217" s="222"/>
      <c r="QBU217" s="221"/>
      <c r="QBV217" s="220"/>
      <c r="QBW217" s="219"/>
      <c r="QBX217" s="223"/>
      <c r="QBY217" s="219"/>
      <c r="QBZ217" s="219"/>
      <c r="QCA217" s="222"/>
      <c r="QCB217" s="221"/>
      <c r="QCC217" s="220"/>
      <c r="QCD217" s="219"/>
      <c r="QCE217" s="223"/>
      <c r="QCF217" s="219"/>
      <c r="QCG217" s="219"/>
      <c r="QCH217" s="222"/>
      <c r="QCI217" s="221"/>
      <c r="QCJ217" s="220"/>
      <c r="QCK217" s="219"/>
      <c r="QCL217" s="223"/>
      <c r="QCM217" s="219"/>
      <c r="QCN217" s="219"/>
      <c r="QCO217" s="222"/>
      <c r="QCP217" s="221"/>
      <c r="QCQ217" s="220"/>
      <c r="QCR217" s="219"/>
      <c r="QCS217" s="223"/>
      <c r="QCT217" s="219"/>
      <c r="QCU217" s="219"/>
      <c r="QCV217" s="222"/>
      <c r="QCW217" s="221"/>
      <c r="QCX217" s="220"/>
      <c r="QCY217" s="219"/>
      <c r="QCZ217" s="223"/>
      <c r="QDA217" s="219"/>
      <c r="QDB217" s="219"/>
      <c r="QDC217" s="222"/>
      <c r="QDD217" s="221"/>
      <c r="QDE217" s="220"/>
      <c r="QDF217" s="219"/>
      <c r="QDG217" s="223"/>
      <c r="QDH217" s="219"/>
      <c r="QDI217" s="219"/>
      <c r="QDJ217" s="222"/>
      <c r="QDK217" s="221"/>
      <c r="QDL217" s="220"/>
      <c r="QDM217" s="219"/>
      <c r="QDN217" s="223"/>
      <c r="QDO217" s="219"/>
      <c r="QDP217" s="219"/>
      <c r="QDQ217" s="222"/>
      <c r="QDR217" s="221"/>
      <c r="QDS217" s="220"/>
      <c r="QDT217" s="219"/>
      <c r="QDU217" s="223"/>
      <c r="QDV217" s="219"/>
      <c r="QDW217" s="219"/>
      <c r="QDX217" s="222"/>
      <c r="QDY217" s="221"/>
      <c r="QDZ217" s="220"/>
      <c r="QEA217" s="219"/>
      <c r="QEB217" s="223"/>
      <c r="QEC217" s="219"/>
      <c r="QED217" s="219"/>
      <c r="QEE217" s="222"/>
      <c r="QEF217" s="221"/>
      <c r="QEG217" s="220"/>
      <c r="QEH217" s="219"/>
      <c r="QEI217" s="223"/>
      <c r="QEJ217" s="219"/>
      <c r="QEK217" s="219"/>
      <c r="QEL217" s="222"/>
      <c r="QEM217" s="221"/>
      <c r="QEN217" s="220"/>
      <c r="QEO217" s="219"/>
      <c r="QEP217" s="223"/>
      <c r="QEQ217" s="219"/>
      <c r="QER217" s="219"/>
      <c r="QES217" s="222"/>
      <c r="QET217" s="221"/>
      <c r="QEU217" s="220"/>
      <c r="QEV217" s="219"/>
      <c r="QEW217" s="223"/>
      <c r="QEX217" s="219"/>
      <c r="QEY217" s="219"/>
      <c r="QEZ217" s="222"/>
      <c r="QFA217" s="221"/>
      <c r="QFB217" s="220"/>
      <c r="QFC217" s="219"/>
      <c r="QFD217" s="223"/>
      <c r="QFE217" s="219"/>
      <c r="QFF217" s="219"/>
      <c r="QFG217" s="222"/>
      <c r="QFH217" s="221"/>
      <c r="QFI217" s="220"/>
      <c r="QFJ217" s="219"/>
      <c r="QFK217" s="223"/>
      <c r="QFL217" s="219"/>
      <c r="QFM217" s="219"/>
      <c r="QFN217" s="222"/>
      <c r="QFO217" s="221"/>
      <c r="QFP217" s="220"/>
      <c r="QFQ217" s="219"/>
      <c r="QFR217" s="223"/>
      <c r="QFS217" s="219"/>
      <c r="QFT217" s="219"/>
      <c r="QFU217" s="222"/>
      <c r="QFV217" s="221"/>
      <c r="QFW217" s="220"/>
      <c r="QFX217" s="219"/>
      <c r="QFY217" s="223"/>
      <c r="QFZ217" s="219"/>
      <c r="QGA217" s="219"/>
      <c r="QGB217" s="222"/>
      <c r="QGC217" s="221"/>
      <c r="QGD217" s="220"/>
      <c r="QGE217" s="219"/>
      <c r="QGF217" s="223"/>
      <c r="QGG217" s="219"/>
      <c r="QGH217" s="219"/>
      <c r="QGI217" s="222"/>
      <c r="QGJ217" s="221"/>
      <c r="QGK217" s="220"/>
      <c r="QGL217" s="219"/>
      <c r="QGM217" s="223"/>
      <c r="QGN217" s="219"/>
      <c r="QGO217" s="219"/>
      <c r="QGP217" s="222"/>
      <c r="QGQ217" s="221"/>
      <c r="QGR217" s="220"/>
      <c r="QGS217" s="219"/>
      <c r="QGT217" s="223"/>
      <c r="QGU217" s="219"/>
      <c r="QGV217" s="219"/>
      <c r="QGW217" s="222"/>
      <c r="QGX217" s="221"/>
      <c r="QGY217" s="220"/>
      <c r="QGZ217" s="219"/>
      <c r="QHA217" s="223"/>
      <c r="QHB217" s="219"/>
      <c r="QHC217" s="219"/>
      <c r="QHD217" s="222"/>
      <c r="QHE217" s="221"/>
      <c r="QHF217" s="220"/>
      <c r="QHG217" s="219"/>
      <c r="QHH217" s="223"/>
      <c r="QHI217" s="219"/>
      <c r="QHJ217" s="219"/>
      <c r="QHK217" s="222"/>
      <c r="QHL217" s="221"/>
      <c r="QHM217" s="220"/>
      <c r="QHN217" s="219"/>
      <c r="QHO217" s="223"/>
      <c r="QHP217" s="219"/>
      <c r="QHQ217" s="219"/>
      <c r="QHR217" s="222"/>
      <c r="QHS217" s="221"/>
      <c r="QHT217" s="220"/>
      <c r="QHU217" s="219"/>
      <c r="QHV217" s="223"/>
      <c r="QHW217" s="219"/>
      <c r="QHX217" s="219"/>
      <c r="QHY217" s="222"/>
      <c r="QHZ217" s="221"/>
      <c r="QIA217" s="220"/>
      <c r="QIB217" s="219"/>
      <c r="QIC217" s="223"/>
      <c r="QID217" s="219"/>
      <c r="QIE217" s="219"/>
      <c r="QIF217" s="222"/>
      <c r="QIG217" s="221"/>
      <c r="QIH217" s="220"/>
      <c r="QII217" s="219"/>
      <c r="QIJ217" s="223"/>
      <c r="QIK217" s="219"/>
      <c r="QIL217" s="219"/>
      <c r="QIM217" s="222"/>
      <c r="QIN217" s="221"/>
      <c r="QIO217" s="220"/>
      <c r="QIP217" s="219"/>
      <c r="QIQ217" s="223"/>
      <c r="QIR217" s="219"/>
      <c r="QIS217" s="219"/>
      <c r="QIT217" s="222"/>
      <c r="QIU217" s="221"/>
      <c r="QIV217" s="220"/>
      <c r="QIW217" s="219"/>
      <c r="QIX217" s="223"/>
      <c r="QIY217" s="219"/>
      <c r="QIZ217" s="219"/>
      <c r="QJA217" s="222"/>
      <c r="QJB217" s="221"/>
      <c r="QJC217" s="220"/>
      <c r="QJD217" s="219"/>
      <c r="QJE217" s="223"/>
      <c r="QJF217" s="219"/>
      <c r="QJG217" s="219"/>
      <c r="QJH217" s="222"/>
      <c r="QJI217" s="221"/>
      <c r="QJJ217" s="220"/>
      <c r="QJK217" s="219"/>
      <c r="QJL217" s="223"/>
      <c r="QJM217" s="219"/>
      <c r="QJN217" s="219"/>
      <c r="QJO217" s="222"/>
      <c r="QJP217" s="221"/>
      <c r="QJQ217" s="220"/>
      <c r="QJR217" s="219"/>
      <c r="QJS217" s="223"/>
      <c r="QJT217" s="219"/>
      <c r="QJU217" s="219"/>
      <c r="QJV217" s="222"/>
      <c r="QJW217" s="221"/>
      <c r="QJX217" s="220"/>
      <c r="QJY217" s="219"/>
      <c r="QJZ217" s="223"/>
      <c r="QKA217" s="219"/>
      <c r="QKB217" s="219"/>
      <c r="QKC217" s="222"/>
      <c r="QKD217" s="221"/>
      <c r="QKE217" s="220"/>
      <c r="QKF217" s="219"/>
      <c r="QKG217" s="223"/>
      <c r="QKH217" s="219"/>
      <c r="QKI217" s="219"/>
      <c r="QKJ217" s="222"/>
      <c r="QKK217" s="221"/>
      <c r="QKL217" s="220"/>
      <c r="QKM217" s="219"/>
      <c r="QKN217" s="223"/>
      <c r="QKO217" s="219"/>
      <c r="QKP217" s="219"/>
      <c r="QKQ217" s="222"/>
      <c r="QKR217" s="221"/>
      <c r="QKS217" s="220"/>
      <c r="QKT217" s="219"/>
      <c r="QKU217" s="223"/>
      <c r="QKV217" s="219"/>
      <c r="QKW217" s="219"/>
      <c r="QKX217" s="222"/>
      <c r="QKY217" s="221"/>
      <c r="QKZ217" s="220"/>
      <c r="QLA217" s="219"/>
      <c r="QLB217" s="223"/>
      <c r="QLC217" s="219"/>
      <c r="QLD217" s="219"/>
      <c r="QLE217" s="222"/>
      <c r="QLF217" s="221"/>
      <c r="QLG217" s="220"/>
      <c r="QLH217" s="219"/>
      <c r="QLI217" s="223"/>
      <c r="QLJ217" s="219"/>
      <c r="QLK217" s="219"/>
      <c r="QLL217" s="222"/>
      <c r="QLM217" s="221"/>
      <c r="QLN217" s="220"/>
      <c r="QLO217" s="219"/>
      <c r="QLP217" s="223"/>
      <c r="QLQ217" s="219"/>
      <c r="QLR217" s="219"/>
      <c r="QLS217" s="222"/>
      <c r="QLT217" s="221"/>
      <c r="QLU217" s="220"/>
      <c r="QLV217" s="219"/>
      <c r="QLW217" s="223"/>
      <c r="QLX217" s="219"/>
      <c r="QLY217" s="219"/>
      <c r="QLZ217" s="222"/>
      <c r="QMA217" s="221"/>
      <c r="QMB217" s="220"/>
      <c r="QMC217" s="219"/>
      <c r="QMD217" s="223"/>
      <c r="QME217" s="219"/>
      <c r="QMF217" s="219"/>
      <c r="QMG217" s="222"/>
      <c r="QMH217" s="221"/>
      <c r="QMI217" s="220"/>
      <c r="QMJ217" s="219"/>
      <c r="QMK217" s="223"/>
      <c r="QML217" s="219"/>
      <c r="QMM217" s="219"/>
      <c r="QMN217" s="222"/>
      <c r="QMO217" s="221"/>
      <c r="QMP217" s="220"/>
      <c r="QMQ217" s="219"/>
      <c r="QMR217" s="223"/>
      <c r="QMS217" s="219"/>
      <c r="QMT217" s="219"/>
      <c r="QMU217" s="222"/>
      <c r="QMV217" s="221"/>
      <c r="QMW217" s="220"/>
      <c r="QMX217" s="219"/>
      <c r="QMY217" s="223"/>
      <c r="QMZ217" s="219"/>
      <c r="QNA217" s="219"/>
      <c r="QNB217" s="222"/>
      <c r="QNC217" s="221"/>
      <c r="QND217" s="220"/>
      <c r="QNE217" s="219"/>
      <c r="QNF217" s="223"/>
      <c r="QNG217" s="219"/>
      <c r="QNH217" s="219"/>
      <c r="QNI217" s="222"/>
      <c r="QNJ217" s="221"/>
      <c r="QNK217" s="220"/>
      <c r="QNL217" s="219"/>
      <c r="QNM217" s="223"/>
      <c r="QNN217" s="219"/>
      <c r="QNO217" s="219"/>
      <c r="QNP217" s="222"/>
      <c r="QNQ217" s="221"/>
      <c r="QNR217" s="220"/>
      <c r="QNS217" s="219"/>
      <c r="QNT217" s="223"/>
      <c r="QNU217" s="219"/>
      <c r="QNV217" s="219"/>
      <c r="QNW217" s="222"/>
      <c r="QNX217" s="221"/>
      <c r="QNY217" s="220"/>
      <c r="QNZ217" s="219"/>
      <c r="QOA217" s="223"/>
      <c r="QOB217" s="219"/>
      <c r="QOC217" s="219"/>
      <c r="QOD217" s="222"/>
      <c r="QOE217" s="221"/>
      <c r="QOF217" s="220"/>
      <c r="QOG217" s="219"/>
      <c r="QOH217" s="223"/>
      <c r="QOI217" s="219"/>
      <c r="QOJ217" s="219"/>
      <c r="QOK217" s="222"/>
      <c r="QOL217" s="221"/>
      <c r="QOM217" s="220"/>
      <c r="QON217" s="219"/>
      <c r="QOO217" s="223"/>
      <c r="QOP217" s="219"/>
      <c r="QOQ217" s="219"/>
      <c r="QOR217" s="222"/>
      <c r="QOS217" s="221"/>
      <c r="QOT217" s="220"/>
      <c r="QOU217" s="219"/>
      <c r="QOV217" s="223"/>
      <c r="QOW217" s="219"/>
      <c r="QOX217" s="219"/>
      <c r="QOY217" s="222"/>
      <c r="QOZ217" s="221"/>
      <c r="QPA217" s="220"/>
      <c r="QPB217" s="219"/>
      <c r="QPC217" s="223"/>
      <c r="QPD217" s="219"/>
      <c r="QPE217" s="219"/>
      <c r="QPF217" s="222"/>
      <c r="QPG217" s="221"/>
      <c r="QPH217" s="220"/>
      <c r="QPI217" s="219"/>
      <c r="QPJ217" s="223"/>
      <c r="QPK217" s="219"/>
      <c r="QPL217" s="219"/>
      <c r="QPM217" s="222"/>
      <c r="QPN217" s="221"/>
      <c r="QPO217" s="220"/>
      <c r="QPP217" s="219"/>
      <c r="QPQ217" s="223"/>
      <c r="QPR217" s="219"/>
      <c r="QPS217" s="219"/>
      <c r="QPT217" s="222"/>
      <c r="QPU217" s="221"/>
      <c r="QPV217" s="220"/>
      <c r="QPW217" s="219"/>
      <c r="QPX217" s="223"/>
      <c r="QPY217" s="219"/>
      <c r="QPZ217" s="219"/>
      <c r="QQA217" s="222"/>
      <c r="QQB217" s="221"/>
      <c r="QQC217" s="220"/>
      <c r="QQD217" s="219"/>
      <c r="QQE217" s="223"/>
      <c r="QQF217" s="219"/>
      <c r="QQG217" s="219"/>
      <c r="QQH217" s="222"/>
      <c r="QQI217" s="221"/>
      <c r="QQJ217" s="220"/>
      <c r="QQK217" s="219"/>
      <c r="QQL217" s="223"/>
      <c r="QQM217" s="219"/>
      <c r="QQN217" s="219"/>
      <c r="QQO217" s="222"/>
      <c r="QQP217" s="221"/>
      <c r="QQQ217" s="220"/>
      <c r="QQR217" s="219"/>
      <c r="QQS217" s="223"/>
      <c r="QQT217" s="219"/>
      <c r="QQU217" s="219"/>
      <c r="QQV217" s="222"/>
      <c r="QQW217" s="221"/>
      <c r="QQX217" s="220"/>
      <c r="QQY217" s="219"/>
      <c r="QQZ217" s="223"/>
      <c r="QRA217" s="219"/>
      <c r="QRB217" s="219"/>
      <c r="QRC217" s="222"/>
      <c r="QRD217" s="221"/>
      <c r="QRE217" s="220"/>
      <c r="QRF217" s="219"/>
      <c r="QRG217" s="223"/>
      <c r="QRH217" s="219"/>
      <c r="QRI217" s="219"/>
      <c r="QRJ217" s="222"/>
      <c r="QRK217" s="221"/>
      <c r="QRL217" s="220"/>
      <c r="QRM217" s="219"/>
      <c r="QRN217" s="223"/>
      <c r="QRO217" s="219"/>
      <c r="QRP217" s="219"/>
      <c r="QRQ217" s="222"/>
      <c r="QRR217" s="221"/>
      <c r="QRS217" s="220"/>
      <c r="QRT217" s="219"/>
      <c r="QRU217" s="223"/>
      <c r="QRV217" s="219"/>
      <c r="QRW217" s="219"/>
      <c r="QRX217" s="222"/>
      <c r="QRY217" s="221"/>
      <c r="QRZ217" s="220"/>
      <c r="QSA217" s="219"/>
      <c r="QSB217" s="223"/>
      <c r="QSC217" s="219"/>
      <c r="QSD217" s="219"/>
      <c r="QSE217" s="222"/>
      <c r="QSF217" s="221"/>
      <c r="QSG217" s="220"/>
      <c r="QSH217" s="219"/>
      <c r="QSI217" s="223"/>
      <c r="QSJ217" s="219"/>
      <c r="QSK217" s="219"/>
      <c r="QSL217" s="222"/>
      <c r="QSM217" s="221"/>
      <c r="QSN217" s="220"/>
      <c r="QSO217" s="219"/>
      <c r="QSP217" s="223"/>
      <c r="QSQ217" s="219"/>
      <c r="QSR217" s="219"/>
      <c r="QSS217" s="222"/>
      <c r="QST217" s="221"/>
      <c r="QSU217" s="220"/>
      <c r="QSV217" s="219"/>
      <c r="QSW217" s="223"/>
      <c r="QSX217" s="219"/>
      <c r="QSY217" s="219"/>
      <c r="QSZ217" s="222"/>
      <c r="QTA217" s="221"/>
      <c r="QTB217" s="220"/>
      <c r="QTC217" s="219"/>
      <c r="QTD217" s="223"/>
      <c r="QTE217" s="219"/>
      <c r="QTF217" s="219"/>
      <c r="QTG217" s="222"/>
      <c r="QTH217" s="221"/>
      <c r="QTI217" s="220"/>
      <c r="QTJ217" s="219"/>
      <c r="QTK217" s="223"/>
      <c r="QTL217" s="219"/>
      <c r="QTM217" s="219"/>
      <c r="QTN217" s="222"/>
      <c r="QTO217" s="221"/>
      <c r="QTP217" s="220"/>
      <c r="QTQ217" s="219"/>
      <c r="QTR217" s="223"/>
      <c r="QTS217" s="219"/>
      <c r="QTT217" s="219"/>
      <c r="QTU217" s="222"/>
      <c r="QTV217" s="221"/>
      <c r="QTW217" s="220"/>
      <c r="QTX217" s="219"/>
      <c r="QTY217" s="223"/>
      <c r="QTZ217" s="219"/>
      <c r="QUA217" s="219"/>
      <c r="QUB217" s="222"/>
      <c r="QUC217" s="221"/>
      <c r="QUD217" s="220"/>
      <c r="QUE217" s="219"/>
      <c r="QUF217" s="223"/>
      <c r="QUG217" s="219"/>
      <c r="QUH217" s="219"/>
      <c r="QUI217" s="222"/>
      <c r="QUJ217" s="221"/>
      <c r="QUK217" s="220"/>
      <c r="QUL217" s="219"/>
      <c r="QUM217" s="223"/>
      <c r="QUN217" s="219"/>
      <c r="QUO217" s="219"/>
      <c r="QUP217" s="222"/>
      <c r="QUQ217" s="221"/>
      <c r="QUR217" s="220"/>
      <c r="QUS217" s="219"/>
      <c r="QUT217" s="223"/>
      <c r="QUU217" s="219"/>
      <c r="QUV217" s="219"/>
      <c r="QUW217" s="222"/>
      <c r="QUX217" s="221"/>
      <c r="QUY217" s="220"/>
      <c r="QUZ217" s="219"/>
      <c r="QVA217" s="223"/>
      <c r="QVB217" s="219"/>
      <c r="QVC217" s="219"/>
      <c r="QVD217" s="222"/>
      <c r="QVE217" s="221"/>
      <c r="QVF217" s="220"/>
      <c r="QVG217" s="219"/>
      <c r="QVH217" s="223"/>
      <c r="QVI217" s="219"/>
      <c r="QVJ217" s="219"/>
      <c r="QVK217" s="222"/>
      <c r="QVL217" s="221"/>
      <c r="QVM217" s="220"/>
      <c r="QVN217" s="219"/>
      <c r="QVO217" s="223"/>
      <c r="QVP217" s="219"/>
      <c r="QVQ217" s="219"/>
      <c r="QVR217" s="222"/>
      <c r="QVS217" s="221"/>
      <c r="QVT217" s="220"/>
      <c r="QVU217" s="219"/>
      <c r="QVV217" s="223"/>
      <c r="QVW217" s="219"/>
      <c r="QVX217" s="219"/>
      <c r="QVY217" s="222"/>
      <c r="QVZ217" s="221"/>
      <c r="QWA217" s="220"/>
      <c r="QWB217" s="219"/>
      <c r="QWC217" s="223"/>
      <c r="QWD217" s="219"/>
      <c r="QWE217" s="219"/>
      <c r="QWF217" s="222"/>
      <c r="QWG217" s="221"/>
      <c r="QWH217" s="220"/>
      <c r="QWI217" s="219"/>
      <c r="QWJ217" s="223"/>
      <c r="QWK217" s="219"/>
      <c r="QWL217" s="219"/>
      <c r="QWM217" s="222"/>
      <c r="QWN217" s="221"/>
      <c r="QWO217" s="220"/>
      <c r="QWP217" s="219"/>
      <c r="QWQ217" s="223"/>
      <c r="QWR217" s="219"/>
      <c r="QWS217" s="219"/>
      <c r="QWT217" s="222"/>
      <c r="QWU217" s="221"/>
      <c r="QWV217" s="220"/>
      <c r="QWW217" s="219"/>
      <c r="QWX217" s="223"/>
      <c r="QWY217" s="219"/>
      <c r="QWZ217" s="219"/>
      <c r="QXA217" s="222"/>
      <c r="QXB217" s="221"/>
      <c r="QXC217" s="220"/>
      <c r="QXD217" s="219"/>
      <c r="QXE217" s="223"/>
      <c r="QXF217" s="219"/>
      <c r="QXG217" s="219"/>
      <c r="QXH217" s="222"/>
      <c r="QXI217" s="221"/>
      <c r="QXJ217" s="220"/>
      <c r="QXK217" s="219"/>
      <c r="QXL217" s="223"/>
      <c r="QXM217" s="219"/>
      <c r="QXN217" s="219"/>
      <c r="QXO217" s="222"/>
      <c r="QXP217" s="221"/>
      <c r="QXQ217" s="220"/>
      <c r="QXR217" s="219"/>
      <c r="QXS217" s="223"/>
      <c r="QXT217" s="219"/>
      <c r="QXU217" s="219"/>
      <c r="QXV217" s="222"/>
      <c r="QXW217" s="221"/>
      <c r="QXX217" s="220"/>
      <c r="QXY217" s="219"/>
      <c r="QXZ217" s="223"/>
      <c r="QYA217" s="219"/>
      <c r="QYB217" s="219"/>
      <c r="QYC217" s="222"/>
      <c r="QYD217" s="221"/>
      <c r="QYE217" s="220"/>
      <c r="QYF217" s="219"/>
      <c r="QYG217" s="223"/>
      <c r="QYH217" s="219"/>
      <c r="QYI217" s="219"/>
      <c r="QYJ217" s="222"/>
      <c r="QYK217" s="221"/>
      <c r="QYL217" s="220"/>
      <c r="QYM217" s="219"/>
      <c r="QYN217" s="223"/>
      <c r="QYO217" s="219"/>
      <c r="QYP217" s="219"/>
      <c r="QYQ217" s="222"/>
      <c r="QYR217" s="221"/>
      <c r="QYS217" s="220"/>
      <c r="QYT217" s="219"/>
      <c r="QYU217" s="223"/>
      <c r="QYV217" s="219"/>
      <c r="QYW217" s="219"/>
      <c r="QYX217" s="222"/>
      <c r="QYY217" s="221"/>
      <c r="QYZ217" s="220"/>
      <c r="QZA217" s="219"/>
      <c r="QZB217" s="223"/>
      <c r="QZC217" s="219"/>
      <c r="QZD217" s="219"/>
      <c r="QZE217" s="222"/>
      <c r="QZF217" s="221"/>
      <c r="QZG217" s="220"/>
      <c r="QZH217" s="219"/>
      <c r="QZI217" s="223"/>
      <c r="QZJ217" s="219"/>
      <c r="QZK217" s="219"/>
      <c r="QZL217" s="222"/>
      <c r="QZM217" s="221"/>
      <c r="QZN217" s="220"/>
      <c r="QZO217" s="219"/>
      <c r="QZP217" s="223"/>
      <c r="QZQ217" s="219"/>
      <c r="QZR217" s="219"/>
      <c r="QZS217" s="222"/>
      <c r="QZT217" s="221"/>
      <c r="QZU217" s="220"/>
      <c r="QZV217" s="219"/>
      <c r="QZW217" s="223"/>
      <c r="QZX217" s="219"/>
      <c r="QZY217" s="219"/>
      <c r="QZZ217" s="222"/>
      <c r="RAA217" s="221"/>
      <c r="RAB217" s="220"/>
      <c r="RAC217" s="219"/>
      <c r="RAD217" s="223"/>
      <c r="RAE217" s="219"/>
      <c r="RAF217" s="219"/>
      <c r="RAG217" s="222"/>
      <c r="RAH217" s="221"/>
      <c r="RAI217" s="220"/>
      <c r="RAJ217" s="219"/>
      <c r="RAK217" s="223"/>
      <c r="RAL217" s="219"/>
      <c r="RAM217" s="219"/>
      <c r="RAN217" s="222"/>
      <c r="RAO217" s="221"/>
      <c r="RAP217" s="220"/>
      <c r="RAQ217" s="219"/>
      <c r="RAR217" s="223"/>
      <c r="RAS217" s="219"/>
      <c r="RAT217" s="219"/>
      <c r="RAU217" s="222"/>
      <c r="RAV217" s="221"/>
      <c r="RAW217" s="220"/>
      <c r="RAX217" s="219"/>
      <c r="RAY217" s="223"/>
      <c r="RAZ217" s="219"/>
      <c r="RBA217" s="219"/>
      <c r="RBB217" s="222"/>
      <c r="RBC217" s="221"/>
      <c r="RBD217" s="220"/>
      <c r="RBE217" s="219"/>
      <c r="RBF217" s="223"/>
      <c r="RBG217" s="219"/>
      <c r="RBH217" s="219"/>
      <c r="RBI217" s="222"/>
      <c r="RBJ217" s="221"/>
      <c r="RBK217" s="220"/>
      <c r="RBL217" s="219"/>
      <c r="RBM217" s="223"/>
      <c r="RBN217" s="219"/>
      <c r="RBO217" s="219"/>
      <c r="RBP217" s="222"/>
      <c r="RBQ217" s="221"/>
      <c r="RBR217" s="220"/>
      <c r="RBS217" s="219"/>
      <c r="RBT217" s="223"/>
      <c r="RBU217" s="219"/>
      <c r="RBV217" s="219"/>
      <c r="RBW217" s="222"/>
      <c r="RBX217" s="221"/>
      <c r="RBY217" s="220"/>
      <c r="RBZ217" s="219"/>
      <c r="RCA217" s="223"/>
      <c r="RCB217" s="219"/>
      <c r="RCC217" s="219"/>
      <c r="RCD217" s="222"/>
      <c r="RCE217" s="221"/>
      <c r="RCF217" s="220"/>
      <c r="RCG217" s="219"/>
      <c r="RCH217" s="223"/>
      <c r="RCI217" s="219"/>
      <c r="RCJ217" s="219"/>
      <c r="RCK217" s="222"/>
      <c r="RCL217" s="221"/>
      <c r="RCM217" s="220"/>
      <c r="RCN217" s="219"/>
      <c r="RCO217" s="223"/>
      <c r="RCP217" s="219"/>
      <c r="RCQ217" s="219"/>
      <c r="RCR217" s="222"/>
      <c r="RCS217" s="221"/>
      <c r="RCT217" s="220"/>
      <c r="RCU217" s="219"/>
      <c r="RCV217" s="223"/>
      <c r="RCW217" s="219"/>
      <c r="RCX217" s="219"/>
      <c r="RCY217" s="222"/>
      <c r="RCZ217" s="221"/>
      <c r="RDA217" s="220"/>
      <c r="RDB217" s="219"/>
      <c r="RDC217" s="223"/>
      <c r="RDD217" s="219"/>
      <c r="RDE217" s="219"/>
      <c r="RDF217" s="222"/>
      <c r="RDG217" s="221"/>
      <c r="RDH217" s="220"/>
      <c r="RDI217" s="219"/>
      <c r="RDJ217" s="223"/>
      <c r="RDK217" s="219"/>
      <c r="RDL217" s="219"/>
      <c r="RDM217" s="222"/>
      <c r="RDN217" s="221"/>
      <c r="RDO217" s="220"/>
      <c r="RDP217" s="219"/>
      <c r="RDQ217" s="223"/>
      <c r="RDR217" s="219"/>
      <c r="RDS217" s="219"/>
      <c r="RDT217" s="222"/>
      <c r="RDU217" s="221"/>
      <c r="RDV217" s="220"/>
      <c r="RDW217" s="219"/>
      <c r="RDX217" s="223"/>
      <c r="RDY217" s="219"/>
      <c r="RDZ217" s="219"/>
      <c r="REA217" s="222"/>
      <c r="REB217" s="221"/>
      <c r="REC217" s="220"/>
      <c r="RED217" s="219"/>
      <c r="REE217" s="223"/>
      <c r="REF217" s="219"/>
      <c r="REG217" s="219"/>
      <c r="REH217" s="222"/>
      <c r="REI217" s="221"/>
      <c r="REJ217" s="220"/>
      <c r="REK217" s="219"/>
      <c r="REL217" s="223"/>
      <c r="REM217" s="219"/>
      <c r="REN217" s="219"/>
      <c r="REO217" s="222"/>
      <c r="REP217" s="221"/>
      <c r="REQ217" s="220"/>
      <c r="RER217" s="219"/>
      <c r="RES217" s="223"/>
      <c r="RET217" s="219"/>
      <c r="REU217" s="219"/>
      <c r="REV217" s="222"/>
      <c r="REW217" s="221"/>
      <c r="REX217" s="220"/>
      <c r="REY217" s="219"/>
      <c r="REZ217" s="223"/>
      <c r="RFA217" s="219"/>
      <c r="RFB217" s="219"/>
      <c r="RFC217" s="222"/>
      <c r="RFD217" s="221"/>
      <c r="RFE217" s="220"/>
      <c r="RFF217" s="219"/>
      <c r="RFG217" s="223"/>
      <c r="RFH217" s="219"/>
      <c r="RFI217" s="219"/>
      <c r="RFJ217" s="222"/>
      <c r="RFK217" s="221"/>
      <c r="RFL217" s="220"/>
      <c r="RFM217" s="219"/>
      <c r="RFN217" s="223"/>
      <c r="RFO217" s="219"/>
      <c r="RFP217" s="219"/>
      <c r="RFQ217" s="222"/>
      <c r="RFR217" s="221"/>
      <c r="RFS217" s="220"/>
      <c r="RFT217" s="219"/>
      <c r="RFU217" s="223"/>
      <c r="RFV217" s="219"/>
      <c r="RFW217" s="219"/>
      <c r="RFX217" s="222"/>
      <c r="RFY217" s="221"/>
      <c r="RFZ217" s="220"/>
      <c r="RGA217" s="219"/>
      <c r="RGB217" s="223"/>
      <c r="RGC217" s="219"/>
      <c r="RGD217" s="219"/>
      <c r="RGE217" s="222"/>
      <c r="RGF217" s="221"/>
      <c r="RGG217" s="220"/>
      <c r="RGH217" s="219"/>
      <c r="RGI217" s="223"/>
      <c r="RGJ217" s="219"/>
      <c r="RGK217" s="219"/>
      <c r="RGL217" s="222"/>
      <c r="RGM217" s="221"/>
      <c r="RGN217" s="220"/>
      <c r="RGO217" s="219"/>
      <c r="RGP217" s="223"/>
      <c r="RGQ217" s="219"/>
      <c r="RGR217" s="219"/>
      <c r="RGS217" s="222"/>
      <c r="RGT217" s="221"/>
      <c r="RGU217" s="220"/>
      <c r="RGV217" s="219"/>
      <c r="RGW217" s="223"/>
      <c r="RGX217" s="219"/>
      <c r="RGY217" s="219"/>
      <c r="RGZ217" s="222"/>
      <c r="RHA217" s="221"/>
      <c r="RHB217" s="220"/>
      <c r="RHC217" s="219"/>
      <c r="RHD217" s="223"/>
      <c r="RHE217" s="219"/>
      <c r="RHF217" s="219"/>
      <c r="RHG217" s="222"/>
      <c r="RHH217" s="221"/>
      <c r="RHI217" s="220"/>
      <c r="RHJ217" s="219"/>
      <c r="RHK217" s="223"/>
      <c r="RHL217" s="219"/>
      <c r="RHM217" s="219"/>
      <c r="RHN217" s="222"/>
      <c r="RHO217" s="221"/>
      <c r="RHP217" s="220"/>
      <c r="RHQ217" s="219"/>
      <c r="RHR217" s="223"/>
      <c r="RHS217" s="219"/>
      <c r="RHT217" s="219"/>
      <c r="RHU217" s="222"/>
      <c r="RHV217" s="221"/>
      <c r="RHW217" s="220"/>
      <c r="RHX217" s="219"/>
      <c r="RHY217" s="223"/>
      <c r="RHZ217" s="219"/>
      <c r="RIA217" s="219"/>
      <c r="RIB217" s="222"/>
      <c r="RIC217" s="221"/>
      <c r="RID217" s="220"/>
      <c r="RIE217" s="219"/>
      <c r="RIF217" s="223"/>
      <c r="RIG217" s="219"/>
      <c r="RIH217" s="219"/>
      <c r="RII217" s="222"/>
      <c r="RIJ217" s="221"/>
      <c r="RIK217" s="220"/>
      <c r="RIL217" s="219"/>
      <c r="RIM217" s="223"/>
      <c r="RIN217" s="219"/>
      <c r="RIO217" s="219"/>
      <c r="RIP217" s="222"/>
      <c r="RIQ217" s="221"/>
      <c r="RIR217" s="220"/>
      <c r="RIS217" s="219"/>
      <c r="RIT217" s="223"/>
      <c r="RIU217" s="219"/>
      <c r="RIV217" s="219"/>
      <c r="RIW217" s="222"/>
      <c r="RIX217" s="221"/>
      <c r="RIY217" s="220"/>
      <c r="RIZ217" s="219"/>
      <c r="RJA217" s="223"/>
      <c r="RJB217" s="219"/>
      <c r="RJC217" s="219"/>
      <c r="RJD217" s="222"/>
      <c r="RJE217" s="221"/>
      <c r="RJF217" s="220"/>
      <c r="RJG217" s="219"/>
      <c r="RJH217" s="223"/>
      <c r="RJI217" s="219"/>
      <c r="RJJ217" s="219"/>
      <c r="RJK217" s="222"/>
      <c r="RJL217" s="221"/>
      <c r="RJM217" s="220"/>
      <c r="RJN217" s="219"/>
      <c r="RJO217" s="223"/>
      <c r="RJP217" s="219"/>
      <c r="RJQ217" s="219"/>
      <c r="RJR217" s="222"/>
      <c r="RJS217" s="221"/>
      <c r="RJT217" s="220"/>
      <c r="RJU217" s="219"/>
      <c r="RJV217" s="223"/>
      <c r="RJW217" s="219"/>
      <c r="RJX217" s="219"/>
      <c r="RJY217" s="222"/>
      <c r="RJZ217" s="221"/>
      <c r="RKA217" s="220"/>
      <c r="RKB217" s="219"/>
      <c r="RKC217" s="223"/>
      <c r="RKD217" s="219"/>
      <c r="RKE217" s="219"/>
      <c r="RKF217" s="222"/>
      <c r="RKG217" s="221"/>
      <c r="RKH217" s="220"/>
      <c r="RKI217" s="219"/>
      <c r="RKJ217" s="223"/>
      <c r="RKK217" s="219"/>
      <c r="RKL217" s="219"/>
      <c r="RKM217" s="222"/>
      <c r="RKN217" s="221"/>
      <c r="RKO217" s="220"/>
      <c r="RKP217" s="219"/>
      <c r="RKQ217" s="223"/>
      <c r="RKR217" s="219"/>
      <c r="RKS217" s="219"/>
      <c r="RKT217" s="222"/>
      <c r="RKU217" s="221"/>
      <c r="RKV217" s="220"/>
      <c r="RKW217" s="219"/>
      <c r="RKX217" s="223"/>
      <c r="RKY217" s="219"/>
      <c r="RKZ217" s="219"/>
      <c r="RLA217" s="222"/>
      <c r="RLB217" s="221"/>
      <c r="RLC217" s="220"/>
      <c r="RLD217" s="219"/>
      <c r="RLE217" s="223"/>
      <c r="RLF217" s="219"/>
      <c r="RLG217" s="219"/>
      <c r="RLH217" s="222"/>
      <c r="RLI217" s="221"/>
      <c r="RLJ217" s="220"/>
      <c r="RLK217" s="219"/>
      <c r="RLL217" s="223"/>
      <c r="RLM217" s="219"/>
      <c r="RLN217" s="219"/>
      <c r="RLO217" s="222"/>
      <c r="RLP217" s="221"/>
      <c r="RLQ217" s="220"/>
      <c r="RLR217" s="219"/>
      <c r="RLS217" s="223"/>
      <c r="RLT217" s="219"/>
      <c r="RLU217" s="219"/>
      <c r="RLV217" s="222"/>
      <c r="RLW217" s="221"/>
      <c r="RLX217" s="220"/>
      <c r="RLY217" s="219"/>
      <c r="RLZ217" s="223"/>
      <c r="RMA217" s="219"/>
      <c r="RMB217" s="219"/>
      <c r="RMC217" s="222"/>
      <c r="RMD217" s="221"/>
      <c r="RME217" s="220"/>
      <c r="RMF217" s="219"/>
      <c r="RMG217" s="223"/>
      <c r="RMH217" s="219"/>
      <c r="RMI217" s="219"/>
      <c r="RMJ217" s="222"/>
      <c r="RMK217" s="221"/>
      <c r="RML217" s="220"/>
      <c r="RMM217" s="219"/>
      <c r="RMN217" s="223"/>
      <c r="RMO217" s="219"/>
      <c r="RMP217" s="219"/>
      <c r="RMQ217" s="222"/>
      <c r="RMR217" s="221"/>
      <c r="RMS217" s="220"/>
      <c r="RMT217" s="219"/>
      <c r="RMU217" s="223"/>
      <c r="RMV217" s="219"/>
      <c r="RMW217" s="219"/>
      <c r="RMX217" s="222"/>
      <c r="RMY217" s="221"/>
      <c r="RMZ217" s="220"/>
      <c r="RNA217" s="219"/>
      <c r="RNB217" s="223"/>
      <c r="RNC217" s="219"/>
      <c r="RND217" s="219"/>
      <c r="RNE217" s="222"/>
      <c r="RNF217" s="221"/>
      <c r="RNG217" s="220"/>
      <c r="RNH217" s="219"/>
      <c r="RNI217" s="223"/>
      <c r="RNJ217" s="219"/>
      <c r="RNK217" s="219"/>
      <c r="RNL217" s="222"/>
      <c r="RNM217" s="221"/>
      <c r="RNN217" s="220"/>
      <c r="RNO217" s="219"/>
      <c r="RNP217" s="223"/>
      <c r="RNQ217" s="219"/>
      <c r="RNR217" s="219"/>
      <c r="RNS217" s="222"/>
      <c r="RNT217" s="221"/>
      <c r="RNU217" s="220"/>
      <c r="RNV217" s="219"/>
      <c r="RNW217" s="223"/>
      <c r="RNX217" s="219"/>
      <c r="RNY217" s="219"/>
      <c r="RNZ217" s="222"/>
      <c r="ROA217" s="221"/>
      <c r="ROB217" s="220"/>
      <c r="ROC217" s="219"/>
      <c r="ROD217" s="223"/>
      <c r="ROE217" s="219"/>
      <c r="ROF217" s="219"/>
      <c r="ROG217" s="222"/>
      <c r="ROH217" s="221"/>
      <c r="ROI217" s="220"/>
      <c r="ROJ217" s="219"/>
      <c r="ROK217" s="223"/>
      <c r="ROL217" s="219"/>
      <c r="ROM217" s="219"/>
      <c r="RON217" s="222"/>
      <c r="ROO217" s="221"/>
      <c r="ROP217" s="220"/>
      <c r="ROQ217" s="219"/>
      <c r="ROR217" s="223"/>
      <c r="ROS217" s="219"/>
      <c r="ROT217" s="219"/>
      <c r="ROU217" s="222"/>
      <c r="ROV217" s="221"/>
      <c r="ROW217" s="220"/>
      <c r="ROX217" s="219"/>
      <c r="ROY217" s="223"/>
      <c r="ROZ217" s="219"/>
      <c r="RPA217" s="219"/>
      <c r="RPB217" s="222"/>
      <c r="RPC217" s="221"/>
      <c r="RPD217" s="220"/>
      <c r="RPE217" s="219"/>
      <c r="RPF217" s="223"/>
      <c r="RPG217" s="219"/>
      <c r="RPH217" s="219"/>
      <c r="RPI217" s="222"/>
      <c r="RPJ217" s="221"/>
      <c r="RPK217" s="220"/>
      <c r="RPL217" s="219"/>
      <c r="RPM217" s="223"/>
      <c r="RPN217" s="219"/>
      <c r="RPO217" s="219"/>
      <c r="RPP217" s="222"/>
      <c r="RPQ217" s="221"/>
      <c r="RPR217" s="220"/>
      <c r="RPS217" s="219"/>
      <c r="RPT217" s="223"/>
      <c r="RPU217" s="219"/>
      <c r="RPV217" s="219"/>
      <c r="RPW217" s="222"/>
      <c r="RPX217" s="221"/>
      <c r="RPY217" s="220"/>
      <c r="RPZ217" s="219"/>
      <c r="RQA217" s="223"/>
      <c r="RQB217" s="219"/>
      <c r="RQC217" s="219"/>
      <c r="RQD217" s="222"/>
      <c r="RQE217" s="221"/>
      <c r="RQF217" s="220"/>
      <c r="RQG217" s="219"/>
      <c r="RQH217" s="223"/>
      <c r="RQI217" s="219"/>
      <c r="RQJ217" s="219"/>
      <c r="RQK217" s="222"/>
      <c r="RQL217" s="221"/>
      <c r="RQM217" s="220"/>
      <c r="RQN217" s="219"/>
      <c r="RQO217" s="223"/>
      <c r="RQP217" s="219"/>
      <c r="RQQ217" s="219"/>
      <c r="RQR217" s="222"/>
      <c r="RQS217" s="221"/>
      <c r="RQT217" s="220"/>
      <c r="RQU217" s="219"/>
      <c r="RQV217" s="223"/>
      <c r="RQW217" s="219"/>
      <c r="RQX217" s="219"/>
      <c r="RQY217" s="222"/>
      <c r="RQZ217" s="221"/>
      <c r="RRA217" s="220"/>
      <c r="RRB217" s="219"/>
      <c r="RRC217" s="223"/>
      <c r="RRD217" s="219"/>
      <c r="RRE217" s="219"/>
      <c r="RRF217" s="222"/>
      <c r="RRG217" s="221"/>
      <c r="RRH217" s="220"/>
      <c r="RRI217" s="219"/>
      <c r="RRJ217" s="223"/>
      <c r="RRK217" s="219"/>
      <c r="RRL217" s="219"/>
      <c r="RRM217" s="222"/>
      <c r="RRN217" s="221"/>
      <c r="RRO217" s="220"/>
      <c r="RRP217" s="219"/>
      <c r="RRQ217" s="223"/>
      <c r="RRR217" s="219"/>
      <c r="RRS217" s="219"/>
      <c r="RRT217" s="222"/>
      <c r="RRU217" s="221"/>
      <c r="RRV217" s="220"/>
      <c r="RRW217" s="219"/>
      <c r="RRX217" s="223"/>
      <c r="RRY217" s="219"/>
      <c r="RRZ217" s="219"/>
      <c r="RSA217" s="222"/>
      <c r="RSB217" s="221"/>
      <c r="RSC217" s="220"/>
      <c r="RSD217" s="219"/>
      <c r="RSE217" s="223"/>
      <c r="RSF217" s="219"/>
      <c r="RSG217" s="219"/>
      <c r="RSH217" s="222"/>
      <c r="RSI217" s="221"/>
      <c r="RSJ217" s="220"/>
      <c r="RSK217" s="219"/>
      <c r="RSL217" s="223"/>
      <c r="RSM217" s="219"/>
      <c r="RSN217" s="219"/>
      <c r="RSO217" s="222"/>
      <c r="RSP217" s="221"/>
      <c r="RSQ217" s="220"/>
      <c r="RSR217" s="219"/>
      <c r="RSS217" s="223"/>
      <c r="RST217" s="219"/>
      <c r="RSU217" s="219"/>
      <c r="RSV217" s="222"/>
      <c r="RSW217" s="221"/>
      <c r="RSX217" s="220"/>
      <c r="RSY217" s="219"/>
      <c r="RSZ217" s="223"/>
      <c r="RTA217" s="219"/>
      <c r="RTB217" s="219"/>
      <c r="RTC217" s="222"/>
      <c r="RTD217" s="221"/>
      <c r="RTE217" s="220"/>
      <c r="RTF217" s="219"/>
      <c r="RTG217" s="223"/>
      <c r="RTH217" s="219"/>
      <c r="RTI217" s="219"/>
      <c r="RTJ217" s="222"/>
      <c r="RTK217" s="221"/>
      <c r="RTL217" s="220"/>
      <c r="RTM217" s="219"/>
      <c r="RTN217" s="223"/>
      <c r="RTO217" s="219"/>
      <c r="RTP217" s="219"/>
      <c r="RTQ217" s="222"/>
      <c r="RTR217" s="221"/>
      <c r="RTS217" s="220"/>
      <c r="RTT217" s="219"/>
      <c r="RTU217" s="223"/>
      <c r="RTV217" s="219"/>
      <c r="RTW217" s="219"/>
      <c r="RTX217" s="222"/>
      <c r="RTY217" s="221"/>
      <c r="RTZ217" s="220"/>
      <c r="RUA217" s="219"/>
      <c r="RUB217" s="223"/>
      <c r="RUC217" s="219"/>
      <c r="RUD217" s="219"/>
      <c r="RUE217" s="222"/>
      <c r="RUF217" s="221"/>
      <c r="RUG217" s="220"/>
      <c r="RUH217" s="219"/>
      <c r="RUI217" s="223"/>
      <c r="RUJ217" s="219"/>
      <c r="RUK217" s="219"/>
      <c r="RUL217" s="222"/>
      <c r="RUM217" s="221"/>
      <c r="RUN217" s="220"/>
      <c r="RUO217" s="219"/>
      <c r="RUP217" s="223"/>
      <c r="RUQ217" s="219"/>
      <c r="RUR217" s="219"/>
      <c r="RUS217" s="222"/>
      <c r="RUT217" s="221"/>
      <c r="RUU217" s="220"/>
      <c r="RUV217" s="219"/>
      <c r="RUW217" s="223"/>
      <c r="RUX217" s="219"/>
      <c r="RUY217" s="219"/>
      <c r="RUZ217" s="222"/>
      <c r="RVA217" s="221"/>
      <c r="RVB217" s="220"/>
      <c r="RVC217" s="219"/>
      <c r="RVD217" s="223"/>
      <c r="RVE217" s="219"/>
      <c r="RVF217" s="219"/>
      <c r="RVG217" s="222"/>
      <c r="RVH217" s="221"/>
      <c r="RVI217" s="220"/>
      <c r="RVJ217" s="219"/>
      <c r="RVK217" s="223"/>
      <c r="RVL217" s="219"/>
      <c r="RVM217" s="219"/>
      <c r="RVN217" s="222"/>
      <c r="RVO217" s="221"/>
      <c r="RVP217" s="220"/>
      <c r="RVQ217" s="219"/>
      <c r="RVR217" s="223"/>
      <c r="RVS217" s="219"/>
      <c r="RVT217" s="219"/>
      <c r="RVU217" s="222"/>
      <c r="RVV217" s="221"/>
      <c r="RVW217" s="220"/>
      <c r="RVX217" s="219"/>
      <c r="RVY217" s="223"/>
      <c r="RVZ217" s="219"/>
      <c r="RWA217" s="219"/>
      <c r="RWB217" s="222"/>
      <c r="RWC217" s="221"/>
      <c r="RWD217" s="220"/>
      <c r="RWE217" s="219"/>
      <c r="RWF217" s="223"/>
      <c r="RWG217" s="219"/>
      <c r="RWH217" s="219"/>
      <c r="RWI217" s="222"/>
      <c r="RWJ217" s="221"/>
      <c r="RWK217" s="220"/>
      <c r="RWL217" s="219"/>
      <c r="RWM217" s="223"/>
      <c r="RWN217" s="219"/>
      <c r="RWO217" s="219"/>
      <c r="RWP217" s="222"/>
      <c r="RWQ217" s="221"/>
      <c r="RWR217" s="220"/>
      <c r="RWS217" s="219"/>
      <c r="RWT217" s="223"/>
      <c r="RWU217" s="219"/>
      <c r="RWV217" s="219"/>
      <c r="RWW217" s="222"/>
      <c r="RWX217" s="221"/>
      <c r="RWY217" s="220"/>
      <c r="RWZ217" s="219"/>
      <c r="RXA217" s="223"/>
      <c r="RXB217" s="219"/>
      <c r="RXC217" s="219"/>
      <c r="RXD217" s="222"/>
      <c r="RXE217" s="221"/>
      <c r="RXF217" s="220"/>
      <c r="RXG217" s="219"/>
      <c r="RXH217" s="223"/>
      <c r="RXI217" s="219"/>
      <c r="RXJ217" s="219"/>
      <c r="RXK217" s="222"/>
      <c r="RXL217" s="221"/>
      <c r="RXM217" s="220"/>
      <c r="RXN217" s="219"/>
      <c r="RXO217" s="223"/>
      <c r="RXP217" s="219"/>
      <c r="RXQ217" s="219"/>
      <c r="RXR217" s="222"/>
      <c r="RXS217" s="221"/>
      <c r="RXT217" s="220"/>
      <c r="RXU217" s="219"/>
      <c r="RXV217" s="223"/>
      <c r="RXW217" s="219"/>
      <c r="RXX217" s="219"/>
      <c r="RXY217" s="222"/>
      <c r="RXZ217" s="221"/>
      <c r="RYA217" s="220"/>
      <c r="RYB217" s="219"/>
      <c r="RYC217" s="223"/>
      <c r="RYD217" s="219"/>
      <c r="RYE217" s="219"/>
      <c r="RYF217" s="222"/>
      <c r="RYG217" s="221"/>
      <c r="RYH217" s="220"/>
      <c r="RYI217" s="219"/>
      <c r="RYJ217" s="223"/>
      <c r="RYK217" s="219"/>
      <c r="RYL217" s="219"/>
      <c r="RYM217" s="222"/>
      <c r="RYN217" s="221"/>
      <c r="RYO217" s="220"/>
      <c r="RYP217" s="219"/>
      <c r="RYQ217" s="223"/>
      <c r="RYR217" s="219"/>
      <c r="RYS217" s="219"/>
      <c r="RYT217" s="222"/>
      <c r="RYU217" s="221"/>
      <c r="RYV217" s="220"/>
      <c r="RYW217" s="219"/>
      <c r="RYX217" s="223"/>
      <c r="RYY217" s="219"/>
      <c r="RYZ217" s="219"/>
      <c r="RZA217" s="222"/>
      <c r="RZB217" s="221"/>
      <c r="RZC217" s="220"/>
      <c r="RZD217" s="219"/>
      <c r="RZE217" s="223"/>
      <c r="RZF217" s="219"/>
      <c r="RZG217" s="219"/>
      <c r="RZH217" s="222"/>
      <c r="RZI217" s="221"/>
      <c r="RZJ217" s="220"/>
      <c r="RZK217" s="219"/>
      <c r="RZL217" s="223"/>
      <c r="RZM217" s="219"/>
      <c r="RZN217" s="219"/>
      <c r="RZO217" s="222"/>
      <c r="RZP217" s="221"/>
      <c r="RZQ217" s="220"/>
      <c r="RZR217" s="219"/>
      <c r="RZS217" s="223"/>
      <c r="RZT217" s="219"/>
      <c r="RZU217" s="219"/>
      <c r="RZV217" s="222"/>
      <c r="RZW217" s="221"/>
      <c r="RZX217" s="220"/>
      <c r="RZY217" s="219"/>
      <c r="RZZ217" s="223"/>
      <c r="SAA217" s="219"/>
      <c r="SAB217" s="219"/>
      <c r="SAC217" s="222"/>
      <c r="SAD217" s="221"/>
      <c r="SAE217" s="220"/>
      <c r="SAF217" s="219"/>
      <c r="SAG217" s="223"/>
      <c r="SAH217" s="219"/>
      <c r="SAI217" s="219"/>
      <c r="SAJ217" s="222"/>
      <c r="SAK217" s="221"/>
      <c r="SAL217" s="220"/>
      <c r="SAM217" s="219"/>
      <c r="SAN217" s="223"/>
      <c r="SAO217" s="219"/>
      <c r="SAP217" s="219"/>
      <c r="SAQ217" s="222"/>
      <c r="SAR217" s="221"/>
      <c r="SAS217" s="220"/>
      <c r="SAT217" s="219"/>
      <c r="SAU217" s="223"/>
      <c r="SAV217" s="219"/>
      <c r="SAW217" s="219"/>
      <c r="SAX217" s="222"/>
      <c r="SAY217" s="221"/>
      <c r="SAZ217" s="220"/>
      <c r="SBA217" s="219"/>
      <c r="SBB217" s="223"/>
      <c r="SBC217" s="219"/>
      <c r="SBD217" s="219"/>
      <c r="SBE217" s="222"/>
      <c r="SBF217" s="221"/>
      <c r="SBG217" s="220"/>
      <c r="SBH217" s="219"/>
      <c r="SBI217" s="223"/>
      <c r="SBJ217" s="219"/>
      <c r="SBK217" s="219"/>
      <c r="SBL217" s="222"/>
      <c r="SBM217" s="221"/>
      <c r="SBN217" s="220"/>
      <c r="SBO217" s="219"/>
      <c r="SBP217" s="223"/>
      <c r="SBQ217" s="219"/>
      <c r="SBR217" s="219"/>
      <c r="SBS217" s="222"/>
      <c r="SBT217" s="221"/>
      <c r="SBU217" s="220"/>
      <c r="SBV217" s="219"/>
      <c r="SBW217" s="223"/>
      <c r="SBX217" s="219"/>
      <c r="SBY217" s="219"/>
      <c r="SBZ217" s="222"/>
      <c r="SCA217" s="221"/>
      <c r="SCB217" s="220"/>
      <c r="SCC217" s="219"/>
      <c r="SCD217" s="223"/>
      <c r="SCE217" s="219"/>
      <c r="SCF217" s="219"/>
      <c r="SCG217" s="222"/>
      <c r="SCH217" s="221"/>
      <c r="SCI217" s="220"/>
      <c r="SCJ217" s="219"/>
      <c r="SCK217" s="223"/>
      <c r="SCL217" s="219"/>
      <c r="SCM217" s="219"/>
      <c r="SCN217" s="222"/>
      <c r="SCO217" s="221"/>
      <c r="SCP217" s="220"/>
      <c r="SCQ217" s="219"/>
      <c r="SCR217" s="223"/>
      <c r="SCS217" s="219"/>
      <c r="SCT217" s="219"/>
      <c r="SCU217" s="222"/>
      <c r="SCV217" s="221"/>
      <c r="SCW217" s="220"/>
      <c r="SCX217" s="219"/>
      <c r="SCY217" s="223"/>
      <c r="SCZ217" s="219"/>
      <c r="SDA217" s="219"/>
      <c r="SDB217" s="222"/>
      <c r="SDC217" s="221"/>
      <c r="SDD217" s="220"/>
      <c r="SDE217" s="219"/>
      <c r="SDF217" s="223"/>
      <c r="SDG217" s="219"/>
      <c r="SDH217" s="219"/>
      <c r="SDI217" s="222"/>
      <c r="SDJ217" s="221"/>
      <c r="SDK217" s="220"/>
      <c r="SDL217" s="219"/>
      <c r="SDM217" s="223"/>
      <c r="SDN217" s="219"/>
      <c r="SDO217" s="219"/>
      <c r="SDP217" s="222"/>
      <c r="SDQ217" s="221"/>
      <c r="SDR217" s="220"/>
      <c r="SDS217" s="219"/>
      <c r="SDT217" s="223"/>
      <c r="SDU217" s="219"/>
      <c r="SDV217" s="219"/>
      <c r="SDW217" s="222"/>
      <c r="SDX217" s="221"/>
      <c r="SDY217" s="220"/>
      <c r="SDZ217" s="219"/>
      <c r="SEA217" s="223"/>
      <c r="SEB217" s="219"/>
      <c r="SEC217" s="219"/>
      <c r="SED217" s="222"/>
      <c r="SEE217" s="221"/>
      <c r="SEF217" s="220"/>
      <c r="SEG217" s="219"/>
      <c r="SEH217" s="223"/>
      <c r="SEI217" s="219"/>
      <c r="SEJ217" s="219"/>
      <c r="SEK217" s="222"/>
      <c r="SEL217" s="221"/>
      <c r="SEM217" s="220"/>
      <c r="SEN217" s="219"/>
      <c r="SEO217" s="223"/>
      <c r="SEP217" s="219"/>
      <c r="SEQ217" s="219"/>
      <c r="SER217" s="222"/>
      <c r="SES217" s="221"/>
      <c r="SET217" s="220"/>
      <c r="SEU217" s="219"/>
      <c r="SEV217" s="223"/>
      <c r="SEW217" s="219"/>
      <c r="SEX217" s="219"/>
      <c r="SEY217" s="222"/>
      <c r="SEZ217" s="221"/>
      <c r="SFA217" s="220"/>
      <c r="SFB217" s="219"/>
      <c r="SFC217" s="223"/>
      <c r="SFD217" s="219"/>
      <c r="SFE217" s="219"/>
      <c r="SFF217" s="222"/>
      <c r="SFG217" s="221"/>
      <c r="SFH217" s="220"/>
      <c r="SFI217" s="219"/>
      <c r="SFJ217" s="223"/>
      <c r="SFK217" s="219"/>
      <c r="SFL217" s="219"/>
      <c r="SFM217" s="222"/>
      <c r="SFN217" s="221"/>
      <c r="SFO217" s="220"/>
      <c r="SFP217" s="219"/>
      <c r="SFQ217" s="223"/>
      <c r="SFR217" s="219"/>
      <c r="SFS217" s="219"/>
      <c r="SFT217" s="222"/>
      <c r="SFU217" s="221"/>
      <c r="SFV217" s="220"/>
      <c r="SFW217" s="219"/>
      <c r="SFX217" s="223"/>
      <c r="SFY217" s="219"/>
      <c r="SFZ217" s="219"/>
      <c r="SGA217" s="222"/>
      <c r="SGB217" s="221"/>
      <c r="SGC217" s="220"/>
      <c r="SGD217" s="219"/>
      <c r="SGE217" s="223"/>
      <c r="SGF217" s="219"/>
      <c r="SGG217" s="219"/>
      <c r="SGH217" s="222"/>
      <c r="SGI217" s="221"/>
      <c r="SGJ217" s="220"/>
      <c r="SGK217" s="219"/>
      <c r="SGL217" s="223"/>
      <c r="SGM217" s="219"/>
      <c r="SGN217" s="219"/>
      <c r="SGO217" s="222"/>
      <c r="SGP217" s="221"/>
      <c r="SGQ217" s="220"/>
      <c r="SGR217" s="219"/>
      <c r="SGS217" s="223"/>
      <c r="SGT217" s="219"/>
      <c r="SGU217" s="219"/>
      <c r="SGV217" s="222"/>
      <c r="SGW217" s="221"/>
      <c r="SGX217" s="220"/>
      <c r="SGY217" s="219"/>
      <c r="SGZ217" s="223"/>
      <c r="SHA217" s="219"/>
      <c r="SHB217" s="219"/>
      <c r="SHC217" s="222"/>
      <c r="SHD217" s="221"/>
      <c r="SHE217" s="220"/>
      <c r="SHF217" s="219"/>
      <c r="SHG217" s="223"/>
      <c r="SHH217" s="219"/>
      <c r="SHI217" s="219"/>
      <c r="SHJ217" s="222"/>
      <c r="SHK217" s="221"/>
      <c r="SHL217" s="220"/>
      <c r="SHM217" s="219"/>
      <c r="SHN217" s="223"/>
      <c r="SHO217" s="219"/>
      <c r="SHP217" s="219"/>
      <c r="SHQ217" s="222"/>
      <c r="SHR217" s="221"/>
      <c r="SHS217" s="220"/>
      <c r="SHT217" s="219"/>
      <c r="SHU217" s="223"/>
      <c r="SHV217" s="219"/>
      <c r="SHW217" s="219"/>
      <c r="SHX217" s="222"/>
      <c r="SHY217" s="221"/>
      <c r="SHZ217" s="220"/>
      <c r="SIA217" s="219"/>
      <c r="SIB217" s="223"/>
      <c r="SIC217" s="219"/>
      <c r="SID217" s="219"/>
      <c r="SIE217" s="222"/>
      <c r="SIF217" s="221"/>
      <c r="SIG217" s="220"/>
      <c r="SIH217" s="219"/>
      <c r="SII217" s="223"/>
      <c r="SIJ217" s="219"/>
      <c r="SIK217" s="219"/>
      <c r="SIL217" s="222"/>
      <c r="SIM217" s="221"/>
      <c r="SIN217" s="220"/>
      <c r="SIO217" s="219"/>
      <c r="SIP217" s="223"/>
      <c r="SIQ217" s="219"/>
      <c r="SIR217" s="219"/>
      <c r="SIS217" s="222"/>
      <c r="SIT217" s="221"/>
      <c r="SIU217" s="220"/>
      <c r="SIV217" s="219"/>
      <c r="SIW217" s="223"/>
      <c r="SIX217" s="219"/>
      <c r="SIY217" s="219"/>
      <c r="SIZ217" s="222"/>
      <c r="SJA217" s="221"/>
      <c r="SJB217" s="220"/>
      <c r="SJC217" s="219"/>
      <c r="SJD217" s="223"/>
      <c r="SJE217" s="219"/>
      <c r="SJF217" s="219"/>
      <c r="SJG217" s="222"/>
      <c r="SJH217" s="221"/>
      <c r="SJI217" s="220"/>
      <c r="SJJ217" s="219"/>
      <c r="SJK217" s="223"/>
      <c r="SJL217" s="219"/>
      <c r="SJM217" s="219"/>
      <c r="SJN217" s="222"/>
      <c r="SJO217" s="221"/>
      <c r="SJP217" s="220"/>
      <c r="SJQ217" s="219"/>
      <c r="SJR217" s="223"/>
      <c r="SJS217" s="219"/>
      <c r="SJT217" s="219"/>
      <c r="SJU217" s="222"/>
      <c r="SJV217" s="221"/>
      <c r="SJW217" s="220"/>
      <c r="SJX217" s="219"/>
      <c r="SJY217" s="223"/>
      <c r="SJZ217" s="219"/>
      <c r="SKA217" s="219"/>
      <c r="SKB217" s="222"/>
      <c r="SKC217" s="221"/>
      <c r="SKD217" s="220"/>
      <c r="SKE217" s="219"/>
      <c r="SKF217" s="223"/>
      <c r="SKG217" s="219"/>
      <c r="SKH217" s="219"/>
      <c r="SKI217" s="222"/>
      <c r="SKJ217" s="221"/>
      <c r="SKK217" s="220"/>
      <c r="SKL217" s="219"/>
      <c r="SKM217" s="223"/>
      <c r="SKN217" s="219"/>
      <c r="SKO217" s="219"/>
      <c r="SKP217" s="222"/>
      <c r="SKQ217" s="221"/>
      <c r="SKR217" s="220"/>
      <c r="SKS217" s="219"/>
      <c r="SKT217" s="223"/>
      <c r="SKU217" s="219"/>
      <c r="SKV217" s="219"/>
      <c r="SKW217" s="222"/>
      <c r="SKX217" s="221"/>
      <c r="SKY217" s="220"/>
      <c r="SKZ217" s="219"/>
      <c r="SLA217" s="223"/>
      <c r="SLB217" s="219"/>
      <c r="SLC217" s="219"/>
      <c r="SLD217" s="222"/>
      <c r="SLE217" s="221"/>
      <c r="SLF217" s="220"/>
      <c r="SLG217" s="219"/>
      <c r="SLH217" s="223"/>
      <c r="SLI217" s="219"/>
      <c r="SLJ217" s="219"/>
      <c r="SLK217" s="222"/>
      <c r="SLL217" s="221"/>
      <c r="SLM217" s="220"/>
      <c r="SLN217" s="219"/>
      <c r="SLO217" s="223"/>
      <c r="SLP217" s="219"/>
      <c r="SLQ217" s="219"/>
      <c r="SLR217" s="222"/>
      <c r="SLS217" s="221"/>
      <c r="SLT217" s="220"/>
      <c r="SLU217" s="219"/>
      <c r="SLV217" s="223"/>
      <c r="SLW217" s="219"/>
      <c r="SLX217" s="219"/>
      <c r="SLY217" s="222"/>
      <c r="SLZ217" s="221"/>
      <c r="SMA217" s="220"/>
      <c r="SMB217" s="219"/>
      <c r="SMC217" s="223"/>
      <c r="SMD217" s="219"/>
      <c r="SME217" s="219"/>
      <c r="SMF217" s="222"/>
      <c r="SMG217" s="221"/>
      <c r="SMH217" s="220"/>
      <c r="SMI217" s="219"/>
      <c r="SMJ217" s="223"/>
      <c r="SMK217" s="219"/>
      <c r="SML217" s="219"/>
      <c r="SMM217" s="222"/>
      <c r="SMN217" s="221"/>
      <c r="SMO217" s="220"/>
      <c r="SMP217" s="219"/>
      <c r="SMQ217" s="223"/>
      <c r="SMR217" s="219"/>
      <c r="SMS217" s="219"/>
      <c r="SMT217" s="222"/>
      <c r="SMU217" s="221"/>
      <c r="SMV217" s="220"/>
      <c r="SMW217" s="219"/>
      <c r="SMX217" s="223"/>
      <c r="SMY217" s="219"/>
      <c r="SMZ217" s="219"/>
      <c r="SNA217" s="222"/>
      <c r="SNB217" s="221"/>
      <c r="SNC217" s="220"/>
      <c r="SND217" s="219"/>
      <c r="SNE217" s="223"/>
      <c r="SNF217" s="219"/>
      <c r="SNG217" s="219"/>
      <c r="SNH217" s="222"/>
      <c r="SNI217" s="221"/>
      <c r="SNJ217" s="220"/>
      <c r="SNK217" s="219"/>
      <c r="SNL217" s="223"/>
      <c r="SNM217" s="219"/>
      <c r="SNN217" s="219"/>
      <c r="SNO217" s="222"/>
      <c r="SNP217" s="221"/>
      <c r="SNQ217" s="220"/>
      <c r="SNR217" s="219"/>
      <c r="SNS217" s="223"/>
      <c r="SNT217" s="219"/>
      <c r="SNU217" s="219"/>
      <c r="SNV217" s="222"/>
      <c r="SNW217" s="221"/>
      <c r="SNX217" s="220"/>
      <c r="SNY217" s="219"/>
      <c r="SNZ217" s="223"/>
      <c r="SOA217" s="219"/>
      <c r="SOB217" s="219"/>
      <c r="SOC217" s="222"/>
      <c r="SOD217" s="221"/>
      <c r="SOE217" s="220"/>
      <c r="SOF217" s="219"/>
      <c r="SOG217" s="223"/>
      <c r="SOH217" s="219"/>
      <c r="SOI217" s="219"/>
      <c r="SOJ217" s="222"/>
      <c r="SOK217" s="221"/>
      <c r="SOL217" s="220"/>
      <c r="SOM217" s="219"/>
      <c r="SON217" s="223"/>
      <c r="SOO217" s="219"/>
      <c r="SOP217" s="219"/>
      <c r="SOQ217" s="222"/>
      <c r="SOR217" s="221"/>
      <c r="SOS217" s="220"/>
      <c r="SOT217" s="219"/>
      <c r="SOU217" s="223"/>
      <c r="SOV217" s="219"/>
      <c r="SOW217" s="219"/>
      <c r="SOX217" s="222"/>
      <c r="SOY217" s="221"/>
      <c r="SOZ217" s="220"/>
      <c r="SPA217" s="219"/>
      <c r="SPB217" s="223"/>
      <c r="SPC217" s="219"/>
      <c r="SPD217" s="219"/>
      <c r="SPE217" s="222"/>
      <c r="SPF217" s="221"/>
      <c r="SPG217" s="220"/>
      <c r="SPH217" s="219"/>
      <c r="SPI217" s="223"/>
      <c r="SPJ217" s="219"/>
      <c r="SPK217" s="219"/>
      <c r="SPL217" s="222"/>
      <c r="SPM217" s="221"/>
      <c r="SPN217" s="220"/>
      <c r="SPO217" s="219"/>
      <c r="SPP217" s="223"/>
      <c r="SPQ217" s="219"/>
      <c r="SPR217" s="219"/>
      <c r="SPS217" s="222"/>
      <c r="SPT217" s="221"/>
      <c r="SPU217" s="220"/>
      <c r="SPV217" s="219"/>
      <c r="SPW217" s="223"/>
      <c r="SPX217" s="219"/>
      <c r="SPY217" s="219"/>
      <c r="SPZ217" s="222"/>
      <c r="SQA217" s="221"/>
      <c r="SQB217" s="220"/>
      <c r="SQC217" s="219"/>
      <c r="SQD217" s="223"/>
      <c r="SQE217" s="219"/>
      <c r="SQF217" s="219"/>
      <c r="SQG217" s="222"/>
      <c r="SQH217" s="221"/>
      <c r="SQI217" s="220"/>
      <c r="SQJ217" s="219"/>
      <c r="SQK217" s="223"/>
      <c r="SQL217" s="219"/>
      <c r="SQM217" s="219"/>
      <c r="SQN217" s="222"/>
      <c r="SQO217" s="221"/>
      <c r="SQP217" s="220"/>
      <c r="SQQ217" s="219"/>
      <c r="SQR217" s="223"/>
      <c r="SQS217" s="219"/>
      <c r="SQT217" s="219"/>
      <c r="SQU217" s="222"/>
      <c r="SQV217" s="221"/>
      <c r="SQW217" s="220"/>
      <c r="SQX217" s="219"/>
      <c r="SQY217" s="223"/>
      <c r="SQZ217" s="219"/>
      <c r="SRA217" s="219"/>
      <c r="SRB217" s="222"/>
      <c r="SRC217" s="221"/>
      <c r="SRD217" s="220"/>
      <c r="SRE217" s="219"/>
      <c r="SRF217" s="223"/>
      <c r="SRG217" s="219"/>
      <c r="SRH217" s="219"/>
      <c r="SRI217" s="222"/>
      <c r="SRJ217" s="221"/>
      <c r="SRK217" s="220"/>
      <c r="SRL217" s="219"/>
      <c r="SRM217" s="223"/>
      <c r="SRN217" s="219"/>
      <c r="SRO217" s="219"/>
      <c r="SRP217" s="222"/>
      <c r="SRQ217" s="221"/>
      <c r="SRR217" s="220"/>
      <c r="SRS217" s="219"/>
      <c r="SRT217" s="223"/>
      <c r="SRU217" s="219"/>
      <c r="SRV217" s="219"/>
      <c r="SRW217" s="222"/>
      <c r="SRX217" s="221"/>
      <c r="SRY217" s="220"/>
      <c r="SRZ217" s="219"/>
      <c r="SSA217" s="223"/>
      <c r="SSB217" s="219"/>
      <c r="SSC217" s="219"/>
      <c r="SSD217" s="222"/>
      <c r="SSE217" s="221"/>
      <c r="SSF217" s="220"/>
      <c r="SSG217" s="219"/>
      <c r="SSH217" s="223"/>
      <c r="SSI217" s="219"/>
      <c r="SSJ217" s="219"/>
      <c r="SSK217" s="222"/>
      <c r="SSL217" s="221"/>
      <c r="SSM217" s="220"/>
      <c r="SSN217" s="219"/>
      <c r="SSO217" s="223"/>
      <c r="SSP217" s="219"/>
      <c r="SSQ217" s="219"/>
      <c r="SSR217" s="222"/>
      <c r="SSS217" s="221"/>
      <c r="SST217" s="220"/>
      <c r="SSU217" s="219"/>
      <c r="SSV217" s="223"/>
      <c r="SSW217" s="219"/>
      <c r="SSX217" s="219"/>
      <c r="SSY217" s="222"/>
      <c r="SSZ217" s="221"/>
      <c r="STA217" s="220"/>
      <c r="STB217" s="219"/>
      <c r="STC217" s="223"/>
      <c r="STD217" s="219"/>
      <c r="STE217" s="219"/>
      <c r="STF217" s="222"/>
      <c r="STG217" s="221"/>
      <c r="STH217" s="220"/>
      <c r="STI217" s="219"/>
      <c r="STJ217" s="223"/>
      <c r="STK217" s="219"/>
      <c r="STL217" s="219"/>
      <c r="STM217" s="222"/>
      <c r="STN217" s="221"/>
      <c r="STO217" s="220"/>
      <c r="STP217" s="219"/>
      <c r="STQ217" s="223"/>
      <c r="STR217" s="219"/>
      <c r="STS217" s="219"/>
      <c r="STT217" s="222"/>
      <c r="STU217" s="221"/>
      <c r="STV217" s="220"/>
      <c r="STW217" s="219"/>
      <c r="STX217" s="223"/>
      <c r="STY217" s="219"/>
      <c r="STZ217" s="219"/>
      <c r="SUA217" s="222"/>
      <c r="SUB217" s="221"/>
      <c r="SUC217" s="220"/>
      <c r="SUD217" s="219"/>
      <c r="SUE217" s="223"/>
      <c r="SUF217" s="219"/>
      <c r="SUG217" s="219"/>
      <c r="SUH217" s="222"/>
      <c r="SUI217" s="221"/>
      <c r="SUJ217" s="220"/>
      <c r="SUK217" s="219"/>
      <c r="SUL217" s="223"/>
      <c r="SUM217" s="219"/>
      <c r="SUN217" s="219"/>
      <c r="SUO217" s="222"/>
      <c r="SUP217" s="221"/>
      <c r="SUQ217" s="220"/>
      <c r="SUR217" s="219"/>
      <c r="SUS217" s="223"/>
      <c r="SUT217" s="219"/>
      <c r="SUU217" s="219"/>
      <c r="SUV217" s="222"/>
      <c r="SUW217" s="221"/>
      <c r="SUX217" s="220"/>
      <c r="SUY217" s="219"/>
      <c r="SUZ217" s="223"/>
      <c r="SVA217" s="219"/>
      <c r="SVB217" s="219"/>
      <c r="SVC217" s="222"/>
      <c r="SVD217" s="221"/>
      <c r="SVE217" s="220"/>
      <c r="SVF217" s="219"/>
      <c r="SVG217" s="223"/>
      <c r="SVH217" s="219"/>
      <c r="SVI217" s="219"/>
      <c r="SVJ217" s="222"/>
      <c r="SVK217" s="221"/>
      <c r="SVL217" s="220"/>
      <c r="SVM217" s="219"/>
      <c r="SVN217" s="223"/>
      <c r="SVO217" s="219"/>
      <c r="SVP217" s="219"/>
      <c r="SVQ217" s="222"/>
      <c r="SVR217" s="221"/>
      <c r="SVS217" s="220"/>
      <c r="SVT217" s="219"/>
      <c r="SVU217" s="223"/>
      <c r="SVV217" s="219"/>
      <c r="SVW217" s="219"/>
      <c r="SVX217" s="222"/>
      <c r="SVY217" s="221"/>
      <c r="SVZ217" s="220"/>
      <c r="SWA217" s="219"/>
      <c r="SWB217" s="223"/>
      <c r="SWC217" s="219"/>
      <c r="SWD217" s="219"/>
      <c r="SWE217" s="222"/>
      <c r="SWF217" s="221"/>
      <c r="SWG217" s="220"/>
      <c r="SWH217" s="219"/>
      <c r="SWI217" s="223"/>
      <c r="SWJ217" s="219"/>
      <c r="SWK217" s="219"/>
      <c r="SWL217" s="222"/>
      <c r="SWM217" s="221"/>
      <c r="SWN217" s="220"/>
      <c r="SWO217" s="219"/>
      <c r="SWP217" s="223"/>
      <c r="SWQ217" s="219"/>
      <c r="SWR217" s="219"/>
      <c r="SWS217" s="222"/>
      <c r="SWT217" s="221"/>
      <c r="SWU217" s="220"/>
      <c r="SWV217" s="219"/>
      <c r="SWW217" s="223"/>
      <c r="SWX217" s="219"/>
      <c r="SWY217" s="219"/>
      <c r="SWZ217" s="222"/>
      <c r="SXA217" s="221"/>
      <c r="SXB217" s="220"/>
      <c r="SXC217" s="219"/>
      <c r="SXD217" s="223"/>
      <c r="SXE217" s="219"/>
      <c r="SXF217" s="219"/>
      <c r="SXG217" s="222"/>
      <c r="SXH217" s="221"/>
      <c r="SXI217" s="220"/>
      <c r="SXJ217" s="219"/>
      <c r="SXK217" s="223"/>
      <c r="SXL217" s="219"/>
      <c r="SXM217" s="219"/>
      <c r="SXN217" s="222"/>
      <c r="SXO217" s="221"/>
      <c r="SXP217" s="220"/>
      <c r="SXQ217" s="219"/>
      <c r="SXR217" s="223"/>
      <c r="SXS217" s="219"/>
      <c r="SXT217" s="219"/>
      <c r="SXU217" s="222"/>
      <c r="SXV217" s="221"/>
      <c r="SXW217" s="220"/>
      <c r="SXX217" s="219"/>
      <c r="SXY217" s="223"/>
      <c r="SXZ217" s="219"/>
      <c r="SYA217" s="219"/>
      <c r="SYB217" s="222"/>
      <c r="SYC217" s="221"/>
      <c r="SYD217" s="220"/>
      <c r="SYE217" s="219"/>
      <c r="SYF217" s="223"/>
      <c r="SYG217" s="219"/>
      <c r="SYH217" s="219"/>
      <c r="SYI217" s="222"/>
      <c r="SYJ217" s="221"/>
      <c r="SYK217" s="220"/>
      <c r="SYL217" s="219"/>
      <c r="SYM217" s="223"/>
      <c r="SYN217" s="219"/>
      <c r="SYO217" s="219"/>
      <c r="SYP217" s="222"/>
      <c r="SYQ217" s="221"/>
      <c r="SYR217" s="220"/>
      <c r="SYS217" s="219"/>
      <c r="SYT217" s="223"/>
      <c r="SYU217" s="219"/>
      <c r="SYV217" s="219"/>
      <c r="SYW217" s="222"/>
      <c r="SYX217" s="221"/>
      <c r="SYY217" s="220"/>
      <c r="SYZ217" s="219"/>
      <c r="SZA217" s="223"/>
      <c r="SZB217" s="219"/>
      <c r="SZC217" s="219"/>
      <c r="SZD217" s="222"/>
      <c r="SZE217" s="221"/>
      <c r="SZF217" s="220"/>
      <c r="SZG217" s="219"/>
      <c r="SZH217" s="223"/>
      <c r="SZI217" s="219"/>
      <c r="SZJ217" s="219"/>
      <c r="SZK217" s="222"/>
      <c r="SZL217" s="221"/>
      <c r="SZM217" s="220"/>
      <c r="SZN217" s="219"/>
      <c r="SZO217" s="223"/>
      <c r="SZP217" s="219"/>
      <c r="SZQ217" s="219"/>
      <c r="SZR217" s="222"/>
      <c r="SZS217" s="221"/>
      <c r="SZT217" s="220"/>
      <c r="SZU217" s="219"/>
      <c r="SZV217" s="223"/>
      <c r="SZW217" s="219"/>
      <c r="SZX217" s="219"/>
      <c r="SZY217" s="222"/>
      <c r="SZZ217" s="221"/>
      <c r="TAA217" s="220"/>
      <c r="TAB217" s="219"/>
      <c r="TAC217" s="223"/>
      <c r="TAD217" s="219"/>
      <c r="TAE217" s="219"/>
      <c r="TAF217" s="222"/>
      <c r="TAG217" s="221"/>
      <c r="TAH217" s="220"/>
      <c r="TAI217" s="219"/>
      <c r="TAJ217" s="223"/>
      <c r="TAK217" s="219"/>
      <c r="TAL217" s="219"/>
      <c r="TAM217" s="222"/>
      <c r="TAN217" s="221"/>
      <c r="TAO217" s="220"/>
      <c r="TAP217" s="219"/>
      <c r="TAQ217" s="223"/>
      <c r="TAR217" s="219"/>
      <c r="TAS217" s="219"/>
      <c r="TAT217" s="222"/>
      <c r="TAU217" s="221"/>
      <c r="TAV217" s="220"/>
      <c r="TAW217" s="219"/>
      <c r="TAX217" s="223"/>
      <c r="TAY217" s="219"/>
      <c r="TAZ217" s="219"/>
      <c r="TBA217" s="222"/>
      <c r="TBB217" s="221"/>
      <c r="TBC217" s="220"/>
      <c r="TBD217" s="219"/>
      <c r="TBE217" s="223"/>
      <c r="TBF217" s="219"/>
      <c r="TBG217" s="219"/>
      <c r="TBH217" s="222"/>
      <c r="TBI217" s="221"/>
      <c r="TBJ217" s="220"/>
      <c r="TBK217" s="219"/>
      <c r="TBL217" s="223"/>
      <c r="TBM217" s="219"/>
      <c r="TBN217" s="219"/>
      <c r="TBO217" s="222"/>
      <c r="TBP217" s="221"/>
      <c r="TBQ217" s="220"/>
      <c r="TBR217" s="219"/>
      <c r="TBS217" s="223"/>
      <c r="TBT217" s="219"/>
      <c r="TBU217" s="219"/>
      <c r="TBV217" s="222"/>
      <c r="TBW217" s="221"/>
      <c r="TBX217" s="220"/>
      <c r="TBY217" s="219"/>
      <c r="TBZ217" s="223"/>
      <c r="TCA217" s="219"/>
      <c r="TCB217" s="219"/>
      <c r="TCC217" s="222"/>
      <c r="TCD217" s="221"/>
      <c r="TCE217" s="220"/>
      <c r="TCF217" s="219"/>
      <c r="TCG217" s="223"/>
      <c r="TCH217" s="219"/>
      <c r="TCI217" s="219"/>
      <c r="TCJ217" s="222"/>
      <c r="TCK217" s="221"/>
      <c r="TCL217" s="220"/>
      <c r="TCM217" s="219"/>
      <c r="TCN217" s="223"/>
      <c r="TCO217" s="219"/>
      <c r="TCP217" s="219"/>
      <c r="TCQ217" s="222"/>
      <c r="TCR217" s="221"/>
      <c r="TCS217" s="220"/>
      <c r="TCT217" s="219"/>
      <c r="TCU217" s="223"/>
      <c r="TCV217" s="219"/>
      <c r="TCW217" s="219"/>
      <c r="TCX217" s="222"/>
      <c r="TCY217" s="221"/>
      <c r="TCZ217" s="220"/>
      <c r="TDA217" s="219"/>
      <c r="TDB217" s="223"/>
      <c r="TDC217" s="219"/>
      <c r="TDD217" s="219"/>
      <c r="TDE217" s="222"/>
      <c r="TDF217" s="221"/>
      <c r="TDG217" s="220"/>
      <c r="TDH217" s="219"/>
      <c r="TDI217" s="223"/>
      <c r="TDJ217" s="219"/>
      <c r="TDK217" s="219"/>
      <c r="TDL217" s="222"/>
      <c r="TDM217" s="221"/>
      <c r="TDN217" s="220"/>
      <c r="TDO217" s="219"/>
      <c r="TDP217" s="223"/>
      <c r="TDQ217" s="219"/>
      <c r="TDR217" s="219"/>
      <c r="TDS217" s="222"/>
      <c r="TDT217" s="221"/>
      <c r="TDU217" s="220"/>
      <c r="TDV217" s="219"/>
      <c r="TDW217" s="223"/>
      <c r="TDX217" s="219"/>
      <c r="TDY217" s="219"/>
      <c r="TDZ217" s="222"/>
      <c r="TEA217" s="221"/>
      <c r="TEB217" s="220"/>
      <c r="TEC217" s="219"/>
      <c r="TED217" s="223"/>
      <c r="TEE217" s="219"/>
      <c r="TEF217" s="219"/>
      <c r="TEG217" s="222"/>
      <c r="TEH217" s="221"/>
      <c r="TEI217" s="220"/>
      <c r="TEJ217" s="219"/>
      <c r="TEK217" s="223"/>
      <c r="TEL217" s="219"/>
      <c r="TEM217" s="219"/>
      <c r="TEN217" s="222"/>
      <c r="TEO217" s="221"/>
      <c r="TEP217" s="220"/>
      <c r="TEQ217" s="219"/>
      <c r="TER217" s="223"/>
      <c r="TES217" s="219"/>
      <c r="TET217" s="219"/>
      <c r="TEU217" s="222"/>
      <c r="TEV217" s="221"/>
      <c r="TEW217" s="220"/>
      <c r="TEX217" s="219"/>
      <c r="TEY217" s="223"/>
      <c r="TEZ217" s="219"/>
      <c r="TFA217" s="219"/>
      <c r="TFB217" s="222"/>
      <c r="TFC217" s="221"/>
      <c r="TFD217" s="220"/>
      <c r="TFE217" s="219"/>
      <c r="TFF217" s="223"/>
      <c r="TFG217" s="219"/>
      <c r="TFH217" s="219"/>
      <c r="TFI217" s="222"/>
      <c r="TFJ217" s="221"/>
      <c r="TFK217" s="220"/>
      <c r="TFL217" s="219"/>
      <c r="TFM217" s="223"/>
      <c r="TFN217" s="219"/>
      <c r="TFO217" s="219"/>
      <c r="TFP217" s="222"/>
      <c r="TFQ217" s="221"/>
      <c r="TFR217" s="220"/>
      <c r="TFS217" s="219"/>
      <c r="TFT217" s="223"/>
      <c r="TFU217" s="219"/>
      <c r="TFV217" s="219"/>
      <c r="TFW217" s="222"/>
      <c r="TFX217" s="221"/>
      <c r="TFY217" s="220"/>
      <c r="TFZ217" s="219"/>
      <c r="TGA217" s="223"/>
      <c r="TGB217" s="219"/>
      <c r="TGC217" s="219"/>
      <c r="TGD217" s="222"/>
      <c r="TGE217" s="221"/>
      <c r="TGF217" s="220"/>
      <c r="TGG217" s="219"/>
      <c r="TGH217" s="223"/>
      <c r="TGI217" s="219"/>
      <c r="TGJ217" s="219"/>
      <c r="TGK217" s="222"/>
      <c r="TGL217" s="221"/>
      <c r="TGM217" s="220"/>
      <c r="TGN217" s="219"/>
      <c r="TGO217" s="223"/>
      <c r="TGP217" s="219"/>
      <c r="TGQ217" s="219"/>
      <c r="TGR217" s="222"/>
      <c r="TGS217" s="221"/>
      <c r="TGT217" s="220"/>
      <c r="TGU217" s="219"/>
      <c r="TGV217" s="223"/>
      <c r="TGW217" s="219"/>
      <c r="TGX217" s="219"/>
      <c r="TGY217" s="222"/>
      <c r="TGZ217" s="221"/>
      <c r="THA217" s="220"/>
      <c r="THB217" s="219"/>
      <c r="THC217" s="223"/>
      <c r="THD217" s="219"/>
      <c r="THE217" s="219"/>
      <c r="THF217" s="222"/>
      <c r="THG217" s="221"/>
      <c r="THH217" s="220"/>
      <c r="THI217" s="219"/>
      <c r="THJ217" s="223"/>
      <c r="THK217" s="219"/>
      <c r="THL217" s="219"/>
      <c r="THM217" s="222"/>
      <c r="THN217" s="221"/>
      <c r="THO217" s="220"/>
      <c r="THP217" s="219"/>
      <c r="THQ217" s="223"/>
      <c r="THR217" s="219"/>
      <c r="THS217" s="219"/>
      <c r="THT217" s="222"/>
      <c r="THU217" s="221"/>
      <c r="THV217" s="220"/>
      <c r="THW217" s="219"/>
      <c r="THX217" s="223"/>
      <c r="THY217" s="219"/>
      <c r="THZ217" s="219"/>
      <c r="TIA217" s="222"/>
      <c r="TIB217" s="221"/>
      <c r="TIC217" s="220"/>
      <c r="TID217" s="219"/>
      <c r="TIE217" s="223"/>
      <c r="TIF217" s="219"/>
      <c r="TIG217" s="219"/>
      <c r="TIH217" s="222"/>
      <c r="TII217" s="221"/>
      <c r="TIJ217" s="220"/>
      <c r="TIK217" s="219"/>
      <c r="TIL217" s="223"/>
      <c r="TIM217" s="219"/>
      <c r="TIN217" s="219"/>
      <c r="TIO217" s="222"/>
      <c r="TIP217" s="221"/>
      <c r="TIQ217" s="220"/>
      <c r="TIR217" s="219"/>
      <c r="TIS217" s="223"/>
      <c r="TIT217" s="219"/>
      <c r="TIU217" s="219"/>
      <c r="TIV217" s="222"/>
      <c r="TIW217" s="221"/>
      <c r="TIX217" s="220"/>
      <c r="TIY217" s="219"/>
      <c r="TIZ217" s="223"/>
      <c r="TJA217" s="219"/>
      <c r="TJB217" s="219"/>
      <c r="TJC217" s="222"/>
      <c r="TJD217" s="221"/>
      <c r="TJE217" s="220"/>
      <c r="TJF217" s="219"/>
      <c r="TJG217" s="223"/>
      <c r="TJH217" s="219"/>
      <c r="TJI217" s="219"/>
      <c r="TJJ217" s="222"/>
      <c r="TJK217" s="221"/>
      <c r="TJL217" s="220"/>
      <c r="TJM217" s="219"/>
      <c r="TJN217" s="223"/>
      <c r="TJO217" s="219"/>
      <c r="TJP217" s="219"/>
      <c r="TJQ217" s="222"/>
      <c r="TJR217" s="221"/>
      <c r="TJS217" s="220"/>
      <c r="TJT217" s="219"/>
      <c r="TJU217" s="223"/>
      <c r="TJV217" s="219"/>
      <c r="TJW217" s="219"/>
      <c r="TJX217" s="222"/>
      <c r="TJY217" s="221"/>
      <c r="TJZ217" s="220"/>
      <c r="TKA217" s="219"/>
      <c r="TKB217" s="223"/>
      <c r="TKC217" s="219"/>
      <c r="TKD217" s="219"/>
      <c r="TKE217" s="222"/>
      <c r="TKF217" s="221"/>
      <c r="TKG217" s="220"/>
      <c r="TKH217" s="219"/>
      <c r="TKI217" s="223"/>
      <c r="TKJ217" s="219"/>
      <c r="TKK217" s="219"/>
      <c r="TKL217" s="222"/>
      <c r="TKM217" s="221"/>
      <c r="TKN217" s="220"/>
      <c r="TKO217" s="219"/>
      <c r="TKP217" s="223"/>
      <c r="TKQ217" s="219"/>
      <c r="TKR217" s="219"/>
      <c r="TKS217" s="222"/>
      <c r="TKT217" s="221"/>
      <c r="TKU217" s="220"/>
      <c r="TKV217" s="219"/>
      <c r="TKW217" s="223"/>
      <c r="TKX217" s="219"/>
      <c r="TKY217" s="219"/>
      <c r="TKZ217" s="222"/>
      <c r="TLA217" s="221"/>
      <c r="TLB217" s="220"/>
      <c r="TLC217" s="219"/>
      <c r="TLD217" s="223"/>
      <c r="TLE217" s="219"/>
      <c r="TLF217" s="219"/>
      <c r="TLG217" s="222"/>
      <c r="TLH217" s="221"/>
      <c r="TLI217" s="220"/>
      <c r="TLJ217" s="219"/>
      <c r="TLK217" s="223"/>
      <c r="TLL217" s="219"/>
      <c r="TLM217" s="219"/>
      <c r="TLN217" s="222"/>
      <c r="TLO217" s="221"/>
      <c r="TLP217" s="220"/>
      <c r="TLQ217" s="219"/>
      <c r="TLR217" s="223"/>
      <c r="TLS217" s="219"/>
      <c r="TLT217" s="219"/>
      <c r="TLU217" s="222"/>
      <c r="TLV217" s="221"/>
      <c r="TLW217" s="220"/>
      <c r="TLX217" s="219"/>
      <c r="TLY217" s="223"/>
      <c r="TLZ217" s="219"/>
      <c r="TMA217" s="219"/>
      <c r="TMB217" s="222"/>
      <c r="TMC217" s="221"/>
      <c r="TMD217" s="220"/>
      <c r="TME217" s="219"/>
      <c r="TMF217" s="223"/>
      <c r="TMG217" s="219"/>
      <c r="TMH217" s="219"/>
      <c r="TMI217" s="222"/>
      <c r="TMJ217" s="221"/>
      <c r="TMK217" s="220"/>
      <c r="TML217" s="219"/>
      <c r="TMM217" s="223"/>
      <c r="TMN217" s="219"/>
      <c r="TMO217" s="219"/>
      <c r="TMP217" s="222"/>
      <c r="TMQ217" s="221"/>
      <c r="TMR217" s="220"/>
      <c r="TMS217" s="219"/>
      <c r="TMT217" s="223"/>
      <c r="TMU217" s="219"/>
      <c r="TMV217" s="219"/>
      <c r="TMW217" s="222"/>
      <c r="TMX217" s="221"/>
      <c r="TMY217" s="220"/>
      <c r="TMZ217" s="219"/>
      <c r="TNA217" s="223"/>
      <c r="TNB217" s="219"/>
      <c r="TNC217" s="219"/>
      <c r="TND217" s="222"/>
      <c r="TNE217" s="221"/>
      <c r="TNF217" s="220"/>
      <c r="TNG217" s="219"/>
      <c r="TNH217" s="223"/>
      <c r="TNI217" s="219"/>
      <c r="TNJ217" s="219"/>
      <c r="TNK217" s="222"/>
      <c r="TNL217" s="221"/>
      <c r="TNM217" s="220"/>
      <c r="TNN217" s="219"/>
      <c r="TNO217" s="223"/>
      <c r="TNP217" s="219"/>
      <c r="TNQ217" s="219"/>
      <c r="TNR217" s="222"/>
      <c r="TNS217" s="221"/>
      <c r="TNT217" s="220"/>
      <c r="TNU217" s="219"/>
      <c r="TNV217" s="223"/>
      <c r="TNW217" s="219"/>
      <c r="TNX217" s="219"/>
      <c r="TNY217" s="222"/>
      <c r="TNZ217" s="221"/>
      <c r="TOA217" s="220"/>
      <c r="TOB217" s="219"/>
      <c r="TOC217" s="223"/>
      <c r="TOD217" s="219"/>
      <c r="TOE217" s="219"/>
      <c r="TOF217" s="222"/>
      <c r="TOG217" s="221"/>
      <c r="TOH217" s="220"/>
      <c r="TOI217" s="219"/>
      <c r="TOJ217" s="223"/>
      <c r="TOK217" s="219"/>
      <c r="TOL217" s="219"/>
      <c r="TOM217" s="222"/>
      <c r="TON217" s="221"/>
      <c r="TOO217" s="220"/>
      <c r="TOP217" s="219"/>
      <c r="TOQ217" s="223"/>
      <c r="TOR217" s="219"/>
      <c r="TOS217" s="219"/>
      <c r="TOT217" s="222"/>
      <c r="TOU217" s="221"/>
      <c r="TOV217" s="220"/>
      <c r="TOW217" s="219"/>
      <c r="TOX217" s="223"/>
      <c r="TOY217" s="219"/>
      <c r="TOZ217" s="219"/>
      <c r="TPA217" s="222"/>
      <c r="TPB217" s="221"/>
      <c r="TPC217" s="220"/>
      <c r="TPD217" s="219"/>
      <c r="TPE217" s="223"/>
      <c r="TPF217" s="219"/>
      <c r="TPG217" s="219"/>
      <c r="TPH217" s="222"/>
      <c r="TPI217" s="221"/>
      <c r="TPJ217" s="220"/>
      <c r="TPK217" s="219"/>
      <c r="TPL217" s="223"/>
      <c r="TPM217" s="219"/>
      <c r="TPN217" s="219"/>
      <c r="TPO217" s="222"/>
      <c r="TPP217" s="221"/>
      <c r="TPQ217" s="220"/>
      <c r="TPR217" s="219"/>
      <c r="TPS217" s="223"/>
      <c r="TPT217" s="219"/>
      <c r="TPU217" s="219"/>
      <c r="TPV217" s="222"/>
      <c r="TPW217" s="221"/>
      <c r="TPX217" s="220"/>
      <c r="TPY217" s="219"/>
      <c r="TPZ217" s="223"/>
      <c r="TQA217" s="219"/>
      <c r="TQB217" s="219"/>
      <c r="TQC217" s="222"/>
      <c r="TQD217" s="221"/>
      <c r="TQE217" s="220"/>
      <c r="TQF217" s="219"/>
      <c r="TQG217" s="223"/>
      <c r="TQH217" s="219"/>
      <c r="TQI217" s="219"/>
      <c r="TQJ217" s="222"/>
      <c r="TQK217" s="221"/>
      <c r="TQL217" s="220"/>
      <c r="TQM217" s="219"/>
      <c r="TQN217" s="223"/>
      <c r="TQO217" s="219"/>
      <c r="TQP217" s="219"/>
      <c r="TQQ217" s="222"/>
      <c r="TQR217" s="221"/>
      <c r="TQS217" s="220"/>
      <c r="TQT217" s="219"/>
      <c r="TQU217" s="223"/>
      <c r="TQV217" s="219"/>
      <c r="TQW217" s="219"/>
      <c r="TQX217" s="222"/>
      <c r="TQY217" s="221"/>
      <c r="TQZ217" s="220"/>
      <c r="TRA217" s="219"/>
      <c r="TRB217" s="223"/>
      <c r="TRC217" s="219"/>
      <c r="TRD217" s="219"/>
      <c r="TRE217" s="222"/>
      <c r="TRF217" s="221"/>
      <c r="TRG217" s="220"/>
      <c r="TRH217" s="219"/>
      <c r="TRI217" s="223"/>
      <c r="TRJ217" s="219"/>
      <c r="TRK217" s="219"/>
      <c r="TRL217" s="222"/>
      <c r="TRM217" s="221"/>
      <c r="TRN217" s="220"/>
      <c r="TRO217" s="219"/>
      <c r="TRP217" s="223"/>
      <c r="TRQ217" s="219"/>
      <c r="TRR217" s="219"/>
      <c r="TRS217" s="222"/>
      <c r="TRT217" s="221"/>
      <c r="TRU217" s="220"/>
      <c r="TRV217" s="219"/>
      <c r="TRW217" s="223"/>
      <c r="TRX217" s="219"/>
      <c r="TRY217" s="219"/>
      <c r="TRZ217" s="222"/>
      <c r="TSA217" s="221"/>
      <c r="TSB217" s="220"/>
      <c r="TSC217" s="219"/>
      <c r="TSD217" s="223"/>
      <c r="TSE217" s="219"/>
      <c r="TSF217" s="219"/>
      <c r="TSG217" s="222"/>
      <c r="TSH217" s="221"/>
      <c r="TSI217" s="220"/>
      <c r="TSJ217" s="219"/>
      <c r="TSK217" s="223"/>
      <c r="TSL217" s="219"/>
      <c r="TSM217" s="219"/>
      <c r="TSN217" s="222"/>
      <c r="TSO217" s="221"/>
      <c r="TSP217" s="220"/>
      <c r="TSQ217" s="219"/>
      <c r="TSR217" s="223"/>
      <c r="TSS217" s="219"/>
      <c r="TST217" s="219"/>
      <c r="TSU217" s="222"/>
      <c r="TSV217" s="221"/>
      <c r="TSW217" s="220"/>
      <c r="TSX217" s="219"/>
      <c r="TSY217" s="223"/>
      <c r="TSZ217" s="219"/>
      <c r="TTA217" s="219"/>
      <c r="TTB217" s="222"/>
      <c r="TTC217" s="221"/>
      <c r="TTD217" s="220"/>
      <c r="TTE217" s="219"/>
      <c r="TTF217" s="223"/>
      <c r="TTG217" s="219"/>
      <c r="TTH217" s="219"/>
      <c r="TTI217" s="222"/>
      <c r="TTJ217" s="221"/>
      <c r="TTK217" s="220"/>
      <c r="TTL217" s="219"/>
      <c r="TTM217" s="223"/>
      <c r="TTN217" s="219"/>
      <c r="TTO217" s="219"/>
      <c r="TTP217" s="222"/>
      <c r="TTQ217" s="221"/>
      <c r="TTR217" s="220"/>
      <c r="TTS217" s="219"/>
      <c r="TTT217" s="223"/>
      <c r="TTU217" s="219"/>
      <c r="TTV217" s="219"/>
      <c r="TTW217" s="222"/>
      <c r="TTX217" s="221"/>
      <c r="TTY217" s="220"/>
      <c r="TTZ217" s="219"/>
      <c r="TUA217" s="223"/>
      <c r="TUB217" s="219"/>
      <c r="TUC217" s="219"/>
      <c r="TUD217" s="222"/>
      <c r="TUE217" s="221"/>
      <c r="TUF217" s="220"/>
      <c r="TUG217" s="219"/>
      <c r="TUH217" s="223"/>
      <c r="TUI217" s="219"/>
      <c r="TUJ217" s="219"/>
      <c r="TUK217" s="222"/>
      <c r="TUL217" s="221"/>
      <c r="TUM217" s="220"/>
      <c r="TUN217" s="219"/>
      <c r="TUO217" s="223"/>
      <c r="TUP217" s="219"/>
      <c r="TUQ217" s="219"/>
      <c r="TUR217" s="222"/>
      <c r="TUS217" s="221"/>
      <c r="TUT217" s="220"/>
      <c r="TUU217" s="219"/>
      <c r="TUV217" s="223"/>
      <c r="TUW217" s="219"/>
      <c r="TUX217" s="219"/>
      <c r="TUY217" s="222"/>
      <c r="TUZ217" s="221"/>
      <c r="TVA217" s="220"/>
      <c r="TVB217" s="219"/>
      <c r="TVC217" s="223"/>
      <c r="TVD217" s="219"/>
      <c r="TVE217" s="219"/>
      <c r="TVF217" s="222"/>
      <c r="TVG217" s="221"/>
      <c r="TVH217" s="220"/>
      <c r="TVI217" s="219"/>
      <c r="TVJ217" s="223"/>
      <c r="TVK217" s="219"/>
      <c r="TVL217" s="219"/>
      <c r="TVM217" s="222"/>
      <c r="TVN217" s="221"/>
      <c r="TVO217" s="220"/>
      <c r="TVP217" s="219"/>
      <c r="TVQ217" s="223"/>
      <c r="TVR217" s="219"/>
      <c r="TVS217" s="219"/>
      <c r="TVT217" s="222"/>
      <c r="TVU217" s="221"/>
      <c r="TVV217" s="220"/>
      <c r="TVW217" s="219"/>
      <c r="TVX217" s="223"/>
      <c r="TVY217" s="219"/>
      <c r="TVZ217" s="219"/>
      <c r="TWA217" s="222"/>
      <c r="TWB217" s="221"/>
      <c r="TWC217" s="220"/>
      <c r="TWD217" s="219"/>
      <c r="TWE217" s="223"/>
      <c r="TWF217" s="219"/>
      <c r="TWG217" s="219"/>
      <c r="TWH217" s="222"/>
      <c r="TWI217" s="221"/>
      <c r="TWJ217" s="220"/>
      <c r="TWK217" s="219"/>
      <c r="TWL217" s="223"/>
      <c r="TWM217" s="219"/>
      <c r="TWN217" s="219"/>
      <c r="TWO217" s="222"/>
      <c r="TWP217" s="221"/>
      <c r="TWQ217" s="220"/>
      <c r="TWR217" s="219"/>
      <c r="TWS217" s="223"/>
      <c r="TWT217" s="219"/>
      <c r="TWU217" s="219"/>
      <c r="TWV217" s="222"/>
      <c r="TWW217" s="221"/>
      <c r="TWX217" s="220"/>
      <c r="TWY217" s="219"/>
      <c r="TWZ217" s="223"/>
      <c r="TXA217" s="219"/>
      <c r="TXB217" s="219"/>
      <c r="TXC217" s="222"/>
      <c r="TXD217" s="221"/>
      <c r="TXE217" s="220"/>
      <c r="TXF217" s="219"/>
      <c r="TXG217" s="223"/>
      <c r="TXH217" s="219"/>
      <c r="TXI217" s="219"/>
      <c r="TXJ217" s="222"/>
      <c r="TXK217" s="221"/>
      <c r="TXL217" s="220"/>
      <c r="TXM217" s="219"/>
      <c r="TXN217" s="223"/>
      <c r="TXO217" s="219"/>
      <c r="TXP217" s="219"/>
      <c r="TXQ217" s="222"/>
      <c r="TXR217" s="221"/>
      <c r="TXS217" s="220"/>
      <c r="TXT217" s="219"/>
      <c r="TXU217" s="223"/>
      <c r="TXV217" s="219"/>
      <c r="TXW217" s="219"/>
      <c r="TXX217" s="222"/>
      <c r="TXY217" s="221"/>
      <c r="TXZ217" s="220"/>
      <c r="TYA217" s="219"/>
      <c r="TYB217" s="223"/>
      <c r="TYC217" s="219"/>
      <c r="TYD217" s="219"/>
      <c r="TYE217" s="222"/>
      <c r="TYF217" s="221"/>
      <c r="TYG217" s="220"/>
      <c r="TYH217" s="219"/>
      <c r="TYI217" s="223"/>
      <c r="TYJ217" s="219"/>
      <c r="TYK217" s="219"/>
      <c r="TYL217" s="222"/>
      <c r="TYM217" s="221"/>
      <c r="TYN217" s="220"/>
      <c r="TYO217" s="219"/>
      <c r="TYP217" s="223"/>
      <c r="TYQ217" s="219"/>
      <c r="TYR217" s="219"/>
      <c r="TYS217" s="222"/>
      <c r="TYT217" s="221"/>
      <c r="TYU217" s="220"/>
      <c r="TYV217" s="219"/>
      <c r="TYW217" s="223"/>
      <c r="TYX217" s="219"/>
      <c r="TYY217" s="219"/>
      <c r="TYZ217" s="222"/>
      <c r="TZA217" s="221"/>
      <c r="TZB217" s="220"/>
      <c r="TZC217" s="219"/>
      <c r="TZD217" s="223"/>
      <c r="TZE217" s="219"/>
      <c r="TZF217" s="219"/>
      <c r="TZG217" s="222"/>
      <c r="TZH217" s="221"/>
      <c r="TZI217" s="220"/>
      <c r="TZJ217" s="219"/>
      <c r="TZK217" s="223"/>
      <c r="TZL217" s="219"/>
      <c r="TZM217" s="219"/>
      <c r="TZN217" s="222"/>
      <c r="TZO217" s="221"/>
      <c r="TZP217" s="220"/>
      <c r="TZQ217" s="219"/>
      <c r="TZR217" s="223"/>
      <c r="TZS217" s="219"/>
      <c r="TZT217" s="219"/>
      <c r="TZU217" s="222"/>
      <c r="TZV217" s="221"/>
      <c r="TZW217" s="220"/>
      <c r="TZX217" s="219"/>
      <c r="TZY217" s="223"/>
      <c r="TZZ217" s="219"/>
      <c r="UAA217" s="219"/>
      <c r="UAB217" s="222"/>
      <c r="UAC217" s="221"/>
      <c r="UAD217" s="220"/>
      <c r="UAE217" s="219"/>
      <c r="UAF217" s="223"/>
      <c r="UAG217" s="219"/>
      <c r="UAH217" s="219"/>
      <c r="UAI217" s="222"/>
      <c r="UAJ217" s="221"/>
      <c r="UAK217" s="220"/>
      <c r="UAL217" s="219"/>
      <c r="UAM217" s="223"/>
      <c r="UAN217" s="219"/>
      <c r="UAO217" s="219"/>
      <c r="UAP217" s="222"/>
      <c r="UAQ217" s="221"/>
      <c r="UAR217" s="220"/>
      <c r="UAS217" s="219"/>
      <c r="UAT217" s="223"/>
      <c r="UAU217" s="219"/>
      <c r="UAV217" s="219"/>
      <c r="UAW217" s="222"/>
      <c r="UAX217" s="221"/>
      <c r="UAY217" s="220"/>
      <c r="UAZ217" s="219"/>
      <c r="UBA217" s="223"/>
      <c r="UBB217" s="219"/>
      <c r="UBC217" s="219"/>
      <c r="UBD217" s="222"/>
      <c r="UBE217" s="221"/>
      <c r="UBF217" s="220"/>
      <c r="UBG217" s="219"/>
      <c r="UBH217" s="223"/>
      <c r="UBI217" s="219"/>
      <c r="UBJ217" s="219"/>
      <c r="UBK217" s="222"/>
      <c r="UBL217" s="221"/>
      <c r="UBM217" s="220"/>
      <c r="UBN217" s="219"/>
      <c r="UBO217" s="223"/>
      <c r="UBP217" s="219"/>
      <c r="UBQ217" s="219"/>
      <c r="UBR217" s="222"/>
      <c r="UBS217" s="221"/>
      <c r="UBT217" s="220"/>
      <c r="UBU217" s="219"/>
      <c r="UBV217" s="223"/>
      <c r="UBW217" s="219"/>
      <c r="UBX217" s="219"/>
      <c r="UBY217" s="222"/>
      <c r="UBZ217" s="221"/>
      <c r="UCA217" s="220"/>
      <c r="UCB217" s="219"/>
      <c r="UCC217" s="223"/>
      <c r="UCD217" s="219"/>
      <c r="UCE217" s="219"/>
      <c r="UCF217" s="222"/>
      <c r="UCG217" s="221"/>
      <c r="UCH217" s="220"/>
      <c r="UCI217" s="219"/>
      <c r="UCJ217" s="223"/>
      <c r="UCK217" s="219"/>
      <c r="UCL217" s="219"/>
      <c r="UCM217" s="222"/>
      <c r="UCN217" s="221"/>
      <c r="UCO217" s="220"/>
      <c r="UCP217" s="219"/>
      <c r="UCQ217" s="223"/>
      <c r="UCR217" s="219"/>
      <c r="UCS217" s="219"/>
      <c r="UCT217" s="222"/>
      <c r="UCU217" s="221"/>
      <c r="UCV217" s="220"/>
      <c r="UCW217" s="219"/>
      <c r="UCX217" s="223"/>
      <c r="UCY217" s="219"/>
      <c r="UCZ217" s="219"/>
      <c r="UDA217" s="222"/>
      <c r="UDB217" s="221"/>
      <c r="UDC217" s="220"/>
      <c r="UDD217" s="219"/>
      <c r="UDE217" s="223"/>
      <c r="UDF217" s="219"/>
      <c r="UDG217" s="219"/>
      <c r="UDH217" s="222"/>
      <c r="UDI217" s="221"/>
      <c r="UDJ217" s="220"/>
      <c r="UDK217" s="219"/>
      <c r="UDL217" s="223"/>
      <c r="UDM217" s="219"/>
      <c r="UDN217" s="219"/>
      <c r="UDO217" s="222"/>
      <c r="UDP217" s="221"/>
      <c r="UDQ217" s="220"/>
      <c r="UDR217" s="219"/>
      <c r="UDS217" s="223"/>
      <c r="UDT217" s="219"/>
      <c r="UDU217" s="219"/>
      <c r="UDV217" s="222"/>
      <c r="UDW217" s="221"/>
      <c r="UDX217" s="220"/>
      <c r="UDY217" s="219"/>
      <c r="UDZ217" s="223"/>
      <c r="UEA217" s="219"/>
      <c r="UEB217" s="219"/>
      <c r="UEC217" s="222"/>
      <c r="UED217" s="221"/>
      <c r="UEE217" s="220"/>
      <c r="UEF217" s="219"/>
      <c r="UEG217" s="223"/>
      <c r="UEH217" s="219"/>
      <c r="UEI217" s="219"/>
      <c r="UEJ217" s="222"/>
      <c r="UEK217" s="221"/>
      <c r="UEL217" s="220"/>
      <c r="UEM217" s="219"/>
      <c r="UEN217" s="223"/>
      <c r="UEO217" s="219"/>
      <c r="UEP217" s="219"/>
      <c r="UEQ217" s="222"/>
      <c r="UER217" s="221"/>
      <c r="UES217" s="220"/>
      <c r="UET217" s="219"/>
      <c r="UEU217" s="223"/>
      <c r="UEV217" s="219"/>
      <c r="UEW217" s="219"/>
      <c r="UEX217" s="222"/>
      <c r="UEY217" s="221"/>
      <c r="UEZ217" s="220"/>
      <c r="UFA217" s="219"/>
      <c r="UFB217" s="223"/>
      <c r="UFC217" s="219"/>
      <c r="UFD217" s="219"/>
      <c r="UFE217" s="222"/>
      <c r="UFF217" s="221"/>
      <c r="UFG217" s="220"/>
      <c r="UFH217" s="219"/>
      <c r="UFI217" s="223"/>
      <c r="UFJ217" s="219"/>
      <c r="UFK217" s="219"/>
      <c r="UFL217" s="222"/>
      <c r="UFM217" s="221"/>
      <c r="UFN217" s="220"/>
      <c r="UFO217" s="219"/>
      <c r="UFP217" s="223"/>
      <c r="UFQ217" s="219"/>
      <c r="UFR217" s="219"/>
      <c r="UFS217" s="222"/>
      <c r="UFT217" s="221"/>
      <c r="UFU217" s="220"/>
      <c r="UFV217" s="219"/>
      <c r="UFW217" s="223"/>
      <c r="UFX217" s="219"/>
      <c r="UFY217" s="219"/>
      <c r="UFZ217" s="222"/>
      <c r="UGA217" s="221"/>
      <c r="UGB217" s="220"/>
      <c r="UGC217" s="219"/>
      <c r="UGD217" s="223"/>
      <c r="UGE217" s="219"/>
      <c r="UGF217" s="219"/>
      <c r="UGG217" s="222"/>
      <c r="UGH217" s="221"/>
      <c r="UGI217" s="220"/>
      <c r="UGJ217" s="219"/>
      <c r="UGK217" s="223"/>
      <c r="UGL217" s="219"/>
      <c r="UGM217" s="219"/>
      <c r="UGN217" s="222"/>
      <c r="UGO217" s="221"/>
      <c r="UGP217" s="220"/>
      <c r="UGQ217" s="219"/>
      <c r="UGR217" s="223"/>
      <c r="UGS217" s="219"/>
      <c r="UGT217" s="219"/>
      <c r="UGU217" s="222"/>
      <c r="UGV217" s="221"/>
      <c r="UGW217" s="220"/>
      <c r="UGX217" s="219"/>
      <c r="UGY217" s="223"/>
      <c r="UGZ217" s="219"/>
      <c r="UHA217" s="219"/>
      <c r="UHB217" s="222"/>
      <c r="UHC217" s="221"/>
      <c r="UHD217" s="220"/>
      <c r="UHE217" s="219"/>
      <c r="UHF217" s="223"/>
      <c r="UHG217" s="219"/>
      <c r="UHH217" s="219"/>
      <c r="UHI217" s="222"/>
      <c r="UHJ217" s="221"/>
      <c r="UHK217" s="220"/>
      <c r="UHL217" s="219"/>
      <c r="UHM217" s="223"/>
      <c r="UHN217" s="219"/>
      <c r="UHO217" s="219"/>
      <c r="UHP217" s="222"/>
      <c r="UHQ217" s="221"/>
      <c r="UHR217" s="220"/>
      <c r="UHS217" s="219"/>
      <c r="UHT217" s="223"/>
      <c r="UHU217" s="219"/>
      <c r="UHV217" s="219"/>
      <c r="UHW217" s="222"/>
      <c r="UHX217" s="221"/>
      <c r="UHY217" s="220"/>
      <c r="UHZ217" s="219"/>
      <c r="UIA217" s="223"/>
      <c r="UIB217" s="219"/>
      <c r="UIC217" s="219"/>
      <c r="UID217" s="222"/>
      <c r="UIE217" s="221"/>
      <c r="UIF217" s="220"/>
      <c r="UIG217" s="219"/>
      <c r="UIH217" s="223"/>
      <c r="UII217" s="219"/>
      <c r="UIJ217" s="219"/>
      <c r="UIK217" s="222"/>
      <c r="UIL217" s="221"/>
      <c r="UIM217" s="220"/>
      <c r="UIN217" s="219"/>
      <c r="UIO217" s="223"/>
      <c r="UIP217" s="219"/>
      <c r="UIQ217" s="219"/>
      <c r="UIR217" s="222"/>
      <c r="UIS217" s="221"/>
      <c r="UIT217" s="220"/>
      <c r="UIU217" s="219"/>
      <c r="UIV217" s="223"/>
      <c r="UIW217" s="219"/>
      <c r="UIX217" s="219"/>
      <c r="UIY217" s="222"/>
      <c r="UIZ217" s="221"/>
      <c r="UJA217" s="220"/>
      <c r="UJB217" s="219"/>
      <c r="UJC217" s="223"/>
      <c r="UJD217" s="219"/>
      <c r="UJE217" s="219"/>
      <c r="UJF217" s="222"/>
      <c r="UJG217" s="221"/>
      <c r="UJH217" s="220"/>
      <c r="UJI217" s="219"/>
      <c r="UJJ217" s="223"/>
      <c r="UJK217" s="219"/>
      <c r="UJL217" s="219"/>
      <c r="UJM217" s="222"/>
      <c r="UJN217" s="221"/>
      <c r="UJO217" s="220"/>
      <c r="UJP217" s="219"/>
      <c r="UJQ217" s="223"/>
      <c r="UJR217" s="219"/>
      <c r="UJS217" s="219"/>
      <c r="UJT217" s="222"/>
      <c r="UJU217" s="221"/>
      <c r="UJV217" s="220"/>
      <c r="UJW217" s="219"/>
      <c r="UJX217" s="223"/>
      <c r="UJY217" s="219"/>
      <c r="UJZ217" s="219"/>
      <c r="UKA217" s="222"/>
      <c r="UKB217" s="221"/>
      <c r="UKC217" s="220"/>
      <c r="UKD217" s="219"/>
      <c r="UKE217" s="223"/>
      <c r="UKF217" s="219"/>
      <c r="UKG217" s="219"/>
      <c r="UKH217" s="222"/>
      <c r="UKI217" s="221"/>
      <c r="UKJ217" s="220"/>
      <c r="UKK217" s="219"/>
      <c r="UKL217" s="223"/>
      <c r="UKM217" s="219"/>
      <c r="UKN217" s="219"/>
      <c r="UKO217" s="222"/>
      <c r="UKP217" s="221"/>
      <c r="UKQ217" s="220"/>
      <c r="UKR217" s="219"/>
      <c r="UKS217" s="223"/>
      <c r="UKT217" s="219"/>
      <c r="UKU217" s="219"/>
      <c r="UKV217" s="222"/>
      <c r="UKW217" s="221"/>
      <c r="UKX217" s="220"/>
      <c r="UKY217" s="219"/>
      <c r="UKZ217" s="223"/>
      <c r="ULA217" s="219"/>
      <c r="ULB217" s="219"/>
      <c r="ULC217" s="222"/>
      <c r="ULD217" s="221"/>
      <c r="ULE217" s="220"/>
      <c r="ULF217" s="219"/>
      <c r="ULG217" s="223"/>
      <c r="ULH217" s="219"/>
      <c r="ULI217" s="219"/>
      <c r="ULJ217" s="222"/>
      <c r="ULK217" s="221"/>
      <c r="ULL217" s="220"/>
      <c r="ULM217" s="219"/>
      <c r="ULN217" s="223"/>
      <c r="ULO217" s="219"/>
      <c r="ULP217" s="219"/>
      <c r="ULQ217" s="222"/>
      <c r="ULR217" s="221"/>
      <c r="ULS217" s="220"/>
      <c r="ULT217" s="219"/>
      <c r="ULU217" s="223"/>
      <c r="ULV217" s="219"/>
      <c r="ULW217" s="219"/>
      <c r="ULX217" s="222"/>
      <c r="ULY217" s="221"/>
      <c r="ULZ217" s="220"/>
      <c r="UMA217" s="219"/>
      <c r="UMB217" s="223"/>
      <c r="UMC217" s="219"/>
      <c r="UMD217" s="219"/>
      <c r="UME217" s="222"/>
      <c r="UMF217" s="221"/>
      <c r="UMG217" s="220"/>
      <c r="UMH217" s="219"/>
      <c r="UMI217" s="223"/>
      <c r="UMJ217" s="219"/>
      <c r="UMK217" s="219"/>
      <c r="UML217" s="222"/>
      <c r="UMM217" s="221"/>
      <c r="UMN217" s="220"/>
      <c r="UMO217" s="219"/>
      <c r="UMP217" s="223"/>
      <c r="UMQ217" s="219"/>
      <c r="UMR217" s="219"/>
      <c r="UMS217" s="222"/>
      <c r="UMT217" s="221"/>
      <c r="UMU217" s="220"/>
      <c r="UMV217" s="219"/>
      <c r="UMW217" s="223"/>
      <c r="UMX217" s="219"/>
      <c r="UMY217" s="219"/>
      <c r="UMZ217" s="222"/>
      <c r="UNA217" s="221"/>
      <c r="UNB217" s="220"/>
      <c r="UNC217" s="219"/>
      <c r="UND217" s="223"/>
      <c r="UNE217" s="219"/>
      <c r="UNF217" s="219"/>
      <c r="UNG217" s="222"/>
      <c r="UNH217" s="221"/>
      <c r="UNI217" s="220"/>
      <c r="UNJ217" s="219"/>
      <c r="UNK217" s="223"/>
      <c r="UNL217" s="219"/>
      <c r="UNM217" s="219"/>
      <c r="UNN217" s="222"/>
      <c r="UNO217" s="221"/>
      <c r="UNP217" s="220"/>
      <c r="UNQ217" s="219"/>
      <c r="UNR217" s="223"/>
      <c r="UNS217" s="219"/>
      <c r="UNT217" s="219"/>
      <c r="UNU217" s="222"/>
      <c r="UNV217" s="221"/>
      <c r="UNW217" s="220"/>
      <c r="UNX217" s="219"/>
      <c r="UNY217" s="223"/>
      <c r="UNZ217" s="219"/>
      <c r="UOA217" s="219"/>
      <c r="UOB217" s="222"/>
      <c r="UOC217" s="221"/>
      <c r="UOD217" s="220"/>
      <c r="UOE217" s="219"/>
      <c r="UOF217" s="223"/>
      <c r="UOG217" s="219"/>
      <c r="UOH217" s="219"/>
      <c r="UOI217" s="222"/>
      <c r="UOJ217" s="221"/>
      <c r="UOK217" s="220"/>
      <c r="UOL217" s="219"/>
      <c r="UOM217" s="223"/>
      <c r="UON217" s="219"/>
      <c r="UOO217" s="219"/>
      <c r="UOP217" s="222"/>
      <c r="UOQ217" s="221"/>
      <c r="UOR217" s="220"/>
      <c r="UOS217" s="219"/>
      <c r="UOT217" s="223"/>
      <c r="UOU217" s="219"/>
      <c r="UOV217" s="219"/>
      <c r="UOW217" s="222"/>
      <c r="UOX217" s="221"/>
      <c r="UOY217" s="220"/>
      <c r="UOZ217" s="219"/>
      <c r="UPA217" s="223"/>
      <c r="UPB217" s="219"/>
      <c r="UPC217" s="219"/>
      <c r="UPD217" s="222"/>
      <c r="UPE217" s="221"/>
      <c r="UPF217" s="220"/>
      <c r="UPG217" s="219"/>
      <c r="UPH217" s="223"/>
      <c r="UPI217" s="219"/>
      <c r="UPJ217" s="219"/>
      <c r="UPK217" s="222"/>
      <c r="UPL217" s="221"/>
      <c r="UPM217" s="220"/>
      <c r="UPN217" s="219"/>
      <c r="UPO217" s="223"/>
      <c r="UPP217" s="219"/>
      <c r="UPQ217" s="219"/>
      <c r="UPR217" s="222"/>
      <c r="UPS217" s="221"/>
      <c r="UPT217" s="220"/>
      <c r="UPU217" s="219"/>
      <c r="UPV217" s="223"/>
      <c r="UPW217" s="219"/>
      <c r="UPX217" s="219"/>
      <c r="UPY217" s="222"/>
      <c r="UPZ217" s="221"/>
      <c r="UQA217" s="220"/>
      <c r="UQB217" s="219"/>
      <c r="UQC217" s="223"/>
      <c r="UQD217" s="219"/>
      <c r="UQE217" s="219"/>
      <c r="UQF217" s="222"/>
      <c r="UQG217" s="221"/>
      <c r="UQH217" s="220"/>
      <c r="UQI217" s="219"/>
      <c r="UQJ217" s="223"/>
      <c r="UQK217" s="219"/>
      <c r="UQL217" s="219"/>
      <c r="UQM217" s="222"/>
      <c r="UQN217" s="221"/>
      <c r="UQO217" s="220"/>
      <c r="UQP217" s="219"/>
      <c r="UQQ217" s="223"/>
      <c r="UQR217" s="219"/>
      <c r="UQS217" s="219"/>
      <c r="UQT217" s="222"/>
      <c r="UQU217" s="221"/>
      <c r="UQV217" s="220"/>
      <c r="UQW217" s="219"/>
      <c r="UQX217" s="223"/>
      <c r="UQY217" s="219"/>
      <c r="UQZ217" s="219"/>
      <c r="URA217" s="222"/>
      <c r="URB217" s="221"/>
      <c r="URC217" s="220"/>
      <c r="URD217" s="219"/>
      <c r="URE217" s="223"/>
      <c r="URF217" s="219"/>
      <c r="URG217" s="219"/>
      <c r="URH217" s="222"/>
      <c r="URI217" s="221"/>
      <c r="URJ217" s="220"/>
      <c r="URK217" s="219"/>
      <c r="URL217" s="223"/>
      <c r="URM217" s="219"/>
      <c r="URN217" s="219"/>
      <c r="URO217" s="222"/>
      <c r="URP217" s="221"/>
      <c r="URQ217" s="220"/>
      <c r="URR217" s="219"/>
      <c r="URS217" s="223"/>
      <c r="URT217" s="219"/>
      <c r="URU217" s="219"/>
      <c r="URV217" s="222"/>
      <c r="URW217" s="221"/>
      <c r="URX217" s="220"/>
      <c r="URY217" s="219"/>
      <c r="URZ217" s="223"/>
      <c r="USA217" s="219"/>
      <c r="USB217" s="219"/>
      <c r="USC217" s="222"/>
      <c r="USD217" s="221"/>
      <c r="USE217" s="220"/>
      <c r="USF217" s="219"/>
      <c r="USG217" s="223"/>
      <c r="USH217" s="219"/>
      <c r="USI217" s="219"/>
      <c r="USJ217" s="222"/>
      <c r="USK217" s="221"/>
      <c r="USL217" s="220"/>
      <c r="USM217" s="219"/>
      <c r="USN217" s="223"/>
      <c r="USO217" s="219"/>
      <c r="USP217" s="219"/>
      <c r="USQ217" s="222"/>
      <c r="USR217" s="221"/>
      <c r="USS217" s="220"/>
      <c r="UST217" s="219"/>
      <c r="USU217" s="223"/>
      <c r="USV217" s="219"/>
      <c r="USW217" s="219"/>
      <c r="USX217" s="222"/>
      <c r="USY217" s="221"/>
      <c r="USZ217" s="220"/>
      <c r="UTA217" s="219"/>
      <c r="UTB217" s="223"/>
      <c r="UTC217" s="219"/>
      <c r="UTD217" s="219"/>
      <c r="UTE217" s="222"/>
      <c r="UTF217" s="221"/>
      <c r="UTG217" s="220"/>
      <c r="UTH217" s="219"/>
      <c r="UTI217" s="223"/>
      <c r="UTJ217" s="219"/>
      <c r="UTK217" s="219"/>
      <c r="UTL217" s="222"/>
      <c r="UTM217" s="221"/>
      <c r="UTN217" s="220"/>
      <c r="UTO217" s="219"/>
      <c r="UTP217" s="223"/>
      <c r="UTQ217" s="219"/>
      <c r="UTR217" s="219"/>
      <c r="UTS217" s="222"/>
      <c r="UTT217" s="221"/>
      <c r="UTU217" s="220"/>
      <c r="UTV217" s="219"/>
      <c r="UTW217" s="223"/>
      <c r="UTX217" s="219"/>
      <c r="UTY217" s="219"/>
      <c r="UTZ217" s="222"/>
      <c r="UUA217" s="221"/>
      <c r="UUB217" s="220"/>
      <c r="UUC217" s="219"/>
      <c r="UUD217" s="223"/>
      <c r="UUE217" s="219"/>
      <c r="UUF217" s="219"/>
      <c r="UUG217" s="222"/>
      <c r="UUH217" s="221"/>
      <c r="UUI217" s="220"/>
      <c r="UUJ217" s="219"/>
      <c r="UUK217" s="223"/>
      <c r="UUL217" s="219"/>
      <c r="UUM217" s="219"/>
      <c r="UUN217" s="222"/>
      <c r="UUO217" s="221"/>
      <c r="UUP217" s="220"/>
      <c r="UUQ217" s="219"/>
      <c r="UUR217" s="223"/>
      <c r="UUS217" s="219"/>
      <c r="UUT217" s="219"/>
      <c r="UUU217" s="222"/>
      <c r="UUV217" s="221"/>
      <c r="UUW217" s="220"/>
      <c r="UUX217" s="219"/>
      <c r="UUY217" s="223"/>
      <c r="UUZ217" s="219"/>
      <c r="UVA217" s="219"/>
      <c r="UVB217" s="222"/>
      <c r="UVC217" s="221"/>
      <c r="UVD217" s="220"/>
      <c r="UVE217" s="219"/>
      <c r="UVF217" s="223"/>
      <c r="UVG217" s="219"/>
      <c r="UVH217" s="219"/>
      <c r="UVI217" s="222"/>
      <c r="UVJ217" s="221"/>
      <c r="UVK217" s="220"/>
      <c r="UVL217" s="219"/>
      <c r="UVM217" s="223"/>
      <c r="UVN217" s="219"/>
      <c r="UVO217" s="219"/>
      <c r="UVP217" s="222"/>
      <c r="UVQ217" s="221"/>
      <c r="UVR217" s="220"/>
      <c r="UVS217" s="219"/>
      <c r="UVT217" s="223"/>
      <c r="UVU217" s="219"/>
      <c r="UVV217" s="219"/>
      <c r="UVW217" s="222"/>
      <c r="UVX217" s="221"/>
      <c r="UVY217" s="220"/>
      <c r="UVZ217" s="219"/>
      <c r="UWA217" s="223"/>
      <c r="UWB217" s="219"/>
      <c r="UWC217" s="219"/>
      <c r="UWD217" s="222"/>
      <c r="UWE217" s="221"/>
      <c r="UWF217" s="220"/>
      <c r="UWG217" s="219"/>
      <c r="UWH217" s="223"/>
      <c r="UWI217" s="219"/>
      <c r="UWJ217" s="219"/>
      <c r="UWK217" s="222"/>
      <c r="UWL217" s="221"/>
      <c r="UWM217" s="220"/>
      <c r="UWN217" s="219"/>
      <c r="UWO217" s="223"/>
      <c r="UWP217" s="219"/>
      <c r="UWQ217" s="219"/>
      <c r="UWR217" s="222"/>
      <c r="UWS217" s="221"/>
      <c r="UWT217" s="220"/>
      <c r="UWU217" s="219"/>
      <c r="UWV217" s="223"/>
      <c r="UWW217" s="219"/>
      <c r="UWX217" s="219"/>
      <c r="UWY217" s="222"/>
      <c r="UWZ217" s="221"/>
      <c r="UXA217" s="220"/>
      <c r="UXB217" s="219"/>
      <c r="UXC217" s="223"/>
      <c r="UXD217" s="219"/>
      <c r="UXE217" s="219"/>
      <c r="UXF217" s="222"/>
      <c r="UXG217" s="221"/>
      <c r="UXH217" s="220"/>
      <c r="UXI217" s="219"/>
      <c r="UXJ217" s="223"/>
      <c r="UXK217" s="219"/>
      <c r="UXL217" s="219"/>
      <c r="UXM217" s="222"/>
      <c r="UXN217" s="221"/>
      <c r="UXO217" s="220"/>
      <c r="UXP217" s="219"/>
      <c r="UXQ217" s="223"/>
      <c r="UXR217" s="219"/>
      <c r="UXS217" s="219"/>
      <c r="UXT217" s="222"/>
      <c r="UXU217" s="221"/>
      <c r="UXV217" s="220"/>
      <c r="UXW217" s="219"/>
      <c r="UXX217" s="223"/>
      <c r="UXY217" s="219"/>
      <c r="UXZ217" s="219"/>
      <c r="UYA217" s="222"/>
      <c r="UYB217" s="221"/>
      <c r="UYC217" s="220"/>
      <c r="UYD217" s="219"/>
      <c r="UYE217" s="223"/>
      <c r="UYF217" s="219"/>
      <c r="UYG217" s="219"/>
      <c r="UYH217" s="222"/>
      <c r="UYI217" s="221"/>
      <c r="UYJ217" s="220"/>
      <c r="UYK217" s="219"/>
      <c r="UYL217" s="223"/>
      <c r="UYM217" s="219"/>
      <c r="UYN217" s="219"/>
      <c r="UYO217" s="222"/>
      <c r="UYP217" s="221"/>
      <c r="UYQ217" s="220"/>
      <c r="UYR217" s="219"/>
      <c r="UYS217" s="223"/>
      <c r="UYT217" s="219"/>
      <c r="UYU217" s="219"/>
      <c r="UYV217" s="222"/>
      <c r="UYW217" s="221"/>
      <c r="UYX217" s="220"/>
      <c r="UYY217" s="219"/>
      <c r="UYZ217" s="223"/>
      <c r="UZA217" s="219"/>
      <c r="UZB217" s="219"/>
      <c r="UZC217" s="222"/>
      <c r="UZD217" s="221"/>
      <c r="UZE217" s="220"/>
      <c r="UZF217" s="219"/>
      <c r="UZG217" s="223"/>
      <c r="UZH217" s="219"/>
      <c r="UZI217" s="219"/>
      <c r="UZJ217" s="222"/>
      <c r="UZK217" s="221"/>
      <c r="UZL217" s="220"/>
      <c r="UZM217" s="219"/>
      <c r="UZN217" s="223"/>
      <c r="UZO217" s="219"/>
      <c r="UZP217" s="219"/>
      <c r="UZQ217" s="222"/>
      <c r="UZR217" s="221"/>
      <c r="UZS217" s="220"/>
      <c r="UZT217" s="219"/>
      <c r="UZU217" s="223"/>
      <c r="UZV217" s="219"/>
      <c r="UZW217" s="219"/>
      <c r="UZX217" s="222"/>
      <c r="UZY217" s="221"/>
      <c r="UZZ217" s="220"/>
      <c r="VAA217" s="219"/>
      <c r="VAB217" s="223"/>
      <c r="VAC217" s="219"/>
      <c r="VAD217" s="219"/>
      <c r="VAE217" s="222"/>
      <c r="VAF217" s="221"/>
      <c r="VAG217" s="220"/>
      <c r="VAH217" s="219"/>
      <c r="VAI217" s="223"/>
      <c r="VAJ217" s="219"/>
      <c r="VAK217" s="219"/>
      <c r="VAL217" s="222"/>
      <c r="VAM217" s="221"/>
      <c r="VAN217" s="220"/>
      <c r="VAO217" s="219"/>
      <c r="VAP217" s="223"/>
      <c r="VAQ217" s="219"/>
      <c r="VAR217" s="219"/>
      <c r="VAS217" s="222"/>
      <c r="VAT217" s="221"/>
      <c r="VAU217" s="220"/>
      <c r="VAV217" s="219"/>
      <c r="VAW217" s="223"/>
      <c r="VAX217" s="219"/>
      <c r="VAY217" s="219"/>
      <c r="VAZ217" s="222"/>
      <c r="VBA217" s="221"/>
      <c r="VBB217" s="220"/>
      <c r="VBC217" s="219"/>
      <c r="VBD217" s="223"/>
      <c r="VBE217" s="219"/>
      <c r="VBF217" s="219"/>
      <c r="VBG217" s="222"/>
      <c r="VBH217" s="221"/>
      <c r="VBI217" s="220"/>
      <c r="VBJ217" s="219"/>
      <c r="VBK217" s="223"/>
      <c r="VBL217" s="219"/>
      <c r="VBM217" s="219"/>
      <c r="VBN217" s="222"/>
      <c r="VBO217" s="221"/>
      <c r="VBP217" s="220"/>
      <c r="VBQ217" s="219"/>
      <c r="VBR217" s="223"/>
      <c r="VBS217" s="219"/>
      <c r="VBT217" s="219"/>
      <c r="VBU217" s="222"/>
      <c r="VBV217" s="221"/>
      <c r="VBW217" s="220"/>
      <c r="VBX217" s="219"/>
      <c r="VBY217" s="223"/>
      <c r="VBZ217" s="219"/>
      <c r="VCA217" s="219"/>
      <c r="VCB217" s="222"/>
      <c r="VCC217" s="221"/>
      <c r="VCD217" s="220"/>
      <c r="VCE217" s="219"/>
      <c r="VCF217" s="223"/>
      <c r="VCG217" s="219"/>
      <c r="VCH217" s="219"/>
      <c r="VCI217" s="222"/>
      <c r="VCJ217" s="221"/>
      <c r="VCK217" s="220"/>
      <c r="VCL217" s="219"/>
      <c r="VCM217" s="223"/>
      <c r="VCN217" s="219"/>
      <c r="VCO217" s="219"/>
      <c r="VCP217" s="222"/>
      <c r="VCQ217" s="221"/>
      <c r="VCR217" s="220"/>
      <c r="VCS217" s="219"/>
      <c r="VCT217" s="223"/>
      <c r="VCU217" s="219"/>
      <c r="VCV217" s="219"/>
      <c r="VCW217" s="222"/>
      <c r="VCX217" s="221"/>
      <c r="VCY217" s="220"/>
      <c r="VCZ217" s="219"/>
      <c r="VDA217" s="223"/>
      <c r="VDB217" s="219"/>
      <c r="VDC217" s="219"/>
      <c r="VDD217" s="222"/>
      <c r="VDE217" s="221"/>
      <c r="VDF217" s="220"/>
      <c r="VDG217" s="219"/>
      <c r="VDH217" s="223"/>
      <c r="VDI217" s="219"/>
      <c r="VDJ217" s="219"/>
      <c r="VDK217" s="222"/>
      <c r="VDL217" s="221"/>
      <c r="VDM217" s="220"/>
      <c r="VDN217" s="219"/>
      <c r="VDO217" s="223"/>
      <c r="VDP217" s="219"/>
      <c r="VDQ217" s="219"/>
      <c r="VDR217" s="222"/>
      <c r="VDS217" s="221"/>
      <c r="VDT217" s="220"/>
      <c r="VDU217" s="219"/>
      <c r="VDV217" s="223"/>
      <c r="VDW217" s="219"/>
      <c r="VDX217" s="219"/>
      <c r="VDY217" s="222"/>
      <c r="VDZ217" s="221"/>
      <c r="VEA217" s="220"/>
      <c r="VEB217" s="219"/>
      <c r="VEC217" s="223"/>
      <c r="VED217" s="219"/>
      <c r="VEE217" s="219"/>
      <c r="VEF217" s="222"/>
      <c r="VEG217" s="221"/>
      <c r="VEH217" s="220"/>
      <c r="VEI217" s="219"/>
      <c r="VEJ217" s="223"/>
      <c r="VEK217" s="219"/>
      <c r="VEL217" s="219"/>
      <c r="VEM217" s="222"/>
      <c r="VEN217" s="221"/>
      <c r="VEO217" s="220"/>
      <c r="VEP217" s="219"/>
      <c r="VEQ217" s="223"/>
      <c r="VER217" s="219"/>
      <c r="VES217" s="219"/>
      <c r="VET217" s="222"/>
      <c r="VEU217" s="221"/>
      <c r="VEV217" s="220"/>
      <c r="VEW217" s="219"/>
      <c r="VEX217" s="223"/>
      <c r="VEY217" s="219"/>
      <c r="VEZ217" s="219"/>
      <c r="VFA217" s="222"/>
      <c r="VFB217" s="221"/>
      <c r="VFC217" s="220"/>
      <c r="VFD217" s="219"/>
      <c r="VFE217" s="223"/>
      <c r="VFF217" s="219"/>
      <c r="VFG217" s="219"/>
      <c r="VFH217" s="222"/>
      <c r="VFI217" s="221"/>
      <c r="VFJ217" s="220"/>
      <c r="VFK217" s="219"/>
      <c r="VFL217" s="223"/>
      <c r="VFM217" s="219"/>
      <c r="VFN217" s="219"/>
      <c r="VFO217" s="222"/>
      <c r="VFP217" s="221"/>
      <c r="VFQ217" s="220"/>
      <c r="VFR217" s="219"/>
      <c r="VFS217" s="223"/>
      <c r="VFT217" s="219"/>
      <c r="VFU217" s="219"/>
      <c r="VFV217" s="222"/>
      <c r="VFW217" s="221"/>
      <c r="VFX217" s="220"/>
      <c r="VFY217" s="219"/>
      <c r="VFZ217" s="223"/>
      <c r="VGA217" s="219"/>
      <c r="VGB217" s="219"/>
      <c r="VGC217" s="222"/>
      <c r="VGD217" s="221"/>
      <c r="VGE217" s="220"/>
      <c r="VGF217" s="219"/>
      <c r="VGG217" s="223"/>
      <c r="VGH217" s="219"/>
      <c r="VGI217" s="219"/>
      <c r="VGJ217" s="222"/>
      <c r="VGK217" s="221"/>
      <c r="VGL217" s="220"/>
      <c r="VGM217" s="219"/>
      <c r="VGN217" s="223"/>
      <c r="VGO217" s="219"/>
      <c r="VGP217" s="219"/>
      <c r="VGQ217" s="222"/>
      <c r="VGR217" s="221"/>
      <c r="VGS217" s="220"/>
      <c r="VGT217" s="219"/>
      <c r="VGU217" s="223"/>
      <c r="VGV217" s="219"/>
      <c r="VGW217" s="219"/>
      <c r="VGX217" s="222"/>
      <c r="VGY217" s="221"/>
      <c r="VGZ217" s="220"/>
      <c r="VHA217" s="219"/>
      <c r="VHB217" s="223"/>
      <c r="VHC217" s="219"/>
      <c r="VHD217" s="219"/>
      <c r="VHE217" s="222"/>
      <c r="VHF217" s="221"/>
      <c r="VHG217" s="220"/>
      <c r="VHH217" s="219"/>
      <c r="VHI217" s="223"/>
      <c r="VHJ217" s="219"/>
      <c r="VHK217" s="219"/>
      <c r="VHL217" s="222"/>
      <c r="VHM217" s="221"/>
      <c r="VHN217" s="220"/>
      <c r="VHO217" s="219"/>
      <c r="VHP217" s="223"/>
      <c r="VHQ217" s="219"/>
      <c r="VHR217" s="219"/>
      <c r="VHS217" s="222"/>
      <c r="VHT217" s="221"/>
      <c r="VHU217" s="220"/>
      <c r="VHV217" s="219"/>
      <c r="VHW217" s="223"/>
      <c r="VHX217" s="219"/>
      <c r="VHY217" s="219"/>
      <c r="VHZ217" s="222"/>
      <c r="VIA217" s="221"/>
      <c r="VIB217" s="220"/>
      <c r="VIC217" s="219"/>
      <c r="VID217" s="223"/>
      <c r="VIE217" s="219"/>
      <c r="VIF217" s="219"/>
      <c r="VIG217" s="222"/>
      <c r="VIH217" s="221"/>
      <c r="VII217" s="220"/>
      <c r="VIJ217" s="219"/>
      <c r="VIK217" s="223"/>
      <c r="VIL217" s="219"/>
      <c r="VIM217" s="219"/>
      <c r="VIN217" s="222"/>
      <c r="VIO217" s="221"/>
      <c r="VIP217" s="220"/>
      <c r="VIQ217" s="219"/>
      <c r="VIR217" s="223"/>
      <c r="VIS217" s="219"/>
      <c r="VIT217" s="219"/>
      <c r="VIU217" s="222"/>
      <c r="VIV217" s="221"/>
      <c r="VIW217" s="220"/>
      <c r="VIX217" s="219"/>
      <c r="VIY217" s="223"/>
      <c r="VIZ217" s="219"/>
      <c r="VJA217" s="219"/>
      <c r="VJB217" s="222"/>
      <c r="VJC217" s="221"/>
      <c r="VJD217" s="220"/>
      <c r="VJE217" s="219"/>
      <c r="VJF217" s="223"/>
      <c r="VJG217" s="219"/>
      <c r="VJH217" s="219"/>
      <c r="VJI217" s="222"/>
      <c r="VJJ217" s="221"/>
      <c r="VJK217" s="220"/>
      <c r="VJL217" s="219"/>
      <c r="VJM217" s="223"/>
      <c r="VJN217" s="219"/>
      <c r="VJO217" s="219"/>
      <c r="VJP217" s="222"/>
      <c r="VJQ217" s="221"/>
      <c r="VJR217" s="220"/>
      <c r="VJS217" s="219"/>
      <c r="VJT217" s="223"/>
      <c r="VJU217" s="219"/>
      <c r="VJV217" s="219"/>
      <c r="VJW217" s="222"/>
      <c r="VJX217" s="221"/>
      <c r="VJY217" s="220"/>
      <c r="VJZ217" s="219"/>
      <c r="VKA217" s="223"/>
      <c r="VKB217" s="219"/>
      <c r="VKC217" s="219"/>
      <c r="VKD217" s="222"/>
      <c r="VKE217" s="221"/>
      <c r="VKF217" s="220"/>
      <c r="VKG217" s="219"/>
      <c r="VKH217" s="223"/>
      <c r="VKI217" s="219"/>
      <c r="VKJ217" s="219"/>
      <c r="VKK217" s="222"/>
      <c r="VKL217" s="221"/>
      <c r="VKM217" s="220"/>
      <c r="VKN217" s="219"/>
      <c r="VKO217" s="223"/>
      <c r="VKP217" s="219"/>
      <c r="VKQ217" s="219"/>
      <c r="VKR217" s="222"/>
      <c r="VKS217" s="221"/>
      <c r="VKT217" s="220"/>
      <c r="VKU217" s="219"/>
      <c r="VKV217" s="223"/>
      <c r="VKW217" s="219"/>
      <c r="VKX217" s="219"/>
      <c r="VKY217" s="222"/>
      <c r="VKZ217" s="221"/>
      <c r="VLA217" s="220"/>
      <c r="VLB217" s="219"/>
      <c r="VLC217" s="223"/>
      <c r="VLD217" s="219"/>
      <c r="VLE217" s="219"/>
      <c r="VLF217" s="222"/>
      <c r="VLG217" s="221"/>
      <c r="VLH217" s="220"/>
      <c r="VLI217" s="219"/>
      <c r="VLJ217" s="223"/>
      <c r="VLK217" s="219"/>
      <c r="VLL217" s="219"/>
      <c r="VLM217" s="222"/>
      <c r="VLN217" s="221"/>
      <c r="VLO217" s="220"/>
      <c r="VLP217" s="219"/>
      <c r="VLQ217" s="223"/>
      <c r="VLR217" s="219"/>
      <c r="VLS217" s="219"/>
      <c r="VLT217" s="222"/>
      <c r="VLU217" s="221"/>
      <c r="VLV217" s="220"/>
      <c r="VLW217" s="219"/>
      <c r="VLX217" s="223"/>
      <c r="VLY217" s="219"/>
      <c r="VLZ217" s="219"/>
      <c r="VMA217" s="222"/>
      <c r="VMB217" s="221"/>
      <c r="VMC217" s="220"/>
      <c r="VMD217" s="219"/>
      <c r="VME217" s="223"/>
      <c r="VMF217" s="219"/>
      <c r="VMG217" s="219"/>
      <c r="VMH217" s="222"/>
      <c r="VMI217" s="221"/>
      <c r="VMJ217" s="220"/>
      <c r="VMK217" s="219"/>
      <c r="VML217" s="223"/>
      <c r="VMM217" s="219"/>
      <c r="VMN217" s="219"/>
      <c r="VMO217" s="222"/>
      <c r="VMP217" s="221"/>
      <c r="VMQ217" s="220"/>
      <c r="VMR217" s="219"/>
      <c r="VMS217" s="223"/>
      <c r="VMT217" s="219"/>
      <c r="VMU217" s="219"/>
      <c r="VMV217" s="222"/>
      <c r="VMW217" s="221"/>
      <c r="VMX217" s="220"/>
      <c r="VMY217" s="219"/>
      <c r="VMZ217" s="223"/>
      <c r="VNA217" s="219"/>
      <c r="VNB217" s="219"/>
      <c r="VNC217" s="222"/>
      <c r="VND217" s="221"/>
      <c r="VNE217" s="220"/>
      <c r="VNF217" s="219"/>
      <c r="VNG217" s="223"/>
      <c r="VNH217" s="219"/>
      <c r="VNI217" s="219"/>
      <c r="VNJ217" s="222"/>
      <c r="VNK217" s="221"/>
      <c r="VNL217" s="220"/>
      <c r="VNM217" s="219"/>
      <c r="VNN217" s="223"/>
      <c r="VNO217" s="219"/>
      <c r="VNP217" s="219"/>
      <c r="VNQ217" s="222"/>
      <c r="VNR217" s="221"/>
      <c r="VNS217" s="220"/>
      <c r="VNT217" s="219"/>
      <c r="VNU217" s="223"/>
      <c r="VNV217" s="219"/>
      <c r="VNW217" s="219"/>
      <c r="VNX217" s="222"/>
      <c r="VNY217" s="221"/>
      <c r="VNZ217" s="220"/>
      <c r="VOA217" s="219"/>
      <c r="VOB217" s="223"/>
      <c r="VOC217" s="219"/>
      <c r="VOD217" s="219"/>
      <c r="VOE217" s="222"/>
      <c r="VOF217" s="221"/>
      <c r="VOG217" s="220"/>
      <c r="VOH217" s="219"/>
      <c r="VOI217" s="223"/>
      <c r="VOJ217" s="219"/>
      <c r="VOK217" s="219"/>
      <c r="VOL217" s="222"/>
      <c r="VOM217" s="221"/>
      <c r="VON217" s="220"/>
      <c r="VOO217" s="219"/>
      <c r="VOP217" s="223"/>
      <c r="VOQ217" s="219"/>
      <c r="VOR217" s="219"/>
      <c r="VOS217" s="222"/>
      <c r="VOT217" s="221"/>
      <c r="VOU217" s="220"/>
      <c r="VOV217" s="219"/>
      <c r="VOW217" s="223"/>
      <c r="VOX217" s="219"/>
      <c r="VOY217" s="219"/>
      <c r="VOZ217" s="222"/>
      <c r="VPA217" s="221"/>
      <c r="VPB217" s="220"/>
      <c r="VPC217" s="219"/>
      <c r="VPD217" s="223"/>
      <c r="VPE217" s="219"/>
      <c r="VPF217" s="219"/>
      <c r="VPG217" s="222"/>
      <c r="VPH217" s="221"/>
      <c r="VPI217" s="220"/>
      <c r="VPJ217" s="219"/>
      <c r="VPK217" s="223"/>
      <c r="VPL217" s="219"/>
      <c r="VPM217" s="219"/>
      <c r="VPN217" s="222"/>
      <c r="VPO217" s="221"/>
      <c r="VPP217" s="220"/>
      <c r="VPQ217" s="219"/>
      <c r="VPR217" s="223"/>
      <c r="VPS217" s="219"/>
      <c r="VPT217" s="219"/>
      <c r="VPU217" s="222"/>
      <c r="VPV217" s="221"/>
      <c r="VPW217" s="220"/>
      <c r="VPX217" s="219"/>
      <c r="VPY217" s="223"/>
      <c r="VPZ217" s="219"/>
      <c r="VQA217" s="219"/>
      <c r="VQB217" s="222"/>
      <c r="VQC217" s="221"/>
      <c r="VQD217" s="220"/>
      <c r="VQE217" s="219"/>
      <c r="VQF217" s="223"/>
      <c r="VQG217" s="219"/>
      <c r="VQH217" s="219"/>
      <c r="VQI217" s="222"/>
      <c r="VQJ217" s="221"/>
      <c r="VQK217" s="220"/>
      <c r="VQL217" s="219"/>
      <c r="VQM217" s="223"/>
      <c r="VQN217" s="219"/>
      <c r="VQO217" s="219"/>
      <c r="VQP217" s="222"/>
      <c r="VQQ217" s="221"/>
      <c r="VQR217" s="220"/>
      <c r="VQS217" s="219"/>
      <c r="VQT217" s="223"/>
      <c r="VQU217" s="219"/>
      <c r="VQV217" s="219"/>
      <c r="VQW217" s="222"/>
      <c r="VQX217" s="221"/>
      <c r="VQY217" s="220"/>
      <c r="VQZ217" s="219"/>
      <c r="VRA217" s="223"/>
      <c r="VRB217" s="219"/>
      <c r="VRC217" s="219"/>
      <c r="VRD217" s="222"/>
      <c r="VRE217" s="221"/>
      <c r="VRF217" s="220"/>
      <c r="VRG217" s="219"/>
      <c r="VRH217" s="223"/>
      <c r="VRI217" s="219"/>
      <c r="VRJ217" s="219"/>
      <c r="VRK217" s="222"/>
      <c r="VRL217" s="221"/>
      <c r="VRM217" s="220"/>
      <c r="VRN217" s="219"/>
      <c r="VRO217" s="223"/>
      <c r="VRP217" s="219"/>
      <c r="VRQ217" s="219"/>
      <c r="VRR217" s="222"/>
      <c r="VRS217" s="221"/>
      <c r="VRT217" s="220"/>
      <c r="VRU217" s="219"/>
      <c r="VRV217" s="223"/>
      <c r="VRW217" s="219"/>
      <c r="VRX217" s="219"/>
      <c r="VRY217" s="222"/>
      <c r="VRZ217" s="221"/>
      <c r="VSA217" s="220"/>
      <c r="VSB217" s="219"/>
      <c r="VSC217" s="223"/>
      <c r="VSD217" s="219"/>
      <c r="VSE217" s="219"/>
      <c r="VSF217" s="222"/>
      <c r="VSG217" s="221"/>
      <c r="VSH217" s="220"/>
      <c r="VSI217" s="219"/>
      <c r="VSJ217" s="223"/>
      <c r="VSK217" s="219"/>
      <c r="VSL217" s="219"/>
      <c r="VSM217" s="222"/>
      <c r="VSN217" s="221"/>
      <c r="VSO217" s="220"/>
      <c r="VSP217" s="219"/>
      <c r="VSQ217" s="223"/>
      <c r="VSR217" s="219"/>
      <c r="VSS217" s="219"/>
      <c r="VST217" s="222"/>
      <c r="VSU217" s="221"/>
      <c r="VSV217" s="220"/>
      <c r="VSW217" s="219"/>
      <c r="VSX217" s="223"/>
      <c r="VSY217" s="219"/>
      <c r="VSZ217" s="219"/>
      <c r="VTA217" s="222"/>
      <c r="VTB217" s="221"/>
      <c r="VTC217" s="220"/>
      <c r="VTD217" s="219"/>
      <c r="VTE217" s="223"/>
      <c r="VTF217" s="219"/>
      <c r="VTG217" s="219"/>
      <c r="VTH217" s="222"/>
      <c r="VTI217" s="221"/>
      <c r="VTJ217" s="220"/>
      <c r="VTK217" s="219"/>
      <c r="VTL217" s="223"/>
      <c r="VTM217" s="219"/>
      <c r="VTN217" s="219"/>
      <c r="VTO217" s="222"/>
      <c r="VTP217" s="221"/>
      <c r="VTQ217" s="220"/>
      <c r="VTR217" s="219"/>
      <c r="VTS217" s="223"/>
      <c r="VTT217" s="219"/>
      <c r="VTU217" s="219"/>
      <c r="VTV217" s="222"/>
      <c r="VTW217" s="221"/>
      <c r="VTX217" s="220"/>
      <c r="VTY217" s="219"/>
      <c r="VTZ217" s="223"/>
      <c r="VUA217" s="219"/>
      <c r="VUB217" s="219"/>
      <c r="VUC217" s="222"/>
      <c r="VUD217" s="221"/>
      <c r="VUE217" s="220"/>
      <c r="VUF217" s="219"/>
      <c r="VUG217" s="223"/>
      <c r="VUH217" s="219"/>
      <c r="VUI217" s="219"/>
      <c r="VUJ217" s="222"/>
      <c r="VUK217" s="221"/>
      <c r="VUL217" s="220"/>
      <c r="VUM217" s="219"/>
      <c r="VUN217" s="223"/>
      <c r="VUO217" s="219"/>
      <c r="VUP217" s="219"/>
      <c r="VUQ217" s="222"/>
      <c r="VUR217" s="221"/>
      <c r="VUS217" s="220"/>
      <c r="VUT217" s="219"/>
      <c r="VUU217" s="223"/>
      <c r="VUV217" s="219"/>
      <c r="VUW217" s="219"/>
      <c r="VUX217" s="222"/>
      <c r="VUY217" s="221"/>
      <c r="VUZ217" s="220"/>
      <c r="VVA217" s="219"/>
      <c r="VVB217" s="223"/>
      <c r="VVC217" s="219"/>
      <c r="VVD217" s="219"/>
      <c r="VVE217" s="222"/>
      <c r="VVF217" s="221"/>
      <c r="VVG217" s="220"/>
      <c r="VVH217" s="219"/>
      <c r="VVI217" s="223"/>
      <c r="VVJ217" s="219"/>
      <c r="VVK217" s="219"/>
      <c r="VVL217" s="222"/>
      <c r="VVM217" s="221"/>
      <c r="VVN217" s="220"/>
      <c r="VVO217" s="219"/>
      <c r="VVP217" s="223"/>
      <c r="VVQ217" s="219"/>
      <c r="VVR217" s="219"/>
      <c r="VVS217" s="222"/>
      <c r="VVT217" s="221"/>
      <c r="VVU217" s="220"/>
      <c r="VVV217" s="219"/>
      <c r="VVW217" s="223"/>
      <c r="VVX217" s="219"/>
      <c r="VVY217" s="219"/>
      <c r="VVZ217" s="222"/>
      <c r="VWA217" s="221"/>
      <c r="VWB217" s="220"/>
      <c r="VWC217" s="219"/>
      <c r="VWD217" s="223"/>
      <c r="VWE217" s="219"/>
      <c r="VWF217" s="219"/>
      <c r="VWG217" s="222"/>
      <c r="VWH217" s="221"/>
      <c r="VWI217" s="220"/>
      <c r="VWJ217" s="219"/>
      <c r="VWK217" s="223"/>
      <c r="VWL217" s="219"/>
      <c r="VWM217" s="219"/>
      <c r="VWN217" s="222"/>
      <c r="VWO217" s="221"/>
      <c r="VWP217" s="220"/>
      <c r="VWQ217" s="219"/>
      <c r="VWR217" s="223"/>
      <c r="VWS217" s="219"/>
      <c r="VWT217" s="219"/>
      <c r="VWU217" s="222"/>
      <c r="VWV217" s="221"/>
      <c r="VWW217" s="220"/>
      <c r="VWX217" s="219"/>
      <c r="VWY217" s="223"/>
      <c r="VWZ217" s="219"/>
      <c r="VXA217" s="219"/>
      <c r="VXB217" s="222"/>
      <c r="VXC217" s="221"/>
      <c r="VXD217" s="220"/>
      <c r="VXE217" s="219"/>
      <c r="VXF217" s="223"/>
      <c r="VXG217" s="219"/>
      <c r="VXH217" s="219"/>
      <c r="VXI217" s="222"/>
      <c r="VXJ217" s="221"/>
      <c r="VXK217" s="220"/>
      <c r="VXL217" s="219"/>
      <c r="VXM217" s="223"/>
      <c r="VXN217" s="219"/>
      <c r="VXO217" s="219"/>
      <c r="VXP217" s="222"/>
      <c r="VXQ217" s="221"/>
      <c r="VXR217" s="220"/>
      <c r="VXS217" s="219"/>
      <c r="VXT217" s="223"/>
      <c r="VXU217" s="219"/>
      <c r="VXV217" s="219"/>
      <c r="VXW217" s="222"/>
      <c r="VXX217" s="221"/>
      <c r="VXY217" s="220"/>
      <c r="VXZ217" s="219"/>
      <c r="VYA217" s="223"/>
      <c r="VYB217" s="219"/>
      <c r="VYC217" s="219"/>
      <c r="VYD217" s="222"/>
      <c r="VYE217" s="221"/>
      <c r="VYF217" s="220"/>
      <c r="VYG217" s="219"/>
      <c r="VYH217" s="223"/>
      <c r="VYI217" s="219"/>
      <c r="VYJ217" s="219"/>
      <c r="VYK217" s="222"/>
      <c r="VYL217" s="221"/>
      <c r="VYM217" s="220"/>
      <c r="VYN217" s="219"/>
      <c r="VYO217" s="223"/>
      <c r="VYP217" s="219"/>
      <c r="VYQ217" s="219"/>
      <c r="VYR217" s="222"/>
      <c r="VYS217" s="221"/>
      <c r="VYT217" s="220"/>
      <c r="VYU217" s="219"/>
      <c r="VYV217" s="223"/>
      <c r="VYW217" s="219"/>
      <c r="VYX217" s="219"/>
      <c r="VYY217" s="222"/>
      <c r="VYZ217" s="221"/>
      <c r="VZA217" s="220"/>
      <c r="VZB217" s="219"/>
      <c r="VZC217" s="223"/>
      <c r="VZD217" s="219"/>
      <c r="VZE217" s="219"/>
      <c r="VZF217" s="222"/>
      <c r="VZG217" s="221"/>
      <c r="VZH217" s="220"/>
      <c r="VZI217" s="219"/>
      <c r="VZJ217" s="223"/>
      <c r="VZK217" s="219"/>
      <c r="VZL217" s="219"/>
      <c r="VZM217" s="222"/>
      <c r="VZN217" s="221"/>
      <c r="VZO217" s="220"/>
      <c r="VZP217" s="219"/>
      <c r="VZQ217" s="223"/>
      <c r="VZR217" s="219"/>
      <c r="VZS217" s="219"/>
      <c r="VZT217" s="222"/>
      <c r="VZU217" s="221"/>
      <c r="VZV217" s="220"/>
      <c r="VZW217" s="219"/>
      <c r="VZX217" s="223"/>
      <c r="VZY217" s="219"/>
      <c r="VZZ217" s="219"/>
      <c r="WAA217" s="222"/>
      <c r="WAB217" s="221"/>
      <c r="WAC217" s="220"/>
      <c r="WAD217" s="219"/>
      <c r="WAE217" s="223"/>
      <c r="WAF217" s="219"/>
      <c r="WAG217" s="219"/>
      <c r="WAH217" s="222"/>
      <c r="WAI217" s="221"/>
      <c r="WAJ217" s="220"/>
      <c r="WAK217" s="219"/>
      <c r="WAL217" s="223"/>
      <c r="WAM217" s="219"/>
      <c r="WAN217" s="219"/>
      <c r="WAO217" s="222"/>
      <c r="WAP217" s="221"/>
      <c r="WAQ217" s="220"/>
      <c r="WAR217" s="219"/>
      <c r="WAS217" s="223"/>
      <c r="WAT217" s="219"/>
      <c r="WAU217" s="219"/>
      <c r="WAV217" s="222"/>
      <c r="WAW217" s="221"/>
      <c r="WAX217" s="220"/>
      <c r="WAY217" s="219"/>
      <c r="WAZ217" s="223"/>
      <c r="WBA217" s="219"/>
      <c r="WBB217" s="219"/>
      <c r="WBC217" s="222"/>
      <c r="WBD217" s="221"/>
      <c r="WBE217" s="220"/>
      <c r="WBF217" s="219"/>
      <c r="WBG217" s="223"/>
      <c r="WBH217" s="219"/>
      <c r="WBI217" s="219"/>
      <c r="WBJ217" s="222"/>
      <c r="WBK217" s="221"/>
      <c r="WBL217" s="220"/>
      <c r="WBM217" s="219"/>
      <c r="WBN217" s="223"/>
      <c r="WBO217" s="219"/>
      <c r="WBP217" s="219"/>
      <c r="WBQ217" s="222"/>
      <c r="WBR217" s="221"/>
      <c r="WBS217" s="220"/>
      <c r="WBT217" s="219"/>
      <c r="WBU217" s="223"/>
      <c r="WBV217" s="219"/>
      <c r="WBW217" s="219"/>
      <c r="WBX217" s="222"/>
      <c r="WBY217" s="221"/>
      <c r="WBZ217" s="220"/>
      <c r="WCA217" s="219"/>
      <c r="WCB217" s="223"/>
      <c r="WCC217" s="219"/>
      <c r="WCD217" s="219"/>
      <c r="WCE217" s="222"/>
      <c r="WCF217" s="221"/>
      <c r="WCG217" s="220"/>
      <c r="WCH217" s="219"/>
      <c r="WCI217" s="223"/>
      <c r="WCJ217" s="219"/>
      <c r="WCK217" s="219"/>
      <c r="WCL217" s="222"/>
      <c r="WCM217" s="221"/>
      <c r="WCN217" s="220"/>
      <c r="WCO217" s="219"/>
      <c r="WCP217" s="223"/>
      <c r="WCQ217" s="219"/>
      <c r="WCR217" s="219"/>
      <c r="WCS217" s="222"/>
      <c r="WCT217" s="221"/>
      <c r="WCU217" s="220"/>
      <c r="WCV217" s="219"/>
      <c r="WCW217" s="223"/>
      <c r="WCX217" s="219"/>
      <c r="WCY217" s="219"/>
      <c r="WCZ217" s="222"/>
      <c r="WDA217" s="221"/>
      <c r="WDB217" s="220"/>
      <c r="WDC217" s="219"/>
      <c r="WDD217" s="223"/>
      <c r="WDE217" s="219"/>
      <c r="WDF217" s="219"/>
      <c r="WDG217" s="222"/>
      <c r="WDH217" s="221"/>
      <c r="WDI217" s="220"/>
      <c r="WDJ217" s="219"/>
      <c r="WDK217" s="223"/>
      <c r="WDL217" s="219"/>
      <c r="WDM217" s="219"/>
      <c r="WDN217" s="222"/>
      <c r="WDO217" s="221"/>
      <c r="WDP217" s="220"/>
      <c r="WDQ217" s="219"/>
      <c r="WDR217" s="223"/>
      <c r="WDS217" s="219"/>
      <c r="WDT217" s="219"/>
      <c r="WDU217" s="222"/>
      <c r="WDV217" s="221"/>
      <c r="WDW217" s="220"/>
      <c r="WDX217" s="219"/>
      <c r="WDY217" s="223"/>
      <c r="WDZ217" s="219"/>
      <c r="WEA217" s="219"/>
      <c r="WEB217" s="222"/>
      <c r="WEC217" s="221"/>
      <c r="WED217" s="220"/>
      <c r="WEE217" s="219"/>
      <c r="WEF217" s="223"/>
      <c r="WEG217" s="219"/>
      <c r="WEH217" s="219"/>
      <c r="WEI217" s="222"/>
      <c r="WEJ217" s="221"/>
      <c r="WEK217" s="220"/>
      <c r="WEL217" s="219"/>
      <c r="WEM217" s="223"/>
      <c r="WEN217" s="219"/>
      <c r="WEO217" s="219"/>
      <c r="WEP217" s="222"/>
      <c r="WEQ217" s="221"/>
      <c r="WER217" s="220"/>
      <c r="WES217" s="219"/>
      <c r="WET217" s="223"/>
      <c r="WEU217" s="219"/>
      <c r="WEV217" s="219"/>
      <c r="WEW217" s="222"/>
      <c r="WEX217" s="221"/>
      <c r="WEY217" s="220"/>
      <c r="WEZ217" s="219"/>
      <c r="WFA217" s="223"/>
      <c r="WFB217" s="219"/>
      <c r="WFC217" s="219"/>
      <c r="WFD217" s="222"/>
      <c r="WFE217" s="221"/>
      <c r="WFF217" s="220"/>
      <c r="WFG217" s="219"/>
      <c r="WFH217" s="223"/>
      <c r="WFI217" s="219"/>
      <c r="WFJ217" s="219"/>
      <c r="WFK217" s="222"/>
      <c r="WFL217" s="221"/>
      <c r="WFM217" s="220"/>
      <c r="WFN217" s="219"/>
      <c r="WFO217" s="223"/>
      <c r="WFP217" s="219"/>
      <c r="WFQ217" s="219"/>
      <c r="WFR217" s="222"/>
      <c r="WFS217" s="221"/>
      <c r="WFT217" s="220"/>
      <c r="WFU217" s="219"/>
      <c r="WFV217" s="223"/>
      <c r="WFW217" s="219"/>
      <c r="WFX217" s="219"/>
      <c r="WFY217" s="222"/>
      <c r="WFZ217" s="221"/>
      <c r="WGA217" s="220"/>
      <c r="WGB217" s="219"/>
      <c r="WGC217" s="223"/>
      <c r="WGD217" s="219"/>
      <c r="WGE217" s="219"/>
      <c r="WGF217" s="222"/>
      <c r="WGG217" s="221"/>
      <c r="WGH217" s="220"/>
      <c r="WGI217" s="219"/>
      <c r="WGJ217" s="223"/>
      <c r="WGK217" s="219"/>
      <c r="WGL217" s="219"/>
      <c r="WGM217" s="222"/>
      <c r="WGN217" s="221"/>
      <c r="WGO217" s="220"/>
      <c r="WGP217" s="219"/>
      <c r="WGQ217" s="223"/>
      <c r="WGR217" s="219"/>
      <c r="WGS217" s="219"/>
      <c r="WGT217" s="222"/>
      <c r="WGU217" s="221"/>
      <c r="WGV217" s="220"/>
      <c r="WGW217" s="219"/>
      <c r="WGX217" s="223"/>
      <c r="WGY217" s="219"/>
      <c r="WGZ217" s="219"/>
      <c r="WHA217" s="222"/>
      <c r="WHB217" s="221"/>
      <c r="WHC217" s="220"/>
      <c r="WHD217" s="219"/>
      <c r="WHE217" s="223"/>
      <c r="WHF217" s="219"/>
      <c r="WHG217" s="219"/>
      <c r="WHH217" s="222"/>
      <c r="WHI217" s="221"/>
      <c r="WHJ217" s="220"/>
      <c r="WHK217" s="219"/>
      <c r="WHL217" s="223"/>
      <c r="WHM217" s="219"/>
      <c r="WHN217" s="219"/>
      <c r="WHO217" s="222"/>
      <c r="WHP217" s="221"/>
      <c r="WHQ217" s="220"/>
      <c r="WHR217" s="219"/>
      <c r="WHS217" s="223"/>
      <c r="WHT217" s="219"/>
      <c r="WHU217" s="219"/>
      <c r="WHV217" s="222"/>
      <c r="WHW217" s="221"/>
      <c r="WHX217" s="220"/>
      <c r="WHY217" s="219"/>
      <c r="WHZ217" s="223"/>
      <c r="WIA217" s="219"/>
      <c r="WIB217" s="219"/>
      <c r="WIC217" s="222"/>
      <c r="WID217" s="221"/>
      <c r="WIE217" s="220"/>
      <c r="WIF217" s="219"/>
      <c r="WIG217" s="223"/>
      <c r="WIH217" s="219"/>
      <c r="WII217" s="219"/>
      <c r="WIJ217" s="222"/>
      <c r="WIK217" s="221"/>
      <c r="WIL217" s="220"/>
      <c r="WIM217" s="219"/>
      <c r="WIN217" s="223"/>
      <c r="WIO217" s="219"/>
      <c r="WIP217" s="219"/>
      <c r="WIQ217" s="222"/>
      <c r="WIR217" s="221"/>
      <c r="WIS217" s="220"/>
      <c r="WIT217" s="219"/>
      <c r="WIU217" s="223"/>
      <c r="WIV217" s="219"/>
      <c r="WIW217" s="219"/>
      <c r="WIX217" s="222"/>
      <c r="WIY217" s="221"/>
      <c r="WIZ217" s="220"/>
      <c r="WJA217" s="219"/>
      <c r="WJB217" s="223"/>
      <c r="WJC217" s="219"/>
      <c r="WJD217" s="219"/>
      <c r="WJE217" s="222"/>
      <c r="WJF217" s="221"/>
      <c r="WJG217" s="220"/>
      <c r="WJH217" s="219"/>
      <c r="WJI217" s="223"/>
      <c r="WJJ217" s="219"/>
      <c r="WJK217" s="219"/>
      <c r="WJL217" s="222"/>
      <c r="WJM217" s="221"/>
      <c r="WJN217" s="220"/>
      <c r="WJO217" s="219"/>
      <c r="WJP217" s="223"/>
      <c r="WJQ217" s="219"/>
      <c r="WJR217" s="219"/>
      <c r="WJS217" s="222"/>
      <c r="WJT217" s="221"/>
      <c r="WJU217" s="220"/>
      <c r="WJV217" s="219"/>
      <c r="WJW217" s="223"/>
      <c r="WJX217" s="219"/>
      <c r="WJY217" s="219"/>
      <c r="WJZ217" s="222"/>
      <c r="WKA217" s="221"/>
      <c r="WKB217" s="220"/>
      <c r="WKC217" s="219"/>
      <c r="WKD217" s="223"/>
      <c r="WKE217" s="219"/>
      <c r="WKF217" s="219"/>
      <c r="WKG217" s="222"/>
      <c r="WKH217" s="221"/>
      <c r="WKI217" s="220"/>
      <c r="WKJ217" s="219"/>
      <c r="WKK217" s="223"/>
      <c r="WKL217" s="219"/>
      <c r="WKM217" s="219"/>
      <c r="WKN217" s="222"/>
      <c r="WKO217" s="221"/>
      <c r="WKP217" s="220"/>
      <c r="WKQ217" s="219"/>
      <c r="WKR217" s="223"/>
      <c r="WKS217" s="219"/>
      <c r="WKT217" s="219"/>
      <c r="WKU217" s="222"/>
      <c r="WKV217" s="221"/>
      <c r="WKW217" s="220"/>
      <c r="WKX217" s="219"/>
      <c r="WKY217" s="223"/>
      <c r="WKZ217" s="219"/>
      <c r="WLA217" s="219"/>
      <c r="WLB217" s="222"/>
      <c r="WLC217" s="221"/>
      <c r="WLD217" s="220"/>
      <c r="WLE217" s="219"/>
      <c r="WLF217" s="223"/>
      <c r="WLG217" s="219"/>
      <c r="WLH217" s="219"/>
      <c r="WLI217" s="222"/>
      <c r="WLJ217" s="221"/>
      <c r="WLK217" s="220"/>
      <c r="WLL217" s="219"/>
      <c r="WLM217" s="223"/>
      <c r="WLN217" s="219"/>
      <c r="WLO217" s="219"/>
      <c r="WLP217" s="222"/>
      <c r="WLQ217" s="221"/>
      <c r="WLR217" s="220"/>
      <c r="WLS217" s="219"/>
      <c r="WLT217" s="223"/>
      <c r="WLU217" s="219"/>
      <c r="WLV217" s="219"/>
      <c r="WLW217" s="222"/>
      <c r="WLX217" s="221"/>
      <c r="WLY217" s="220"/>
      <c r="WLZ217" s="219"/>
      <c r="WMA217" s="223"/>
      <c r="WMB217" s="219"/>
      <c r="WMC217" s="219"/>
      <c r="WMD217" s="222"/>
      <c r="WME217" s="221"/>
      <c r="WMF217" s="220"/>
      <c r="WMG217" s="219"/>
      <c r="WMH217" s="223"/>
      <c r="WMI217" s="219"/>
      <c r="WMJ217" s="219"/>
      <c r="WMK217" s="222"/>
      <c r="WML217" s="221"/>
      <c r="WMM217" s="220"/>
      <c r="WMN217" s="219"/>
      <c r="WMO217" s="223"/>
      <c r="WMP217" s="219"/>
      <c r="WMQ217" s="219"/>
      <c r="WMR217" s="222"/>
      <c r="WMS217" s="221"/>
      <c r="WMT217" s="220"/>
      <c r="WMU217" s="219"/>
      <c r="WMV217" s="223"/>
      <c r="WMW217" s="219"/>
      <c r="WMX217" s="219"/>
      <c r="WMY217" s="222"/>
      <c r="WMZ217" s="221"/>
      <c r="WNA217" s="220"/>
      <c r="WNB217" s="219"/>
      <c r="WNC217" s="223"/>
      <c r="WND217" s="219"/>
      <c r="WNE217" s="219"/>
      <c r="WNF217" s="222"/>
      <c r="WNG217" s="221"/>
      <c r="WNH217" s="220"/>
      <c r="WNI217" s="219"/>
      <c r="WNJ217" s="223"/>
      <c r="WNK217" s="219"/>
      <c r="WNL217" s="219"/>
      <c r="WNM217" s="222"/>
      <c r="WNN217" s="221"/>
      <c r="WNO217" s="220"/>
      <c r="WNP217" s="219"/>
      <c r="WNQ217" s="223"/>
      <c r="WNR217" s="219"/>
      <c r="WNS217" s="219"/>
      <c r="WNT217" s="222"/>
      <c r="WNU217" s="221"/>
      <c r="WNV217" s="220"/>
      <c r="WNW217" s="219"/>
      <c r="WNX217" s="223"/>
      <c r="WNY217" s="219"/>
      <c r="WNZ217" s="219"/>
      <c r="WOA217" s="222"/>
      <c r="WOB217" s="221"/>
      <c r="WOC217" s="220"/>
      <c r="WOD217" s="219"/>
      <c r="WOE217" s="223"/>
      <c r="WOF217" s="219"/>
      <c r="WOG217" s="219"/>
      <c r="WOH217" s="222"/>
      <c r="WOI217" s="221"/>
      <c r="WOJ217" s="220"/>
      <c r="WOK217" s="219"/>
      <c r="WOL217" s="223"/>
      <c r="WOM217" s="219"/>
      <c r="WON217" s="219"/>
      <c r="WOO217" s="222"/>
      <c r="WOP217" s="221"/>
      <c r="WOQ217" s="220"/>
      <c r="WOR217" s="219"/>
      <c r="WOS217" s="223"/>
      <c r="WOT217" s="219"/>
      <c r="WOU217" s="219"/>
      <c r="WOV217" s="222"/>
      <c r="WOW217" s="221"/>
      <c r="WOX217" s="220"/>
      <c r="WOY217" s="219"/>
      <c r="WOZ217" s="223"/>
      <c r="WPA217" s="219"/>
      <c r="WPB217" s="219"/>
      <c r="WPC217" s="222"/>
      <c r="WPD217" s="221"/>
      <c r="WPE217" s="220"/>
      <c r="WPF217" s="219"/>
      <c r="WPG217" s="223"/>
      <c r="WPH217" s="219"/>
      <c r="WPI217" s="219"/>
      <c r="WPJ217" s="222"/>
      <c r="WPK217" s="221"/>
      <c r="WPL217" s="220"/>
      <c r="WPM217" s="219"/>
      <c r="WPN217" s="223"/>
      <c r="WPO217" s="219"/>
      <c r="WPP217" s="219"/>
      <c r="WPQ217" s="222"/>
      <c r="WPR217" s="221"/>
      <c r="WPS217" s="220"/>
      <c r="WPT217" s="219"/>
      <c r="WPU217" s="223"/>
      <c r="WPV217" s="219"/>
      <c r="WPW217" s="219"/>
      <c r="WPX217" s="222"/>
      <c r="WPY217" s="221"/>
      <c r="WPZ217" s="220"/>
      <c r="WQA217" s="219"/>
      <c r="WQB217" s="223"/>
      <c r="WQC217" s="219"/>
      <c r="WQD217" s="219"/>
      <c r="WQE217" s="222"/>
      <c r="WQF217" s="221"/>
      <c r="WQG217" s="220"/>
      <c r="WQH217" s="219"/>
      <c r="WQI217" s="223"/>
      <c r="WQJ217" s="219"/>
      <c r="WQK217" s="219"/>
      <c r="WQL217" s="222"/>
      <c r="WQM217" s="221"/>
      <c r="WQN217" s="220"/>
      <c r="WQO217" s="219"/>
      <c r="WQP217" s="223"/>
      <c r="WQQ217" s="219"/>
      <c r="WQR217" s="219"/>
      <c r="WQS217" s="222"/>
      <c r="WQT217" s="221"/>
      <c r="WQU217" s="220"/>
      <c r="WQV217" s="219"/>
      <c r="WQW217" s="223"/>
      <c r="WQX217" s="219"/>
      <c r="WQY217" s="219"/>
      <c r="WQZ217" s="222"/>
      <c r="WRA217" s="221"/>
      <c r="WRB217" s="220"/>
      <c r="WRC217" s="219"/>
      <c r="WRD217" s="223"/>
      <c r="WRE217" s="219"/>
      <c r="WRF217" s="219"/>
      <c r="WRG217" s="222"/>
      <c r="WRH217" s="221"/>
      <c r="WRI217" s="220"/>
      <c r="WRJ217" s="219"/>
      <c r="WRK217" s="223"/>
      <c r="WRL217" s="219"/>
      <c r="WRM217" s="219"/>
      <c r="WRN217" s="222"/>
      <c r="WRO217" s="221"/>
      <c r="WRP217" s="220"/>
      <c r="WRQ217" s="219"/>
      <c r="WRR217" s="223"/>
      <c r="WRS217" s="219"/>
      <c r="WRT217" s="219"/>
      <c r="WRU217" s="222"/>
      <c r="WRV217" s="221"/>
      <c r="WRW217" s="220"/>
      <c r="WRX217" s="219"/>
      <c r="WRY217" s="223"/>
      <c r="WRZ217" s="219"/>
      <c r="WSA217" s="219"/>
      <c r="WSB217" s="222"/>
      <c r="WSC217" s="221"/>
      <c r="WSD217" s="220"/>
      <c r="WSE217" s="219"/>
      <c r="WSF217" s="223"/>
      <c r="WSG217" s="219"/>
      <c r="WSH217" s="219"/>
      <c r="WSI217" s="222"/>
      <c r="WSJ217" s="221"/>
      <c r="WSK217" s="220"/>
      <c r="WSL217" s="219"/>
      <c r="WSM217" s="223"/>
      <c r="WSN217" s="219"/>
      <c r="WSO217" s="219"/>
      <c r="WSP217" s="222"/>
      <c r="WSQ217" s="221"/>
      <c r="WSR217" s="220"/>
      <c r="WSS217" s="219"/>
      <c r="WST217" s="223"/>
      <c r="WSU217" s="219"/>
      <c r="WSV217" s="219"/>
      <c r="WSW217" s="222"/>
      <c r="WSX217" s="221"/>
      <c r="WSY217" s="220"/>
      <c r="WSZ217" s="219"/>
      <c r="WTA217" s="223"/>
      <c r="WTB217" s="219"/>
      <c r="WTC217" s="219"/>
      <c r="WTD217" s="222"/>
      <c r="WTE217" s="221"/>
      <c r="WTF217" s="220"/>
      <c r="WTG217" s="219"/>
      <c r="WTH217" s="223"/>
      <c r="WTI217" s="219"/>
      <c r="WTJ217" s="219"/>
      <c r="WTK217" s="222"/>
      <c r="WTL217" s="221"/>
      <c r="WTM217" s="220"/>
      <c r="WTN217" s="219"/>
      <c r="WTO217" s="223"/>
      <c r="WTP217" s="219"/>
      <c r="WTQ217" s="219"/>
      <c r="WTR217" s="222"/>
      <c r="WTS217" s="221"/>
      <c r="WTT217" s="220"/>
      <c r="WTU217" s="219"/>
      <c r="WTV217" s="223"/>
      <c r="WTW217" s="219"/>
      <c r="WTX217" s="219"/>
      <c r="WTY217" s="222"/>
      <c r="WTZ217" s="221"/>
      <c r="WUA217" s="220"/>
      <c r="WUB217" s="219"/>
      <c r="WUC217" s="223"/>
      <c r="WUD217" s="219"/>
      <c r="WUE217" s="219"/>
      <c r="WUF217" s="222"/>
      <c r="WUG217" s="221"/>
      <c r="WUH217" s="220"/>
      <c r="WUI217" s="219"/>
      <c r="WUJ217" s="223"/>
      <c r="WUK217" s="219"/>
      <c r="WUL217" s="219"/>
      <c r="WUM217" s="222"/>
      <c r="WUN217" s="221"/>
      <c r="WUO217" s="220"/>
      <c r="WUP217" s="219"/>
      <c r="WUQ217" s="223"/>
      <c r="WUR217" s="219"/>
      <c r="WUS217" s="219"/>
      <c r="WUT217" s="222"/>
      <c r="WUU217" s="221"/>
      <c r="WUV217" s="220"/>
      <c r="WUW217" s="219"/>
      <c r="WUX217" s="223"/>
      <c r="WUY217" s="219"/>
      <c r="WUZ217" s="219"/>
      <c r="WVA217" s="222"/>
      <c r="WVB217" s="221"/>
      <c r="WVC217" s="220"/>
      <c r="WVD217" s="219"/>
      <c r="WVE217" s="223"/>
      <c r="WVF217" s="219"/>
      <c r="WVG217" s="219"/>
      <c r="WVH217" s="222"/>
      <c r="WVI217" s="221"/>
      <c r="WVJ217" s="220"/>
      <c r="WVK217" s="219"/>
      <c r="WVL217" s="223"/>
      <c r="WVM217" s="219"/>
      <c r="WVN217" s="219"/>
      <c r="WVO217" s="222"/>
      <c r="WVP217" s="221"/>
      <c r="WVQ217" s="220"/>
      <c r="WVR217" s="219"/>
      <c r="WVS217" s="223"/>
      <c r="WVT217" s="219"/>
      <c r="WVU217" s="219"/>
      <c r="WVV217" s="222"/>
      <c r="WVW217" s="221"/>
      <c r="WVX217" s="220"/>
      <c r="WVY217" s="219"/>
      <c r="WVZ217" s="223"/>
      <c r="WWA217" s="219"/>
      <c r="WWB217" s="219"/>
      <c r="WWC217" s="222"/>
      <c r="WWD217" s="221"/>
      <c r="WWE217" s="220"/>
      <c r="WWF217" s="219"/>
      <c r="WWG217" s="223"/>
      <c r="WWH217" s="219"/>
      <c r="WWI217" s="219"/>
      <c r="WWJ217" s="222"/>
      <c r="WWK217" s="221"/>
      <c r="WWL217" s="220"/>
      <c r="WWM217" s="219"/>
      <c r="WWN217" s="223"/>
      <c r="WWO217" s="219"/>
      <c r="WWP217" s="219"/>
      <c r="WWQ217" s="222"/>
      <c r="WWR217" s="221"/>
      <c r="WWS217" s="220"/>
      <c r="WWT217" s="219"/>
      <c r="WWU217" s="223"/>
      <c r="WWV217" s="219"/>
      <c r="WWW217" s="219"/>
      <c r="WWX217" s="222"/>
      <c r="WWY217" s="221"/>
      <c r="WWZ217" s="220"/>
      <c r="WXA217" s="219"/>
      <c r="WXB217" s="223"/>
      <c r="WXC217" s="219"/>
      <c r="WXD217" s="219"/>
      <c r="WXE217" s="222"/>
      <c r="WXF217" s="221"/>
      <c r="WXG217" s="220"/>
      <c r="WXH217" s="219"/>
      <c r="WXI217" s="223"/>
      <c r="WXJ217" s="219"/>
      <c r="WXK217" s="219"/>
      <c r="WXL217" s="222"/>
      <c r="WXM217" s="221"/>
      <c r="WXN217" s="220"/>
      <c r="WXO217" s="219"/>
      <c r="WXP217" s="223"/>
      <c r="WXQ217" s="219"/>
      <c r="WXR217" s="219"/>
      <c r="WXS217" s="222"/>
      <c r="WXT217" s="221"/>
      <c r="WXU217" s="220"/>
      <c r="WXV217" s="219"/>
      <c r="WXW217" s="223"/>
      <c r="WXX217" s="219"/>
      <c r="WXY217" s="219"/>
      <c r="WXZ217" s="222"/>
      <c r="WYA217" s="221"/>
      <c r="WYB217" s="220"/>
      <c r="WYC217" s="219"/>
      <c r="WYD217" s="223"/>
      <c r="WYE217" s="219"/>
      <c r="WYF217" s="219"/>
      <c r="WYG217" s="222"/>
      <c r="WYH217" s="221"/>
      <c r="WYI217" s="220"/>
      <c r="WYJ217" s="219"/>
      <c r="WYK217" s="223"/>
      <c r="WYL217" s="219"/>
      <c r="WYM217" s="219"/>
      <c r="WYN217" s="222"/>
      <c r="WYO217" s="221"/>
      <c r="WYP217" s="220"/>
      <c r="WYQ217" s="219"/>
      <c r="WYR217" s="223"/>
      <c r="WYS217" s="219"/>
      <c r="WYT217" s="219"/>
      <c r="WYU217" s="222"/>
      <c r="WYV217" s="221"/>
      <c r="WYW217" s="220"/>
      <c r="WYX217" s="219"/>
      <c r="WYY217" s="223"/>
      <c r="WYZ217" s="219"/>
      <c r="WZA217" s="219"/>
      <c r="WZB217" s="222"/>
      <c r="WZC217" s="221"/>
      <c r="WZD217" s="220"/>
      <c r="WZE217" s="219"/>
      <c r="WZF217" s="223"/>
      <c r="WZG217" s="219"/>
      <c r="WZH217" s="219"/>
      <c r="WZI217" s="222"/>
      <c r="WZJ217" s="221"/>
      <c r="WZK217" s="220"/>
      <c r="WZL217" s="219"/>
      <c r="WZM217" s="223"/>
      <c r="WZN217" s="219"/>
      <c r="WZO217" s="219"/>
      <c r="WZP217" s="222"/>
      <c r="WZQ217" s="221"/>
      <c r="WZR217" s="220"/>
      <c r="WZS217" s="219"/>
      <c r="WZT217" s="223"/>
      <c r="WZU217" s="219"/>
      <c r="WZV217" s="219"/>
      <c r="WZW217" s="222"/>
      <c r="WZX217" s="221"/>
      <c r="WZY217" s="220"/>
      <c r="WZZ217" s="219"/>
      <c r="XAA217" s="223"/>
      <c r="XAB217" s="219"/>
      <c r="XAC217" s="219"/>
      <c r="XAD217" s="222"/>
      <c r="XAE217" s="221"/>
      <c r="XAF217" s="220"/>
      <c r="XAG217" s="219"/>
      <c r="XAH217" s="223"/>
      <c r="XAI217" s="219"/>
      <c r="XAJ217" s="219"/>
      <c r="XAK217" s="222"/>
      <c r="XAL217" s="221"/>
      <c r="XAM217" s="220"/>
      <c r="XAN217" s="219"/>
      <c r="XAO217" s="223"/>
      <c r="XAP217" s="219"/>
      <c r="XAQ217" s="219"/>
      <c r="XAR217" s="222"/>
      <c r="XAS217" s="221"/>
      <c r="XAT217" s="220"/>
      <c r="XAU217" s="219"/>
      <c r="XAV217" s="223"/>
      <c r="XAW217" s="219"/>
      <c r="XAX217" s="219"/>
      <c r="XAY217" s="222"/>
      <c r="XAZ217" s="221"/>
      <c r="XBA217" s="220"/>
      <c r="XBB217" s="219"/>
      <c r="XBC217" s="223"/>
      <c r="XBD217" s="219"/>
      <c r="XBE217" s="219"/>
      <c r="XBF217" s="222"/>
      <c r="XBG217" s="221"/>
      <c r="XBH217" s="220"/>
      <c r="XBI217" s="219"/>
      <c r="XBJ217" s="223"/>
      <c r="XBK217" s="219"/>
      <c r="XBL217" s="219"/>
      <c r="XBM217" s="222"/>
      <c r="XBN217" s="221"/>
      <c r="XBO217" s="220"/>
      <c r="XBP217" s="219"/>
      <c r="XBQ217" s="223"/>
      <c r="XBR217" s="219"/>
      <c r="XBS217" s="219"/>
      <c r="XBT217" s="222"/>
      <c r="XBU217" s="221"/>
      <c r="XBV217" s="220"/>
      <c r="XBW217" s="219"/>
      <c r="XBX217" s="223"/>
      <c r="XBY217" s="219"/>
      <c r="XBZ217" s="219"/>
      <c r="XCA217" s="222"/>
      <c r="XCB217" s="221"/>
      <c r="XCC217" s="220"/>
      <c r="XCD217" s="219"/>
      <c r="XCE217" s="223"/>
      <c r="XCF217" s="219"/>
      <c r="XCG217" s="219"/>
      <c r="XCH217" s="222"/>
      <c r="XCI217" s="221"/>
      <c r="XCJ217" s="220"/>
      <c r="XCK217" s="219"/>
      <c r="XCL217" s="223"/>
      <c r="XCM217" s="219"/>
      <c r="XCN217" s="219"/>
      <c r="XCO217" s="222"/>
      <c r="XCP217" s="221"/>
      <c r="XCQ217" s="220"/>
      <c r="XCR217" s="219"/>
      <c r="XCS217" s="223"/>
      <c r="XCT217" s="219"/>
      <c r="XCU217" s="219"/>
      <c r="XCV217" s="222"/>
      <c r="XCW217" s="221"/>
      <c r="XCX217" s="220"/>
      <c r="XCY217" s="219"/>
      <c r="XCZ217" s="223"/>
      <c r="XDA217" s="219"/>
      <c r="XDB217" s="219"/>
      <c r="XDC217" s="222"/>
      <c r="XDD217" s="221"/>
      <c r="XDE217" s="220"/>
      <c r="XDF217" s="219"/>
      <c r="XDG217" s="223"/>
      <c r="XDH217" s="219"/>
      <c r="XDI217" s="219"/>
      <c r="XDJ217" s="222"/>
      <c r="XDK217" s="221"/>
      <c r="XDL217" s="220"/>
      <c r="XDM217" s="219"/>
      <c r="XDN217" s="223"/>
      <c r="XDO217" s="219"/>
      <c r="XDP217" s="219"/>
      <c r="XDQ217" s="222"/>
      <c r="XDR217" s="221"/>
      <c r="XDS217" s="220"/>
      <c r="XDT217" s="219"/>
      <c r="XDU217" s="223"/>
      <c r="XDV217" s="219"/>
      <c r="XDW217" s="219"/>
      <c r="XDX217" s="222"/>
      <c r="XDY217" s="221"/>
      <c r="XDZ217" s="220"/>
      <c r="XEA217" s="219"/>
      <c r="XEB217" s="223"/>
      <c r="XEC217" s="219"/>
      <c r="XED217" s="219"/>
      <c r="XEE217" s="222"/>
      <c r="XEF217" s="221"/>
      <c r="XEG217" s="220"/>
      <c r="XEH217" s="219"/>
      <c r="XEI217" s="223"/>
      <c r="XEJ217" s="219"/>
      <c r="XEK217" s="219"/>
      <c r="XEL217" s="222"/>
      <c r="XEM217" s="221"/>
      <c r="XEN217" s="220"/>
      <c r="XEO217" s="219"/>
      <c r="XEP217" s="223"/>
      <c r="XEQ217" s="219"/>
      <c r="XER217" s="219"/>
      <c r="XES217" s="222"/>
      <c r="XET217" s="221"/>
      <c r="XEU217" s="220"/>
      <c r="XEV217" s="219"/>
    </row>
    <row r="218" spans="1:16376" ht="18" customHeight="1">
      <c r="A218" s="39" t="s">
        <v>26585</v>
      </c>
      <c r="B218" s="39">
        <f>[1]Matrix!$B$551</f>
        <v>0</v>
      </c>
      <c r="C218" s="124">
        <f t="shared" si="33"/>
        <v>5.5</v>
      </c>
      <c r="D218" s="98">
        <f t="shared" si="34"/>
        <v>5</v>
      </c>
      <c r="F218" s="217" t="s">
        <v>28293</v>
      </c>
      <c r="G218" s="218">
        <f t="shared" si="35"/>
        <v>5</v>
      </c>
    </row>
    <row r="219" spans="1:16376" ht="18" customHeight="1">
      <c r="A219" s="39" t="s">
        <v>26586</v>
      </c>
      <c r="B219" s="39">
        <f>[1]Matrix!$B$517</f>
        <v>0</v>
      </c>
      <c r="C219" s="124">
        <f t="shared" si="33"/>
        <v>5.5</v>
      </c>
      <c r="D219" s="98">
        <f t="shared" si="34"/>
        <v>5</v>
      </c>
      <c r="F219" s="217" t="s">
        <v>28292</v>
      </c>
      <c r="G219" s="218">
        <f t="shared" si="35"/>
        <v>5</v>
      </c>
    </row>
    <row r="220" spans="1:16376" ht="18" customHeight="1">
      <c r="A220" s="39" t="s">
        <v>26587</v>
      </c>
      <c r="B220" s="39">
        <f>[1]Matrix!$B$1690</f>
        <v>0</v>
      </c>
      <c r="C220" s="124">
        <f t="shared" si="33"/>
        <v>5.5</v>
      </c>
      <c r="D220" s="98">
        <f t="shared" si="34"/>
        <v>5</v>
      </c>
      <c r="F220" s="217" t="s">
        <v>28291</v>
      </c>
      <c r="G220" s="218">
        <f t="shared" si="35"/>
        <v>5</v>
      </c>
    </row>
    <row r="221" spans="1:16376" ht="18" customHeight="1">
      <c r="A221" s="39" t="s">
        <v>26588</v>
      </c>
      <c r="B221" s="39">
        <f>[1]Matrix!$B$1706</f>
        <v>0</v>
      </c>
      <c r="C221" s="124">
        <f t="shared" si="33"/>
        <v>5.5</v>
      </c>
      <c r="D221" s="98">
        <f t="shared" si="34"/>
        <v>5</v>
      </c>
      <c r="F221" s="217" t="s">
        <v>28290</v>
      </c>
      <c r="G221" s="218">
        <f t="shared" si="35"/>
        <v>5</v>
      </c>
    </row>
    <row r="222" spans="1:16376" ht="18" customHeight="1">
      <c r="A222" s="39" t="s">
        <v>26589</v>
      </c>
      <c r="B222" s="39">
        <f>[1]Matrix!$B$8220</f>
        <v>0</v>
      </c>
      <c r="C222" s="124">
        <f t="shared" si="33"/>
        <v>5.5</v>
      </c>
      <c r="D222" s="98">
        <f t="shared" si="34"/>
        <v>5</v>
      </c>
      <c r="F222" s="217" t="s">
        <v>28289</v>
      </c>
      <c r="G222" s="218">
        <f t="shared" si="35"/>
        <v>5</v>
      </c>
    </row>
    <row r="223" spans="1:16376" ht="18" customHeight="1">
      <c r="A223" s="39" t="s">
        <v>26590</v>
      </c>
      <c r="B223" s="39">
        <f>[1]Matrix!$B$526</f>
        <v>0</v>
      </c>
      <c r="C223" s="124">
        <f t="shared" si="33"/>
        <v>5.5</v>
      </c>
      <c r="D223" s="98">
        <f t="shared" si="34"/>
        <v>5</v>
      </c>
      <c r="F223" s="217" t="s">
        <v>28288</v>
      </c>
      <c r="G223" s="218">
        <f t="shared" si="35"/>
        <v>5</v>
      </c>
    </row>
    <row r="224" spans="1:16376" ht="18" customHeight="1">
      <c r="A224" s="39" t="s">
        <v>26591</v>
      </c>
      <c r="B224" s="39">
        <f>[1]Matrix!$B$8973</f>
        <v>0</v>
      </c>
      <c r="C224" s="124">
        <f t="shared" si="33"/>
        <v>5.5</v>
      </c>
      <c r="D224" s="98">
        <f t="shared" si="34"/>
        <v>5</v>
      </c>
      <c r="F224" s="217" t="s">
        <v>28287</v>
      </c>
      <c r="G224" s="218">
        <f t="shared" si="35"/>
        <v>5</v>
      </c>
    </row>
    <row r="225" spans="1:7" ht="18" customHeight="1">
      <c r="A225" s="39" t="s">
        <v>26592</v>
      </c>
      <c r="B225" s="39">
        <f>[1]Matrix!$B$9514</f>
        <v>0</v>
      </c>
      <c r="C225" s="124">
        <f t="shared" si="33"/>
        <v>5.5</v>
      </c>
      <c r="D225" s="98">
        <f t="shared" si="34"/>
        <v>5</v>
      </c>
      <c r="F225" s="217" t="s">
        <v>28286</v>
      </c>
      <c r="G225" s="218">
        <f t="shared" si="35"/>
        <v>5</v>
      </c>
    </row>
    <row r="226" spans="1:7" ht="18" customHeight="1">
      <c r="A226" s="39" t="s">
        <v>26593</v>
      </c>
      <c r="B226" s="39">
        <f>[1]Matrix!$B$2994</f>
        <v>0</v>
      </c>
      <c r="C226" s="124">
        <f t="shared" si="33"/>
        <v>5.5</v>
      </c>
      <c r="D226" s="98">
        <f t="shared" si="34"/>
        <v>5</v>
      </c>
      <c r="F226" s="217" t="s">
        <v>28285</v>
      </c>
      <c r="G226" s="218">
        <f t="shared" si="35"/>
        <v>5</v>
      </c>
    </row>
    <row r="227" spans="1:7" ht="18" customHeight="1">
      <c r="A227" s="39" t="s">
        <v>26594</v>
      </c>
      <c r="B227" s="39">
        <f>[1]Matrix!$B$1707</f>
        <v>0</v>
      </c>
      <c r="C227" s="124">
        <f t="shared" si="33"/>
        <v>5.5</v>
      </c>
      <c r="D227" s="98">
        <f t="shared" si="34"/>
        <v>5</v>
      </c>
      <c r="F227" s="217" t="s">
        <v>28284</v>
      </c>
      <c r="G227" s="218">
        <f t="shared" si="35"/>
        <v>5</v>
      </c>
    </row>
    <row r="228" spans="1:7" ht="18" customHeight="1">
      <c r="A228" s="39" t="s">
        <v>26595</v>
      </c>
      <c r="B228" s="39">
        <f>[1]Matrix!$B$8350</f>
        <v>0</v>
      </c>
      <c r="C228" s="124">
        <f t="shared" si="33"/>
        <v>5.5</v>
      </c>
      <c r="D228" s="98">
        <f t="shared" si="34"/>
        <v>5</v>
      </c>
      <c r="F228" s="217" t="s">
        <v>28283</v>
      </c>
      <c r="G228" s="218">
        <f t="shared" si="35"/>
        <v>5</v>
      </c>
    </row>
    <row r="229" spans="1:7" ht="18" customHeight="1">
      <c r="A229" s="39" t="s">
        <v>26596</v>
      </c>
      <c r="B229" s="39"/>
      <c r="C229" s="124"/>
      <c r="D229" s="98"/>
    </row>
    <row r="230" spans="1:7" ht="18" customHeight="1">
      <c r="A230" s="39" t="s">
        <v>26597</v>
      </c>
      <c r="B230" s="39">
        <f>[1]Matrix!$B$8300</f>
        <v>0</v>
      </c>
      <c r="C230" s="124">
        <f t="shared" ref="C230:C260" si="36">ROUNDUP(ABS(75-B230)/(Base_Value)*allergy_factor,1)</f>
        <v>5.5</v>
      </c>
      <c r="D230" s="98">
        <f t="shared" ref="D230:D260" si="37">IF(C230&gt;Max_Value,Max_Value,IF(C230&lt;0,0,C230))</f>
        <v>5</v>
      </c>
      <c r="F230" s="217" t="s">
        <v>28282</v>
      </c>
      <c r="G230" s="218">
        <f t="shared" ref="G230:G260" si="38">D230</f>
        <v>5</v>
      </c>
    </row>
    <row r="231" spans="1:7" ht="18" customHeight="1">
      <c r="A231" s="39" t="s">
        <v>11449</v>
      </c>
      <c r="B231" s="39">
        <f>[1]Matrix!$B$8326</f>
        <v>0</v>
      </c>
      <c r="C231" s="124">
        <f t="shared" si="36"/>
        <v>5.5</v>
      </c>
      <c r="D231" s="98">
        <f t="shared" si="37"/>
        <v>5</v>
      </c>
      <c r="F231" s="217" t="s">
        <v>28281</v>
      </c>
      <c r="G231" s="218">
        <f t="shared" si="38"/>
        <v>5</v>
      </c>
    </row>
    <row r="232" spans="1:7" ht="18" customHeight="1">
      <c r="A232" s="39" t="s">
        <v>11690</v>
      </c>
      <c r="B232" s="39">
        <f>[1]Matrix!$B$8355</f>
        <v>0</v>
      </c>
      <c r="C232" s="124">
        <f t="shared" si="36"/>
        <v>5.5</v>
      </c>
      <c r="D232" s="98">
        <f t="shared" si="37"/>
        <v>5</v>
      </c>
      <c r="F232" s="217" t="s">
        <v>28280</v>
      </c>
      <c r="G232" s="218">
        <f t="shared" si="38"/>
        <v>5</v>
      </c>
    </row>
    <row r="233" spans="1:7" ht="18" customHeight="1">
      <c r="A233" s="39" t="s">
        <v>26598</v>
      </c>
      <c r="B233" s="39">
        <f>[1]Matrix!$B$106</f>
        <v>0</v>
      </c>
      <c r="C233" s="124">
        <f t="shared" si="36"/>
        <v>5.5</v>
      </c>
      <c r="D233" s="98">
        <f t="shared" si="37"/>
        <v>5</v>
      </c>
      <c r="F233" s="217" t="s">
        <v>28279</v>
      </c>
      <c r="G233" s="218">
        <f t="shared" si="38"/>
        <v>5</v>
      </c>
    </row>
    <row r="234" spans="1:7" ht="18" customHeight="1">
      <c r="A234" s="39" t="s">
        <v>26599</v>
      </c>
      <c r="B234" s="39">
        <f>[1]Matrix!$B$1624</f>
        <v>0</v>
      </c>
      <c r="C234" s="124">
        <f t="shared" si="36"/>
        <v>5.5</v>
      </c>
      <c r="D234" s="98">
        <f t="shared" si="37"/>
        <v>5</v>
      </c>
      <c r="F234" s="217" t="s">
        <v>28278</v>
      </c>
      <c r="G234" s="218">
        <f t="shared" si="38"/>
        <v>5</v>
      </c>
    </row>
    <row r="235" spans="1:7" ht="18" customHeight="1">
      <c r="A235" s="39" t="s">
        <v>26600</v>
      </c>
      <c r="B235" s="39">
        <f>[1]Matrix!$B$8333</f>
        <v>0</v>
      </c>
      <c r="C235" s="124">
        <f t="shared" si="36"/>
        <v>5.5</v>
      </c>
      <c r="D235" s="98">
        <f t="shared" si="37"/>
        <v>5</v>
      </c>
      <c r="F235" s="217" t="s">
        <v>28277</v>
      </c>
      <c r="G235" s="218">
        <f t="shared" si="38"/>
        <v>5</v>
      </c>
    </row>
    <row r="236" spans="1:7" ht="18" customHeight="1">
      <c r="A236" s="39" t="s">
        <v>26601</v>
      </c>
      <c r="B236" s="39">
        <f>[1]Matrix!$B$1531</f>
        <v>0</v>
      </c>
      <c r="C236" s="124">
        <f t="shared" si="36"/>
        <v>5.5</v>
      </c>
      <c r="D236" s="98">
        <f t="shared" si="37"/>
        <v>5</v>
      </c>
      <c r="F236" s="217" t="s">
        <v>28276</v>
      </c>
      <c r="G236" s="218">
        <f t="shared" si="38"/>
        <v>5</v>
      </c>
    </row>
    <row r="237" spans="1:7" ht="18" customHeight="1">
      <c r="A237" s="39" t="s">
        <v>26602</v>
      </c>
      <c r="B237" s="39">
        <f>[1]Matrix!$B$90</f>
        <v>0</v>
      </c>
      <c r="C237" s="124">
        <f t="shared" si="36"/>
        <v>5.5</v>
      </c>
      <c r="D237" s="98">
        <f t="shared" si="37"/>
        <v>5</v>
      </c>
      <c r="F237" s="217" t="s">
        <v>28275</v>
      </c>
      <c r="G237" s="218">
        <f t="shared" si="38"/>
        <v>5</v>
      </c>
    </row>
    <row r="238" spans="1:7" ht="18" customHeight="1">
      <c r="A238" s="39" t="s">
        <v>26603</v>
      </c>
      <c r="B238" s="39">
        <f>[1]Matrix!$B$8291</f>
        <v>0</v>
      </c>
      <c r="C238" s="124">
        <f t="shared" si="36"/>
        <v>5.5</v>
      </c>
      <c r="D238" s="98">
        <f t="shared" si="37"/>
        <v>5</v>
      </c>
      <c r="F238" s="217" t="s">
        <v>28274</v>
      </c>
      <c r="G238" s="218">
        <f t="shared" si="38"/>
        <v>5</v>
      </c>
    </row>
    <row r="239" spans="1:7" ht="18" customHeight="1">
      <c r="A239" s="39" t="s">
        <v>11905</v>
      </c>
      <c r="B239" s="39">
        <f>[1]Matrix!$B$8373</f>
        <v>0</v>
      </c>
      <c r="C239" s="124">
        <f t="shared" si="36"/>
        <v>5.5</v>
      </c>
      <c r="D239" s="98">
        <f t="shared" si="37"/>
        <v>5</v>
      </c>
      <c r="F239" s="217" t="s">
        <v>28273</v>
      </c>
      <c r="G239" s="218">
        <f t="shared" si="38"/>
        <v>5</v>
      </c>
    </row>
    <row r="240" spans="1:7" ht="18" customHeight="1">
      <c r="A240" s="39" t="s">
        <v>26604</v>
      </c>
      <c r="B240" s="39">
        <f>[1]Matrix!$B$1570</f>
        <v>0</v>
      </c>
      <c r="C240" s="124">
        <f t="shared" si="36"/>
        <v>5.5</v>
      </c>
      <c r="D240" s="98">
        <f t="shared" si="37"/>
        <v>5</v>
      </c>
      <c r="F240" s="217" t="s">
        <v>28272</v>
      </c>
      <c r="G240" s="218">
        <f t="shared" si="38"/>
        <v>5</v>
      </c>
    </row>
    <row r="241" spans="1:7" ht="18" customHeight="1">
      <c r="A241" s="39" t="s">
        <v>26605</v>
      </c>
      <c r="B241" s="39">
        <f>[1]Matrix!$B$8341</f>
        <v>0</v>
      </c>
      <c r="C241" s="124">
        <f t="shared" si="36"/>
        <v>5.5</v>
      </c>
      <c r="D241" s="98">
        <f t="shared" si="37"/>
        <v>5</v>
      </c>
      <c r="F241" s="217" t="s">
        <v>28271</v>
      </c>
      <c r="G241" s="218">
        <f t="shared" si="38"/>
        <v>5</v>
      </c>
    </row>
    <row r="242" spans="1:7" ht="18" customHeight="1">
      <c r="A242" s="39" t="s">
        <v>26463</v>
      </c>
      <c r="B242" s="39">
        <f>[1]Matrix!$B$258</f>
        <v>0</v>
      </c>
      <c r="C242" s="124">
        <f t="shared" si="36"/>
        <v>5.5</v>
      </c>
      <c r="D242" s="98">
        <f t="shared" si="37"/>
        <v>5</v>
      </c>
      <c r="F242" s="217" t="s">
        <v>28270</v>
      </c>
      <c r="G242" s="218">
        <f t="shared" si="38"/>
        <v>5</v>
      </c>
    </row>
    <row r="243" spans="1:7" ht="18" customHeight="1">
      <c r="A243" s="39" t="s">
        <v>26606</v>
      </c>
      <c r="B243" s="39">
        <f>[1]Matrix!$B$4478</f>
        <v>0</v>
      </c>
      <c r="C243" s="124">
        <f t="shared" si="36"/>
        <v>5.5</v>
      </c>
      <c r="D243" s="98">
        <f t="shared" si="37"/>
        <v>5</v>
      </c>
      <c r="F243" s="217" t="s">
        <v>28269</v>
      </c>
      <c r="G243" s="218">
        <f t="shared" si="38"/>
        <v>5</v>
      </c>
    </row>
    <row r="244" spans="1:7" ht="18" customHeight="1">
      <c r="A244" s="39" t="s">
        <v>26607</v>
      </c>
      <c r="B244" s="39">
        <f>[1]Matrix!$B$477</f>
        <v>0</v>
      </c>
      <c r="C244" s="124">
        <f t="shared" si="36"/>
        <v>5.5</v>
      </c>
      <c r="D244" s="98">
        <f t="shared" si="37"/>
        <v>5</v>
      </c>
      <c r="F244" s="217" t="s">
        <v>28268</v>
      </c>
      <c r="G244" s="218">
        <f t="shared" si="38"/>
        <v>5</v>
      </c>
    </row>
    <row r="245" spans="1:7" ht="18" customHeight="1">
      <c r="A245" s="39" t="s">
        <v>26608</v>
      </c>
      <c r="B245" s="39">
        <f>[1]Matrix!$B$4512</f>
        <v>0</v>
      </c>
      <c r="C245" s="124">
        <f t="shared" si="36"/>
        <v>5.5</v>
      </c>
      <c r="D245" s="98">
        <f t="shared" si="37"/>
        <v>5</v>
      </c>
      <c r="F245" s="217" t="s">
        <v>28267</v>
      </c>
      <c r="G245" s="218">
        <f t="shared" si="38"/>
        <v>5</v>
      </c>
    </row>
    <row r="246" spans="1:7" ht="18" customHeight="1">
      <c r="A246" s="39" t="s">
        <v>26609</v>
      </c>
      <c r="B246" s="39">
        <f>[1]Matrix!$B$1524</f>
        <v>0</v>
      </c>
      <c r="C246" s="124">
        <f t="shared" si="36"/>
        <v>5.5</v>
      </c>
      <c r="D246" s="98">
        <f t="shared" si="37"/>
        <v>5</v>
      </c>
      <c r="F246" s="217" t="s">
        <v>28266</v>
      </c>
      <c r="G246" s="218">
        <f t="shared" si="38"/>
        <v>5</v>
      </c>
    </row>
    <row r="247" spans="1:7" ht="18" customHeight="1">
      <c r="A247" s="39" t="s">
        <v>11448</v>
      </c>
      <c r="B247" s="39">
        <f>[1]Matrix!$B$2887</f>
        <v>0</v>
      </c>
      <c r="C247" s="124">
        <f t="shared" si="36"/>
        <v>5.5</v>
      </c>
      <c r="D247" s="98">
        <f t="shared" si="37"/>
        <v>5</v>
      </c>
      <c r="F247" s="217" t="s">
        <v>28265</v>
      </c>
      <c r="G247" s="218">
        <f t="shared" si="38"/>
        <v>5</v>
      </c>
    </row>
    <row r="248" spans="1:7" ht="18" customHeight="1">
      <c r="A248" s="39" t="s">
        <v>26610</v>
      </c>
      <c r="B248" s="39">
        <f>[1]Matrix!$B$1702</f>
        <v>0</v>
      </c>
      <c r="C248" s="124">
        <f t="shared" si="36"/>
        <v>5.5</v>
      </c>
      <c r="D248" s="98">
        <f t="shared" si="37"/>
        <v>5</v>
      </c>
      <c r="F248" s="217" t="s">
        <v>28264</v>
      </c>
      <c r="G248" s="218">
        <f t="shared" si="38"/>
        <v>5</v>
      </c>
    </row>
    <row r="249" spans="1:7" ht="18" customHeight="1">
      <c r="A249" s="39" t="s">
        <v>26611</v>
      </c>
      <c r="B249" s="39">
        <f>[1]Matrix!$B$36</f>
        <v>0</v>
      </c>
      <c r="C249" s="124">
        <f t="shared" si="36"/>
        <v>5.5</v>
      </c>
      <c r="D249" s="98">
        <f t="shared" si="37"/>
        <v>5</v>
      </c>
      <c r="F249" s="217" t="s">
        <v>28263</v>
      </c>
      <c r="G249" s="218">
        <f t="shared" si="38"/>
        <v>5</v>
      </c>
    </row>
    <row r="250" spans="1:7" ht="18" customHeight="1">
      <c r="A250" s="39" t="s">
        <v>23857</v>
      </c>
      <c r="B250" s="39">
        <f>[1]Matrix!$B$9471</f>
        <v>0</v>
      </c>
      <c r="C250" s="124">
        <f t="shared" si="36"/>
        <v>5.5</v>
      </c>
      <c r="D250" s="98">
        <f t="shared" si="37"/>
        <v>5</v>
      </c>
      <c r="F250" s="217" t="s">
        <v>28262</v>
      </c>
      <c r="G250" s="218">
        <f t="shared" si="38"/>
        <v>5</v>
      </c>
    </row>
    <row r="251" spans="1:7" ht="18" customHeight="1">
      <c r="A251" s="39" t="s">
        <v>26612</v>
      </c>
      <c r="B251" s="39">
        <f>[1]Matrix!$B$8305</f>
        <v>0</v>
      </c>
      <c r="C251" s="124">
        <f t="shared" si="36"/>
        <v>5.5</v>
      </c>
      <c r="D251" s="98">
        <f t="shared" si="37"/>
        <v>5</v>
      </c>
      <c r="F251" s="217" t="s">
        <v>28261</v>
      </c>
      <c r="G251" s="218">
        <f t="shared" si="38"/>
        <v>5</v>
      </c>
    </row>
    <row r="252" spans="1:7" ht="18" customHeight="1">
      <c r="A252" s="39" t="s">
        <v>26613</v>
      </c>
      <c r="B252" s="39">
        <f>[1]Matrix!$B$236</f>
        <v>0</v>
      </c>
      <c r="C252" s="124">
        <f t="shared" si="36"/>
        <v>5.5</v>
      </c>
      <c r="D252" s="98">
        <f t="shared" si="37"/>
        <v>5</v>
      </c>
      <c r="F252" s="217" t="s">
        <v>28260</v>
      </c>
      <c r="G252" s="218">
        <f t="shared" si="38"/>
        <v>5</v>
      </c>
    </row>
    <row r="253" spans="1:7" ht="18" customHeight="1">
      <c r="A253" s="39" t="s">
        <v>26614</v>
      </c>
      <c r="B253" s="39">
        <f>[1]Matrix!$B$4463</f>
        <v>0</v>
      </c>
      <c r="C253" s="124">
        <f t="shared" si="36"/>
        <v>5.5</v>
      </c>
      <c r="D253" s="98">
        <f t="shared" si="37"/>
        <v>5</v>
      </c>
      <c r="F253" s="217" t="s">
        <v>28259</v>
      </c>
      <c r="G253" s="218">
        <f t="shared" si="38"/>
        <v>5</v>
      </c>
    </row>
    <row r="254" spans="1:7" ht="18" customHeight="1">
      <c r="A254" s="39" t="s">
        <v>26615</v>
      </c>
      <c r="B254" s="39">
        <f>[1]Matrix!$B$9552</f>
        <v>0</v>
      </c>
      <c r="C254" s="124">
        <f t="shared" si="36"/>
        <v>5.5</v>
      </c>
      <c r="D254" s="98">
        <f t="shared" si="37"/>
        <v>5</v>
      </c>
      <c r="F254" s="217" t="s">
        <v>28258</v>
      </c>
      <c r="G254" s="218">
        <f t="shared" si="38"/>
        <v>5</v>
      </c>
    </row>
    <row r="255" spans="1:7" ht="18" customHeight="1">
      <c r="A255" s="39" t="s">
        <v>26616</v>
      </c>
      <c r="B255" s="39">
        <f>[1]Matrix!$B$6176</f>
        <v>0</v>
      </c>
      <c r="C255" s="124">
        <f t="shared" si="36"/>
        <v>5.5</v>
      </c>
      <c r="D255" s="98">
        <f t="shared" si="37"/>
        <v>5</v>
      </c>
      <c r="F255" s="217" t="s">
        <v>28257</v>
      </c>
      <c r="G255" s="218">
        <f t="shared" si="38"/>
        <v>5</v>
      </c>
    </row>
    <row r="256" spans="1:7" ht="18" customHeight="1">
      <c r="A256" s="39" t="s">
        <v>26617</v>
      </c>
      <c r="B256" s="39">
        <f>[1]Matrix!$B$146</f>
        <v>0</v>
      </c>
      <c r="C256" s="124">
        <f t="shared" si="36"/>
        <v>5.5</v>
      </c>
      <c r="D256" s="98">
        <f t="shared" si="37"/>
        <v>5</v>
      </c>
      <c r="F256" s="217" t="s">
        <v>28256</v>
      </c>
      <c r="G256" s="218">
        <f t="shared" si="38"/>
        <v>5</v>
      </c>
    </row>
    <row r="257" spans="1:7" ht="18" customHeight="1">
      <c r="A257" s="39" t="s">
        <v>26618</v>
      </c>
      <c r="B257" s="39">
        <f>[1]Matrix!$B$4611</f>
        <v>0</v>
      </c>
      <c r="C257" s="124">
        <f t="shared" si="36"/>
        <v>5.5</v>
      </c>
      <c r="D257" s="98">
        <f t="shared" si="37"/>
        <v>5</v>
      </c>
      <c r="F257" s="217" t="s">
        <v>28255</v>
      </c>
      <c r="G257" s="218">
        <f t="shared" si="38"/>
        <v>5</v>
      </c>
    </row>
    <row r="258" spans="1:7" ht="18" customHeight="1">
      <c r="A258" s="39" t="s">
        <v>11919</v>
      </c>
      <c r="B258" s="39">
        <f>[1]Matrix!$B$4731</f>
        <v>0</v>
      </c>
      <c r="C258" s="124">
        <f t="shared" si="36"/>
        <v>5.5</v>
      </c>
      <c r="D258" s="98">
        <f t="shared" si="37"/>
        <v>5</v>
      </c>
      <c r="F258" s="217" t="s">
        <v>28254</v>
      </c>
      <c r="G258" s="218">
        <f t="shared" si="38"/>
        <v>5</v>
      </c>
    </row>
    <row r="259" spans="1:7" ht="18" customHeight="1">
      <c r="A259" s="39" t="s">
        <v>11896</v>
      </c>
      <c r="B259" s="39">
        <f>[1]Matrix!$B$229</f>
        <v>0</v>
      </c>
      <c r="C259" s="124">
        <f t="shared" si="36"/>
        <v>5.5</v>
      </c>
      <c r="D259" s="98">
        <f t="shared" si="37"/>
        <v>5</v>
      </c>
      <c r="F259" s="217" t="s">
        <v>28253</v>
      </c>
      <c r="G259" s="218">
        <f t="shared" si="38"/>
        <v>5</v>
      </c>
    </row>
    <row r="260" spans="1:7" ht="18" customHeight="1">
      <c r="A260" s="39" t="s">
        <v>11773</v>
      </c>
      <c r="B260" s="39">
        <f>[1]Matrix!$B$4471</f>
        <v>0</v>
      </c>
      <c r="C260" s="124">
        <f t="shared" si="36"/>
        <v>5.5</v>
      </c>
      <c r="D260" s="98">
        <f t="shared" si="37"/>
        <v>5</v>
      </c>
      <c r="F260" s="217" t="s">
        <v>28252</v>
      </c>
      <c r="G260" s="218">
        <f t="shared" si="38"/>
        <v>5</v>
      </c>
    </row>
    <row r="261" spans="1:7" ht="18" customHeight="1">
      <c r="A261" s="39" t="s">
        <v>26619</v>
      </c>
      <c r="B261" s="39"/>
      <c r="C261" s="124"/>
      <c r="D261" s="98"/>
    </row>
    <row r="262" spans="1:7" ht="18" customHeight="1">
      <c r="A262" s="39" t="s">
        <v>26620</v>
      </c>
      <c r="B262" s="39">
        <f>[1]Matrix!$B$909</f>
        <v>0</v>
      </c>
      <c r="C262" s="124">
        <f t="shared" ref="C262:C293" si="39">ROUNDUP(ABS(75-B262)/(Base_Value)*allergy_factor,1)</f>
        <v>5.5</v>
      </c>
      <c r="D262" s="98">
        <f t="shared" ref="D262:D293" si="40">IF(C262&gt;Max_Value,Max_Value,IF(C262&lt;0,0,C262))</f>
        <v>5</v>
      </c>
      <c r="F262" s="217" t="s">
        <v>28251</v>
      </c>
      <c r="G262" s="218">
        <f t="shared" ref="G262:G293" si="41">D262</f>
        <v>5</v>
      </c>
    </row>
    <row r="263" spans="1:7" ht="18" customHeight="1">
      <c r="A263" s="39" t="s">
        <v>26621</v>
      </c>
      <c r="B263" s="39">
        <f>[1]Matrix!$B$5430</f>
        <v>0</v>
      </c>
      <c r="C263" s="124">
        <f t="shared" si="39"/>
        <v>5.5</v>
      </c>
      <c r="D263" s="98">
        <f t="shared" si="40"/>
        <v>5</v>
      </c>
      <c r="F263" s="217" t="s">
        <v>28250</v>
      </c>
      <c r="G263" s="218">
        <f t="shared" si="41"/>
        <v>5</v>
      </c>
    </row>
    <row r="264" spans="1:7" ht="18" customHeight="1">
      <c r="A264" s="39" t="s">
        <v>26622</v>
      </c>
      <c r="B264" s="39">
        <f>[1]Matrix!$B$1175</f>
        <v>0</v>
      </c>
      <c r="C264" s="124">
        <f t="shared" si="39"/>
        <v>5.5</v>
      </c>
      <c r="D264" s="98">
        <f t="shared" si="40"/>
        <v>5</v>
      </c>
      <c r="F264" s="217" t="s">
        <v>28249</v>
      </c>
      <c r="G264" s="218">
        <f t="shared" si="41"/>
        <v>5</v>
      </c>
    </row>
    <row r="265" spans="1:7" ht="18" customHeight="1">
      <c r="A265" s="39" t="s">
        <v>26623</v>
      </c>
      <c r="B265" s="39">
        <f>[1]Matrix!$B$5437</f>
        <v>0</v>
      </c>
      <c r="C265" s="124">
        <f t="shared" si="39"/>
        <v>5.5</v>
      </c>
      <c r="D265" s="98">
        <f t="shared" si="40"/>
        <v>5</v>
      </c>
      <c r="F265" s="217" t="s">
        <v>28248</v>
      </c>
      <c r="G265" s="218">
        <f t="shared" si="41"/>
        <v>5</v>
      </c>
    </row>
    <row r="266" spans="1:7" ht="18" customHeight="1">
      <c r="A266" s="39" t="s">
        <v>26624</v>
      </c>
      <c r="B266" s="39">
        <f>[1]Matrix!$B$5435</f>
        <v>0</v>
      </c>
      <c r="C266" s="124">
        <f t="shared" si="39"/>
        <v>5.5</v>
      </c>
      <c r="D266" s="98">
        <f t="shared" si="40"/>
        <v>5</v>
      </c>
      <c r="F266" s="217" t="s">
        <v>28247</v>
      </c>
      <c r="G266" s="218">
        <f t="shared" si="41"/>
        <v>5</v>
      </c>
    </row>
    <row r="267" spans="1:7" ht="18" customHeight="1">
      <c r="A267" s="39" t="s">
        <v>26625</v>
      </c>
      <c r="B267" s="39">
        <f>[1]Matrix!$B$385</f>
        <v>0</v>
      </c>
      <c r="C267" s="124">
        <f t="shared" si="39"/>
        <v>5.5</v>
      </c>
      <c r="D267" s="98">
        <f t="shared" si="40"/>
        <v>5</v>
      </c>
      <c r="F267" s="217" t="s">
        <v>28246</v>
      </c>
      <c r="G267" s="218">
        <f t="shared" si="41"/>
        <v>5</v>
      </c>
    </row>
    <row r="268" spans="1:7" ht="18" customHeight="1">
      <c r="A268" s="39" t="s">
        <v>26626</v>
      </c>
      <c r="B268" s="39">
        <f>[1]Matrix!$B$572</f>
        <v>0</v>
      </c>
      <c r="C268" s="124">
        <f t="shared" si="39"/>
        <v>5.5</v>
      </c>
      <c r="D268" s="98">
        <f t="shared" si="40"/>
        <v>5</v>
      </c>
      <c r="F268" s="217" t="s">
        <v>28245</v>
      </c>
      <c r="G268" s="218">
        <f t="shared" si="41"/>
        <v>5</v>
      </c>
    </row>
    <row r="269" spans="1:7" ht="18" customHeight="1">
      <c r="A269" s="39" t="s">
        <v>26627</v>
      </c>
      <c r="B269" s="39">
        <f>[1]Matrix!$B$1166</f>
        <v>0</v>
      </c>
      <c r="C269" s="124">
        <f t="shared" si="39"/>
        <v>5.5</v>
      </c>
      <c r="D269" s="98">
        <f t="shared" si="40"/>
        <v>5</v>
      </c>
      <c r="F269" s="217" t="s">
        <v>28244</v>
      </c>
      <c r="G269" s="218">
        <f t="shared" si="41"/>
        <v>5</v>
      </c>
    </row>
    <row r="270" spans="1:7" ht="18" customHeight="1">
      <c r="A270" s="39" t="s">
        <v>26628</v>
      </c>
      <c r="B270" s="39">
        <f>[1]Matrix!$B$5447</f>
        <v>0</v>
      </c>
      <c r="C270" s="124">
        <f t="shared" si="39"/>
        <v>5.5</v>
      </c>
      <c r="D270" s="98">
        <f t="shared" si="40"/>
        <v>5</v>
      </c>
      <c r="F270" s="217" t="s">
        <v>28243</v>
      </c>
      <c r="G270" s="218">
        <f t="shared" si="41"/>
        <v>5</v>
      </c>
    </row>
    <row r="271" spans="1:7" ht="18" customHeight="1">
      <c r="A271" s="39" t="s">
        <v>26629</v>
      </c>
      <c r="B271" s="39">
        <f>[1]Matrix!$B$6840</f>
        <v>0</v>
      </c>
      <c r="C271" s="124">
        <f t="shared" si="39"/>
        <v>5.5</v>
      </c>
      <c r="D271" s="98">
        <f t="shared" si="40"/>
        <v>5</v>
      </c>
      <c r="F271" s="217" t="s">
        <v>28242</v>
      </c>
      <c r="G271" s="218">
        <f t="shared" si="41"/>
        <v>5</v>
      </c>
    </row>
    <row r="272" spans="1:7" ht="18" customHeight="1">
      <c r="A272" s="39" t="s">
        <v>26630</v>
      </c>
      <c r="B272" s="39">
        <f>[1]Matrix!$B$1117</f>
        <v>0</v>
      </c>
      <c r="C272" s="124">
        <f t="shared" si="39"/>
        <v>5.5</v>
      </c>
      <c r="D272" s="98">
        <f t="shared" si="40"/>
        <v>5</v>
      </c>
      <c r="F272" s="217" t="s">
        <v>28241</v>
      </c>
      <c r="G272" s="218">
        <f t="shared" si="41"/>
        <v>5</v>
      </c>
    </row>
    <row r="273" spans="1:7" ht="18" customHeight="1">
      <c r="A273" s="39" t="s">
        <v>26631</v>
      </c>
      <c r="B273" s="39">
        <f>[1]Matrix!$B$510</f>
        <v>0</v>
      </c>
      <c r="C273" s="124">
        <f t="shared" si="39"/>
        <v>5.5</v>
      </c>
      <c r="D273" s="98">
        <f t="shared" si="40"/>
        <v>5</v>
      </c>
      <c r="F273" s="217" t="s">
        <v>28240</v>
      </c>
      <c r="G273" s="218">
        <f t="shared" si="41"/>
        <v>5</v>
      </c>
    </row>
    <row r="274" spans="1:7" ht="18" customHeight="1">
      <c r="A274" s="39" t="s">
        <v>26632</v>
      </c>
      <c r="B274" s="39">
        <f>[1]Matrix!$B$457</f>
        <v>0</v>
      </c>
      <c r="C274" s="124">
        <f t="shared" si="39"/>
        <v>5.5</v>
      </c>
      <c r="D274" s="98">
        <f t="shared" si="40"/>
        <v>5</v>
      </c>
      <c r="F274" s="217" t="s">
        <v>28239</v>
      </c>
      <c r="G274" s="218">
        <f t="shared" si="41"/>
        <v>5</v>
      </c>
    </row>
    <row r="275" spans="1:7" ht="18" customHeight="1">
      <c r="A275" s="39" t="s">
        <v>26633</v>
      </c>
      <c r="B275" s="39">
        <f>[1]Matrix!$B$488</f>
        <v>0</v>
      </c>
      <c r="C275" s="124">
        <f t="shared" si="39"/>
        <v>5.5</v>
      </c>
      <c r="D275" s="98">
        <f t="shared" si="40"/>
        <v>5</v>
      </c>
      <c r="F275" s="217" t="s">
        <v>28238</v>
      </c>
      <c r="G275" s="218">
        <f t="shared" si="41"/>
        <v>5</v>
      </c>
    </row>
    <row r="276" spans="1:7" ht="18" customHeight="1">
      <c r="A276" s="39" t="s">
        <v>26634</v>
      </c>
      <c r="B276" s="39">
        <f>[1]Matrix!$B$5439</f>
        <v>0</v>
      </c>
      <c r="C276" s="124">
        <f t="shared" si="39"/>
        <v>5.5</v>
      </c>
      <c r="D276" s="98">
        <f t="shared" si="40"/>
        <v>5</v>
      </c>
      <c r="F276" s="217" t="s">
        <v>28220</v>
      </c>
      <c r="G276" s="218">
        <f t="shared" si="41"/>
        <v>5</v>
      </c>
    </row>
    <row r="277" spans="1:7" ht="18" customHeight="1">
      <c r="A277" s="39" t="s">
        <v>26635</v>
      </c>
      <c r="B277" s="39">
        <f>[1]Matrix!$B$452</f>
        <v>0</v>
      </c>
      <c r="C277" s="124">
        <f t="shared" si="39"/>
        <v>5.5</v>
      </c>
      <c r="D277" s="98">
        <f t="shared" si="40"/>
        <v>5</v>
      </c>
      <c r="F277" s="217" t="s">
        <v>28237</v>
      </c>
      <c r="G277" s="218">
        <f t="shared" si="41"/>
        <v>5</v>
      </c>
    </row>
    <row r="278" spans="1:7" ht="18" customHeight="1">
      <c r="A278" s="39" t="s">
        <v>26636</v>
      </c>
      <c r="B278" s="39">
        <f>[1]Matrix!$B$1191</f>
        <v>0</v>
      </c>
      <c r="C278" s="124">
        <f t="shared" si="39"/>
        <v>5.5</v>
      </c>
      <c r="D278" s="98">
        <f t="shared" si="40"/>
        <v>5</v>
      </c>
      <c r="F278" s="217" t="s">
        <v>28236</v>
      </c>
      <c r="G278" s="218">
        <f t="shared" si="41"/>
        <v>5</v>
      </c>
    </row>
    <row r="279" spans="1:7" ht="18" customHeight="1">
      <c r="A279" s="39" t="s">
        <v>26637</v>
      </c>
      <c r="B279" s="39">
        <f>[1]Matrix!$B$2671</f>
        <v>0</v>
      </c>
      <c r="C279" s="124">
        <f t="shared" si="39"/>
        <v>5.5</v>
      </c>
      <c r="D279" s="98">
        <f t="shared" si="40"/>
        <v>5</v>
      </c>
      <c r="F279" s="217" t="s">
        <v>28235</v>
      </c>
      <c r="G279" s="218">
        <f t="shared" si="41"/>
        <v>5</v>
      </c>
    </row>
    <row r="280" spans="1:7" ht="18" customHeight="1">
      <c r="A280" s="39" t="s">
        <v>26638</v>
      </c>
      <c r="B280" s="39">
        <f>[1]Matrix!$B$5431</f>
        <v>0</v>
      </c>
      <c r="C280" s="124">
        <f t="shared" si="39"/>
        <v>5.5</v>
      </c>
      <c r="D280" s="98">
        <f t="shared" si="40"/>
        <v>5</v>
      </c>
      <c r="F280" s="217" t="s">
        <v>28234</v>
      </c>
      <c r="G280" s="218">
        <f t="shared" si="41"/>
        <v>5</v>
      </c>
    </row>
    <row r="281" spans="1:7" ht="18" customHeight="1">
      <c r="A281" s="39" t="s">
        <v>26639</v>
      </c>
      <c r="B281" s="39">
        <f>[1]Matrix!$B$2672</f>
        <v>0</v>
      </c>
      <c r="C281" s="124">
        <f t="shared" si="39"/>
        <v>5.5</v>
      </c>
      <c r="D281" s="98">
        <f t="shared" si="40"/>
        <v>5</v>
      </c>
      <c r="F281" s="217" t="s">
        <v>28233</v>
      </c>
      <c r="G281" s="218">
        <f t="shared" si="41"/>
        <v>5</v>
      </c>
    </row>
    <row r="282" spans="1:7" ht="18" customHeight="1">
      <c r="A282" s="39" t="s">
        <v>26640</v>
      </c>
      <c r="B282" s="39">
        <f>[1]Matrix!$B$1470</f>
        <v>0</v>
      </c>
      <c r="C282" s="124">
        <f t="shared" si="39"/>
        <v>5.5</v>
      </c>
      <c r="D282" s="98">
        <f t="shared" si="40"/>
        <v>5</v>
      </c>
      <c r="F282" s="217" t="s">
        <v>28232</v>
      </c>
      <c r="G282" s="218">
        <f t="shared" si="41"/>
        <v>5</v>
      </c>
    </row>
    <row r="283" spans="1:7" ht="18" customHeight="1">
      <c r="A283" s="39" t="s">
        <v>26641</v>
      </c>
      <c r="B283" s="39">
        <f>[1]Matrix!$B$1302</f>
        <v>0</v>
      </c>
      <c r="C283" s="124">
        <f t="shared" si="39"/>
        <v>5.5</v>
      </c>
      <c r="D283" s="98">
        <f t="shared" si="40"/>
        <v>5</v>
      </c>
      <c r="F283" s="217" t="s">
        <v>28231</v>
      </c>
      <c r="G283" s="218">
        <f t="shared" si="41"/>
        <v>5</v>
      </c>
    </row>
    <row r="284" spans="1:7" ht="18" customHeight="1">
      <c r="A284" s="39" t="s">
        <v>26642</v>
      </c>
      <c r="B284" s="39">
        <f>[1]Matrix!$B$454</f>
        <v>0</v>
      </c>
      <c r="C284" s="124">
        <f t="shared" si="39"/>
        <v>5.5</v>
      </c>
      <c r="D284" s="98">
        <f t="shared" si="40"/>
        <v>5</v>
      </c>
      <c r="F284" s="217" t="s">
        <v>28230</v>
      </c>
      <c r="G284" s="218">
        <f t="shared" si="41"/>
        <v>5</v>
      </c>
    </row>
    <row r="285" spans="1:7" ht="18" customHeight="1">
      <c r="A285" s="39" t="s">
        <v>26643</v>
      </c>
      <c r="B285" s="39">
        <f>[1]Matrix!$B$7759</f>
        <v>0</v>
      </c>
      <c r="C285" s="124">
        <f t="shared" si="39"/>
        <v>5.5</v>
      </c>
      <c r="D285" s="98">
        <f t="shared" si="40"/>
        <v>5</v>
      </c>
      <c r="F285" s="217" t="s">
        <v>28229</v>
      </c>
      <c r="G285" s="218">
        <f t="shared" si="41"/>
        <v>5</v>
      </c>
    </row>
    <row r="286" spans="1:7" ht="18" customHeight="1">
      <c r="A286" s="39" t="s">
        <v>26644</v>
      </c>
      <c r="B286" s="39">
        <f>[1]Matrix!$B$451</f>
        <v>0</v>
      </c>
      <c r="C286" s="124">
        <f t="shared" si="39"/>
        <v>5.5</v>
      </c>
      <c r="D286" s="98">
        <f t="shared" si="40"/>
        <v>5</v>
      </c>
      <c r="F286" s="217" t="s">
        <v>28228</v>
      </c>
      <c r="G286" s="218">
        <f t="shared" si="41"/>
        <v>5</v>
      </c>
    </row>
    <row r="287" spans="1:7" ht="18" customHeight="1">
      <c r="A287" s="39" t="s">
        <v>26645</v>
      </c>
      <c r="B287" s="39">
        <f>[1]Matrix!$B$1212</f>
        <v>0</v>
      </c>
      <c r="C287" s="124">
        <f t="shared" si="39"/>
        <v>5.5</v>
      </c>
      <c r="D287" s="98">
        <f t="shared" si="40"/>
        <v>5</v>
      </c>
      <c r="F287" s="217" t="s">
        <v>28227</v>
      </c>
      <c r="G287" s="218">
        <f t="shared" si="41"/>
        <v>5</v>
      </c>
    </row>
    <row r="288" spans="1:7" ht="18" customHeight="1">
      <c r="A288" s="39" t="s">
        <v>26646</v>
      </c>
      <c r="B288" s="39">
        <f>[1]Matrix!$B$480</f>
        <v>0</v>
      </c>
      <c r="C288" s="124">
        <f t="shared" si="39"/>
        <v>5.5</v>
      </c>
      <c r="D288" s="98">
        <f t="shared" si="40"/>
        <v>5</v>
      </c>
      <c r="F288" s="217" t="s">
        <v>28226</v>
      </c>
      <c r="G288" s="218">
        <f t="shared" si="41"/>
        <v>5</v>
      </c>
    </row>
    <row r="289" spans="1:7" ht="18" customHeight="1">
      <c r="A289" s="39" t="s">
        <v>26647</v>
      </c>
      <c r="B289" s="39">
        <f>[1]Matrix!$B$489</f>
        <v>0</v>
      </c>
      <c r="C289" s="124">
        <f t="shared" si="39"/>
        <v>5.5</v>
      </c>
      <c r="D289" s="98">
        <f t="shared" si="40"/>
        <v>5</v>
      </c>
      <c r="F289" s="217" t="s">
        <v>28225</v>
      </c>
      <c r="G289" s="218">
        <f t="shared" si="41"/>
        <v>5</v>
      </c>
    </row>
    <row r="290" spans="1:7" ht="18" customHeight="1">
      <c r="A290" s="39" t="s">
        <v>26648</v>
      </c>
      <c r="B290" s="39">
        <f>[1]Matrix!$B$1215</f>
        <v>0</v>
      </c>
      <c r="C290" s="124">
        <f t="shared" si="39"/>
        <v>5.5</v>
      </c>
      <c r="D290" s="98">
        <f t="shared" si="40"/>
        <v>5</v>
      </c>
      <c r="F290" s="217" t="s">
        <v>28224</v>
      </c>
      <c r="G290" s="218">
        <f t="shared" si="41"/>
        <v>5</v>
      </c>
    </row>
    <row r="291" spans="1:7" ht="18" customHeight="1">
      <c r="A291" s="39" t="s">
        <v>26649</v>
      </c>
      <c r="B291" s="39">
        <f>[1]Matrix!$B$1460</f>
        <v>0</v>
      </c>
      <c r="C291" s="124">
        <f t="shared" si="39"/>
        <v>5.5</v>
      </c>
      <c r="D291" s="98">
        <f t="shared" si="40"/>
        <v>5</v>
      </c>
      <c r="F291" s="217" t="s">
        <v>28223</v>
      </c>
      <c r="G291" s="218">
        <f t="shared" si="41"/>
        <v>5</v>
      </c>
    </row>
    <row r="292" spans="1:7" ht="18" customHeight="1">
      <c r="A292" s="39" t="s">
        <v>26650</v>
      </c>
      <c r="B292" s="39">
        <f>[1]Matrix!$B$5436</f>
        <v>0</v>
      </c>
      <c r="C292" s="124">
        <f t="shared" si="39"/>
        <v>5.5</v>
      </c>
      <c r="D292" s="98">
        <f t="shared" si="40"/>
        <v>5</v>
      </c>
      <c r="F292" s="217" t="s">
        <v>28222</v>
      </c>
      <c r="G292" s="218">
        <f t="shared" si="41"/>
        <v>5</v>
      </c>
    </row>
    <row r="293" spans="1:7" ht="18" customHeight="1">
      <c r="A293" s="39" t="s">
        <v>26651</v>
      </c>
      <c r="B293" s="39">
        <f>[1]Matrix!$B$5408</f>
        <v>0</v>
      </c>
      <c r="C293" s="124">
        <f t="shared" si="39"/>
        <v>5.5</v>
      </c>
      <c r="D293" s="98">
        <f t="shared" si="40"/>
        <v>5</v>
      </c>
      <c r="F293" s="217" t="s">
        <v>28221</v>
      </c>
      <c r="G293" s="218">
        <f t="shared" si="41"/>
        <v>5</v>
      </c>
    </row>
    <row r="294" spans="1:7" ht="18" customHeight="1">
      <c r="A294" s="39" t="s">
        <v>26634</v>
      </c>
      <c r="B294" s="39">
        <f>[1]Matrix!$B$5439</f>
        <v>0</v>
      </c>
      <c r="C294" s="124">
        <f t="shared" ref="C294:C317" si="42">ROUNDUP(ABS(75-B294)/(Base_Value)*allergy_factor,1)</f>
        <v>5.5</v>
      </c>
      <c r="D294" s="98">
        <f t="shared" ref="D294:D317" si="43">IF(C294&gt;Max_Value,Max_Value,IF(C294&lt;0,0,C294))</f>
        <v>5</v>
      </c>
      <c r="F294" s="217" t="s">
        <v>28220</v>
      </c>
      <c r="G294" s="218">
        <f t="shared" ref="G294:G317" si="44">D294</f>
        <v>5</v>
      </c>
    </row>
    <row r="295" spans="1:7" ht="18" customHeight="1">
      <c r="A295" s="39" t="s">
        <v>26652</v>
      </c>
      <c r="B295" s="39">
        <f>[1]Matrix!$B$535</f>
        <v>0</v>
      </c>
      <c r="C295" s="124">
        <f t="shared" si="42"/>
        <v>5.5</v>
      </c>
      <c r="D295" s="98">
        <f t="shared" si="43"/>
        <v>5</v>
      </c>
      <c r="F295" s="217" t="s">
        <v>28219</v>
      </c>
      <c r="G295" s="218">
        <f t="shared" si="44"/>
        <v>5</v>
      </c>
    </row>
    <row r="296" spans="1:7" ht="18" customHeight="1">
      <c r="A296" s="39" t="s">
        <v>26653</v>
      </c>
      <c r="B296" s="39">
        <f>[1]Matrix!$B$1351</f>
        <v>0</v>
      </c>
      <c r="C296" s="124">
        <f t="shared" si="42"/>
        <v>5.5</v>
      </c>
      <c r="D296" s="98">
        <f t="shared" si="43"/>
        <v>5</v>
      </c>
      <c r="F296" s="217" t="s">
        <v>28218</v>
      </c>
      <c r="G296" s="218">
        <f t="shared" si="44"/>
        <v>5</v>
      </c>
    </row>
    <row r="297" spans="1:7" ht="18" customHeight="1">
      <c r="A297" s="39" t="s">
        <v>26654</v>
      </c>
      <c r="B297" s="39">
        <f>[1]Matrix!$B$1352</f>
        <v>0</v>
      </c>
      <c r="C297" s="124">
        <f t="shared" si="42"/>
        <v>5.5</v>
      </c>
      <c r="D297" s="98">
        <f t="shared" si="43"/>
        <v>5</v>
      </c>
      <c r="F297" s="217" t="s">
        <v>28217</v>
      </c>
      <c r="G297" s="218">
        <f t="shared" si="44"/>
        <v>5</v>
      </c>
    </row>
    <row r="298" spans="1:7" ht="18" customHeight="1">
      <c r="A298" s="39" t="s">
        <v>26655</v>
      </c>
      <c r="B298" s="39">
        <f>[1]Matrix!$B$1350</f>
        <v>0</v>
      </c>
      <c r="C298" s="124">
        <f t="shared" si="42"/>
        <v>5.5</v>
      </c>
      <c r="D298" s="98">
        <f t="shared" si="43"/>
        <v>5</v>
      </c>
      <c r="F298" s="217" t="s">
        <v>28216</v>
      </c>
      <c r="G298" s="218">
        <f t="shared" si="44"/>
        <v>5</v>
      </c>
    </row>
    <row r="299" spans="1:7" ht="18" customHeight="1">
      <c r="A299" s="39" t="s">
        <v>26656</v>
      </c>
      <c r="B299" s="39">
        <f>[1]Matrix!$B$5445</f>
        <v>0</v>
      </c>
      <c r="C299" s="124">
        <f t="shared" si="42"/>
        <v>5.5</v>
      </c>
      <c r="D299" s="98">
        <f t="shared" si="43"/>
        <v>5</v>
      </c>
      <c r="F299" s="217" t="s">
        <v>28215</v>
      </c>
      <c r="G299" s="218">
        <f t="shared" si="44"/>
        <v>5</v>
      </c>
    </row>
    <row r="300" spans="1:7" ht="18" customHeight="1">
      <c r="A300" s="39" t="s">
        <v>26657</v>
      </c>
      <c r="B300" s="39">
        <f>[1]Matrix!$B$6844</f>
        <v>0</v>
      </c>
      <c r="C300" s="124">
        <f t="shared" si="42"/>
        <v>5.5</v>
      </c>
      <c r="D300" s="98">
        <f t="shared" si="43"/>
        <v>5</v>
      </c>
      <c r="F300" s="217" t="s">
        <v>28214</v>
      </c>
      <c r="G300" s="218">
        <f t="shared" si="44"/>
        <v>5</v>
      </c>
    </row>
    <row r="301" spans="1:7" ht="18" customHeight="1">
      <c r="A301" s="39" t="s">
        <v>26658</v>
      </c>
      <c r="B301" s="39">
        <f>[1]Matrix!$B$2740</f>
        <v>0</v>
      </c>
      <c r="C301" s="124">
        <f t="shared" si="42"/>
        <v>5.5</v>
      </c>
      <c r="D301" s="98">
        <f t="shared" si="43"/>
        <v>5</v>
      </c>
      <c r="F301" s="217" t="s">
        <v>28213</v>
      </c>
      <c r="G301" s="218">
        <f t="shared" si="44"/>
        <v>5</v>
      </c>
    </row>
    <row r="302" spans="1:7" ht="18" customHeight="1">
      <c r="A302" s="39" t="s">
        <v>26659</v>
      </c>
      <c r="B302" s="39">
        <f>[1]Matrix!$B$481</f>
        <v>0</v>
      </c>
      <c r="C302" s="124">
        <f t="shared" si="42"/>
        <v>5.5</v>
      </c>
      <c r="D302" s="98">
        <f t="shared" si="43"/>
        <v>5</v>
      </c>
      <c r="F302" s="217" t="s">
        <v>28212</v>
      </c>
      <c r="G302" s="218">
        <f t="shared" si="44"/>
        <v>5</v>
      </c>
    </row>
    <row r="303" spans="1:7" ht="18" customHeight="1">
      <c r="A303" s="39" t="s">
        <v>26660</v>
      </c>
      <c r="B303" s="39">
        <f>[1]Matrix!$B$508</f>
        <v>0</v>
      </c>
      <c r="C303" s="124">
        <f t="shared" si="42"/>
        <v>5.5</v>
      </c>
      <c r="D303" s="98">
        <f t="shared" si="43"/>
        <v>5</v>
      </c>
      <c r="F303" s="217" t="s">
        <v>28211</v>
      </c>
      <c r="G303" s="218">
        <f t="shared" si="44"/>
        <v>5</v>
      </c>
    </row>
    <row r="304" spans="1:7" ht="18" customHeight="1">
      <c r="A304" s="39" t="s">
        <v>26558</v>
      </c>
      <c r="B304" s="39">
        <f>[1]Matrix!$B$1101</f>
        <v>0</v>
      </c>
      <c r="C304" s="124">
        <f t="shared" si="42"/>
        <v>5.5</v>
      </c>
      <c r="D304" s="98">
        <f t="shared" si="43"/>
        <v>5</v>
      </c>
      <c r="F304" s="217" t="s">
        <v>28210</v>
      </c>
      <c r="G304" s="218">
        <f t="shared" si="44"/>
        <v>5</v>
      </c>
    </row>
    <row r="305" spans="1:7" ht="18" customHeight="1">
      <c r="A305" s="39" t="s">
        <v>26661</v>
      </c>
      <c r="B305" s="39">
        <f>[1]Matrix!$B$1401</f>
        <v>0</v>
      </c>
      <c r="C305" s="124">
        <f t="shared" si="42"/>
        <v>5.5</v>
      </c>
      <c r="D305" s="98">
        <f t="shared" si="43"/>
        <v>5</v>
      </c>
      <c r="F305" s="217" t="s">
        <v>28209</v>
      </c>
      <c r="G305" s="218">
        <f t="shared" si="44"/>
        <v>5</v>
      </c>
    </row>
    <row r="306" spans="1:7" ht="18" customHeight="1">
      <c r="A306" s="39" t="s">
        <v>26662</v>
      </c>
      <c r="B306" s="39">
        <f>[1]Matrix!$B$587</f>
        <v>0</v>
      </c>
      <c r="C306" s="124">
        <f t="shared" si="42"/>
        <v>5.5</v>
      </c>
      <c r="D306" s="98">
        <f t="shared" si="43"/>
        <v>5</v>
      </c>
      <c r="F306" s="217" t="s">
        <v>28208</v>
      </c>
      <c r="G306" s="218">
        <f t="shared" si="44"/>
        <v>5</v>
      </c>
    </row>
    <row r="307" spans="1:7" ht="18" customHeight="1">
      <c r="A307" s="39" t="s">
        <v>26663</v>
      </c>
      <c r="B307" s="39">
        <f>[1]Matrix!$B$1262</f>
        <v>0</v>
      </c>
      <c r="C307" s="124">
        <f t="shared" si="42"/>
        <v>5.5</v>
      </c>
      <c r="D307" s="98">
        <f t="shared" si="43"/>
        <v>5</v>
      </c>
      <c r="F307" s="217" t="s">
        <v>28207</v>
      </c>
      <c r="G307" s="218">
        <f t="shared" si="44"/>
        <v>5</v>
      </c>
    </row>
    <row r="308" spans="1:7" ht="18" customHeight="1">
      <c r="A308" s="39" t="s">
        <v>26664</v>
      </c>
      <c r="B308" s="39">
        <f>[1]Matrix!$B$1461</f>
        <v>0</v>
      </c>
      <c r="C308" s="124">
        <f t="shared" si="42"/>
        <v>5.5</v>
      </c>
      <c r="D308" s="98">
        <f t="shared" si="43"/>
        <v>5</v>
      </c>
      <c r="F308" s="217" t="s">
        <v>28206</v>
      </c>
      <c r="G308" s="218">
        <f t="shared" si="44"/>
        <v>5</v>
      </c>
    </row>
    <row r="309" spans="1:7" ht="18" customHeight="1">
      <c r="A309" s="39" t="s">
        <v>26665</v>
      </c>
      <c r="B309" s="39">
        <f>[1]Matrix!$B$2742</f>
        <v>0</v>
      </c>
      <c r="C309" s="124">
        <f t="shared" si="42"/>
        <v>5.5</v>
      </c>
      <c r="D309" s="98">
        <f t="shared" si="43"/>
        <v>5</v>
      </c>
      <c r="F309" s="217" t="s">
        <v>28203</v>
      </c>
      <c r="G309" s="218">
        <f t="shared" si="44"/>
        <v>5</v>
      </c>
    </row>
    <row r="310" spans="1:7" ht="18" customHeight="1">
      <c r="A310" s="39" t="s">
        <v>26666</v>
      </c>
      <c r="B310" s="39">
        <f>[1]Matrix!$B$583</f>
        <v>0</v>
      </c>
      <c r="C310" s="124">
        <f t="shared" si="42"/>
        <v>5.5</v>
      </c>
      <c r="D310" s="98">
        <f t="shared" si="43"/>
        <v>5</v>
      </c>
      <c r="F310" s="217" t="s">
        <v>28205</v>
      </c>
      <c r="G310" s="218">
        <f t="shared" si="44"/>
        <v>5</v>
      </c>
    </row>
    <row r="311" spans="1:7" ht="18" customHeight="1">
      <c r="A311" s="39" t="s">
        <v>26667</v>
      </c>
      <c r="B311" s="39">
        <f>[1]Matrix!$B$567</f>
        <v>0</v>
      </c>
      <c r="C311" s="124">
        <f t="shared" si="42"/>
        <v>5.5</v>
      </c>
      <c r="D311" s="98">
        <f t="shared" si="43"/>
        <v>5</v>
      </c>
      <c r="F311" s="217" t="s">
        <v>28204</v>
      </c>
      <c r="G311" s="218">
        <f t="shared" si="44"/>
        <v>5</v>
      </c>
    </row>
    <row r="312" spans="1:7" ht="18" customHeight="1">
      <c r="A312" s="39" t="s">
        <v>26665</v>
      </c>
      <c r="B312" s="39">
        <f>[1]Matrix!$B$2742</f>
        <v>0</v>
      </c>
      <c r="C312" s="124">
        <f t="shared" si="42"/>
        <v>5.5</v>
      </c>
      <c r="D312" s="98">
        <f t="shared" si="43"/>
        <v>5</v>
      </c>
      <c r="F312" s="217" t="s">
        <v>28203</v>
      </c>
      <c r="G312" s="218">
        <f t="shared" si="44"/>
        <v>5</v>
      </c>
    </row>
    <row r="313" spans="1:7" ht="18" customHeight="1">
      <c r="A313" s="39" t="s">
        <v>26668</v>
      </c>
      <c r="B313" s="39">
        <f>[1]Matrix!$B$5429</f>
        <v>0</v>
      </c>
      <c r="C313" s="124">
        <f t="shared" si="42"/>
        <v>5.5</v>
      </c>
      <c r="D313" s="98">
        <f t="shared" si="43"/>
        <v>5</v>
      </c>
      <c r="F313" s="217" t="s">
        <v>28202</v>
      </c>
      <c r="G313" s="218">
        <f t="shared" si="44"/>
        <v>5</v>
      </c>
    </row>
    <row r="314" spans="1:7" ht="18" customHeight="1">
      <c r="A314" s="39" t="s">
        <v>26669</v>
      </c>
      <c r="B314" s="39">
        <f>[1]Matrix!$B$435</f>
        <v>0</v>
      </c>
      <c r="C314" s="124">
        <f t="shared" si="42"/>
        <v>5.5</v>
      </c>
      <c r="D314" s="98">
        <f t="shared" si="43"/>
        <v>5</v>
      </c>
      <c r="F314" s="217" t="s">
        <v>28201</v>
      </c>
      <c r="G314" s="218">
        <f t="shared" si="44"/>
        <v>5</v>
      </c>
    </row>
    <row r="315" spans="1:7" ht="18" customHeight="1">
      <c r="A315" s="39" t="s">
        <v>26670</v>
      </c>
      <c r="B315" s="39">
        <f>[1]Matrix!$B$6375</f>
        <v>0</v>
      </c>
      <c r="C315" s="124">
        <f t="shared" si="42"/>
        <v>5.5</v>
      </c>
      <c r="D315" s="98">
        <f t="shared" si="43"/>
        <v>5</v>
      </c>
      <c r="F315" s="217" t="s">
        <v>28200</v>
      </c>
      <c r="G315" s="218">
        <f t="shared" si="44"/>
        <v>5</v>
      </c>
    </row>
    <row r="316" spans="1:7" ht="18" customHeight="1">
      <c r="A316" s="39" t="s">
        <v>26671</v>
      </c>
      <c r="B316" s="39">
        <f>[1]Matrix!$B$487</f>
        <v>0</v>
      </c>
      <c r="C316" s="124">
        <f t="shared" si="42"/>
        <v>5.5</v>
      </c>
      <c r="D316" s="98">
        <f t="shared" si="43"/>
        <v>5</v>
      </c>
      <c r="F316" s="217" t="s">
        <v>28199</v>
      </c>
      <c r="G316" s="218">
        <f t="shared" si="44"/>
        <v>5</v>
      </c>
    </row>
    <row r="317" spans="1:7" ht="18" customHeight="1">
      <c r="A317" s="39" t="s">
        <v>26672</v>
      </c>
      <c r="B317" s="39">
        <f>[1]Matrix!$B$3265</f>
        <v>0</v>
      </c>
      <c r="C317" s="124">
        <f t="shared" si="42"/>
        <v>5.5</v>
      </c>
      <c r="D317" s="98">
        <f t="shared" si="43"/>
        <v>5</v>
      </c>
      <c r="F317" s="217" t="s">
        <v>28198</v>
      </c>
      <c r="G317" s="218">
        <f t="shared" si="44"/>
        <v>5</v>
      </c>
    </row>
    <row r="318" spans="1:7" ht="18" customHeight="1">
      <c r="A318" s="39" t="s">
        <v>26673</v>
      </c>
      <c r="B318" s="39"/>
      <c r="C318" s="124"/>
      <c r="D318" s="98"/>
    </row>
    <row r="319" spans="1:7" ht="18" customHeight="1">
      <c r="A319" s="39" t="s">
        <v>26674</v>
      </c>
      <c r="B319" s="39"/>
      <c r="C319" s="124"/>
      <c r="D319" s="98"/>
    </row>
    <row r="320" spans="1:7" ht="18" customHeight="1">
      <c r="A320" s="39" t="s">
        <v>26675</v>
      </c>
      <c r="B320" s="39">
        <f>[1]Matrix!$B$1355</f>
        <v>0</v>
      </c>
      <c r="C320" s="124">
        <f t="shared" ref="C320:C351" si="45">ROUNDUP(ABS(75-B320)/(Base_Value)*allergy_factor,1)</f>
        <v>5.5</v>
      </c>
      <c r="D320" s="98">
        <f t="shared" ref="D320:D351" si="46">IF(C320&gt;Max_Value,Max_Value,IF(C320&lt;0,0,C320))</f>
        <v>5</v>
      </c>
      <c r="F320" s="217" t="s">
        <v>28197</v>
      </c>
      <c r="G320" s="218">
        <f t="shared" ref="G320:G351" si="47">D320</f>
        <v>5</v>
      </c>
    </row>
    <row r="321" spans="1:7" ht="18" customHeight="1">
      <c r="A321" s="39" t="s">
        <v>26676</v>
      </c>
      <c r="B321" s="39">
        <f>[1]Matrix!$B$8411</f>
        <v>0</v>
      </c>
      <c r="C321" s="124">
        <f t="shared" si="45"/>
        <v>5.5</v>
      </c>
      <c r="D321" s="98">
        <f t="shared" si="46"/>
        <v>5</v>
      </c>
      <c r="F321" s="217" t="s">
        <v>28196</v>
      </c>
      <c r="G321" s="218">
        <f t="shared" si="47"/>
        <v>5</v>
      </c>
    </row>
    <row r="322" spans="1:7" ht="18" customHeight="1">
      <c r="A322" s="39" t="s">
        <v>26677</v>
      </c>
      <c r="B322" s="39">
        <f>[1]Matrix!$B$879</f>
        <v>0</v>
      </c>
      <c r="C322" s="124">
        <f t="shared" si="45"/>
        <v>5.5</v>
      </c>
      <c r="D322" s="98">
        <f t="shared" si="46"/>
        <v>5</v>
      </c>
      <c r="F322" s="217" t="s">
        <v>28195</v>
      </c>
      <c r="G322" s="218">
        <f t="shared" si="47"/>
        <v>5</v>
      </c>
    </row>
    <row r="323" spans="1:7" ht="18" customHeight="1">
      <c r="A323" s="39" t="s">
        <v>26678</v>
      </c>
      <c r="B323" s="39">
        <f>[1]Matrix!$B$831</f>
        <v>0</v>
      </c>
      <c r="C323" s="124">
        <f t="shared" si="45"/>
        <v>5.5</v>
      </c>
      <c r="D323" s="98">
        <f t="shared" si="46"/>
        <v>5</v>
      </c>
      <c r="F323" s="217" t="s">
        <v>28194</v>
      </c>
      <c r="G323" s="218">
        <f t="shared" si="47"/>
        <v>5</v>
      </c>
    </row>
    <row r="324" spans="1:7" ht="18" customHeight="1">
      <c r="A324" s="39" t="s">
        <v>26679</v>
      </c>
      <c r="B324" s="39">
        <f>[1]Matrix!$B$8432</f>
        <v>0</v>
      </c>
      <c r="C324" s="124">
        <f t="shared" si="45"/>
        <v>5.5</v>
      </c>
      <c r="D324" s="98">
        <f t="shared" si="46"/>
        <v>5</v>
      </c>
      <c r="F324" s="217" t="s">
        <v>28193</v>
      </c>
      <c r="G324" s="218">
        <f t="shared" si="47"/>
        <v>5</v>
      </c>
    </row>
    <row r="325" spans="1:7" ht="18" customHeight="1">
      <c r="A325" s="39" t="s">
        <v>26680</v>
      </c>
      <c r="B325" s="39">
        <f>[1]Matrix!$B$1659</f>
        <v>0</v>
      </c>
      <c r="C325" s="124">
        <f t="shared" si="45"/>
        <v>5.5</v>
      </c>
      <c r="D325" s="98">
        <f t="shared" si="46"/>
        <v>5</v>
      </c>
      <c r="F325" s="217" t="s">
        <v>28192</v>
      </c>
      <c r="G325" s="218">
        <f t="shared" si="47"/>
        <v>5</v>
      </c>
    </row>
    <row r="326" spans="1:7" ht="18" customHeight="1">
      <c r="A326" s="39" t="s">
        <v>26681</v>
      </c>
      <c r="B326" s="39">
        <f>[1]Matrix!$B$8436</f>
        <v>0</v>
      </c>
      <c r="C326" s="124">
        <f t="shared" si="45"/>
        <v>5.5</v>
      </c>
      <c r="D326" s="98">
        <f t="shared" si="46"/>
        <v>5</v>
      </c>
      <c r="F326" s="217" t="s">
        <v>28191</v>
      </c>
      <c r="G326" s="218">
        <f t="shared" si="47"/>
        <v>5</v>
      </c>
    </row>
    <row r="327" spans="1:7" ht="18" customHeight="1">
      <c r="A327" s="39" t="s">
        <v>26682</v>
      </c>
      <c r="B327" s="39">
        <f>[1]Matrix!$B$267</f>
        <v>0</v>
      </c>
      <c r="C327" s="124">
        <f t="shared" si="45"/>
        <v>5.5</v>
      </c>
      <c r="D327" s="98">
        <f t="shared" si="46"/>
        <v>5</v>
      </c>
      <c r="F327" s="217" t="s">
        <v>28190</v>
      </c>
      <c r="G327" s="218">
        <f t="shared" si="47"/>
        <v>5</v>
      </c>
    </row>
    <row r="328" spans="1:7" ht="18" customHeight="1">
      <c r="A328" s="39" t="s">
        <v>26683</v>
      </c>
      <c r="B328" s="39">
        <f>[1]Matrix!$B$7428</f>
        <v>0</v>
      </c>
      <c r="C328" s="124">
        <f t="shared" si="45"/>
        <v>5.5</v>
      </c>
      <c r="D328" s="98">
        <f t="shared" si="46"/>
        <v>5</v>
      </c>
      <c r="F328" s="217" t="s">
        <v>28189</v>
      </c>
      <c r="G328" s="218">
        <f t="shared" si="47"/>
        <v>5</v>
      </c>
    </row>
    <row r="329" spans="1:7" ht="18" customHeight="1">
      <c r="A329" s="39" t="s">
        <v>26684</v>
      </c>
      <c r="B329" s="39">
        <f>[1]Matrix!$B$1523</f>
        <v>0</v>
      </c>
      <c r="C329" s="124">
        <f t="shared" si="45"/>
        <v>5.5</v>
      </c>
      <c r="D329" s="98">
        <f t="shared" si="46"/>
        <v>5</v>
      </c>
      <c r="F329" s="217" t="s">
        <v>28188</v>
      </c>
      <c r="G329" s="218">
        <f t="shared" si="47"/>
        <v>5</v>
      </c>
    </row>
    <row r="330" spans="1:7" ht="18" customHeight="1">
      <c r="A330" s="39" t="s">
        <v>26685</v>
      </c>
      <c r="B330" s="39">
        <f>[1]Matrix!$B$8441</f>
        <v>0</v>
      </c>
      <c r="C330" s="124">
        <f t="shared" si="45"/>
        <v>5.5</v>
      </c>
      <c r="D330" s="98">
        <f t="shared" si="46"/>
        <v>5</v>
      </c>
      <c r="F330" s="217" t="s">
        <v>28187</v>
      </c>
      <c r="G330" s="218">
        <f t="shared" si="47"/>
        <v>5</v>
      </c>
    </row>
    <row r="331" spans="1:7" ht="18" customHeight="1">
      <c r="A331" s="39" t="s">
        <v>26686</v>
      </c>
      <c r="B331" s="39">
        <f>[1]Matrix!$B$8413</f>
        <v>0</v>
      </c>
      <c r="C331" s="124">
        <f t="shared" si="45"/>
        <v>5.5</v>
      </c>
      <c r="D331" s="98">
        <f t="shared" si="46"/>
        <v>5</v>
      </c>
      <c r="F331" s="217" t="s">
        <v>28186</v>
      </c>
      <c r="G331" s="218">
        <f t="shared" si="47"/>
        <v>5</v>
      </c>
    </row>
    <row r="332" spans="1:7" ht="18" customHeight="1">
      <c r="A332" s="39" t="s">
        <v>26687</v>
      </c>
      <c r="B332" s="39">
        <f>[1]Matrix!$B$1548</f>
        <v>0</v>
      </c>
      <c r="C332" s="124">
        <f t="shared" si="45"/>
        <v>5.5</v>
      </c>
      <c r="D332" s="98">
        <f t="shared" si="46"/>
        <v>5</v>
      </c>
      <c r="F332" s="217" t="s">
        <v>28185</v>
      </c>
      <c r="G332" s="218">
        <f t="shared" si="47"/>
        <v>5</v>
      </c>
    </row>
    <row r="333" spans="1:7" ht="18" customHeight="1">
      <c r="A333" s="39" t="s">
        <v>26688</v>
      </c>
      <c r="B333" s="39">
        <f>[1]Matrix!$B$1660</f>
        <v>0</v>
      </c>
      <c r="C333" s="124">
        <f t="shared" si="45"/>
        <v>5.5</v>
      </c>
      <c r="D333" s="98">
        <f t="shared" si="46"/>
        <v>5</v>
      </c>
      <c r="F333" s="217" t="s">
        <v>28184</v>
      </c>
      <c r="G333" s="218">
        <f t="shared" si="47"/>
        <v>5</v>
      </c>
    </row>
    <row r="334" spans="1:7" ht="18" customHeight="1">
      <c r="A334" s="39" t="s">
        <v>26689</v>
      </c>
      <c r="B334" s="39">
        <f>[1]Matrix!$B$8296</f>
        <v>0</v>
      </c>
      <c r="C334" s="124">
        <f t="shared" si="45"/>
        <v>5.5</v>
      </c>
      <c r="D334" s="98">
        <f t="shared" si="46"/>
        <v>5</v>
      </c>
      <c r="F334" s="217" t="s">
        <v>28183</v>
      </c>
      <c r="G334" s="218">
        <f t="shared" si="47"/>
        <v>5</v>
      </c>
    </row>
    <row r="335" spans="1:7" ht="18" customHeight="1">
      <c r="A335" s="39" t="s">
        <v>26690</v>
      </c>
      <c r="B335" s="39">
        <f>[1]Matrix!$B$8424</f>
        <v>0</v>
      </c>
      <c r="C335" s="124">
        <f t="shared" si="45"/>
        <v>5.5</v>
      </c>
      <c r="D335" s="98">
        <f t="shared" si="46"/>
        <v>5</v>
      </c>
      <c r="F335" s="217" t="s">
        <v>28161</v>
      </c>
      <c r="G335" s="218">
        <f t="shared" si="47"/>
        <v>5</v>
      </c>
    </row>
    <row r="336" spans="1:7" ht="18" customHeight="1">
      <c r="A336" s="39" t="s">
        <v>26691</v>
      </c>
      <c r="B336" s="39">
        <f>[1]Matrix!$B$8410</f>
        <v>0</v>
      </c>
      <c r="C336" s="124">
        <f t="shared" si="45"/>
        <v>5.5</v>
      </c>
      <c r="D336" s="98">
        <f t="shared" si="46"/>
        <v>5</v>
      </c>
      <c r="F336" s="217" t="s">
        <v>28182</v>
      </c>
      <c r="G336" s="218">
        <f t="shared" si="47"/>
        <v>5</v>
      </c>
    </row>
    <row r="337" spans="1:7" ht="18" customHeight="1">
      <c r="A337" s="39" t="s">
        <v>26692</v>
      </c>
      <c r="B337" s="39">
        <f>[1]Matrix!$B$8423</f>
        <v>0</v>
      </c>
      <c r="C337" s="124">
        <f t="shared" si="45"/>
        <v>5.5</v>
      </c>
      <c r="D337" s="98">
        <f t="shared" si="46"/>
        <v>5</v>
      </c>
      <c r="F337" s="217" t="s">
        <v>28181</v>
      </c>
      <c r="G337" s="218">
        <f t="shared" si="47"/>
        <v>5</v>
      </c>
    </row>
    <row r="338" spans="1:7" ht="18" customHeight="1">
      <c r="A338" s="39" t="s">
        <v>26693</v>
      </c>
      <c r="B338" s="39">
        <f>[1]Matrix!$B$839</f>
        <v>0</v>
      </c>
      <c r="C338" s="124">
        <f t="shared" si="45"/>
        <v>5.5</v>
      </c>
      <c r="D338" s="98">
        <f t="shared" si="46"/>
        <v>5</v>
      </c>
      <c r="F338" s="217" t="s">
        <v>28180</v>
      </c>
      <c r="G338" s="218">
        <f t="shared" si="47"/>
        <v>5</v>
      </c>
    </row>
    <row r="339" spans="1:7" ht="18" customHeight="1">
      <c r="A339" s="39" t="s">
        <v>26694</v>
      </c>
      <c r="B339" s="39">
        <f>[1]Matrix!$B$8420</f>
        <v>0</v>
      </c>
      <c r="C339" s="124">
        <f t="shared" si="45"/>
        <v>5.5</v>
      </c>
      <c r="D339" s="98">
        <f t="shared" si="46"/>
        <v>5</v>
      </c>
      <c r="F339" s="217" t="s">
        <v>28179</v>
      </c>
      <c r="G339" s="218">
        <f t="shared" si="47"/>
        <v>5</v>
      </c>
    </row>
    <row r="340" spans="1:7" ht="18" customHeight="1">
      <c r="A340" s="39" t="s">
        <v>26695</v>
      </c>
      <c r="B340" s="39">
        <f>[1]Matrix!$B$8431</f>
        <v>0</v>
      </c>
      <c r="C340" s="124">
        <f t="shared" si="45"/>
        <v>5.5</v>
      </c>
      <c r="D340" s="98">
        <f t="shared" si="46"/>
        <v>5</v>
      </c>
      <c r="F340" s="217" t="s">
        <v>28178</v>
      </c>
      <c r="G340" s="218">
        <f t="shared" si="47"/>
        <v>5</v>
      </c>
    </row>
    <row r="341" spans="1:7" ht="18" customHeight="1">
      <c r="A341" s="39" t="s">
        <v>26696</v>
      </c>
      <c r="B341" s="39">
        <f>[1]Matrix!$B$8437</f>
        <v>0</v>
      </c>
      <c r="C341" s="124">
        <f t="shared" si="45"/>
        <v>5.5</v>
      </c>
      <c r="D341" s="98">
        <f t="shared" si="46"/>
        <v>5</v>
      </c>
      <c r="F341" s="217" t="s">
        <v>28177</v>
      </c>
      <c r="G341" s="218">
        <f t="shared" si="47"/>
        <v>5</v>
      </c>
    </row>
    <row r="342" spans="1:7" ht="18" customHeight="1">
      <c r="A342" s="39" t="s">
        <v>26697</v>
      </c>
      <c r="B342" s="39">
        <f>[1]Matrix!$B$9395</f>
        <v>0</v>
      </c>
      <c r="C342" s="124">
        <f t="shared" si="45"/>
        <v>5.5</v>
      </c>
      <c r="D342" s="98">
        <f t="shared" si="46"/>
        <v>5</v>
      </c>
      <c r="F342" s="217" t="s">
        <v>28176</v>
      </c>
      <c r="G342" s="218">
        <f t="shared" si="47"/>
        <v>5</v>
      </c>
    </row>
    <row r="343" spans="1:7" ht="18" customHeight="1">
      <c r="A343" s="39" t="s">
        <v>26698</v>
      </c>
      <c r="B343" s="39">
        <f>[1]Matrix!$B$8433</f>
        <v>0</v>
      </c>
      <c r="C343" s="124">
        <f t="shared" si="45"/>
        <v>5.5</v>
      </c>
      <c r="D343" s="98">
        <f t="shared" si="46"/>
        <v>5</v>
      </c>
      <c r="F343" s="217" t="s">
        <v>28175</v>
      </c>
      <c r="G343" s="218">
        <f t="shared" si="47"/>
        <v>5</v>
      </c>
    </row>
    <row r="344" spans="1:7" ht="18" customHeight="1">
      <c r="A344" s="39" t="s">
        <v>26699</v>
      </c>
      <c r="B344" s="39">
        <f>[1]Matrix!$B$8427</f>
        <v>0</v>
      </c>
      <c r="C344" s="124">
        <f t="shared" si="45"/>
        <v>5.5</v>
      </c>
      <c r="D344" s="98">
        <f t="shared" si="46"/>
        <v>5</v>
      </c>
      <c r="F344" s="217" t="s">
        <v>28174</v>
      </c>
      <c r="G344" s="218">
        <f t="shared" si="47"/>
        <v>5</v>
      </c>
    </row>
    <row r="345" spans="1:7" ht="18" customHeight="1">
      <c r="A345" s="39" t="s">
        <v>26700</v>
      </c>
      <c r="B345" s="39">
        <f>[1]Matrix!$B$8412</f>
        <v>0</v>
      </c>
      <c r="C345" s="124">
        <f t="shared" si="45"/>
        <v>5.5</v>
      </c>
      <c r="D345" s="98">
        <f t="shared" si="46"/>
        <v>5</v>
      </c>
      <c r="F345" s="217" t="s">
        <v>28173</v>
      </c>
      <c r="G345" s="218">
        <f t="shared" si="47"/>
        <v>5</v>
      </c>
    </row>
    <row r="346" spans="1:7" ht="18" customHeight="1">
      <c r="A346" s="39" t="s">
        <v>26701</v>
      </c>
      <c r="B346" s="39">
        <f>[1]Matrix!$B$1657</f>
        <v>0</v>
      </c>
      <c r="C346" s="124">
        <f t="shared" si="45"/>
        <v>5.5</v>
      </c>
      <c r="D346" s="98">
        <f t="shared" si="46"/>
        <v>5</v>
      </c>
      <c r="F346" s="217" t="s">
        <v>28172</v>
      </c>
      <c r="G346" s="218">
        <f t="shared" si="47"/>
        <v>5</v>
      </c>
    </row>
    <row r="347" spans="1:7" ht="18" customHeight="1">
      <c r="A347" s="39" t="s">
        <v>26702</v>
      </c>
      <c r="B347" s="39">
        <f>[1]Matrix!$B$8429</f>
        <v>0</v>
      </c>
      <c r="C347" s="124">
        <f t="shared" si="45"/>
        <v>5.5</v>
      </c>
      <c r="D347" s="98">
        <f t="shared" si="46"/>
        <v>5</v>
      </c>
      <c r="F347" s="217" t="s">
        <v>28171</v>
      </c>
      <c r="G347" s="218">
        <f t="shared" si="47"/>
        <v>5</v>
      </c>
    </row>
    <row r="348" spans="1:7" ht="18" customHeight="1">
      <c r="A348" s="39" t="s">
        <v>26703</v>
      </c>
      <c r="B348" s="39">
        <f>[1]Matrix!$B$8419</f>
        <v>0</v>
      </c>
      <c r="C348" s="124">
        <f t="shared" si="45"/>
        <v>5.5</v>
      </c>
      <c r="D348" s="98">
        <f t="shared" si="46"/>
        <v>5</v>
      </c>
      <c r="F348" s="217" t="s">
        <v>28170</v>
      </c>
      <c r="G348" s="218">
        <f t="shared" si="47"/>
        <v>5</v>
      </c>
    </row>
    <row r="349" spans="1:7" ht="18" customHeight="1">
      <c r="A349" s="39" t="s">
        <v>26704</v>
      </c>
      <c r="B349" s="39">
        <f>[1]Matrix!$B$848</f>
        <v>0</v>
      </c>
      <c r="C349" s="124">
        <f t="shared" si="45"/>
        <v>5.5</v>
      </c>
      <c r="D349" s="98">
        <f t="shared" si="46"/>
        <v>5</v>
      </c>
      <c r="F349" s="217" t="s">
        <v>28169</v>
      </c>
      <c r="G349" s="218">
        <f t="shared" si="47"/>
        <v>5</v>
      </c>
    </row>
    <row r="350" spans="1:7" ht="18" customHeight="1">
      <c r="A350" s="39" t="s">
        <v>26705</v>
      </c>
      <c r="B350" s="39">
        <f>[1]Matrix!$B$4473</f>
        <v>0</v>
      </c>
      <c r="C350" s="124">
        <f t="shared" si="45"/>
        <v>5.5</v>
      </c>
      <c r="D350" s="98">
        <f t="shared" si="46"/>
        <v>5</v>
      </c>
      <c r="F350" s="217" t="s">
        <v>28168</v>
      </c>
      <c r="G350" s="218">
        <f t="shared" si="47"/>
        <v>5</v>
      </c>
    </row>
    <row r="351" spans="1:7" ht="18" customHeight="1">
      <c r="A351" s="39" t="s">
        <v>26706</v>
      </c>
      <c r="B351" s="39">
        <f>[1]Matrix!$B$850</f>
        <v>0</v>
      </c>
      <c r="C351" s="124">
        <f t="shared" si="45"/>
        <v>5.5</v>
      </c>
      <c r="D351" s="98">
        <f t="shared" si="46"/>
        <v>5</v>
      </c>
      <c r="F351" s="217" t="s">
        <v>28167</v>
      </c>
      <c r="G351" s="218">
        <f t="shared" si="47"/>
        <v>5</v>
      </c>
    </row>
    <row r="352" spans="1:7" ht="18" customHeight="1">
      <c r="A352" s="39" t="s">
        <v>26707</v>
      </c>
      <c r="B352" s="39">
        <f>[1]Matrix!$B$8421</f>
        <v>0</v>
      </c>
      <c r="C352" s="124">
        <f t="shared" ref="C352:C377" si="48">ROUNDUP(ABS(75-B352)/(Base_Value)*allergy_factor,1)</f>
        <v>5.5</v>
      </c>
      <c r="D352" s="98">
        <f t="shared" ref="D352:D377" si="49">IF(C352&gt;Max_Value,Max_Value,IF(C352&lt;0,0,C352))</f>
        <v>5</v>
      </c>
      <c r="F352" s="217" t="s">
        <v>28166</v>
      </c>
      <c r="G352" s="218">
        <f t="shared" ref="G352:G377" si="50">D352</f>
        <v>5</v>
      </c>
    </row>
    <row r="353" spans="1:7" ht="18" customHeight="1">
      <c r="A353" s="39" t="s">
        <v>26708</v>
      </c>
      <c r="B353" s="39">
        <f>[1]Matrix!$B$8422</f>
        <v>0</v>
      </c>
      <c r="C353" s="124">
        <f t="shared" si="48"/>
        <v>5.5</v>
      </c>
      <c r="D353" s="98">
        <f t="shared" si="49"/>
        <v>5</v>
      </c>
      <c r="F353" s="217" t="s">
        <v>28165</v>
      </c>
      <c r="G353" s="218">
        <f t="shared" si="50"/>
        <v>5</v>
      </c>
    </row>
    <row r="354" spans="1:7" ht="18" customHeight="1">
      <c r="A354" s="39" t="s">
        <v>26709</v>
      </c>
      <c r="B354" s="39">
        <f>[1]Matrix!$B$1521</f>
        <v>0</v>
      </c>
      <c r="C354" s="124">
        <f t="shared" si="48"/>
        <v>5.5</v>
      </c>
      <c r="D354" s="98">
        <f t="shared" si="49"/>
        <v>5</v>
      </c>
      <c r="F354" s="217" t="s">
        <v>28164</v>
      </c>
      <c r="G354" s="218">
        <f t="shared" si="50"/>
        <v>5</v>
      </c>
    </row>
    <row r="355" spans="1:7" ht="18" customHeight="1">
      <c r="A355" s="39" t="s">
        <v>26710</v>
      </c>
      <c r="B355" s="39">
        <f>[1]Matrix!$B$8411</f>
        <v>0</v>
      </c>
      <c r="C355" s="124">
        <f t="shared" si="48"/>
        <v>5.5</v>
      </c>
      <c r="D355" s="98">
        <f t="shared" si="49"/>
        <v>5</v>
      </c>
      <c r="F355" s="217" t="s">
        <v>28163</v>
      </c>
      <c r="G355" s="218">
        <f t="shared" si="50"/>
        <v>5</v>
      </c>
    </row>
    <row r="356" spans="1:7" ht="18" customHeight="1">
      <c r="A356" s="39" t="s">
        <v>26711</v>
      </c>
      <c r="B356" s="39">
        <f>[1]Matrix!$B$8425</f>
        <v>0</v>
      </c>
      <c r="C356" s="124">
        <f t="shared" si="48"/>
        <v>5.5</v>
      </c>
      <c r="D356" s="98">
        <f t="shared" si="49"/>
        <v>5</v>
      </c>
      <c r="F356" s="217" t="s">
        <v>28162</v>
      </c>
      <c r="G356" s="218">
        <f t="shared" si="50"/>
        <v>5</v>
      </c>
    </row>
    <row r="357" spans="1:7" ht="18" customHeight="1">
      <c r="A357" s="39" t="s">
        <v>26690</v>
      </c>
      <c r="B357" s="39">
        <f>[1]Matrix!$B$8424</f>
        <v>0</v>
      </c>
      <c r="C357" s="124">
        <f t="shared" si="48"/>
        <v>5.5</v>
      </c>
      <c r="D357" s="98">
        <f t="shared" si="49"/>
        <v>5</v>
      </c>
      <c r="F357" s="217" t="s">
        <v>28161</v>
      </c>
      <c r="G357" s="218">
        <f t="shared" si="50"/>
        <v>5</v>
      </c>
    </row>
    <row r="358" spans="1:7" ht="18" customHeight="1">
      <c r="A358" s="39" t="s">
        <v>26712</v>
      </c>
      <c r="B358" s="39">
        <f>[1]Matrix!$B$842</f>
        <v>0</v>
      </c>
      <c r="C358" s="124">
        <f t="shared" si="48"/>
        <v>5.5</v>
      </c>
      <c r="D358" s="98">
        <f t="shared" si="49"/>
        <v>5</v>
      </c>
      <c r="F358" s="217" t="s">
        <v>28160</v>
      </c>
      <c r="G358" s="218">
        <f t="shared" si="50"/>
        <v>5</v>
      </c>
    </row>
    <row r="359" spans="1:7" ht="18" customHeight="1">
      <c r="A359" s="39" t="s">
        <v>26713</v>
      </c>
      <c r="B359" s="39">
        <f>[1]Matrix!$B$1676</f>
        <v>0</v>
      </c>
      <c r="C359" s="124">
        <f t="shared" si="48"/>
        <v>5.5</v>
      </c>
      <c r="D359" s="98">
        <f t="shared" si="49"/>
        <v>5</v>
      </c>
      <c r="F359" s="217" t="s">
        <v>28159</v>
      </c>
      <c r="G359" s="218">
        <f t="shared" si="50"/>
        <v>5</v>
      </c>
    </row>
    <row r="360" spans="1:7" ht="18" customHeight="1">
      <c r="A360" s="39" t="s">
        <v>26714</v>
      </c>
      <c r="B360" s="39">
        <f>[1]Matrix!$B$8434</f>
        <v>0</v>
      </c>
      <c r="C360" s="124">
        <f t="shared" si="48"/>
        <v>5.5</v>
      </c>
      <c r="D360" s="98">
        <f t="shared" si="49"/>
        <v>5</v>
      </c>
      <c r="F360" s="217" t="s">
        <v>28158</v>
      </c>
      <c r="G360" s="218">
        <f t="shared" si="50"/>
        <v>5</v>
      </c>
    </row>
    <row r="361" spans="1:7" ht="18" customHeight="1">
      <c r="A361" s="39" t="s">
        <v>26715</v>
      </c>
      <c r="B361" s="39">
        <f>[1]Matrix!$B$8415</f>
        <v>0</v>
      </c>
      <c r="C361" s="124">
        <f t="shared" si="48"/>
        <v>5.5</v>
      </c>
      <c r="D361" s="98">
        <f t="shared" si="49"/>
        <v>5</v>
      </c>
      <c r="F361" s="217" t="s">
        <v>28157</v>
      </c>
      <c r="G361" s="218">
        <f t="shared" si="50"/>
        <v>5</v>
      </c>
    </row>
    <row r="362" spans="1:7" ht="18" customHeight="1">
      <c r="A362" s="39" t="s">
        <v>26716</v>
      </c>
      <c r="B362" s="39">
        <f>[1]Matrix!$B$8423</f>
        <v>0</v>
      </c>
      <c r="C362" s="124">
        <f t="shared" si="48"/>
        <v>5.5</v>
      </c>
      <c r="D362" s="98">
        <f t="shared" si="49"/>
        <v>5</v>
      </c>
      <c r="F362" s="217" t="s">
        <v>28156</v>
      </c>
      <c r="G362" s="218">
        <f t="shared" si="50"/>
        <v>5</v>
      </c>
    </row>
    <row r="363" spans="1:7" ht="18" customHeight="1">
      <c r="A363" s="39" t="s">
        <v>26717</v>
      </c>
      <c r="B363" s="39">
        <f>[1]Matrix!$B$1628</f>
        <v>0</v>
      </c>
      <c r="C363" s="124">
        <f t="shared" si="48"/>
        <v>5.5</v>
      </c>
      <c r="D363" s="98">
        <f t="shared" si="49"/>
        <v>5</v>
      </c>
      <c r="F363" s="217" t="s">
        <v>28155</v>
      </c>
      <c r="G363" s="218">
        <f t="shared" si="50"/>
        <v>5</v>
      </c>
    </row>
    <row r="364" spans="1:7" ht="18" customHeight="1">
      <c r="A364" s="39" t="s">
        <v>26718</v>
      </c>
      <c r="B364" s="39">
        <f>[1]Matrix!$B$8439</f>
        <v>0</v>
      </c>
      <c r="C364" s="124">
        <f t="shared" si="48"/>
        <v>5.5</v>
      </c>
      <c r="D364" s="98">
        <f t="shared" si="49"/>
        <v>5</v>
      </c>
      <c r="F364" s="217" t="s">
        <v>28154</v>
      </c>
      <c r="G364" s="218">
        <f t="shared" si="50"/>
        <v>5</v>
      </c>
    </row>
    <row r="365" spans="1:7" ht="18" customHeight="1">
      <c r="A365" s="39" t="s">
        <v>26719</v>
      </c>
      <c r="B365" s="39">
        <f>[1]Matrix!$B$1658</f>
        <v>0</v>
      </c>
      <c r="C365" s="124">
        <f t="shared" si="48"/>
        <v>5.5</v>
      </c>
      <c r="D365" s="98">
        <f t="shared" si="49"/>
        <v>5</v>
      </c>
      <c r="F365" s="217" t="s">
        <v>28153</v>
      </c>
      <c r="G365" s="218">
        <f t="shared" si="50"/>
        <v>5</v>
      </c>
    </row>
    <row r="366" spans="1:7" ht="18" customHeight="1">
      <c r="A366" s="39" t="s">
        <v>26720</v>
      </c>
      <c r="B366" s="39">
        <f>[1]Matrix!$B$853</f>
        <v>0</v>
      </c>
      <c r="C366" s="124">
        <f t="shared" si="48"/>
        <v>5.5</v>
      </c>
      <c r="D366" s="98">
        <f t="shared" si="49"/>
        <v>5</v>
      </c>
      <c r="F366" s="217" t="s">
        <v>28152</v>
      </c>
      <c r="G366" s="218">
        <f t="shared" si="50"/>
        <v>5</v>
      </c>
    </row>
    <row r="367" spans="1:7" ht="18" customHeight="1">
      <c r="A367" s="39" t="s">
        <v>26721</v>
      </c>
      <c r="B367" s="39">
        <f>[1]Matrix!$B$300</f>
        <v>0</v>
      </c>
      <c r="C367" s="124">
        <f t="shared" si="48"/>
        <v>5.5</v>
      </c>
      <c r="D367" s="98">
        <f t="shared" si="49"/>
        <v>5</v>
      </c>
      <c r="F367" s="217" t="s">
        <v>28151</v>
      </c>
      <c r="G367" s="218">
        <f t="shared" si="50"/>
        <v>5</v>
      </c>
    </row>
    <row r="368" spans="1:7" ht="18" customHeight="1">
      <c r="A368" s="39" t="s">
        <v>26722</v>
      </c>
      <c r="B368" s="39">
        <f>[1]Matrix!$B$8438</f>
        <v>0</v>
      </c>
      <c r="C368" s="124">
        <f t="shared" si="48"/>
        <v>5.5</v>
      </c>
      <c r="D368" s="98">
        <f t="shared" si="49"/>
        <v>5</v>
      </c>
      <c r="F368" s="217" t="s">
        <v>28150</v>
      </c>
      <c r="G368" s="218">
        <f t="shared" si="50"/>
        <v>5</v>
      </c>
    </row>
    <row r="369" spans="1:7" ht="18" customHeight="1">
      <c r="A369" s="39" t="s">
        <v>26723</v>
      </c>
      <c r="B369" s="39">
        <f>[1]Matrix!$B$8428</f>
        <v>0</v>
      </c>
      <c r="C369" s="124">
        <f t="shared" si="48"/>
        <v>5.5</v>
      </c>
      <c r="D369" s="98">
        <f t="shared" si="49"/>
        <v>5</v>
      </c>
      <c r="F369" s="217" t="s">
        <v>28149</v>
      </c>
      <c r="G369" s="218">
        <f t="shared" si="50"/>
        <v>5</v>
      </c>
    </row>
    <row r="370" spans="1:7" ht="18" customHeight="1">
      <c r="A370" s="39" t="s">
        <v>26724</v>
      </c>
      <c r="B370" s="39">
        <f>[1]Matrix!$B$9494</f>
        <v>0</v>
      </c>
      <c r="C370" s="124">
        <f t="shared" si="48"/>
        <v>5.5</v>
      </c>
      <c r="D370" s="98">
        <f t="shared" si="49"/>
        <v>5</v>
      </c>
      <c r="F370" s="217" t="s">
        <v>28148</v>
      </c>
      <c r="G370" s="218">
        <f t="shared" si="50"/>
        <v>5</v>
      </c>
    </row>
    <row r="371" spans="1:7" ht="18" customHeight="1">
      <c r="A371" s="39" t="s">
        <v>26725</v>
      </c>
      <c r="B371" s="39">
        <f>[1]Matrix!$B$8418</f>
        <v>0</v>
      </c>
      <c r="C371" s="124">
        <f t="shared" si="48"/>
        <v>5.5</v>
      </c>
      <c r="D371" s="98">
        <f t="shared" si="49"/>
        <v>5</v>
      </c>
      <c r="F371" s="217" t="s">
        <v>28147</v>
      </c>
      <c r="G371" s="218">
        <f t="shared" si="50"/>
        <v>5</v>
      </c>
    </row>
    <row r="372" spans="1:7" ht="18" customHeight="1">
      <c r="A372" s="39" t="s">
        <v>26726</v>
      </c>
      <c r="B372" s="39">
        <f>[1]Matrix!$B$1670</f>
        <v>0</v>
      </c>
      <c r="C372" s="124">
        <f t="shared" si="48"/>
        <v>5.5</v>
      </c>
      <c r="D372" s="98">
        <f t="shared" si="49"/>
        <v>5</v>
      </c>
      <c r="F372" s="217" t="s">
        <v>28146</v>
      </c>
      <c r="G372" s="218">
        <f t="shared" si="50"/>
        <v>5</v>
      </c>
    </row>
    <row r="373" spans="1:7" ht="18" customHeight="1">
      <c r="A373" s="39" t="s">
        <v>26727</v>
      </c>
      <c r="B373" s="39">
        <f>[1]Matrix!$B$9452</f>
        <v>0</v>
      </c>
      <c r="C373" s="124">
        <f t="shared" si="48"/>
        <v>5.5</v>
      </c>
      <c r="D373" s="98">
        <f t="shared" si="49"/>
        <v>5</v>
      </c>
      <c r="F373" s="217" t="s">
        <v>28145</v>
      </c>
      <c r="G373" s="218">
        <f t="shared" si="50"/>
        <v>5</v>
      </c>
    </row>
    <row r="374" spans="1:7" ht="18" customHeight="1">
      <c r="A374" s="39" t="s">
        <v>26728</v>
      </c>
      <c r="B374" s="39">
        <f>[1]Matrix!$B$8416</f>
        <v>0</v>
      </c>
      <c r="C374" s="124">
        <f t="shared" si="48"/>
        <v>5.5</v>
      </c>
      <c r="D374" s="98">
        <f t="shared" si="49"/>
        <v>5</v>
      </c>
      <c r="F374" s="217" t="s">
        <v>28144</v>
      </c>
      <c r="G374" s="218">
        <f t="shared" si="50"/>
        <v>5</v>
      </c>
    </row>
    <row r="375" spans="1:7" ht="18" customHeight="1">
      <c r="A375" s="39" t="s">
        <v>26729</v>
      </c>
      <c r="B375" s="39">
        <f>[1]Matrix!$B$9432</f>
        <v>0</v>
      </c>
      <c r="C375" s="124">
        <f t="shared" si="48"/>
        <v>5.5</v>
      </c>
      <c r="D375" s="98">
        <f t="shared" si="49"/>
        <v>5</v>
      </c>
      <c r="F375" s="217" t="s">
        <v>28143</v>
      </c>
      <c r="G375" s="218">
        <f t="shared" si="50"/>
        <v>5</v>
      </c>
    </row>
    <row r="376" spans="1:7" ht="18" customHeight="1">
      <c r="A376" s="39" t="s">
        <v>26730</v>
      </c>
      <c r="B376" s="39">
        <f>[1]Matrix!$B$844</f>
        <v>0</v>
      </c>
      <c r="C376" s="124">
        <f t="shared" si="48"/>
        <v>5.5</v>
      </c>
      <c r="D376" s="98">
        <f t="shared" si="49"/>
        <v>5</v>
      </c>
      <c r="F376" s="217" t="s">
        <v>28142</v>
      </c>
      <c r="G376" s="218">
        <f t="shared" si="50"/>
        <v>5</v>
      </c>
    </row>
    <row r="377" spans="1:7" ht="18" customHeight="1">
      <c r="A377" s="39" t="s">
        <v>26731</v>
      </c>
      <c r="B377" s="39">
        <f>[1]Matrix!$B$3771</f>
        <v>0</v>
      </c>
      <c r="C377" s="124">
        <f t="shared" si="48"/>
        <v>5.5</v>
      </c>
      <c r="D377" s="98">
        <f t="shared" si="49"/>
        <v>5</v>
      </c>
      <c r="F377" s="217" t="s">
        <v>28141</v>
      </c>
      <c r="G377" s="218">
        <f t="shared" si="50"/>
        <v>5</v>
      </c>
    </row>
    <row r="378" spans="1:7" ht="18" customHeight="1">
      <c r="A378" s="39" t="s">
        <v>26732</v>
      </c>
      <c r="B378" s="39"/>
      <c r="C378" s="124"/>
      <c r="D378" s="98"/>
    </row>
    <row r="379" spans="1:7" ht="18" customHeight="1">
      <c r="A379" s="39" t="s">
        <v>26733</v>
      </c>
      <c r="B379" s="39">
        <f>[1]Matrix!$B$827</f>
        <v>0</v>
      </c>
      <c r="C379" s="124">
        <f t="shared" ref="C379:C392" si="51">ROUNDUP(ABS(75-B379)/(Base_Value)*allergy_factor,1)</f>
        <v>5.5</v>
      </c>
      <c r="D379" s="98">
        <f t="shared" ref="D379:D392" si="52">IF(C379&gt;Max_Value,Max_Value,IF(C379&lt;0,0,C379))</f>
        <v>5</v>
      </c>
      <c r="F379" s="217" t="s">
        <v>28140</v>
      </c>
      <c r="G379" s="218">
        <f t="shared" ref="G379:G392" si="53">D379</f>
        <v>5</v>
      </c>
    </row>
    <row r="380" spans="1:7" ht="18" customHeight="1">
      <c r="A380" s="39" t="s">
        <v>24010</v>
      </c>
      <c r="B380" s="39">
        <f>[1]Matrix!$B$1583</f>
        <v>0</v>
      </c>
      <c r="C380" s="124">
        <f t="shared" si="51"/>
        <v>5.5</v>
      </c>
      <c r="D380" s="98">
        <f t="shared" si="52"/>
        <v>5</v>
      </c>
      <c r="F380" s="217" t="s">
        <v>28139</v>
      </c>
      <c r="G380" s="218">
        <f t="shared" si="53"/>
        <v>5</v>
      </c>
    </row>
    <row r="381" spans="1:7" ht="18" customHeight="1">
      <c r="A381" s="39" t="s">
        <v>26734</v>
      </c>
      <c r="B381" s="39">
        <f>[1]Matrix!$B$8394</f>
        <v>0</v>
      </c>
      <c r="C381" s="124">
        <f t="shared" si="51"/>
        <v>5.5</v>
      </c>
      <c r="D381" s="98">
        <f t="shared" si="52"/>
        <v>5</v>
      </c>
      <c r="F381" s="217" t="s">
        <v>28138</v>
      </c>
      <c r="G381" s="218">
        <f t="shared" si="53"/>
        <v>5</v>
      </c>
    </row>
    <row r="382" spans="1:7" ht="18" customHeight="1">
      <c r="A382" s="39" t="s">
        <v>26735</v>
      </c>
      <c r="B382" s="39">
        <f>[1]Matrix!$B$4996</f>
        <v>0</v>
      </c>
      <c r="C382" s="124">
        <f t="shared" si="51"/>
        <v>5.5</v>
      </c>
      <c r="D382" s="98">
        <f t="shared" si="52"/>
        <v>5</v>
      </c>
      <c r="F382" s="217" t="s">
        <v>28137</v>
      </c>
      <c r="G382" s="218">
        <f t="shared" si="53"/>
        <v>5</v>
      </c>
    </row>
    <row r="383" spans="1:7" ht="18" customHeight="1">
      <c r="A383" s="39" t="s">
        <v>26736</v>
      </c>
      <c r="B383" s="39">
        <f>[1]Matrix!$B$827</f>
        <v>0</v>
      </c>
      <c r="C383" s="124">
        <f t="shared" si="51"/>
        <v>5.5</v>
      </c>
      <c r="D383" s="98">
        <f t="shared" si="52"/>
        <v>5</v>
      </c>
      <c r="F383" s="217" t="s">
        <v>28136</v>
      </c>
      <c r="G383" s="218">
        <f t="shared" si="53"/>
        <v>5</v>
      </c>
    </row>
    <row r="384" spans="1:7" ht="18" customHeight="1">
      <c r="A384" s="39" t="s">
        <v>26737</v>
      </c>
      <c r="B384" s="39">
        <f>[1]Matrix!$B$1599</f>
        <v>0</v>
      </c>
      <c r="C384" s="124">
        <f t="shared" si="51"/>
        <v>5.5</v>
      </c>
      <c r="D384" s="98">
        <f t="shared" si="52"/>
        <v>5</v>
      </c>
      <c r="F384" s="217" t="s">
        <v>28135</v>
      </c>
      <c r="G384" s="218">
        <f t="shared" si="53"/>
        <v>5</v>
      </c>
    </row>
    <row r="385" spans="1:7" ht="18" customHeight="1">
      <c r="A385" s="39" t="s">
        <v>26738</v>
      </c>
      <c r="B385" s="39">
        <f>[1]Matrix!$B$8392</f>
        <v>0</v>
      </c>
      <c r="C385" s="124">
        <f t="shared" si="51"/>
        <v>5.5</v>
      </c>
      <c r="D385" s="98">
        <f t="shared" si="52"/>
        <v>5</v>
      </c>
      <c r="F385" s="217" t="s">
        <v>28134</v>
      </c>
      <c r="G385" s="218">
        <f t="shared" si="53"/>
        <v>5</v>
      </c>
    </row>
    <row r="386" spans="1:7" ht="18" customHeight="1">
      <c r="A386" s="39" t="s">
        <v>24013</v>
      </c>
      <c r="B386" s="39">
        <f>[1]Matrix!$B$828</f>
        <v>0</v>
      </c>
      <c r="C386" s="124">
        <f t="shared" si="51"/>
        <v>5.5</v>
      </c>
      <c r="D386" s="98">
        <f t="shared" si="52"/>
        <v>5</v>
      </c>
      <c r="F386" s="217" t="s">
        <v>28133</v>
      </c>
      <c r="G386" s="218">
        <f t="shared" si="53"/>
        <v>5</v>
      </c>
    </row>
    <row r="387" spans="1:7" ht="18" customHeight="1">
      <c r="A387" s="39" t="s">
        <v>26739</v>
      </c>
      <c r="B387" s="39">
        <f>[1]Matrix!$B$830</f>
        <v>0</v>
      </c>
      <c r="C387" s="124">
        <f t="shared" si="51"/>
        <v>5.5</v>
      </c>
      <c r="D387" s="98">
        <f t="shared" si="52"/>
        <v>5</v>
      </c>
      <c r="F387" s="217" t="s">
        <v>28132</v>
      </c>
      <c r="G387" s="218">
        <f t="shared" si="53"/>
        <v>5</v>
      </c>
    </row>
    <row r="388" spans="1:7" ht="18" customHeight="1">
      <c r="A388" s="39" t="s">
        <v>26740</v>
      </c>
      <c r="B388" s="39">
        <f>[1]Matrix!$B$8395</f>
        <v>0</v>
      </c>
      <c r="C388" s="124">
        <f t="shared" si="51"/>
        <v>5.5</v>
      </c>
      <c r="D388" s="98">
        <f t="shared" si="52"/>
        <v>5</v>
      </c>
      <c r="F388" s="217" t="s">
        <v>28131</v>
      </c>
      <c r="G388" s="218">
        <f t="shared" si="53"/>
        <v>5</v>
      </c>
    </row>
    <row r="389" spans="1:7" ht="18" customHeight="1">
      <c r="A389" s="39" t="s">
        <v>26741</v>
      </c>
      <c r="B389" s="39">
        <f>[1]Matrix!$B$1547</f>
        <v>0</v>
      </c>
      <c r="C389" s="124">
        <f t="shared" si="51"/>
        <v>5.5</v>
      </c>
      <c r="D389" s="98">
        <f t="shared" si="52"/>
        <v>5</v>
      </c>
      <c r="F389" s="217" t="s">
        <v>28130</v>
      </c>
      <c r="G389" s="218">
        <f t="shared" si="53"/>
        <v>5</v>
      </c>
    </row>
    <row r="390" spans="1:7" ht="18" customHeight="1">
      <c r="A390" s="39" t="s">
        <v>26742</v>
      </c>
      <c r="B390" s="39">
        <f>[1]Matrix!$B$837</f>
        <v>0</v>
      </c>
      <c r="C390" s="124">
        <f t="shared" si="51"/>
        <v>5.5</v>
      </c>
      <c r="D390" s="98">
        <f t="shared" si="52"/>
        <v>5</v>
      </c>
      <c r="F390" s="217" t="s">
        <v>28129</v>
      </c>
      <c r="G390" s="218">
        <f t="shared" si="53"/>
        <v>5</v>
      </c>
    </row>
    <row r="391" spans="1:7" ht="18" customHeight="1">
      <c r="A391" s="39" t="s">
        <v>26743</v>
      </c>
      <c r="B391" s="39">
        <f>[1]Matrix!$B$8393</f>
        <v>0</v>
      </c>
      <c r="C391" s="124">
        <f t="shared" si="51"/>
        <v>5.5</v>
      </c>
      <c r="D391" s="98">
        <f t="shared" si="52"/>
        <v>5</v>
      </c>
      <c r="F391" s="217" t="s">
        <v>28128</v>
      </c>
      <c r="G391" s="218">
        <f t="shared" si="53"/>
        <v>5</v>
      </c>
    </row>
    <row r="392" spans="1:7" ht="18" customHeight="1">
      <c r="A392" s="39" t="s">
        <v>24012</v>
      </c>
      <c r="B392" s="39">
        <f>[1]Matrix!$B$829</f>
        <v>0</v>
      </c>
      <c r="C392" s="124">
        <f t="shared" si="51"/>
        <v>5.5</v>
      </c>
      <c r="D392" s="98">
        <f t="shared" si="52"/>
        <v>5</v>
      </c>
      <c r="F392" s="217" t="s">
        <v>28127</v>
      </c>
      <c r="G392" s="218">
        <f t="shared" si="53"/>
        <v>5</v>
      </c>
    </row>
    <row r="393" spans="1:7" ht="18" customHeight="1">
      <c r="A393" s="39" t="s">
        <v>23850</v>
      </c>
      <c r="B393" s="39"/>
      <c r="C393" s="124"/>
      <c r="D393" s="98"/>
    </row>
    <row r="394" spans="1:7" ht="18" customHeight="1">
      <c r="A394" s="39" t="s">
        <v>26744</v>
      </c>
      <c r="B394" s="39">
        <f>[1]Matrix!$B$8408</f>
        <v>0</v>
      </c>
      <c r="C394" s="124">
        <f t="shared" ref="C394:C408" si="54">ROUNDUP(ABS(75-B394)/(Base_Value)*allergy_factor,1)</f>
        <v>5.5</v>
      </c>
      <c r="D394" s="98">
        <f t="shared" ref="D394:D408" si="55">IF(C394&gt;Max_Value,Max_Value,IF(C394&lt;0,0,C394))</f>
        <v>5</v>
      </c>
      <c r="F394" s="217" t="s">
        <v>28126</v>
      </c>
      <c r="G394" s="218">
        <f t="shared" ref="G394:G408" si="56">D394</f>
        <v>5</v>
      </c>
    </row>
    <row r="395" spans="1:7" ht="18" customHeight="1">
      <c r="A395" s="39" t="s">
        <v>26745</v>
      </c>
      <c r="B395" s="39">
        <f>[1]Matrix!$B$1579</f>
        <v>0</v>
      </c>
      <c r="C395" s="124">
        <f t="shared" si="54"/>
        <v>5.5</v>
      </c>
      <c r="D395" s="98">
        <f t="shared" si="55"/>
        <v>5</v>
      </c>
      <c r="F395" s="217" t="s">
        <v>28125</v>
      </c>
      <c r="G395" s="218">
        <f t="shared" si="56"/>
        <v>5</v>
      </c>
    </row>
    <row r="396" spans="1:7" ht="18" customHeight="1">
      <c r="A396" s="39" t="s">
        <v>26746</v>
      </c>
      <c r="B396" s="39">
        <f>[1]Matrix!$B$8397</f>
        <v>0</v>
      </c>
      <c r="C396" s="124">
        <f t="shared" si="54"/>
        <v>5.5</v>
      </c>
      <c r="D396" s="98">
        <f t="shared" si="55"/>
        <v>5</v>
      </c>
      <c r="F396" s="217" t="s">
        <v>28124</v>
      </c>
      <c r="G396" s="218">
        <f t="shared" si="56"/>
        <v>5</v>
      </c>
    </row>
    <row r="397" spans="1:7" ht="18" customHeight="1">
      <c r="A397" s="39" t="s">
        <v>26747</v>
      </c>
      <c r="B397" s="39">
        <f>[1]Matrix!$B$8406</f>
        <v>0</v>
      </c>
      <c r="C397" s="124">
        <f t="shared" si="54"/>
        <v>5.5</v>
      </c>
      <c r="D397" s="98">
        <f t="shared" si="55"/>
        <v>5</v>
      </c>
      <c r="F397" s="217" t="s">
        <v>28123</v>
      </c>
      <c r="G397" s="218">
        <f t="shared" si="56"/>
        <v>5</v>
      </c>
    </row>
    <row r="398" spans="1:7" ht="18" customHeight="1">
      <c r="A398" s="39" t="s">
        <v>26748</v>
      </c>
      <c r="B398" s="39">
        <f>[1]Matrix!$B$8401</f>
        <v>0</v>
      </c>
      <c r="C398" s="124">
        <f t="shared" si="54"/>
        <v>5.5</v>
      </c>
      <c r="D398" s="98">
        <f t="shared" si="55"/>
        <v>5</v>
      </c>
      <c r="F398" s="217" t="s">
        <v>28122</v>
      </c>
      <c r="G398" s="218">
        <f t="shared" si="56"/>
        <v>5</v>
      </c>
    </row>
    <row r="399" spans="1:7" ht="18" customHeight="1">
      <c r="A399" s="39" t="s">
        <v>26749</v>
      </c>
      <c r="B399" s="39">
        <f>[1]Matrix!$B$1578</f>
        <v>0</v>
      </c>
      <c r="C399" s="124">
        <f t="shared" si="54"/>
        <v>5.5</v>
      </c>
      <c r="D399" s="98">
        <f t="shared" si="55"/>
        <v>5</v>
      </c>
      <c r="F399" s="217" t="s">
        <v>28121</v>
      </c>
      <c r="G399" s="218">
        <f t="shared" si="56"/>
        <v>5</v>
      </c>
    </row>
    <row r="400" spans="1:7" ht="18" customHeight="1">
      <c r="A400" s="39" t="s">
        <v>26750</v>
      </c>
      <c r="B400" s="39">
        <f>[1]Matrix!$B$8398</f>
        <v>0</v>
      </c>
      <c r="C400" s="124">
        <f t="shared" si="54"/>
        <v>5.5</v>
      </c>
      <c r="D400" s="98">
        <f t="shared" si="55"/>
        <v>5</v>
      </c>
      <c r="F400" s="217" t="s">
        <v>28120</v>
      </c>
      <c r="G400" s="218">
        <f t="shared" si="56"/>
        <v>5</v>
      </c>
    </row>
    <row r="401" spans="1:7" ht="18" customHeight="1">
      <c r="A401" s="39" t="s">
        <v>26751</v>
      </c>
      <c r="B401" s="39">
        <f>[1]Matrix!$B$1566</f>
        <v>0</v>
      </c>
      <c r="C401" s="124">
        <f t="shared" si="54"/>
        <v>5.5</v>
      </c>
      <c r="D401" s="98">
        <f t="shared" si="55"/>
        <v>5</v>
      </c>
      <c r="F401" s="217" t="s">
        <v>28119</v>
      </c>
      <c r="G401" s="218">
        <f t="shared" si="56"/>
        <v>5</v>
      </c>
    </row>
    <row r="402" spans="1:7" ht="18" customHeight="1">
      <c r="A402" s="39" t="s">
        <v>20102</v>
      </c>
      <c r="B402" s="39">
        <f>[1]Matrix!$B$9424</f>
        <v>0</v>
      </c>
      <c r="C402" s="124">
        <f t="shared" si="54"/>
        <v>5.5</v>
      </c>
      <c r="D402" s="98">
        <f t="shared" si="55"/>
        <v>5</v>
      </c>
      <c r="F402" s="217" t="s">
        <v>28118</v>
      </c>
      <c r="G402" s="218">
        <f t="shared" si="56"/>
        <v>5</v>
      </c>
    </row>
    <row r="403" spans="1:7" ht="18" customHeight="1">
      <c r="A403" s="39" t="s">
        <v>20101</v>
      </c>
      <c r="B403" s="39">
        <f>[1]Matrix!$B$8403</f>
        <v>0</v>
      </c>
      <c r="C403" s="124">
        <f t="shared" si="54"/>
        <v>5.5</v>
      </c>
      <c r="D403" s="98">
        <f t="shared" si="55"/>
        <v>5</v>
      </c>
      <c r="F403" s="217" t="s">
        <v>28117</v>
      </c>
      <c r="G403" s="218">
        <f t="shared" si="56"/>
        <v>5</v>
      </c>
    </row>
    <row r="404" spans="1:7" ht="18" customHeight="1">
      <c r="A404" s="39" t="s">
        <v>26752</v>
      </c>
      <c r="B404" s="39">
        <f>[1]Matrix!$B$1580</f>
        <v>0</v>
      </c>
      <c r="C404" s="124">
        <f t="shared" si="54"/>
        <v>5.5</v>
      </c>
      <c r="D404" s="98">
        <f t="shared" si="55"/>
        <v>5</v>
      </c>
      <c r="F404" s="217" t="s">
        <v>28116</v>
      </c>
      <c r="G404" s="218">
        <f t="shared" si="56"/>
        <v>5</v>
      </c>
    </row>
    <row r="405" spans="1:7" ht="18" customHeight="1">
      <c r="A405" s="39" t="s">
        <v>26753</v>
      </c>
      <c r="B405" s="39">
        <f>[1]Matrix!$B$9427</f>
        <v>0</v>
      </c>
      <c r="C405" s="124">
        <f t="shared" si="54"/>
        <v>5.5</v>
      </c>
      <c r="D405" s="98">
        <f t="shared" si="55"/>
        <v>5</v>
      </c>
      <c r="F405" s="217" t="s">
        <v>28115</v>
      </c>
      <c r="G405" s="218">
        <f t="shared" si="56"/>
        <v>5</v>
      </c>
    </row>
    <row r="406" spans="1:7" ht="18" customHeight="1">
      <c r="A406" s="39" t="s">
        <v>26754</v>
      </c>
      <c r="B406" s="39">
        <f>[1]Matrix!$B$1558</f>
        <v>0</v>
      </c>
      <c r="C406" s="124">
        <f t="shared" si="54"/>
        <v>5.5</v>
      </c>
      <c r="D406" s="98">
        <f t="shared" si="55"/>
        <v>5</v>
      </c>
      <c r="F406" s="217" t="s">
        <v>28114</v>
      </c>
      <c r="G406" s="218">
        <f t="shared" si="56"/>
        <v>5</v>
      </c>
    </row>
    <row r="407" spans="1:7" ht="18" customHeight="1">
      <c r="A407" s="39" t="s">
        <v>26755</v>
      </c>
      <c r="B407" s="39">
        <f>[1]Matrix!$B$8405</f>
        <v>0</v>
      </c>
      <c r="C407" s="124">
        <f t="shared" si="54"/>
        <v>5.5</v>
      </c>
      <c r="D407" s="98">
        <f t="shared" si="55"/>
        <v>5</v>
      </c>
      <c r="F407" s="217" t="s">
        <v>28113</v>
      </c>
      <c r="G407" s="218">
        <f t="shared" si="56"/>
        <v>5</v>
      </c>
    </row>
    <row r="408" spans="1:7" ht="18" customHeight="1">
      <c r="A408" s="39" t="s">
        <v>26756</v>
      </c>
      <c r="B408" s="39">
        <f>[1]Matrix!$B$8402</f>
        <v>0</v>
      </c>
      <c r="C408" s="124">
        <f t="shared" si="54"/>
        <v>5.5</v>
      </c>
      <c r="D408" s="98">
        <f t="shared" si="55"/>
        <v>5</v>
      </c>
      <c r="F408" s="217" t="s">
        <v>28112</v>
      </c>
      <c r="G408" s="218">
        <f t="shared" si="56"/>
        <v>5</v>
      </c>
    </row>
    <row r="409" spans="1:7" ht="18" customHeight="1">
      <c r="A409" s="39" t="s">
        <v>26757</v>
      </c>
      <c r="B409" s="39"/>
      <c r="C409" s="124"/>
      <c r="D409" s="98"/>
    </row>
    <row r="410" spans="1:7" ht="18" customHeight="1">
      <c r="A410" s="39" t="s">
        <v>26758</v>
      </c>
      <c r="B410" s="39"/>
      <c r="C410" s="124"/>
      <c r="D410" s="98"/>
    </row>
    <row r="411" spans="1:7" ht="18" customHeight="1">
      <c r="A411" s="39" t="s">
        <v>26759</v>
      </c>
      <c r="B411" s="39">
        <f>[1]Matrix!$B$871</f>
        <v>0</v>
      </c>
      <c r="C411" s="124">
        <f t="shared" ref="C411:C440" si="57">ROUNDUP(ABS(75-B411)/(Base_Value)*allergy_factor,1)</f>
        <v>5.5</v>
      </c>
      <c r="D411" s="98">
        <f t="shared" ref="D411:D440" si="58">IF(C411&gt;Max_Value,Max_Value,IF(C411&lt;0,0,C411))</f>
        <v>5</v>
      </c>
      <c r="F411" s="217" t="s">
        <v>28111</v>
      </c>
      <c r="G411" s="218">
        <f t="shared" ref="G411:G440" si="59">D411</f>
        <v>5</v>
      </c>
    </row>
    <row r="412" spans="1:7" ht="18" customHeight="1">
      <c r="A412" s="39" t="s">
        <v>26760</v>
      </c>
      <c r="B412" s="39">
        <f>[1]Matrix!$B$859</f>
        <v>0</v>
      </c>
      <c r="C412" s="124">
        <f t="shared" si="57"/>
        <v>5.5</v>
      </c>
      <c r="D412" s="98">
        <f t="shared" si="58"/>
        <v>5</v>
      </c>
      <c r="F412" s="217" t="s">
        <v>28110</v>
      </c>
      <c r="G412" s="218">
        <f t="shared" si="59"/>
        <v>5</v>
      </c>
    </row>
    <row r="413" spans="1:7" ht="18" customHeight="1">
      <c r="A413" s="39" t="s">
        <v>26761</v>
      </c>
      <c r="B413" s="39">
        <f>[1]Matrix!$B$6877</f>
        <v>0</v>
      </c>
      <c r="C413" s="124">
        <f t="shared" si="57"/>
        <v>5.5</v>
      </c>
      <c r="D413" s="98">
        <f t="shared" si="58"/>
        <v>5</v>
      </c>
      <c r="F413" s="217" t="s">
        <v>28109</v>
      </c>
      <c r="G413" s="218">
        <f t="shared" si="59"/>
        <v>5</v>
      </c>
    </row>
    <row r="414" spans="1:7" ht="18" customHeight="1">
      <c r="A414" s="39" t="s">
        <v>26762</v>
      </c>
      <c r="B414" s="39">
        <f>[1]Matrix!$B$6839</f>
        <v>0</v>
      </c>
      <c r="C414" s="124">
        <f t="shared" si="57"/>
        <v>5.5</v>
      </c>
      <c r="D414" s="98">
        <f t="shared" si="58"/>
        <v>5</v>
      </c>
      <c r="F414" s="217" t="s">
        <v>28108</v>
      </c>
      <c r="G414" s="218">
        <f t="shared" si="59"/>
        <v>5</v>
      </c>
    </row>
    <row r="415" spans="1:7" ht="18" customHeight="1">
      <c r="A415" s="39" t="s">
        <v>26763</v>
      </c>
      <c r="B415" s="39">
        <f>[1]Matrix!$B$6841</f>
        <v>0</v>
      </c>
      <c r="C415" s="124">
        <f t="shared" si="57"/>
        <v>5.5</v>
      </c>
      <c r="D415" s="98">
        <f t="shared" si="58"/>
        <v>5</v>
      </c>
      <c r="F415" s="217" t="s">
        <v>28107</v>
      </c>
      <c r="G415" s="218">
        <f t="shared" si="59"/>
        <v>5</v>
      </c>
    </row>
    <row r="416" spans="1:7" ht="18" customHeight="1">
      <c r="A416" s="39" t="s">
        <v>26764</v>
      </c>
      <c r="B416" s="39">
        <f>[1]Matrix!$B$9406</f>
        <v>0</v>
      </c>
      <c r="C416" s="124">
        <f t="shared" si="57"/>
        <v>5.5</v>
      </c>
      <c r="D416" s="98">
        <f t="shared" si="58"/>
        <v>5</v>
      </c>
      <c r="F416" s="217" t="s">
        <v>28106</v>
      </c>
      <c r="G416" s="218">
        <f t="shared" si="59"/>
        <v>5</v>
      </c>
    </row>
    <row r="417" spans="1:7" ht="18" customHeight="1">
      <c r="A417" s="39" t="s">
        <v>26765</v>
      </c>
      <c r="B417" s="39">
        <f>[1]Matrix!$B$2380</f>
        <v>0</v>
      </c>
      <c r="C417" s="124">
        <f t="shared" si="57"/>
        <v>5.5</v>
      </c>
      <c r="D417" s="98">
        <f t="shared" si="58"/>
        <v>5</v>
      </c>
      <c r="F417" s="217" t="s">
        <v>28105</v>
      </c>
      <c r="G417" s="218">
        <f t="shared" si="59"/>
        <v>5</v>
      </c>
    </row>
    <row r="418" spans="1:7" ht="18" customHeight="1">
      <c r="A418" s="39" t="s">
        <v>26766</v>
      </c>
      <c r="B418" s="39">
        <f>[1]Matrix!$B$9405</f>
        <v>0</v>
      </c>
      <c r="C418" s="124">
        <f t="shared" si="57"/>
        <v>5.5</v>
      </c>
      <c r="D418" s="98">
        <f t="shared" si="58"/>
        <v>5</v>
      </c>
      <c r="F418" s="217" t="s">
        <v>28104</v>
      </c>
      <c r="G418" s="218">
        <f t="shared" si="59"/>
        <v>5</v>
      </c>
    </row>
    <row r="419" spans="1:7" ht="18" customHeight="1">
      <c r="A419" s="39" t="s">
        <v>26767</v>
      </c>
      <c r="B419" s="39">
        <f>[1]Matrix!$B$8382</f>
        <v>0</v>
      </c>
      <c r="C419" s="124">
        <f t="shared" si="57"/>
        <v>5.5</v>
      </c>
      <c r="D419" s="98">
        <f t="shared" si="58"/>
        <v>5</v>
      </c>
      <c r="F419" s="217" t="s">
        <v>28103</v>
      </c>
      <c r="G419" s="218">
        <f t="shared" si="59"/>
        <v>5</v>
      </c>
    </row>
    <row r="420" spans="1:7" ht="18" customHeight="1">
      <c r="A420" s="39" t="s">
        <v>26768</v>
      </c>
      <c r="B420" s="39">
        <f>[1]Matrix!$B$1651</f>
        <v>0</v>
      </c>
      <c r="C420" s="124">
        <f t="shared" si="57"/>
        <v>5.5</v>
      </c>
      <c r="D420" s="98">
        <f t="shared" si="58"/>
        <v>5</v>
      </c>
      <c r="F420" s="217" t="s">
        <v>28102</v>
      </c>
      <c r="G420" s="218">
        <f t="shared" si="59"/>
        <v>5</v>
      </c>
    </row>
    <row r="421" spans="1:7" ht="18" customHeight="1">
      <c r="A421" s="39" t="s">
        <v>26769</v>
      </c>
      <c r="B421" s="39">
        <f>[1]Matrix!$B$8383</f>
        <v>0</v>
      </c>
      <c r="C421" s="124">
        <f t="shared" si="57"/>
        <v>5.5</v>
      </c>
      <c r="D421" s="98">
        <f t="shared" si="58"/>
        <v>5</v>
      </c>
      <c r="F421" s="217" t="s">
        <v>28101</v>
      </c>
      <c r="G421" s="218">
        <f t="shared" si="59"/>
        <v>5</v>
      </c>
    </row>
    <row r="422" spans="1:7" ht="18" customHeight="1">
      <c r="A422" s="39" t="s">
        <v>26770</v>
      </c>
      <c r="B422" s="39">
        <f>[1]Matrix!$B$9407</f>
        <v>0</v>
      </c>
      <c r="C422" s="124">
        <f t="shared" si="57"/>
        <v>5.5</v>
      </c>
      <c r="D422" s="98">
        <f t="shared" si="58"/>
        <v>5</v>
      </c>
      <c r="F422" s="217" t="s">
        <v>28100</v>
      </c>
      <c r="G422" s="218">
        <f t="shared" si="59"/>
        <v>5</v>
      </c>
    </row>
    <row r="423" spans="1:7" ht="18" customHeight="1">
      <c r="A423" s="39" t="s">
        <v>26771</v>
      </c>
      <c r="B423" s="39">
        <f>[1]Matrix!$B$1847</f>
        <v>0</v>
      </c>
      <c r="C423" s="124">
        <f t="shared" si="57"/>
        <v>5.5</v>
      </c>
      <c r="D423" s="98">
        <f t="shared" si="58"/>
        <v>5</v>
      </c>
      <c r="F423" s="217" t="s">
        <v>28099</v>
      </c>
      <c r="G423" s="218">
        <f t="shared" si="59"/>
        <v>5</v>
      </c>
    </row>
    <row r="424" spans="1:7" ht="18" customHeight="1">
      <c r="A424" s="39" t="s">
        <v>26772</v>
      </c>
      <c r="B424" s="39">
        <f>[1]Matrix!$B$8385</f>
        <v>0</v>
      </c>
      <c r="C424" s="124">
        <f t="shared" si="57"/>
        <v>5.5</v>
      </c>
      <c r="D424" s="98">
        <f t="shared" si="58"/>
        <v>5</v>
      </c>
      <c r="F424" s="217" t="s">
        <v>28098</v>
      </c>
      <c r="G424" s="218">
        <f t="shared" si="59"/>
        <v>5</v>
      </c>
    </row>
    <row r="425" spans="1:7" ht="18" customHeight="1">
      <c r="A425" s="39" t="s">
        <v>26773</v>
      </c>
      <c r="B425" s="39">
        <f>[1]Matrix!$B$8387</f>
        <v>0</v>
      </c>
      <c r="C425" s="124">
        <f t="shared" si="57"/>
        <v>5.5</v>
      </c>
      <c r="D425" s="98">
        <f t="shared" si="58"/>
        <v>5</v>
      </c>
      <c r="F425" s="217" t="s">
        <v>28097</v>
      </c>
      <c r="G425" s="218">
        <f t="shared" si="59"/>
        <v>5</v>
      </c>
    </row>
    <row r="426" spans="1:7" ht="18" customHeight="1">
      <c r="A426" s="39" t="s">
        <v>26774</v>
      </c>
      <c r="B426" s="39">
        <f>[1]Matrix!$B$9409</f>
        <v>0</v>
      </c>
      <c r="C426" s="124">
        <f t="shared" si="57"/>
        <v>5.5</v>
      </c>
      <c r="D426" s="98">
        <f t="shared" si="58"/>
        <v>5</v>
      </c>
      <c r="F426" s="217" t="s">
        <v>28096</v>
      </c>
      <c r="G426" s="218">
        <f t="shared" si="59"/>
        <v>5</v>
      </c>
    </row>
    <row r="427" spans="1:7" ht="18" customHeight="1">
      <c r="A427" s="39" t="s">
        <v>26775</v>
      </c>
      <c r="B427" s="39">
        <f>[1]Matrix!$B$8384</f>
        <v>0</v>
      </c>
      <c r="C427" s="124">
        <f t="shared" si="57"/>
        <v>5.5</v>
      </c>
      <c r="D427" s="98">
        <f t="shared" si="58"/>
        <v>5</v>
      </c>
      <c r="F427" s="217" t="s">
        <v>28095</v>
      </c>
      <c r="G427" s="218">
        <f t="shared" si="59"/>
        <v>5</v>
      </c>
    </row>
    <row r="428" spans="1:7" ht="18" customHeight="1">
      <c r="A428" s="39" t="s">
        <v>26776</v>
      </c>
      <c r="B428" s="39">
        <f>[1]Matrix!$B$1844</f>
        <v>0</v>
      </c>
      <c r="C428" s="124">
        <f t="shared" si="57"/>
        <v>5.5</v>
      </c>
      <c r="D428" s="98">
        <f t="shared" si="58"/>
        <v>5</v>
      </c>
      <c r="F428" s="217" t="s">
        <v>28094</v>
      </c>
      <c r="G428" s="218">
        <f t="shared" si="59"/>
        <v>5</v>
      </c>
    </row>
    <row r="429" spans="1:7" ht="18" customHeight="1">
      <c r="A429" s="39" t="s">
        <v>26777</v>
      </c>
      <c r="B429" s="39">
        <f>[1]Matrix!$B$9410</f>
        <v>0</v>
      </c>
      <c r="C429" s="124">
        <f t="shared" si="57"/>
        <v>5.5</v>
      </c>
      <c r="D429" s="98">
        <f t="shared" si="58"/>
        <v>5</v>
      </c>
      <c r="F429" s="217" t="s">
        <v>28093</v>
      </c>
      <c r="G429" s="218">
        <f t="shared" si="59"/>
        <v>5</v>
      </c>
    </row>
    <row r="430" spans="1:7" ht="18" customHeight="1">
      <c r="A430" s="39" t="s">
        <v>26778</v>
      </c>
      <c r="B430" s="39">
        <f>[1]Matrix!$B$6878</f>
        <v>0</v>
      </c>
      <c r="C430" s="124">
        <f t="shared" si="57"/>
        <v>5.5</v>
      </c>
      <c r="D430" s="98">
        <f t="shared" si="58"/>
        <v>5</v>
      </c>
      <c r="F430" s="217" t="s">
        <v>28092</v>
      </c>
      <c r="G430" s="218">
        <f t="shared" si="59"/>
        <v>5</v>
      </c>
    </row>
    <row r="431" spans="1:7" ht="18" customHeight="1">
      <c r="A431" s="39" t="s">
        <v>26779</v>
      </c>
      <c r="B431" s="39">
        <f>[1]Matrix!$B$2381</f>
        <v>0</v>
      </c>
      <c r="C431" s="124">
        <f t="shared" si="57"/>
        <v>5.5</v>
      </c>
      <c r="D431" s="98">
        <f t="shared" si="58"/>
        <v>5</v>
      </c>
      <c r="F431" s="217" t="s">
        <v>28091</v>
      </c>
      <c r="G431" s="218">
        <f t="shared" si="59"/>
        <v>5</v>
      </c>
    </row>
    <row r="432" spans="1:7" ht="18" customHeight="1">
      <c r="A432" s="39" t="s">
        <v>26780</v>
      </c>
      <c r="B432" s="39">
        <f>[1]Matrix!$B$1851</f>
        <v>0</v>
      </c>
      <c r="C432" s="124">
        <f t="shared" si="57"/>
        <v>5.5</v>
      </c>
      <c r="D432" s="98">
        <f t="shared" si="58"/>
        <v>5</v>
      </c>
      <c r="F432" s="217" t="s">
        <v>28090</v>
      </c>
      <c r="G432" s="218">
        <f t="shared" si="59"/>
        <v>5</v>
      </c>
    </row>
    <row r="433" spans="1:7" ht="18" customHeight="1">
      <c r="A433" s="39" t="s">
        <v>26781</v>
      </c>
      <c r="B433" s="39">
        <f>[1]Matrix!$B$8390</f>
        <v>0</v>
      </c>
      <c r="C433" s="124">
        <f t="shared" si="57"/>
        <v>5.5</v>
      </c>
      <c r="D433" s="98">
        <f t="shared" si="58"/>
        <v>5</v>
      </c>
      <c r="F433" s="217" t="s">
        <v>28089</v>
      </c>
      <c r="G433" s="218">
        <f t="shared" si="59"/>
        <v>5</v>
      </c>
    </row>
    <row r="434" spans="1:7" ht="18" customHeight="1">
      <c r="A434" s="39" t="s">
        <v>26782</v>
      </c>
      <c r="B434" s="39">
        <f>[1]Matrix!$B$8381</f>
        <v>0</v>
      </c>
      <c r="C434" s="124">
        <f t="shared" si="57"/>
        <v>5.5</v>
      </c>
      <c r="D434" s="98">
        <f t="shared" si="58"/>
        <v>5</v>
      </c>
      <c r="F434" s="217" t="s">
        <v>28088</v>
      </c>
      <c r="G434" s="218">
        <f t="shared" si="59"/>
        <v>5</v>
      </c>
    </row>
    <row r="435" spans="1:7" ht="18" customHeight="1">
      <c r="A435" s="39" t="s">
        <v>26783</v>
      </c>
      <c r="B435" s="39">
        <f>[1]Matrix!$B$1647</f>
        <v>0</v>
      </c>
      <c r="C435" s="124">
        <f t="shared" si="57"/>
        <v>5.5</v>
      </c>
      <c r="D435" s="98">
        <f t="shared" si="58"/>
        <v>5</v>
      </c>
      <c r="F435" s="217" t="s">
        <v>28087</v>
      </c>
      <c r="G435" s="218">
        <f t="shared" si="59"/>
        <v>5</v>
      </c>
    </row>
    <row r="436" spans="1:7" ht="18" customHeight="1">
      <c r="A436" s="39" t="s">
        <v>26784</v>
      </c>
      <c r="B436" s="39">
        <f>[1]Matrix!$B$873</f>
        <v>0</v>
      </c>
      <c r="C436" s="124">
        <f t="shared" si="57"/>
        <v>5.5</v>
      </c>
      <c r="D436" s="98">
        <f t="shared" si="58"/>
        <v>5</v>
      </c>
      <c r="F436" s="217" t="s">
        <v>28086</v>
      </c>
      <c r="G436" s="218">
        <f t="shared" si="59"/>
        <v>5</v>
      </c>
    </row>
    <row r="437" spans="1:7" ht="18" customHeight="1">
      <c r="A437" s="39" t="s">
        <v>26785</v>
      </c>
      <c r="B437" s="39">
        <f>[1]Matrix!$B$9408</f>
        <v>0</v>
      </c>
      <c r="C437" s="124">
        <f t="shared" si="57"/>
        <v>5.5</v>
      </c>
      <c r="D437" s="98">
        <f t="shared" si="58"/>
        <v>5</v>
      </c>
      <c r="F437" s="217" t="s">
        <v>28085</v>
      </c>
      <c r="G437" s="218">
        <f t="shared" si="59"/>
        <v>5</v>
      </c>
    </row>
    <row r="438" spans="1:7" ht="18" customHeight="1">
      <c r="A438" s="39" t="s">
        <v>26786</v>
      </c>
      <c r="B438" s="39">
        <f>[1]Matrix!$B$874</f>
        <v>0</v>
      </c>
      <c r="C438" s="124">
        <f t="shared" si="57"/>
        <v>5.5</v>
      </c>
      <c r="D438" s="98">
        <f t="shared" si="58"/>
        <v>5</v>
      </c>
      <c r="F438" s="217" t="s">
        <v>28084</v>
      </c>
      <c r="G438" s="218">
        <f t="shared" si="59"/>
        <v>5</v>
      </c>
    </row>
    <row r="439" spans="1:7" ht="18" customHeight="1">
      <c r="A439" s="39" t="s">
        <v>26787</v>
      </c>
      <c r="B439" s="39">
        <f>[1]Matrix!$B$8386</f>
        <v>0</v>
      </c>
      <c r="C439" s="124">
        <f t="shared" si="57"/>
        <v>5.5</v>
      </c>
      <c r="D439" s="98">
        <f t="shared" si="58"/>
        <v>5</v>
      </c>
      <c r="F439" s="217" t="s">
        <v>28083</v>
      </c>
      <c r="G439" s="218">
        <f t="shared" si="59"/>
        <v>5</v>
      </c>
    </row>
    <row r="440" spans="1:7" ht="18" customHeight="1">
      <c r="A440" s="39" t="s">
        <v>26788</v>
      </c>
      <c r="B440" s="39">
        <f>[1]Matrix!$B$1850</f>
        <v>0</v>
      </c>
      <c r="C440" s="124">
        <f t="shared" si="57"/>
        <v>5.5</v>
      </c>
      <c r="D440" s="98">
        <f t="shared" si="58"/>
        <v>5</v>
      </c>
      <c r="F440" s="217" t="s">
        <v>28082</v>
      </c>
      <c r="G440" s="218">
        <f t="shared" si="59"/>
        <v>5</v>
      </c>
    </row>
    <row r="441" spans="1:7" ht="18" customHeight="1">
      <c r="A441" s="39" t="s">
        <v>10655</v>
      </c>
      <c r="B441" s="39"/>
      <c r="C441" s="124"/>
      <c r="D441" s="98"/>
    </row>
    <row r="442" spans="1:7" ht="18" customHeight="1">
      <c r="A442" s="39" t="s">
        <v>26789</v>
      </c>
      <c r="B442" s="39">
        <f>[1]Matrix!$B$7679</f>
        <v>0</v>
      </c>
      <c r="C442" s="124">
        <f t="shared" ref="C442:C479" si="60">ROUNDUP(ABS(75-B442)/(Base_Value)*allergy_factor,1)</f>
        <v>5.5</v>
      </c>
      <c r="D442" s="98">
        <f t="shared" ref="D442:D479" si="61">IF(C442&gt;Max_Value,Max_Value,IF(C442&lt;0,0,C442))</f>
        <v>5</v>
      </c>
      <c r="F442" s="217" t="s">
        <v>28081</v>
      </c>
      <c r="G442" s="218">
        <f t="shared" ref="G442:G479" si="62">D442</f>
        <v>5</v>
      </c>
    </row>
    <row r="443" spans="1:7" ht="18" customHeight="1">
      <c r="A443" s="39" t="s">
        <v>26790</v>
      </c>
      <c r="B443" s="39">
        <f>[1]Matrix!$B$7711</f>
        <v>0</v>
      </c>
      <c r="C443" s="124">
        <f t="shared" si="60"/>
        <v>5.5</v>
      </c>
      <c r="D443" s="98">
        <f t="shared" si="61"/>
        <v>5</v>
      </c>
      <c r="F443" s="217" t="s">
        <v>28080</v>
      </c>
      <c r="G443" s="218">
        <f t="shared" si="62"/>
        <v>5</v>
      </c>
    </row>
    <row r="444" spans="1:7" ht="18" customHeight="1">
      <c r="A444" s="39" t="s">
        <v>26791</v>
      </c>
      <c r="B444" s="39">
        <f>[1]Matrix!$B$9935</f>
        <v>0</v>
      </c>
      <c r="C444" s="124">
        <f t="shared" si="60"/>
        <v>5.5</v>
      </c>
      <c r="D444" s="98">
        <f t="shared" si="61"/>
        <v>5</v>
      </c>
      <c r="F444" s="217" t="s">
        <v>28079</v>
      </c>
      <c r="G444" s="218">
        <f t="shared" si="62"/>
        <v>5</v>
      </c>
    </row>
    <row r="445" spans="1:7" ht="18" customHeight="1">
      <c r="A445" s="39" t="s">
        <v>26792</v>
      </c>
      <c r="B445" s="39">
        <f>[1]Matrix!$B$9954</f>
        <v>0</v>
      </c>
      <c r="C445" s="124">
        <f t="shared" si="60"/>
        <v>5.5</v>
      </c>
      <c r="D445" s="98">
        <f t="shared" si="61"/>
        <v>5</v>
      </c>
      <c r="F445" s="217" t="s">
        <v>28078</v>
      </c>
      <c r="G445" s="218">
        <f t="shared" si="62"/>
        <v>5</v>
      </c>
    </row>
    <row r="446" spans="1:7" ht="18" customHeight="1">
      <c r="A446" s="39" t="s">
        <v>26793</v>
      </c>
      <c r="B446" s="39">
        <f>[1]Matrix!$B$2075</f>
        <v>0</v>
      </c>
      <c r="C446" s="124">
        <f t="shared" si="60"/>
        <v>5.5</v>
      </c>
      <c r="D446" s="98">
        <f t="shared" si="61"/>
        <v>5</v>
      </c>
      <c r="F446" s="217" t="s">
        <v>28077</v>
      </c>
      <c r="G446" s="218">
        <f t="shared" si="62"/>
        <v>5</v>
      </c>
    </row>
    <row r="447" spans="1:7" ht="18" customHeight="1">
      <c r="A447" s="39" t="s">
        <v>26794</v>
      </c>
      <c r="B447" s="39">
        <f>[1]Matrix!$B$7700</f>
        <v>0</v>
      </c>
      <c r="C447" s="124">
        <f t="shared" si="60"/>
        <v>5.5</v>
      </c>
      <c r="D447" s="98">
        <f t="shared" si="61"/>
        <v>5</v>
      </c>
      <c r="F447" s="217" t="s">
        <v>28076</v>
      </c>
      <c r="G447" s="218">
        <f t="shared" si="62"/>
        <v>5</v>
      </c>
    </row>
    <row r="448" spans="1:7" ht="18" customHeight="1">
      <c r="A448" s="39" t="s">
        <v>26795</v>
      </c>
      <c r="B448" s="39">
        <f>[1]Matrix!$B$1788</f>
        <v>0</v>
      </c>
      <c r="C448" s="124">
        <f t="shared" si="60"/>
        <v>5.5</v>
      </c>
      <c r="D448" s="98">
        <f t="shared" si="61"/>
        <v>5</v>
      </c>
      <c r="F448" s="217" t="s">
        <v>28061</v>
      </c>
      <c r="G448" s="218">
        <f t="shared" si="62"/>
        <v>5</v>
      </c>
    </row>
    <row r="449" spans="1:7" ht="18" customHeight="1">
      <c r="A449" s="39" t="s">
        <v>26796</v>
      </c>
      <c r="B449" s="39">
        <f>[1]Matrix!$B$6814</f>
        <v>0</v>
      </c>
      <c r="C449" s="124">
        <f t="shared" si="60"/>
        <v>5.5</v>
      </c>
      <c r="D449" s="98">
        <f t="shared" si="61"/>
        <v>5</v>
      </c>
      <c r="F449" s="217" t="s">
        <v>28075</v>
      </c>
      <c r="G449" s="218">
        <f t="shared" si="62"/>
        <v>5</v>
      </c>
    </row>
    <row r="450" spans="1:7" ht="18" customHeight="1">
      <c r="A450" s="39" t="s">
        <v>26797</v>
      </c>
      <c r="B450" s="39">
        <f>[1]Matrix!$B$2361</f>
        <v>0</v>
      </c>
      <c r="C450" s="124">
        <f t="shared" si="60"/>
        <v>5.5</v>
      </c>
      <c r="D450" s="98">
        <f t="shared" si="61"/>
        <v>5</v>
      </c>
      <c r="F450" s="217" t="s">
        <v>28062</v>
      </c>
      <c r="G450" s="218">
        <f t="shared" si="62"/>
        <v>5</v>
      </c>
    </row>
    <row r="451" spans="1:7" ht="18" customHeight="1">
      <c r="A451" s="39" t="s">
        <v>26798</v>
      </c>
      <c r="B451" s="39">
        <f>[1]Matrix!$B$6061</f>
        <v>0</v>
      </c>
      <c r="C451" s="124">
        <f t="shared" si="60"/>
        <v>5.5</v>
      </c>
      <c r="D451" s="98">
        <f t="shared" si="61"/>
        <v>5</v>
      </c>
      <c r="F451" s="217" t="s">
        <v>28074</v>
      </c>
      <c r="G451" s="218">
        <f t="shared" si="62"/>
        <v>5</v>
      </c>
    </row>
    <row r="452" spans="1:7" ht="18" customHeight="1">
      <c r="A452" s="39" t="s">
        <v>26799</v>
      </c>
      <c r="B452" s="39">
        <f>[1]Matrix!$B$6859</f>
        <v>0</v>
      </c>
      <c r="C452" s="124">
        <f t="shared" si="60"/>
        <v>5.5</v>
      </c>
      <c r="D452" s="98">
        <f t="shared" si="61"/>
        <v>5</v>
      </c>
      <c r="F452" s="217" t="s">
        <v>28073</v>
      </c>
      <c r="G452" s="218">
        <f t="shared" si="62"/>
        <v>5</v>
      </c>
    </row>
    <row r="453" spans="1:7" ht="18" customHeight="1">
      <c r="A453" s="39" t="s">
        <v>26800</v>
      </c>
      <c r="B453" s="39">
        <f>[1]Matrix!$B$2800</f>
        <v>0</v>
      </c>
      <c r="C453" s="124">
        <f t="shared" si="60"/>
        <v>5.5</v>
      </c>
      <c r="D453" s="98">
        <f t="shared" si="61"/>
        <v>5</v>
      </c>
      <c r="F453" s="217" t="s">
        <v>28072</v>
      </c>
      <c r="G453" s="218">
        <f t="shared" si="62"/>
        <v>5</v>
      </c>
    </row>
    <row r="454" spans="1:7" ht="18" customHeight="1">
      <c r="A454" s="39" t="s">
        <v>26801</v>
      </c>
      <c r="B454" s="39">
        <f>[1]Matrix!$B$1791</f>
        <v>0</v>
      </c>
      <c r="C454" s="124">
        <f t="shared" si="60"/>
        <v>5.5</v>
      </c>
      <c r="D454" s="98">
        <f t="shared" si="61"/>
        <v>5</v>
      </c>
      <c r="F454" s="217" t="s">
        <v>28071</v>
      </c>
      <c r="G454" s="218">
        <f t="shared" si="62"/>
        <v>5</v>
      </c>
    </row>
    <row r="455" spans="1:7" ht="18" customHeight="1">
      <c r="A455" s="39" t="s">
        <v>26802</v>
      </c>
      <c r="B455" s="39">
        <f>[1]Matrix!$B$515</f>
        <v>0</v>
      </c>
      <c r="C455" s="124">
        <f t="shared" si="60"/>
        <v>5.5</v>
      </c>
      <c r="D455" s="98">
        <f t="shared" si="61"/>
        <v>5</v>
      </c>
      <c r="F455" s="217" t="s">
        <v>28070</v>
      </c>
      <c r="G455" s="218">
        <f t="shared" si="62"/>
        <v>5</v>
      </c>
    </row>
    <row r="456" spans="1:7" ht="18" customHeight="1">
      <c r="A456" s="39" t="s">
        <v>26803</v>
      </c>
      <c r="B456" s="39">
        <f>[1]Matrix!$B$1330</f>
        <v>0</v>
      </c>
      <c r="C456" s="124">
        <f t="shared" si="60"/>
        <v>5.5</v>
      </c>
      <c r="D456" s="98">
        <f t="shared" si="61"/>
        <v>5</v>
      </c>
      <c r="F456" s="217" t="s">
        <v>28069</v>
      </c>
      <c r="G456" s="218">
        <f t="shared" si="62"/>
        <v>5</v>
      </c>
    </row>
    <row r="457" spans="1:7" ht="18" customHeight="1">
      <c r="A457" s="39" t="s">
        <v>26804</v>
      </c>
      <c r="B457" s="39">
        <f>[1]Matrix!$B$3673</f>
        <v>0</v>
      </c>
      <c r="C457" s="124">
        <f t="shared" si="60"/>
        <v>5.5</v>
      </c>
      <c r="D457" s="98">
        <f t="shared" si="61"/>
        <v>5</v>
      </c>
      <c r="F457" s="217" t="s">
        <v>28068</v>
      </c>
      <c r="G457" s="218">
        <f t="shared" si="62"/>
        <v>5</v>
      </c>
    </row>
    <row r="458" spans="1:7" ht="18" customHeight="1">
      <c r="A458" s="39" t="s">
        <v>26805</v>
      </c>
      <c r="B458" s="39">
        <f>[1]Matrix!$B$3900</f>
        <v>0</v>
      </c>
      <c r="C458" s="124">
        <f t="shared" si="60"/>
        <v>5.5</v>
      </c>
      <c r="D458" s="98">
        <f t="shared" si="61"/>
        <v>5</v>
      </c>
      <c r="F458" s="217" t="s">
        <v>28067</v>
      </c>
      <c r="G458" s="218">
        <f t="shared" si="62"/>
        <v>5</v>
      </c>
    </row>
    <row r="459" spans="1:7" ht="18" customHeight="1">
      <c r="A459" s="39" t="s">
        <v>26806</v>
      </c>
      <c r="B459" s="39">
        <f>[1]Matrix!$B$7692</f>
        <v>0</v>
      </c>
      <c r="C459" s="124">
        <f t="shared" si="60"/>
        <v>5.5</v>
      </c>
      <c r="D459" s="98">
        <f t="shared" si="61"/>
        <v>5</v>
      </c>
      <c r="F459" s="217" t="s">
        <v>28066</v>
      </c>
      <c r="G459" s="218">
        <f t="shared" si="62"/>
        <v>5</v>
      </c>
    </row>
    <row r="460" spans="1:7" ht="18" customHeight="1">
      <c r="A460" s="39" t="s">
        <v>26807</v>
      </c>
      <c r="B460" s="39">
        <f>[1]Matrix!$B$9925</f>
        <v>0</v>
      </c>
      <c r="C460" s="124">
        <f t="shared" si="60"/>
        <v>5.5</v>
      </c>
      <c r="D460" s="98">
        <f t="shared" si="61"/>
        <v>5</v>
      </c>
      <c r="F460" s="217" t="s">
        <v>28065</v>
      </c>
      <c r="G460" s="218">
        <f t="shared" si="62"/>
        <v>5</v>
      </c>
    </row>
    <row r="461" spans="1:7" ht="18" customHeight="1">
      <c r="A461" s="39" t="s">
        <v>26808</v>
      </c>
      <c r="B461" s="39">
        <f>[1]Matrix!$B$7728</f>
        <v>0</v>
      </c>
      <c r="C461" s="124">
        <f t="shared" si="60"/>
        <v>5.5</v>
      </c>
      <c r="D461" s="98">
        <f t="shared" si="61"/>
        <v>5</v>
      </c>
      <c r="F461" s="217" t="s">
        <v>28064</v>
      </c>
      <c r="G461" s="218">
        <f t="shared" si="62"/>
        <v>5</v>
      </c>
    </row>
    <row r="462" spans="1:7" ht="18" customHeight="1">
      <c r="A462" s="39" t="s">
        <v>26809</v>
      </c>
      <c r="B462" s="39">
        <f>[1]Matrix!$B$6357</f>
        <v>0</v>
      </c>
      <c r="C462" s="124">
        <f t="shared" si="60"/>
        <v>5.5</v>
      </c>
      <c r="D462" s="98">
        <f t="shared" si="61"/>
        <v>5</v>
      </c>
      <c r="F462" s="217" t="s">
        <v>28063</v>
      </c>
      <c r="G462" s="218">
        <f t="shared" si="62"/>
        <v>5</v>
      </c>
    </row>
    <row r="463" spans="1:7" ht="18" customHeight="1">
      <c r="A463" s="39" t="s">
        <v>26797</v>
      </c>
      <c r="B463" s="39">
        <f>[1]Matrix!$B$2361</f>
        <v>0</v>
      </c>
      <c r="C463" s="124">
        <f t="shared" si="60"/>
        <v>5.5</v>
      </c>
      <c r="D463" s="98">
        <f t="shared" si="61"/>
        <v>5</v>
      </c>
      <c r="F463" s="217" t="s">
        <v>28062</v>
      </c>
      <c r="G463" s="218">
        <f t="shared" si="62"/>
        <v>5</v>
      </c>
    </row>
    <row r="464" spans="1:7" ht="18" customHeight="1">
      <c r="A464" s="39" t="s">
        <v>26795</v>
      </c>
      <c r="B464" s="39">
        <f>[1]Matrix!$B$5091</f>
        <v>0</v>
      </c>
      <c r="C464" s="124">
        <f t="shared" si="60"/>
        <v>5.5</v>
      </c>
      <c r="D464" s="98">
        <f t="shared" si="61"/>
        <v>5</v>
      </c>
      <c r="F464" s="217" t="s">
        <v>28061</v>
      </c>
      <c r="G464" s="218">
        <f t="shared" si="62"/>
        <v>5</v>
      </c>
    </row>
    <row r="465" spans="1:7" ht="18" customHeight="1">
      <c r="A465" s="39" t="s">
        <v>26810</v>
      </c>
      <c r="B465" s="39">
        <f>[1]Matrix!$B$3904</f>
        <v>0</v>
      </c>
      <c r="C465" s="124">
        <f t="shared" si="60"/>
        <v>5.5</v>
      </c>
      <c r="D465" s="98">
        <f t="shared" si="61"/>
        <v>5</v>
      </c>
      <c r="F465" s="217" t="s">
        <v>28060</v>
      </c>
      <c r="G465" s="218">
        <f t="shared" si="62"/>
        <v>5</v>
      </c>
    </row>
    <row r="466" spans="1:7" ht="18" customHeight="1">
      <c r="A466" s="39" t="s">
        <v>26811</v>
      </c>
      <c r="B466" s="39">
        <f>[1]Matrix!$B$7691</f>
        <v>0</v>
      </c>
      <c r="C466" s="124">
        <f t="shared" si="60"/>
        <v>5.5</v>
      </c>
      <c r="D466" s="98">
        <f t="shared" si="61"/>
        <v>5</v>
      </c>
      <c r="F466" s="217" t="s">
        <v>28059</v>
      </c>
      <c r="G466" s="218">
        <f t="shared" si="62"/>
        <v>5</v>
      </c>
    </row>
    <row r="467" spans="1:7" ht="18" customHeight="1">
      <c r="A467" s="39" t="s">
        <v>26812</v>
      </c>
      <c r="B467" s="39">
        <f>[1]Matrix!$B$7692</f>
        <v>0</v>
      </c>
      <c r="C467" s="124">
        <f t="shared" si="60"/>
        <v>5.5</v>
      </c>
      <c r="D467" s="98">
        <f t="shared" si="61"/>
        <v>5</v>
      </c>
      <c r="F467" s="217" t="s">
        <v>28058</v>
      </c>
      <c r="G467" s="218">
        <f t="shared" si="62"/>
        <v>5</v>
      </c>
    </row>
    <row r="468" spans="1:7" ht="18" customHeight="1">
      <c r="A468" s="39" t="s">
        <v>26813</v>
      </c>
      <c r="B468" s="39">
        <f>[1]Matrix!$B$2080</f>
        <v>0</v>
      </c>
      <c r="C468" s="124">
        <f t="shared" si="60"/>
        <v>5.5</v>
      </c>
      <c r="D468" s="98">
        <f t="shared" si="61"/>
        <v>5</v>
      </c>
      <c r="F468" s="217" t="s">
        <v>28057</v>
      </c>
      <c r="G468" s="218">
        <f t="shared" si="62"/>
        <v>5</v>
      </c>
    </row>
    <row r="469" spans="1:7" ht="18" customHeight="1">
      <c r="A469" s="39" t="s">
        <v>26814</v>
      </c>
      <c r="B469" s="39">
        <f>[1]Matrix!$B$7705</f>
        <v>0</v>
      </c>
      <c r="C469" s="124">
        <f t="shared" si="60"/>
        <v>5.5</v>
      </c>
      <c r="D469" s="98">
        <f t="shared" si="61"/>
        <v>5</v>
      </c>
      <c r="F469" s="217" t="s">
        <v>28056</v>
      </c>
      <c r="G469" s="218">
        <f t="shared" si="62"/>
        <v>5</v>
      </c>
    </row>
    <row r="470" spans="1:7" ht="18" customHeight="1">
      <c r="A470" s="39" t="s">
        <v>26815</v>
      </c>
      <c r="B470" s="39">
        <f>[1]Matrix!$B$7336</f>
        <v>0</v>
      </c>
      <c r="C470" s="124">
        <f t="shared" si="60"/>
        <v>5.5</v>
      </c>
      <c r="D470" s="98">
        <f t="shared" si="61"/>
        <v>5</v>
      </c>
      <c r="F470" s="217" t="s">
        <v>28055</v>
      </c>
      <c r="G470" s="218">
        <f t="shared" si="62"/>
        <v>5</v>
      </c>
    </row>
    <row r="471" spans="1:7" ht="18" customHeight="1">
      <c r="A471" s="39" t="s">
        <v>26816</v>
      </c>
      <c r="B471" s="39">
        <f>[1]Matrix!$B$515</f>
        <v>0</v>
      </c>
      <c r="C471" s="124">
        <f t="shared" si="60"/>
        <v>5.5</v>
      </c>
      <c r="D471" s="98">
        <f t="shared" si="61"/>
        <v>5</v>
      </c>
      <c r="F471" s="217" t="s">
        <v>28054</v>
      </c>
      <c r="G471" s="218">
        <f t="shared" si="62"/>
        <v>5</v>
      </c>
    </row>
    <row r="472" spans="1:7" ht="18" customHeight="1">
      <c r="A472" s="39" t="s">
        <v>26817</v>
      </c>
      <c r="B472" s="39">
        <f>[1]Matrix!$B$8981</f>
        <v>0</v>
      </c>
      <c r="C472" s="124">
        <f t="shared" si="60"/>
        <v>5.5</v>
      </c>
      <c r="D472" s="98">
        <f t="shared" si="61"/>
        <v>5</v>
      </c>
      <c r="F472" s="217" t="s">
        <v>28053</v>
      </c>
      <c r="G472" s="218">
        <f t="shared" si="62"/>
        <v>5</v>
      </c>
    </row>
    <row r="473" spans="1:7" ht="18" customHeight="1">
      <c r="A473" s="39" t="s">
        <v>26818</v>
      </c>
      <c r="B473" s="39">
        <f>[1]Matrix!$B$9945</f>
        <v>0</v>
      </c>
      <c r="C473" s="124">
        <f t="shared" si="60"/>
        <v>5.5</v>
      </c>
      <c r="D473" s="98">
        <f t="shared" si="61"/>
        <v>5</v>
      </c>
      <c r="F473" s="217" t="s">
        <v>28052</v>
      </c>
      <c r="G473" s="218">
        <f t="shared" si="62"/>
        <v>5</v>
      </c>
    </row>
    <row r="474" spans="1:7" ht="18" customHeight="1">
      <c r="A474" s="39" t="s">
        <v>26819</v>
      </c>
      <c r="B474" s="39">
        <f>[1]Matrix!$B$2075</f>
        <v>0</v>
      </c>
      <c r="C474" s="124">
        <f t="shared" si="60"/>
        <v>5.5</v>
      </c>
      <c r="D474" s="98">
        <f t="shared" si="61"/>
        <v>5</v>
      </c>
      <c r="F474" s="217" t="s">
        <v>28051</v>
      </c>
      <c r="G474" s="218">
        <f t="shared" si="62"/>
        <v>5</v>
      </c>
    </row>
    <row r="475" spans="1:7" ht="18" customHeight="1">
      <c r="A475" s="39" t="s">
        <v>26820</v>
      </c>
      <c r="B475" s="39">
        <f>[1]Matrix!$B$2154</f>
        <v>0</v>
      </c>
      <c r="C475" s="124">
        <f t="shared" si="60"/>
        <v>5.5</v>
      </c>
      <c r="D475" s="98">
        <f t="shared" si="61"/>
        <v>5</v>
      </c>
      <c r="F475" s="217" t="s">
        <v>28050</v>
      </c>
      <c r="G475" s="218">
        <f t="shared" si="62"/>
        <v>5</v>
      </c>
    </row>
    <row r="476" spans="1:7" ht="18" customHeight="1">
      <c r="A476" s="39" t="s">
        <v>26821</v>
      </c>
      <c r="B476" s="39">
        <f>[1]Matrix!$B$6357</f>
        <v>0</v>
      </c>
      <c r="C476" s="124">
        <f t="shared" si="60"/>
        <v>5.5</v>
      </c>
      <c r="D476" s="98">
        <f t="shared" si="61"/>
        <v>5</v>
      </c>
      <c r="F476" s="217" t="s">
        <v>28049</v>
      </c>
      <c r="G476" s="218">
        <f t="shared" si="62"/>
        <v>5</v>
      </c>
    </row>
    <row r="477" spans="1:7" ht="18" customHeight="1">
      <c r="A477" s="39" t="s">
        <v>26822</v>
      </c>
      <c r="B477" s="39">
        <f>[1]Matrix!$B$7041</f>
        <v>0</v>
      </c>
      <c r="C477" s="124">
        <f t="shared" si="60"/>
        <v>5.5</v>
      </c>
      <c r="D477" s="98">
        <f t="shared" si="61"/>
        <v>5</v>
      </c>
      <c r="F477" s="217" t="s">
        <v>28048</v>
      </c>
      <c r="G477" s="218">
        <f t="shared" si="62"/>
        <v>5</v>
      </c>
    </row>
    <row r="478" spans="1:7" ht="18" customHeight="1">
      <c r="A478" s="39" t="s">
        <v>26823</v>
      </c>
      <c r="B478" s="39">
        <f>[1]Matrix!$B$6877</f>
        <v>0</v>
      </c>
      <c r="C478" s="124">
        <f t="shared" si="60"/>
        <v>5.5</v>
      </c>
      <c r="D478" s="98">
        <f t="shared" si="61"/>
        <v>5</v>
      </c>
      <c r="F478" s="217" t="s">
        <v>28047</v>
      </c>
      <c r="G478" s="218">
        <f t="shared" si="62"/>
        <v>5</v>
      </c>
    </row>
    <row r="479" spans="1:7" ht="18" customHeight="1">
      <c r="A479" s="39" t="s">
        <v>26824</v>
      </c>
      <c r="B479" s="39">
        <f>[1]Matrix!$B$1788</f>
        <v>0</v>
      </c>
      <c r="C479" s="124">
        <f t="shared" si="60"/>
        <v>5.5</v>
      </c>
      <c r="D479" s="98">
        <f t="shared" si="61"/>
        <v>5</v>
      </c>
      <c r="F479" s="217" t="s">
        <v>28046</v>
      </c>
      <c r="G479" s="218">
        <f t="shared" si="62"/>
        <v>5</v>
      </c>
    </row>
    <row r="480" spans="1:7" ht="18" customHeight="1">
      <c r="A480" s="39" t="s">
        <v>26825</v>
      </c>
      <c r="B480" s="39"/>
      <c r="C480" s="124"/>
      <c r="D480" s="98"/>
    </row>
    <row r="481" spans="1:7" ht="18" customHeight="1">
      <c r="A481" s="39" t="s">
        <v>26826</v>
      </c>
      <c r="B481" s="39">
        <f>[1]Matrix!$B$1514</f>
        <v>0</v>
      </c>
      <c r="C481" s="124">
        <f t="shared" ref="C481:C498" si="63">ROUNDUP(ABS(75-B481)/(Base_Value)*allergy_factor,1)</f>
        <v>5.5</v>
      </c>
      <c r="D481" s="98">
        <f t="shared" ref="D481:D498" si="64">IF(C481&gt;Max_Value,Max_Value,IF(C481&lt;0,0,C481))</f>
        <v>5</v>
      </c>
      <c r="F481" s="217" t="s">
        <v>28045</v>
      </c>
      <c r="G481" s="218">
        <f t="shared" ref="G481:G498" si="65">D481</f>
        <v>5</v>
      </c>
    </row>
    <row r="482" spans="1:7" ht="18" customHeight="1">
      <c r="A482" s="39" t="s">
        <v>26827</v>
      </c>
      <c r="B482" s="39">
        <f>[1]Matrix!$B$1697</f>
        <v>0</v>
      </c>
      <c r="C482" s="124">
        <f t="shared" si="63"/>
        <v>5.5</v>
      </c>
      <c r="D482" s="98">
        <f t="shared" si="64"/>
        <v>5</v>
      </c>
      <c r="F482" s="217" t="s">
        <v>28044</v>
      </c>
      <c r="G482" s="218">
        <f t="shared" si="65"/>
        <v>5</v>
      </c>
    </row>
    <row r="483" spans="1:7" ht="18" customHeight="1">
      <c r="A483" s="39" t="s">
        <v>26828</v>
      </c>
      <c r="B483" s="39">
        <f>[1]Matrix!$B$1479</f>
        <v>0</v>
      </c>
      <c r="C483" s="124">
        <f t="shared" si="63"/>
        <v>5.5</v>
      </c>
      <c r="D483" s="98">
        <f t="shared" si="64"/>
        <v>5</v>
      </c>
      <c r="F483" s="217" t="s">
        <v>28043</v>
      </c>
      <c r="G483" s="218">
        <f t="shared" si="65"/>
        <v>5</v>
      </c>
    </row>
    <row r="484" spans="1:7" ht="18" customHeight="1">
      <c r="A484" s="39" t="s">
        <v>26829</v>
      </c>
      <c r="B484" s="39">
        <f>[1]Matrix!$B$1495</f>
        <v>0</v>
      </c>
      <c r="C484" s="124">
        <f t="shared" si="63"/>
        <v>5.5</v>
      </c>
      <c r="D484" s="98">
        <f t="shared" si="64"/>
        <v>5</v>
      </c>
      <c r="F484" s="217" t="s">
        <v>28042</v>
      </c>
      <c r="G484" s="218">
        <f t="shared" si="65"/>
        <v>5</v>
      </c>
    </row>
    <row r="485" spans="1:7" ht="18" customHeight="1">
      <c r="A485" s="39" t="s">
        <v>26830</v>
      </c>
      <c r="B485" s="39">
        <f>[1]Matrix!$B$1481</f>
        <v>0</v>
      </c>
      <c r="C485" s="124">
        <f t="shared" si="63"/>
        <v>5.5</v>
      </c>
      <c r="D485" s="98">
        <f t="shared" si="64"/>
        <v>5</v>
      </c>
      <c r="F485" s="217" t="s">
        <v>28041</v>
      </c>
      <c r="G485" s="218">
        <f t="shared" si="65"/>
        <v>5</v>
      </c>
    </row>
    <row r="486" spans="1:7" ht="18" customHeight="1">
      <c r="A486" s="39" t="s">
        <v>26831</v>
      </c>
      <c r="B486" s="39">
        <f>[1]Matrix!$B$1502</f>
        <v>0</v>
      </c>
      <c r="C486" s="124">
        <f t="shared" si="63"/>
        <v>5.5</v>
      </c>
      <c r="D486" s="98">
        <f t="shared" si="64"/>
        <v>5</v>
      </c>
      <c r="F486" s="217" t="s">
        <v>28040</v>
      </c>
      <c r="G486" s="218">
        <f t="shared" si="65"/>
        <v>5</v>
      </c>
    </row>
    <row r="487" spans="1:7" ht="18" customHeight="1">
      <c r="A487" s="39" t="s">
        <v>26832</v>
      </c>
      <c r="B487" s="39">
        <f>[1]Matrix!$B$1489</f>
        <v>0</v>
      </c>
      <c r="C487" s="124">
        <f t="shared" si="63"/>
        <v>5.5</v>
      </c>
      <c r="D487" s="98">
        <f t="shared" si="64"/>
        <v>5</v>
      </c>
      <c r="F487" s="217" t="s">
        <v>28039</v>
      </c>
      <c r="G487" s="218">
        <f t="shared" si="65"/>
        <v>5</v>
      </c>
    </row>
    <row r="488" spans="1:7" ht="18" customHeight="1">
      <c r="A488" s="39" t="s">
        <v>26833</v>
      </c>
      <c r="B488" s="39">
        <f>[1]Matrix!$B$1485</f>
        <v>0</v>
      </c>
      <c r="C488" s="124">
        <f t="shared" si="63"/>
        <v>5.5</v>
      </c>
      <c r="D488" s="98">
        <f t="shared" si="64"/>
        <v>5</v>
      </c>
      <c r="F488" s="217" t="s">
        <v>28038</v>
      </c>
      <c r="G488" s="218">
        <f t="shared" si="65"/>
        <v>5</v>
      </c>
    </row>
    <row r="489" spans="1:7" ht="18" customHeight="1">
      <c r="A489" s="39" t="s">
        <v>26834</v>
      </c>
      <c r="B489" s="39">
        <f>[1]Matrix!$B$1486</f>
        <v>0</v>
      </c>
      <c r="C489" s="124">
        <f t="shared" si="63"/>
        <v>5.5</v>
      </c>
      <c r="D489" s="98">
        <f t="shared" si="64"/>
        <v>5</v>
      </c>
      <c r="F489" s="217" t="s">
        <v>28037</v>
      </c>
      <c r="G489" s="218">
        <f t="shared" si="65"/>
        <v>5</v>
      </c>
    </row>
    <row r="490" spans="1:7" ht="18" customHeight="1">
      <c r="A490" s="39" t="s">
        <v>26835</v>
      </c>
      <c r="B490" s="39">
        <f>[1]Matrix!$B$1501</f>
        <v>0</v>
      </c>
      <c r="C490" s="124">
        <f t="shared" si="63"/>
        <v>5.5</v>
      </c>
      <c r="D490" s="98">
        <f t="shared" si="64"/>
        <v>5</v>
      </c>
      <c r="F490" s="217" t="s">
        <v>28036</v>
      </c>
      <c r="G490" s="218">
        <f t="shared" si="65"/>
        <v>5</v>
      </c>
    </row>
    <row r="491" spans="1:7" ht="18" customHeight="1">
      <c r="A491" s="39" t="s">
        <v>26836</v>
      </c>
      <c r="B491" s="39">
        <f>[1]Matrix!$B$1621</f>
        <v>0</v>
      </c>
      <c r="C491" s="124">
        <f t="shared" si="63"/>
        <v>5.5</v>
      </c>
      <c r="D491" s="98">
        <f t="shared" si="64"/>
        <v>5</v>
      </c>
      <c r="F491" s="217" t="s">
        <v>28035</v>
      </c>
      <c r="G491" s="218">
        <f t="shared" si="65"/>
        <v>5</v>
      </c>
    </row>
    <row r="492" spans="1:7" ht="18" customHeight="1">
      <c r="A492" s="39" t="s">
        <v>26837</v>
      </c>
      <c r="B492" s="39">
        <f>[1]Matrix!$B$1496</f>
        <v>0</v>
      </c>
      <c r="C492" s="124">
        <f t="shared" si="63"/>
        <v>5.5</v>
      </c>
      <c r="D492" s="98">
        <f t="shared" si="64"/>
        <v>5</v>
      </c>
      <c r="F492" s="217" t="s">
        <v>28034</v>
      </c>
      <c r="G492" s="218">
        <f t="shared" si="65"/>
        <v>5</v>
      </c>
    </row>
    <row r="493" spans="1:7" ht="18" customHeight="1">
      <c r="A493" s="39" t="s">
        <v>26838</v>
      </c>
      <c r="B493" s="39">
        <f>[1]Matrix!$B$1487</f>
        <v>0</v>
      </c>
      <c r="C493" s="124">
        <f t="shared" si="63"/>
        <v>5.5</v>
      </c>
      <c r="D493" s="98">
        <f t="shared" si="64"/>
        <v>5</v>
      </c>
      <c r="F493" s="217" t="s">
        <v>28033</v>
      </c>
      <c r="G493" s="218">
        <f t="shared" si="65"/>
        <v>5</v>
      </c>
    </row>
    <row r="494" spans="1:7" ht="18" customHeight="1">
      <c r="A494" s="39" t="s">
        <v>26839</v>
      </c>
      <c r="B494" s="39">
        <f>[1]Matrix!$B$1488</f>
        <v>0</v>
      </c>
      <c r="C494" s="124">
        <f t="shared" si="63"/>
        <v>5.5</v>
      </c>
      <c r="D494" s="98">
        <f t="shared" si="64"/>
        <v>5</v>
      </c>
      <c r="F494" s="217" t="s">
        <v>28032</v>
      </c>
      <c r="G494" s="218">
        <f t="shared" si="65"/>
        <v>5</v>
      </c>
    </row>
    <row r="495" spans="1:7" ht="18" customHeight="1">
      <c r="A495" s="39" t="s">
        <v>26840</v>
      </c>
      <c r="B495" s="39">
        <f>[1]Matrix!$B$4938</f>
        <v>0</v>
      </c>
      <c r="C495" s="124">
        <f t="shared" si="63"/>
        <v>5.5</v>
      </c>
      <c r="D495" s="98">
        <f t="shared" si="64"/>
        <v>5</v>
      </c>
      <c r="F495" s="217" t="s">
        <v>28031</v>
      </c>
      <c r="G495" s="218">
        <f t="shared" si="65"/>
        <v>5</v>
      </c>
    </row>
    <row r="496" spans="1:7" ht="18" customHeight="1">
      <c r="A496" s="39" t="s">
        <v>26841</v>
      </c>
      <c r="B496" s="39">
        <f>[1]Matrix!$B$1490</f>
        <v>0</v>
      </c>
      <c r="C496" s="124">
        <f t="shared" si="63"/>
        <v>5.5</v>
      </c>
      <c r="D496" s="98">
        <f t="shared" si="64"/>
        <v>5</v>
      </c>
      <c r="F496" s="217" t="s">
        <v>28030</v>
      </c>
      <c r="G496" s="218">
        <f t="shared" si="65"/>
        <v>5</v>
      </c>
    </row>
    <row r="497" spans="1:7" ht="18" customHeight="1">
      <c r="A497" s="39" t="s">
        <v>26842</v>
      </c>
      <c r="B497" s="39">
        <f>[1]Matrix!$B$1498</f>
        <v>0</v>
      </c>
      <c r="C497" s="124">
        <f t="shared" si="63"/>
        <v>5.5</v>
      </c>
      <c r="D497" s="98">
        <f t="shared" si="64"/>
        <v>5</v>
      </c>
      <c r="F497" s="217" t="s">
        <v>28029</v>
      </c>
      <c r="G497" s="218">
        <f t="shared" si="65"/>
        <v>5</v>
      </c>
    </row>
    <row r="498" spans="1:7" ht="18" customHeight="1">
      <c r="A498" s="39" t="s">
        <v>26843</v>
      </c>
      <c r="B498" s="39">
        <f>[1]Matrix!$B$1500</f>
        <v>0</v>
      </c>
      <c r="C498" s="124">
        <f t="shared" si="63"/>
        <v>5.5</v>
      </c>
      <c r="D498" s="98">
        <f t="shared" si="64"/>
        <v>5</v>
      </c>
      <c r="F498" s="217" t="s">
        <v>28028</v>
      </c>
      <c r="G498" s="218">
        <f t="shared" si="65"/>
        <v>5</v>
      </c>
    </row>
    <row r="499" spans="1:7" ht="18" customHeight="1">
      <c r="A499" s="39" t="s">
        <v>26844</v>
      </c>
      <c r="B499" s="39"/>
      <c r="C499" s="124"/>
      <c r="D499" s="98"/>
    </row>
    <row r="500" spans="1:7" ht="18" customHeight="1">
      <c r="A500" s="39" t="s">
        <v>26845</v>
      </c>
      <c r="B500" s="39">
        <f>[1]Matrix!$B$471</f>
        <v>0</v>
      </c>
      <c r="C500" s="124">
        <f>ROUNDUP(ABS(75-B500)/(Base_Value)*allergy_factor,1)</f>
        <v>5.5</v>
      </c>
      <c r="D500" s="98">
        <f>IF(C500&gt;Max_Value,Max_Value,IF(C500&lt;0,0,C500))</f>
        <v>5</v>
      </c>
      <c r="F500" s="217" t="s">
        <v>28027</v>
      </c>
      <c r="G500" s="218">
        <f>D500</f>
        <v>5</v>
      </c>
    </row>
    <row r="501" spans="1:7" ht="18" customHeight="1">
      <c r="A501" s="39" t="s">
        <v>26846</v>
      </c>
      <c r="B501" s="39">
        <f>[1]Matrix!$B$483</f>
        <v>0</v>
      </c>
      <c r="C501" s="124">
        <f>ROUNDUP(ABS(75-B501)/(Base_Value)*allergy_factor,1)</f>
        <v>5.5</v>
      </c>
      <c r="D501" s="98">
        <f>IF(C501&gt;Max_Value,Max_Value,IF(C501&lt;0,0,C501))</f>
        <v>5</v>
      </c>
      <c r="F501" s="217" t="s">
        <v>28026</v>
      </c>
      <c r="G501" s="218">
        <f>D501</f>
        <v>5</v>
      </c>
    </row>
    <row r="502" spans="1:7" ht="18" customHeight="1">
      <c r="A502" s="39" t="s">
        <v>26847</v>
      </c>
      <c r="B502" s="39">
        <f>[1]Matrix!$B$1703</f>
        <v>0</v>
      </c>
      <c r="C502" s="124">
        <f>ROUNDUP(ABS(75-B502)/(Base_Value)*allergy_factor,1)</f>
        <v>5.5</v>
      </c>
      <c r="D502" s="98">
        <f>IF(C502&gt;Max_Value,Max_Value,IF(C502&lt;0,0,C502))</f>
        <v>5</v>
      </c>
      <c r="F502" s="217" t="s">
        <v>28025</v>
      </c>
      <c r="G502" s="218">
        <f>D502</f>
        <v>5</v>
      </c>
    </row>
    <row r="503" spans="1:7" ht="18" customHeight="1">
      <c r="A503" s="39" t="s">
        <v>25215</v>
      </c>
      <c r="B503" s="39">
        <f>[1]Matrix!$B$9466</f>
        <v>0</v>
      </c>
      <c r="C503" s="124">
        <f>ROUNDUP(ABS(75-B503)/(Base_Value)*allergy_factor,1)</f>
        <v>5.5</v>
      </c>
      <c r="D503" s="98">
        <f>IF(C503&gt;Max_Value,Max_Value,IF(C503&lt;0,0,C503))</f>
        <v>5</v>
      </c>
      <c r="F503" s="217" t="s">
        <v>28024</v>
      </c>
      <c r="G503" s="218">
        <f>D503</f>
        <v>5</v>
      </c>
    </row>
    <row r="504" spans="1:7" ht="18" customHeight="1">
      <c r="A504" s="39" t="s">
        <v>26848</v>
      </c>
      <c r="B504" s="39"/>
      <c r="C504" s="124"/>
      <c r="D504" s="98"/>
    </row>
    <row r="505" spans="1:7" ht="18" customHeight="1">
      <c r="A505" s="39" t="s">
        <v>26849</v>
      </c>
      <c r="B505" s="39">
        <f>[1]Matrix!$B$5261</f>
        <v>0</v>
      </c>
      <c r="C505" s="124">
        <f t="shared" ref="C505:C516" si="66">ROUNDUP(ABS(75-B505)/(Base_Value)*allergy_factor,1)</f>
        <v>5.5</v>
      </c>
      <c r="D505" s="98">
        <f t="shared" ref="D505:D516" si="67">IF(C505&gt;Max_Value,Max_Value,IF(C505&lt;0,0,C505))</f>
        <v>5</v>
      </c>
      <c r="F505" s="217" t="s">
        <v>28023</v>
      </c>
      <c r="G505" s="218">
        <f t="shared" ref="G505:G516" si="68">D505</f>
        <v>5</v>
      </c>
    </row>
    <row r="506" spans="1:7" ht="18" customHeight="1">
      <c r="A506" s="39" t="s">
        <v>26850</v>
      </c>
      <c r="B506" s="39">
        <f>[1]Matrix!$B$3676</f>
        <v>0</v>
      </c>
      <c r="C506" s="124">
        <f t="shared" si="66"/>
        <v>5.5</v>
      </c>
      <c r="D506" s="98">
        <f t="shared" si="67"/>
        <v>5</v>
      </c>
      <c r="F506" s="217" t="s">
        <v>28022</v>
      </c>
      <c r="G506" s="218">
        <f t="shared" si="68"/>
        <v>5</v>
      </c>
    </row>
    <row r="507" spans="1:7" ht="18" customHeight="1">
      <c r="A507" s="39" t="s">
        <v>26851</v>
      </c>
      <c r="B507" s="39">
        <f>[1]Matrix!$B$3679</f>
        <v>0</v>
      </c>
      <c r="C507" s="124">
        <f t="shared" si="66"/>
        <v>5.5</v>
      </c>
      <c r="D507" s="98">
        <f t="shared" si="67"/>
        <v>5</v>
      </c>
      <c r="F507" s="217" t="s">
        <v>28021</v>
      </c>
      <c r="G507" s="218">
        <f t="shared" si="68"/>
        <v>5</v>
      </c>
    </row>
    <row r="508" spans="1:7" ht="18" customHeight="1">
      <c r="A508" s="39" t="s">
        <v>26852</v>
      </c>
      <c r="B508" s="39">
        <f>[1]Matrix!$B$3673</f>
        <v>0</v>
      </c>
      <c r="C508" s="124">
        <f t="shared" si="66"/>
        <v>5.5</v>
      </c>
      <c r="D508" s="98">
        <f t="shared" si="67"/>
        <v>5</v>
      </c>
      <c r="F508" s="217" t="s">
        <v>28020</v>
      </c>
      <c r="G508" s="218">
        <f t="shared" si="68"/>
        <v>5</v>
      </c>
    </row>
    <row r="509" spans="1:7" ht="18" customHeight="1">
      <c r="A509" s="39" t="s">
        <v>26853</v>
      </c>
      <c r="B509" s="39">
        <f>[1]Matrix!$B$3676</f>
        <v>0</v>
      </c>
      <c r="C509" s="124">
        <f t="shared" si="66"/>
        <v>5.5</v>
      </c>
      <c r="D509" s="98">
        <f t="shared" si="67"/>
        <v>5</v>
      </c>
      <c r="F509" s="217" t="s">
        <v>28019</v>
      </c>
      <c r="G509" s="218">
        <f t="shared" si="68"/>
        <v>5</v>
      </c>
    </row>
    <row r="510" spans="1:7" ht="18" customHeight="1">
      <c r="A510" s="39" t="s">
        <v>26854</v>
      </c>
      <c r="B510" s="39">
        <f>[1]Matrix!$B$6357</f>
        <v>0</v>
      </c>
      <c r="C510" s="124">
        <f t="shared" si="66"/>
        <v>5.5</v>
      </c>
      <c r="D510" s="98">
        <f t="shared" si="67"/>
        <v>5</v>
      </c>
      <c r="F510" s="217" t="s">
        <v>28018</v>
      </c>
      <c r="G510" s="218">
        <f t="shared" si="68"/>
        <v>5</v>
      </c>
    </row>
    <row r="511" spans="1:7" ht="18" customHeight="1">
      <c r="A511" s="39" t="s">
        <v>26855</v>
      </c>
      <c r="B511" s="39">
        <f>[1]Matrix!$B$5311</f>
        <v>0</v>
      </c>
      <c r="C511" s="124">
        <f t="shared" si="66"/>
        <v>5.5</v>
      </c>
      <c r="D511" s="98">
        <f t="shared" si="67"/>
        <v>5</v>
      </c>
      <c r="F511" s="217" t="s">
        <v>28017</v>
      </c>
      <c r="G511" s="218">
        <f t="shared" si="68"/>
        <v>5</v>
      </c>
    </row>
    <row r="512" spans="1:7" ht="18" customHeight="1">
      <c r="A512" s="39" t="s">
        <v>26856</v>
      </c>
      <c r="B512" s="39">
        <f>[1]Matrix!$B$3667</f>
        <v>0</v>
      </c>
      <c r="C512" s="124">
        <f t="shared" si="66"/>
        <v>5.5</v>
      </c>
      <c r="D512" s="98">
        <f t="shared" si="67"/>
        <v>5</v>
      </c>
      <c r="F512" s="217" t="s">
        <v>28016</v>
      </c>
      <c r="G512" s="218">
        <f t="shared" si="68"/>
        <v>5</v>
      </c>
    </row>
    <row r="513" spans="1:7" ht="18" customHeight="1">
      <c r="A513" s="39" t="s">
        <v>26857</v>
      </c>
      <c r="B513" s="39">
        <f>[1]Matrix!$B$3670</f>
        <v>0</v>
      </c>
      <c r="C513" s="124">
        <f t="shared" si="66"/>
        <v>5.5</v>
      </c>
      <c r="D513" s="98">
        <f t="shared" si="67"/>
        <v>5</v>
      </c>
      <c r="F513" s="217" t="s">
        <v>28015</v>
      </c>
      <c r="G513" s="218">
        <f t="shared" si="68"/>
        <v>5</v>
      </c>
    </row>
    <row r="514" spans="1:7" ht="18" customHeight="1">
      <c r="A514" s="39" t="s">
        <v>26858</v>
      </c>
      <c r="B514" s="39">
        <f>[1]Matrix!$B$6003</f>
        <v>0</v>
      </c>
      <c r="C514" s="124">
        <f t="shared" si="66"/>
        <v>5.5</v>
      </c>
      <c r="D514" s="98">
        <f t="shared" si="67"/>
        <v>5</v>
      </c>
      <c r="F514" s="217" t="s">
        <v>28014</v>
      </c>
      <c r="G514" s="218">
        <f t="shared" si="68"/>
        <v>5</v>
      </c>
    </row>
    <row r="515" spans="1:7" ht="18" customHeight="1">
      <c r="A515" s="39" t="s">
        <v>26859</v>
      </c>
      <c r="B515" s="39">
        <f>[1]Matrix!$B$3677</f>
        <v>0</v>
      </c>
      <c r="C515" s="124">
        <f t="shared" si="66"/>
        <v>5.5</v>
      </c>
      <c r="D515" s="98">
        <f t="shared" si="67"/>
        <v>5</v>
      </c>
      <c r="F515" s="217" t="s">
        <v>28013</v>
      </c>
      <c r="G515" s="218">
        <f t="shared" si="68"/>
        <v>5</v>
      </c>
    </row>
    <row r="516" spans="1:7" ht="18" customHeight="1">
      <c r="A516" s="39" t="s">
        <v>26860</v>
      </c>
      <c r="B516" s="39">
        <f>[1]Matrix!$B$3668</f>
        <v>0</v>
      </c>
      <c r="C516" s="124">
        <f t="shared" si="66"/>
        <v>5.5</v>
      </c>
      <c r="D516" s="98">
        <f t="shared" si="67"/>
        <v>5</v>
      </c>
      <c r="F516" s="217" t="s">
        <v>28012</v>
      </c>
      <c r="G516" s="218">
        <f t="shared" si="68"/>
        <v>5</v>
      </c>
    </row>
    <row r="517" spans="1:7" ht="18" customHeight="1">
      <c r="A517" s="39" t="s">
        <v>26861</v>
      </c>
      <c r="B517" s="39"/>
      <c r="C517" s="124"/>
      <c r="D517" s="98"/>
    </row>
    <row r="518" spans="1:7" ht="18" customHeight="1">
      <c r="A518" s="39" t="s">
        <v>26862</v>
      </c>
      <c r="B518" s="39">
        <f>[1]Matrix!$B$1513</f>
        <v>0</v>
      </c>
      <c r="C518" s="124">
        <f t="shared" ref="C518:C530" si="69">ROUNDUP(ABS(75-B518)/(Base_Value)*allergy_factor,1)</f>
        <v>5.5</v>
      </c>
      <c r="D518" s="98">
        <f t="shared" ref="D518:D530" si="70">IF(C518&gt;Max_Value,Max_Value,IF(C518&lt;0,0,C518))</f>
        <v>5</v>
      </c>
      <c r="F518" s="217" t="s">
        <v>28011</v>
      </c>
      <c r="G518" s="218">
        <f t="shared" ref="G518:G530" si="71">D518</f>
        <v>5</v>
      </c>
    </row>
    <row r="519" spans="1:7" ht="18" customHeight="1">
      <c r="A519" s="39" t="s">
        <v>26863</v>
      </c>
      <c r="B519" s="39">
        <f>[1]Matrix!$B$9411</f>
        <v>0</v>
      </c>
      <c r="C519" s="124">
        <f t="shared" si="69"/>
        <v>5.5</v>
      </c>
      <c r="D519" s="98">
        <f t="shared" si="70"/>
        <v>5</v>
      </c>
      <c r="F519" s="217" t="s">
        <v>28010</v>
      </c>
      <c r="G519" s="218">
        <f t="shared" si="71"/>
        <v>5</v>
      </c>
    </row>
    <row r="520" spans="1:7" ht="18" customHeight="1">
      <c r="A520" s="39" t="s">
        <v>26864</v>
      </c>
      <c r="B520" s="39">
        <f>[1]Matrix!$B$1694</f>
        <v>0</v>
      </c>
      <c r="C520" s="124">
        <f t="shared" si="69"/>
        <v>5.5</v>
      </c>
      <c r="D520" s="98">
        <f t="shared" si="70"/>
        <v>5</v>
      </c>
      <c r="F520" s="217" t="s">
        <v>28009</v>
      </c>
      <c r="G520" s="218">
        <f t="shared" si="71"/>
        <v>5</v>
      </c>
    </row>
    <row r="521" spans="1:7" ht="18" customHeight="1">
      <c r="A521" s="39" t="s">
        <v>26865</v>
      </c>
      <c r="B521" s="39">
        <f>[1]Matrix!$B$1378</f>
        <v>0</v>
      </c>
      <c r="C521" s="124">
        <f t="shared" si="69"/>
        <v>5.5</v>
      </c>
      <c r="D521" s="98">
        <f t="shared" si="70"/>
        <v>5</v>
      </c>
      <c r="F521" s="217" t="s">
        <v>28008</v>
      </c>
      <c r="G521" s="218">
        <f t="shared" si="71"/>
        <v>5</v>
      </c>
    </row>
    <row r="522" spans="1:7" ht="18" customHeight="1">
      <c r="A522" s="39" t="s">
        <v>26866</v>
      </c>
      <c r="B522" s="39">
        <f>[1]Matrix!$B$1694</f>
        <v>0</v>
      </c>
      <c r="C522" s="124">
        <f t="shared" si="69"/>
        <v>5.5</v>
      </c>
      <c r="D522" s="98">
        <f t="shared" si="70"/>
        <v>5</v>
      </c>
      <c r="F522" s="217" t="s">
        <v>28007</v>
      </c>
      <c r="G522" s="218">
        <f t="shared" si="71"/>
        <v>5</v>
      </c>
    </row>
    <row r="523" spans="1:7" ht="18" customHeight="1">
      <c r="A523" s="39" t="s">
        <v>26867</v>
      </c>
      <c r="B523" s="39">
        <f>[1]Matrix!$B$435</f>
        <v>0</v>
      </c>
      <c r="C523" s="124">
        <f t="shared" si="69"/>
        <v>5.5</v>
      </c>
      <c r="D523" s="98">
        <f t="shared" si="70"/>
        <v>5</v>
      </c>
      <c r="F523" s="217" t="s">
        <v>28006</v>
      </c>
      <c r="G523" s="218">
        <f t="shared" si="71"/>
        <v>5</v>
      </c>
    </row>
    <row r="524" spans="1:7" ht="18" customHeight="1">
      <c r="A524" s="39" t="s">
        <v>26868</v>
      </c>
      <c r="B524" s="39">
        <f>[1]Matrix!$B$1800</f>
        <v>0</v>
      </c>
      <c r="C524" s="124">
        <f t="shared" si="69"/>
        <v>5.5</v>
      </c>
      <c r="D524" s="98">
        <f t="shared" si="70"/>
        <v>5</v>
      </c>
      <c r="F524" s="217" t="s">
        <v>28005</v>
      </c>
      <c r="G524" s="218">
        <f t="shared" si="71"/>
        <v>5</v>
      </c>
    </row>
    <row r="525" spans="1:7" ht="18" customHeight="1">
      <c r="A525" s="39" t="s">
        <v>26869</v>
      </c>
      <c r="B525" s="39">
        <f>[1]Matrix!$B$1669</f>
        <v>0</v>
      </c>
      <c r="C525" s="124">
        <f t="shared" si="69"/>
        <v>5.5</v>
      </c>
      <c r="D525" s="98">
        <f t="shared" si="70"/>
        <v>5</v>
      </c>
      <c r="F525" s="217" t="s">
        <v>28004</v>
      </c>
      <c r="G525" s="218">
        <f t="shared" si="71"/>
        <v>5</v>
      </c>
    </row>
    <row r="526" spans="1:7" ht="18" customHeight="1">
      <c r="A526" s="39" t="s">
        <v>26744</v>
      </c>
      <c r="B526" s="39">
        <f>[1]Matrix!$B$8408</f>
        <v>0</v>
      </c>
      <c r="C526" s="124">
        <f t="shared" si="69"/>
        <v>5.5</v>
      </c>
      <c r="D526" s="98">
        <f t="shared" si="70"/>
        <v>5</v>
      </c>
      <c r="F526" s="217" t="s">
        <v>28003</v>
      </c>
      <c r="G526" s="218">
        <f t="shared" si="71"/>
        <v>5</v>
      </c>
    </row>
    <row r="527" spans="1:7" ht="18" customHeight="1">
      <c r="A527" s="39" t="s">
        <v>26870</v>
      </c>
      <c r="B527" s="39">
        <f>[1]Matrix!$B$5214</f>
        <v>0</v>
      </c>
      <c r="C527" s="124">
        <f t="shared" si="69"/>
        <v>5.5</v>
      </c>
      <c r="D527" s="98">
        <f t="shared" si="70"/>
        <v>5</v>
      </c>
      <c r="F527" s="217" t="s">
        <v>28002</v>
      </c>
      <c r="G527" s="218">
        <f t="shared" si="71"/>
        <v>5</v>
      </c>
    </row>
    <row r="528" spans="1:7" ht="18" customHeight="1">
      <c r="A528" s="39" t="s">
        <v>26747</v>
      </c>
      <c r="B528" s="39">
        <f>[1]Matrix!$B$9426</f>
        <v>0</v>
      </c>
      <c r="C528" s="124">
        <f t="shared" si="69"/>
        <v>5.5</v>
      </c>
      <c r="D528" s="98">
        <f t="shared" si="70"/>
        <v>5</v>
      </c>
      <c r="F528" s="217" t="s">
        <v>28001</v>
      </c>
      <c r="G528" s="218">
        <f t="shared" si="71"/>
        <v>5</v>
      </c>
    </row>
    <row r="529" spans="1:7" ht="18" customHeight="1">
      <c r="A529" s="39" t="s">
        <v>26871</v>
      </c>
      <c r="B529" s="39">
        <f>[1]Matrix!$B$3270</f>
        <v>0</v>
      </c>
      <c r="C529" s="124">
        <f t="shared" si="69"/>
        <v>5.5</v>
      </c>
      <c r="D529" s="98">
        <f t="shared" si="70"/>
        <v>5</v>
      </c>
      <c r="F529" s="217" t="s">
        <v>28000</v>
      </c>
      <c r="G529" s="218">
        <f t="shared" si="71"/>
        <v>5</v>
      </c>
    </row>
    <row r="530" spans="1:7" ht="18" customHeight="1">
      <c r="A530" s="39" t="s">
        <v>26872</v>
      </c>
      <c r="B530" s="39">
        <f>[1]Matrix!$B$4529</f>
        <v>0</v>
      </c>
      <c r="C530" s="124">
        <f t="shared" si="69"/>
        <v>5.5</v>
      </c>
      <c r="D530" s="98">
        <f t="shared" si="70"/>
        <v>5</v>
      </c>
      <c r="F530" s="217" t="s">
        <v>27999</v>
      </c>
      <c r="G530" s="218">
        <f t="shared" si="71"/>
        <v>5</v>
      </c>
    </row>
    <row r="531" spans="1:7" ht="18" customHeight="1">
      <c r="A531" s="39" t="s">
        <v>26873</v>
      </c>
      <c r="B531" s="39"/>
      <c r="C531" s="124"/>
      <c r="D531" s="98"/>
    </row>
    <row r="532" spans="1:7" ht="18" customHeight="1">
      <c r="A532" s="39" t="s">
        <v>11932</v>
      </c>
      <c r="B532" s="39">
        <f>[1]Matrix!$B$4686</f>
        <v>0</v>
      </c>
      <c r="C532" s="124">
        <f t="shared" ref="C532:C541" si="72">ROUNDUP(ABS(75-B532)/(Base_Value)*allergy_factor,1)</f>
        <v>5.5</v>
      </c>
      <c r="D532" s="98">
        <f t="shared" ref="D532:D541" si="73">IF(C532&gt;Max_Value,Max_Value,IF(C532&lt;0,0,C532))</f>
        <v>5</v>
      </c>
      <c r="F532" s="217" t="s">
        <v>27998</v>
      </c>
      <c r="G532" s="218">
        <f t="shared" ref="G532:G541" si="74">D532</f>
        <v>5</v>
      </c>
    </row>
    <row r="533" spans="1:7" ht="18" customHeight="1">
      <c r="A533" s="39" t="s">
        <v>11566</v>
      </c>
      <c r="B533" s="39">
        <f>[1]Matrix!$B$4577</f>
        <v>0</v>
      </c>
      <c r="C533" s="124">
        <f t="shared" si="72"/>
        <v>5.5</v>
      </c>
      <c r="D533" s="98">
        <f t="shared" si="73"/>
        <v>5</v>
      </c>
      <c r="F533" s="217" t="s">
        <v>27997</v>
      </c>
      <c r="G533" s="218">
        <f t="shared" si="74"/>
        <v>5</v>
      </c>
    </row>
    <row r="534" spans="1:7" ht="18" customHeight="1">
      <c r="A534" s="39" t="s">
        <v>26874</v>
      </c>
      <c r="B534" s="39">
        <f>[1]Matrix!$B$8433</f>
        <v>0</v>
      </c>
      <c r="C534" s="124">
        <f t="shared" si="72"/>
        <v>5.5</v>
      </c>
      <c r="D534" s="98">
        <f t="shared" si="73"/>
        <v>5</v>
      </c>
      <c r="F534" s="217" t="s">
        <v>27996</v>
      </c>
      <c r="G534" s="218">
        <f t="shared" si="74"/>
        <v>5</v>
      </c>
    </row>
    <row r="535" spans="1:7" ht="18" customHeight="1">
      <c r="A535" s="39" t="s">
        <v>11551</v>
      </c>
      <c r="B535" s="39">
        <f>[1]Matrix!$B$2868</f>
        <v>0</v>
      </c>
      <c r="C535" s="124">
        <f t="shared" si="72"/>
        <v>5.5</v>
      </c>
      <c r="D535" s="98">
        <f t="shared" si="73"/>
        <v>5</v>
      </c>
      <c r="F535" s="217" t="s">
        <v>27995</v>
      </c>
      <c r="G535" s="218">
        <f t="shared" si="74"/>
        <v>5</v>
      </c>
    </row>
    <row r="536" spans="1:7" ht="18" customHeight="1">
      <c r="A536" s="39" t="s">
        <v>26875</v>
      </c>
      <c r="B536" s="39">
        <f>[1]Matrix!$B$8432</f>
        <v>0</v>
      </c>
      <c r="C536" s="124">
        <f t="shared" si="72"/>
        <v>5.5</v>
      </c>
      <c r="D536" s="98">
        <f t="shared" si="73"/>
        <v>5</v>
      </c>
      <c r="F536" s="217" t="s">
        <v>27994</v>
      </c>
      <c r="G536" s="218">
        <f t="shared" si="74"/>
        <v>5</v>
      </c>
    </row>
    <row r="537" spans="1:7" ht="18" customHeight="1">
      <c r="A537" s="39" t="s">
        <v>26876</v>
      </c>
      <c r="B537" s="39">
        <f>[1]Matrix!$B$3206</f>
        <v>0</v>
      </c>
      <c r="C537" s="124">
        <f t="shared" si="72"/>
        <v>5.5</v>
      </c>
      <c r="D537" s="98">
        <f t="shared" si="73"/>
        <v>5</v>
      </c>
      <c r="F537" s="217" t="s">
        <v>27993</v>
      </c>
      <c r="G537" s="218">
        <f t="shared" si="74"/>
        <v>5</v>
      </c>
    </row>
    <row r="538" spans="1:7" ht="18" customHeight="1">
      <c r="A538" s="39" t="s">
        <v>26877</v>
      </c>
      <c r="B538" s="39">
        <f>[1]Matrix!$B$1571</f>
        <v>0</v>
      </c>
      <c r="C538" s="124">
        <f t="shared" si="72"/>
        <v>5.5</v>
      </c>
      <c r="D538" s="98">
        <f t="shared" si="73"/>
        <v>5</v>
      </c>
      <c r="F538" s="217" t="s">
        <v>27992</v>
      </c>
      <c r="G538" s="218">
        <f t="shared" si="74"/>
        <v>5</v>
      </c>
    </row>
    <row r="539" spans="1:7" ht="18" customHeight="1">
      <c r="A539" s="39" t="s">
        <v>26878</v>
      </c>
      <c r="B539" s="39">
        <f>[1]Matrix!$B$4522</f>
        <v>0</v>
      </c>
      <c r="C539" s="124">
        <f t="shared" si="72"/>
        <v>5.5</v>
      </c>
      <c r="D539" s="98">
        <f t="shared" si="73"/>
        <v>5</v>
      </c>
      <c r="F539" s="217" t="s">
        <v>27991</v>
      </c>
      <c r="G539" s="218">
        <f t="shared" si="74"/>
        <v>5</v>
      </c>
    </row>
    <row r="540" spans="1:7" ht="18" customHeight="1">
      <c r="A540" s="39" t="s">
        <v>26879</v>
      </c>
      <c r="B540" s="39">
        <f>[1]Matrix!$B$852</f>
        <v>0</v>
      </c>
      <c r="C540" s="124">
        <f t="shared" si="72"/>
        <v>5.5</v>
      </c>
      <c r="D540" s="98">
        <f t="shared" si="73"/>
        <v>5</v>
      </c>
      <c r="F540" s="217" t="s">
        <v>27990</v>
      </c>
      <c r="G540" s="218">
        <f t="shared" si="74"/>
        <v>5</v>
      </c>
    </row>
    <row r="541" spans="1:7" ht="18" customHeight="1">
      <c r="A541" s="39" t="s">
        <v>26880</v>
      </c>
      <c r="B541" s="39">
        <f>[1]Matrix!$B$1468</f>
        <v>0</v>
      </c>
      <c r="C541" s="124">
        <f t="shared" si="72"/>
        <v>5.5</v>
      </c>
      <c r="D541" s="98">
        <f t="shared" si="73"/>
        <v>5</v>
      </c>
      <c r="F541" s="217" t="s">
        <v>27989</v>
      </c>
      <c r="G541" s="218">
        <f t="shared" si="74"/>
        <v>5</v>
      </c>
    </row>
    <row r="542" spans="1:7" ht="18" customHeight="1">
      <c r="A542" s="39" t="s">
        <v>26881</v>
      </c>
      <c r="B542" s="39"/>
      <c r="C542" s="124"/>
      <c r="D542" s="98"/>
    </row>
    <row r="543" spans="1:7" ht="18" customHeight="1">
      <c r="A543" s="39" t="s">
        <v>26882</v>
      </c>
      <c r="B543" s="39">
        <f>[1]Matrix!$B$1769</f>
        <v>0</v>
      </c>
      <c r="C543" s="124">
        <f t="shared" ref="C543:C574" si="75">ROUNDUP(ABS(75-B543)/(Base_Value)*allergy_factor,1)</f>
        <v>5.5</v>
      </c>
      <c r="D543" s="98">
        <f t="shared" ref="D543:D574" si="76">IF(C543&gt;Max_Value,Max_Value,IF(C543&lt;0,0,C543))</f>
        <v>5</v>
      </c>
      <c r="F543" s="217" t="s">
        <v>27988</v>
      </c>
      <c r="G543" s="218">
        <f t="shared" ref="G543:G574" si="77">D543</f>
        <v>5</v>
      </c>
    </row>
    <row r="544" spans="1:7" ht="18" customHeight="1">
      <c r="A544" s="39" t="s">
        <v>26883</v>
      </c>
      <c r="B544" s="39">
        <f>[1]Matrix!$B$9926</f>
        <v>0</v>
      </c>
      <c r="C544" s="124">
        <f t="shared" si="75"/>
        <v>5.5</v>
      </c>
      <c r="D544" s="98">
        <f t="shared" si="76"/>
        <v>5</v>
      </c>
      <c r="F544" s="217" t="s">
        <v>27987</v>
      </c>
      <c r="G544" s="218">
        <f t="shared" si="77"/>
        <v>5</v>
      </c>
    </row>
    <row r="545" spans="1:7" ht="18" customHeight="1">
      <c r="A545" s="39" t="s">
        <v>26884</v>
      </c>
      <c r="B545" s="39">
        <f>[1]Matrix!$B$5986</f>
        <v>0</v>
      </c>
      <c r="C545" s="124">
        <f t="shared" si="75"/>
        <v>5.5</v>
      </c>
      <c r="D545" s="98">
        <f t="shared" si="76"/>
        <v>5</v>
      </c>
      <c r="F545" s="217" t="s">
        <v>27986</v>
      </c>
      <c r="G545" s="218">
        <f t="shared" si="77"/>
        <v>5</v>
      </c>
    </row>
    <row r="546" spans="1:7" ht="18" customHeight="1">
      <c r="A546" s="39" t="s">
        <v>26885</v>
      </c>
      <c r="B546" s="39">
        <f>[1]Matrix!$B$5986</f>
        <v>0</v>
      </c>
      <c r="C546" s="124">
        <f t="shared" si="75"/>
        <v>5.5</v>
      </c>
      <c r="D546" s="98">
        <f t="shared" si="76"/>
        <v>5</v>
      </c>
      <c r="F546" s="217" t="s">
        <v>27985</v>
      </c>
      <c r="G546" s="218">
        <f t="shared" si="77"/>
        <v>5</v>
      </c>
    </row>
    <row r="547" spans="1:7" ht="18" customHeight="1">
      <c r="A547" s="39" t="s">
        <v>26886</v>
      </c>
      <c r="B547" s="39">
        <f>[1]Matrix!$B$1905</f>
        <v>0</v>
      </c>
      <c r="C547" s="124">
        <f t="shared" si="75"/>
        <v>5.5</v>
      </c>
      <c r="D547" s="98">
        <f t="shared" si="76"/>
        <v>5</v>
      </c>
      <c r="F547" s="217" t="s">
        <v>27984</v>
      </c>
      <c r="G547" s="218">
        <f t="shared" si="77"/>
        <v>5</v>
      </c>
    </row>
    <row r="548" spans="1:7" ht="18" customHeight="1">
      <c r="A548" s="39" t="s">
        <v>26887</v>
      </c>
      <c r="B548" s="39">
        <f>[1]Matrix!$B$2008</f>
        <v>0</v>
      </c>
      <c r="C548" s="124">
        <f t="shared" si="75"/>
        <v>5.5</v>
      </c>
      <c r="D548" s="98">
        <f t="shared" si="76"/>
        <v>5</v>
      </c>
      <c r="F548" s="217" t="s">
        <v>27983</v>
      </c>
      <c r="G548" s="218">
        <f t="shared" si="77"/>
        <v>5</v>
      </c>
    </row>
    <row r="549" spans="1:7" ht="18" customHeight="1">
      <c r="A549" s="39" t="s">
        <v>26888</v>
      </c>
      <c r="B549" s="39">
        <f>[1]Matrix!$B$2007</f>
        <v>0</v>
      </c>
      <c r="C549" s="124">
        <f t="shared" si="75"/>
        <v>5.5</v>
      </c>
      <c r="D549" s="98">
        <f t="shared" si="76"/>
        <v>5</v>
      </c>
      <c r="F549" s="217" t="s">
        <v>27982</v>
      </c>
      <c r="G549" s="218">
        <f t="shared" si="77"/>
        <v>5</v>
      </c>
    </row>
    <row r="550" spans="1:7" ht="18" customHeight="1">
      <c r="A550" s="39" t="s">
        <v>26889</v>
      </c>
      <c r="B550" s="39">
        <f>[1]Matrix!$B$9910</f>
        <v>0</v>
      </c>
      <c r="C550" s="124">
        <f t="shared" si="75"/>
        <v>5.5</v>
      </c>
      <c r="D550" s="98">
        <f t="shared" si="76"/>
        <v>5</v>
      </c>
      <c r="F550" s="217" t="s">
        <v>27981</v>
      </c>
      <c r="G550" s="218">
        <f t="shared" si="77"/>
        <v>5</v>
      </c>
    </row>
    <row r="551" spans="1:7" ht="18" customHeight="1">
      <c r="A551" s="39" t="s">
        <v>26890</v>
      </c>
      <c r="B551" s="39">
        <f>[1]Matrix!$B$9914</f>
        <v>0</v>
      </c>
      <c r="C551" s="124">
        <f t="shared" si="75"/>
        <v>5.5</v>
      </c>
      <c r="D551" s="98">
        <f t="shared" si="76"/>
        <v>5</v>
      </c>
      <c r="F551" s="217" t="s">
        <v>27980</v>
      </c>
      <c r="G551" s="218">
        <f t="shared" si="77"/>
        <v>5</v>
      </c>
    </row>
    <row r="552" spans="1:7" ht="18" customHeight="1">
      <c r="A552" s="39" t="s">
        <v>26891</v>
      </c>
      <c r="B552" s="39">
        <f>[1]Matrix!$B$6830</f>
        <v>0</v>
      </c>
      <c r="C552" s="124">
        <f t="shared" si="75"/>
        <v>5.5</v>
      </c>
      <c r="D552" s="98">
        <f t="shared" si="76"/>
        <v>5</v>
      </c>
      <c r="F552" s="217" t="s">
        <v>27979</v>
      </c>
      <c r="G552" s="218">
        <f t="shared" si="77"/>
        <v>5</v>
      </c>
    </row>
    <row r="553" spans="1:7" ht="18" customHeight="1">
      <c r="A553" s="39" t="s">
        <v>26892</v>
      </c>
      <c r="B553" s="39">
        <f>[1]Matrix!$B$9916</f>
        <v>0</v>
      </c>
      <c r="C553" s="124">
        <f t="shared" si="75"/>
        <v>5.5</v>
      </c>
      <c r="D553" s="98">
        <f t="shared" si="76"/>
        <v>5</v>
      </c>
      <c r="F553" s="217" t="s">
        <v>27978</v>
      </c>
      <c r="G553" s="218">
        <f t="shared" si="77"/>
        <v>5</v>
      </c>
    </row>
    <row r="554" spans="1:7" ht="18" customHeight="1">
      <c r="A554" s="39" t="s">
        <v>26893</v>
      </c>
      <c r="B554" s="39">
        <f>[1]Matrix!$B$1766</f>
        <v>0</v>
      </c>
      <c r="C554" s="124">
        <f t="shared" si="75"/>
        <v>5.5</v>
      </c>
      <c r="D554" s="98">
        <f t="shared" si="76"/>
        <v>5</v>
      </c>
      <c r="F554" s="217" t="s">
        <v>27977</v>
      </c>
      <c r="G554" s="218">
        <f t="shared" si="77"/>
        <v>5</v>
      </c>
    </row>
    <row r="555" spans="1:7" ht="18" customHeight="1">
      <c r="A555" s="39" t="s">
        <v>26894</v>
      </c>
      <c r="B555" s="39">
        <f>[1]Matrix!$B$1870</f>
        <v>0</v>
      </c>
      <c r="C555" s="124">
        <f t="shared" si="75"/>
        <v>5.5</v>
      </c>
      <c r="D555" s="98">
        <f t="shared" si="76"/>
        <v>5</v>
      </c>
      <c r="F555" s="217" t="s">
        <v>27976</v>
      </c>
      <c r="G555" s="218">
        <f t="shared" si="77"/>
        <v>5</v>
      </c>
    </row>
    <row r="556" spans="1:7" ht="18" customHeight="1">
      <c r="A556" s="39" t="s">
        <v>26895</v>
      </c>
      <c r="B556" s="39">
        <f>[1]Matrix!$B$9918</f>
        <v>0</v>
      </c>
      <c r="C556" s="124">
        <f t="shared" si="75"/>
        <v>5.5</v>
      </c>
      <c r="D556" s="98">
        <f t="shared" si="76"/>
        <v>5</v>
      </c>
      <c r="F556" s="217" t="s">
        <v>27975</v>
      </c>
      <c r="G556" s="218">
        <f t="shared" si="77"/>
        <v>5</v>
      </c>
    </row>
    <row r="557" spans="1:7" ht="18" customHeight="1">
      <c r="A557" s="39" t="s">
        <v>26896</v>
      </c>
      <c r="B557" s="39">
        <f>[1]Matrix!$B$2107</f>
        <v>0</v>
      </c>
      <c r="C557" s="124">
        <f t="shared" si="75"/>
        <v>5.5</v>
      </c>
      <c r="D557" s="98">
        <f t="shared" si="76"/>
        <v>5</v>
      </c>
      <c r="F557" s="217" t="s">
        <v>27974</v>
      </c>
      <c r="G557" s="218">
        <f t="shared" si="77"/>
        <v>5</v>
      </c>
    </row>
    <row r="558" spans="1:7" ht="18" customHeight="1">
      <c r="A558" s="39" t="s">
        <v>26897</v>
      </c>
      <c r="B558" s="39">
        <f>[1]Matrix!$B$1782</f>
        <v>0</v>
      </c>
      <c r="C558" s="124">
        <f t="shared" si="75"/>
        <v>5.5</v>
      </c>
      <c r="D558" s="98">
        <f t="shared" si="76"/>
        <v>5</v>
      </c>
      <c r="F558" s="217" t="s">
        <v>27973</v>
      </c>
      <c r="G558" s="218">
        <f t="shared" si="77"/>
        <v>5</v>
      </c>
    </row>
    <row r="559" spans="1:7" ht="18" customHeight="1">
      <c r="A559" s="39" t="s">
        <v>26898</v>
      </c>
      <c r="B559" s="39">
        <f>[1]Matrix!$B$9922</f>
        <v>0</v>
      </c>
      <c r="C559" s="124">
        <f t="shared" si="75"/>
        <v>5.5</v>
      </c>
      <c r="D559" s="98">
        <f t="shared" si="76"/>
        <v>5</v>
      </c>
      <c r="F559" s="217" t="s">
        <v>27972</v>
      </c>
      <c r="G559" s="218">
        <f t="shared" si="77"/>
        <v>5</v>
      </c>
    </row>
    <row r="560" spans="1:7" ht="18" customHeight="1">
      <c r="A560" s="39" t="s">
        <v>26899</v>
      </c>
      <c r="B560" s="39">
        <f>[1]Matrix!$B$9923</f>
        <v>0</v>
      </c>
      <c r="C560" s="124">
        <f t="shared" si="75"/>
        <v>5.5</v>
      </c>
      <c r="D560" s="98">
        <f t="shared" si="76"/>
        <v>5</v>
      </c>
      <c r="F560" s="217" t="s">
        <v>27971</v>
      </c>
      <c r="G560" s="218">
        <f t="shared" si="77"/>
        <v>5</v>
      </c>
    </row>
    <row r="561" spans="1:7" ht="18" customHeight="1">
      <c r="A561" s="39" t="s">
        <v>26900</v>
      </c>
      <c r="B561" s="39">
        <f>[1]Matrix!$B$1902</f>
        <v>0</v>
      </c>
      <c r="C561" s="124">
        <f t="shared" si="75"/>
        <v>5.5</v>
      </c>
      <c r="D561" s="98">
        <f t="shared" si="76"/>
        <v>5</v>
      </c>
      <c r="F561" s="217" t="s">
        <v>27970</v>
      </c>
      <c r="G561" s="218">
        <f t="shared" si="77"/>
        <v>5</v>
      </c>
    </row>
    <row r="562" spans="1:7" ht="18" customHeight="1">
      <c r="A562" s="39" t="s">
        <v>26901</v>
      </c>
      <c r="B562" s="39">
        <f>[1]Matrix!$B$1906</f>
        <v>0</v>
      </c>
      <c r="C562" s="124">
        <f t="shared" si="75"/>
        <v>5.5</v>
      </c>
      <c r="D562" s="98">
        <f t="shared" si="76"/>
        <v>5</v>
      </c>
      <c r="F562" s="217" t="s">
        <v>27969</v>
      </c>
      <c r="G562" s="218">
        <f t="shared" si="77"/>
        <v>5</v>
      </c>
    </row>
    <row r="563" spans="1:7" ht="18" customHeight="1">
      <c r="A563" s="39" t="s">
        <v>26902</v>
      </c>
      <c r="B563" s="39">
        <f>[1]Matrix!$B$2019</f>
        <v>0</v>
      </c>
      <c r="C563" s="124">
        <f t="shared" si="75"/>
        <v>5.5</v>
      </c>
      <c r="D563" s="98">
        <f t="shared" si="76"/>
        <v>5</v>
      </c>
      <c r="F563" s="217" t="s">
        <v>27968</v>
      </c>
      <c r="G563" s="218">
        <f t="shared" si="77"/>
        <v>5</v>
      </c>
    </row>
    <row r="564" spans="1:7" ht="18" customHeight="1">
      <c r="A564" s="39" t="s">
        <v>26903</v>
      </c>
      <c r="B564" s="39">
        <f>[1]Matrix!$B$2074</f>
        <v>0</v>
      </c>
      <c r="C564" s="124">
        <f t="shared" si="75"/>
        <v>5.5</v>
      </c>
      <c r="D564" s="98">
        <f t="shared" si="76"/>
        <v>5</v>
      </c>
      <c r="F564" s="217" t="s">
        <v>27967</v>
      </c>
      <c r="G564" s="218">
        <f t="shared" si="77"/>
        <v>5</v>
      </c>
    </row>
    <row r="565" spans="1:7" ht="18" customHeight="1">
      <c r="A565" s="39" t="s">
        <v>26904</v>
      </c>
      <c r="B565" s="39">
        <f>[1]Matrix!$B$1776</f>
        <v>0</v>
      </c>
      <c r="C565" s="124">
        <f t="shared" si="75"/>
        <v>5.5</v>
      </c>
      <c r="D565" s="98">
        <f t="shared" si="76"/>
        <v>5</v>
      </c>
      <c r="F565" s="217" t="s">
        <v>27966</v>
      </c>
      <c r="G565" s="218">
        <f t="shared" si="77"/>
        <v>5</v>
      </c>
    </row>
    <row r="566" spans="1:7" ht="18" customHeight="1">
      <c r="A566" s="39" t="s">
        <v>26905</v>
      </c>
      <c r="B566" s="39">
        <f>[1]Matrix!$B$1920</f>
        <v>0</v>
      </c>
      <c r="C566" s="124">
        <f t="shared" si="75"/>
        <v>5.5</v>
      </c>
      <c r="D566" s="98">
        <f t="shared" si="76"/>
        <v>5</v>
      </c>
      <c r="F566" s="217" t="s">
        <v>27965</v>
      </c>
      <c r="G566" s="218">
        <f t="shared" si="77"/>
        <v>5</v>
      </c>
    </row>
    <row r="567" spans="1:7" ht="18" customHeight="1">
      <c r="A567" s="39" t="s">
        <v>26906</v>
      </c>
      <c r="B567" s="39">
        <f>[1]Matrix!$B$6829</f>
        <v>0</v>
      </c>
      <c r="C567" s="124">
        <f t="shared" si="75"/>
        <v>5.5</v>
      </c>
      <c r="D567" s="98">
        <f t="shared" si="76"/>
        <v>5</v>
      </c>
      <c r="F567" s="217" t="s">
        <v>27964</v>
      </c>
      <c r="G567" s="218">
        <f t="shared" si="77"/>
        <v>5</v>
      </c>
    </row>
    <row r="568" spans="1:7" ht="18" customHeight="1">
      <c r="A568" s="39" t="s">
        <v>26907</v>
      </c>
      <c r="B568" s="39">
        <f>[1]Matrix!$B$7630</f>
        <v>0</v>
      </c>
      <c r="C568" s="124">
        <f t="shared" si="75"/>
        <v>5.5</v>
      </c>
      <c r="D568" s="98">
        <f t="shared" si="76"/>
        <v>5</v>
      </c>
      <c r="F568" s="217" t="s">
        <v>27963</v>
      </c>
      <c r="G568" s="218">
        <f t="shared" si="77"/>
        <v>5</v>
      </c>
    </row>
    <row r="569" spans="1:7" ht="18" customHeight="1">
      <c r="A569" s="39" t="s">
        <v>26908</v>
      </c>
      <c r="B569" s="39">
        <f>[1]Matrix!$B$2799</f>
        <v>0</v>
      </c>
      <c r="C569" s="124">
        <f t="shared" si="75"/>
        <v>5.5</v>
      </c>
      <c r="D569" s="98">
        <f t="shared" si="76"/>
        <v>5</v>
      </c>
      <c r="F569" s="217" t="s">
        <v>27962</v>
      </c>
      <c r="G569" s="218">
        <f t="shared" si="77"/>
        <v>5</v>
      </c>
    </row>
    <row r="570" spans="1:7" ht="18" customHeight="1">
      <c r="A570" s="39" t="s">
        <v>26909</v>
      </c>
      <c r="B570" s="39">
        <f>[1]Matrix!$B$9930</f>
        <v>0</v>
      </c>
      <c r="C570" s="124">
        <f t="shared" si="75"/>
        <v>5.5</v>
      </c>
      <c r="D570" s="98">
        <f t="shared" si="76"/>
        <v>5</v>
      </c>
      <c r="F570" s="217" t="s">
        <v>27961</v>
      </c>
      <c r="G570" s="218">
        <f t="shared" si="77"/>
        <v>5</v>
      </c>
    </row>
    <row r="571" spans="1:7" ht="18" customHeight="1">
      <c r="A571" s="39" t="s">
        <v>26910</v>
      </c>
      <c r="B571" s="39">
        <f>[1]Matrix!$B$1951</f>
        <v>0</v>
      </c>
      <c r="C571" s="124">
        <f t="shared" si="75"/>
        <v>5.5</v>
      </c>
      <c r="D571" s="98">
        <f t="shared" si="76"/>
        <v>5</v>
      </c>
      <c r="F571" s="217" t="s">
        <v>27960</v>
      </c>
      <c r="G571" s="218">
        <f t="shared" si="77"/>
        <v>5</v>
      </c>
    </row>
    <row r="572" spans="1:7" ht="18" customHeight="1">
      <c r="A572" s="39" t="s">
        <v>26911</v>
      </c>
      <c r="B572" s="39">
        <f>[1]Matrix!$B$9860</f>
        <v>0</v>
      </c>
      <c r="C572" s="124">
        <f t="shared" si="75"/>
        <v>5.5</v>
      </c>
      <c r="D572" s="98">
        <f t="shared" si="76"/>
        <v>5</v>
      </c>
      <c r="F572" s="217" t="s">
        <v>27959</v>
      </c>
      <c r="G572" s="218">
        <f t="shared" si="77"/>
        <v>5</v>
      </c>
    </row>
    <row r="573" spans="1:7" ht="18" customHeight="1">
      <c r="A573" s="39" t="s">
        <v>26912</v>
      </c>
      <c r="B573" s="39">
        <f>[1]Matrix!$B$1785</f>
        <v>0</v>
      </c>
      <c r="C573" s="124">
        <f t="shared" si="75"/>
        <v>5.5</v>
      </c>
      <c r="D573" s="98">
        <f t="shared" si="76"/>
        <v>5</v>
      </c>
      <c r="F573" s="217" t="s">
        <v>27958</v>
      </c>
      <c r="G573" s="218">
        <f t="shared" si="77"/>
        <v>5</v>
      </c>
    </row>
    <row r="574" spans="1:7" ht="18" customHeight="1">
      <c r="A574" s="39" t="s">
        <v>26913</v>
      </c>
      <c r="B574" s="39">
        <f>[1]Matrix!$B$5836</f>
        <v>0</v>
      </c>
      <c r="C574" s="124">
        <f t="shared" si="75"/>
        <v>5.5</v>
      </c>
      <c r="D574" s="98">
        <f t="shared" si="76"/>
        <v>5</v>
      </c>
      <c r="F574" s="217" t="s">
        <v>27957</v>
      </c>
      <c r="G574" s="218">
        <f t="shared" si="77"/>
        <v>5</v>
      </c>
    </row>
    <row r="575" spans="1:7" ht="18" customHeight="1">
      <c r="A575" s="39" t="s">
        <v>26914</v>
      </c>
      <c r="B575" s="39">
        <f>[1]Matrix!$B$9864</f>
        <v>0</v>
      </c>
      <c r="C575" s="124">
        <f t="shared" ref="C575:C602" si="78">ROUNDUP(ABS(75-B575)/(Base_Value)*allergy_factor,1)</f>
        <v>5.5</v>
      </c>
      <c r="D575" s="98">
        <f t="shared" ref="D575:D602" si="79">IF(C575&gt;Max_Value,Max_Value,IF(C575&lt;0,0,C575))</f>
        <v>5</v>
      </c>
      <c r="F575" s="217" t="s">
        <v>27956</v>
      </c>
      <c r="G575" s="218">
        <f t="shared" ref="G575:G602" si="80">D575</f>
        <v>5</v>
      </c>
    </row>
    <row r="576" spans="1:7" ht="18" customHeight="1">
      <c r="A576" s="39" t="s">
        <v>26915</v>
      </c>
      <c r="B576" s="39">
        <f>[1]Matrix!$B$1903</f>
        <v>0</v>
      </c>
      <c r="C576" s="124">
        <f t="shared" si="78"/>
        <v>5.5</v>
      </c>
      <c r="D576" s="98">
        <f t="shared" si="79"/>
        <v>5</v>
      </c>
      <c r="F576" s="217" t="s">
        <v>27955</v>
      </c>
      <c r="G576" s="218">
        <f t="shared" si="80"/>
        <v>5</v>
      </c>
    </row>
    <row r="577" spans="1:7" ht="18" customHeight="1">
      <c r="A577" s="39" t="s">
        <v>26916</v>
      </c>
      <c r="B577" s="39">
        <f>[1]Matrix!$B$1960</f>
        <v>0</v>
      </c>
      <c r="C577" s="124">
        <f t="shared" si="78"/>
        <v>5.5</v>
      </c>
      <c r="D577" s="98">
        <f t="shared" si="79"/>
        <v>5</v>
      </c>
      <c r="F577" s="217" t="s">
        <v>27954</v>
      </c>
      <c r="G577" s="218">
        <f t="shared" si="80"/>
        <v>5</v>
      </c>
    </row>
    <row r="578" spans="1:7" ht="18" customHeight="1">
      <c r="A578" s="39" t="s">
        <v>26917</v>
      </c>
      <c r="B578" s="39">
        <f>[1]Matrix!$B$2021</f>
        <v>0</v>
      </c>
      <c r="C578" s="124">
        <f t="shared" si="78"/>
        <v>5.5</v>
      </c>
      <c r="D578" s="98">
        <f t="shared" si="79"/>
        <v>5</v>
      </c>
      <c r="F578" s="217" t="s">
        <v>27953</v>
      </c>
      <c r="G578" s="218">
        <f t="shared" si="80"/>
        <v>5</v>
      </c>
    </row>
    <row r="579" spans="1:7" ht="18" customHeight="1">
      <c r="A579" s="39" t="s">
        <v>26918</v>
      </c>
      <c r="B579" s="39">
        <f>[1]Matrix!$B$2021</f>
        <v>0</v>
      </c>
      <c r="C579" s="124">
        <f t="shared" si="78"/>
        <v>5.5</v>
      </c>
      <c r="D579" s="98">
        <f t="shared" si="79"/>
        <v>5</v>
      </c>
      <c r="F579" s="217" t="s">
        <v>27952</v>
      </c>
      <c r="G579" s="218">
        <f t="shared" si="80"/>
        <v>5</v>
      </c>
    </row>
    <row r="580" spans="1:7" ht="18" customHeight="1">
      <c r="A580" s="39" t="s">
        <v>26919</v>
      </c>
      <c r="B580" s="39">
        <f>[1]Matrix!$B$9912</f>
        <v>0</v>
      </c>
      <c r="C580" s="124">
        <f t="shared" si="78"/>
        <v>5.5</v>
      </c>
      <c r="D580" s="98">
        <f t="shared" si="79"/>
        <v>5</v>
      </c>
      <c r="F580" s="217" t="s">
        <v>27951</v>
      </c>
      <c r="G580" s="218">
        <f t="shared" si="80"/>
        <v>5</v>
      </c>
    </row>
    <row r="581" spans="1:7" ht="18" customHeight="1">
      <c r="A581" s="39" t="s">
        <v>26920</v>
      </c>
      <c r="B581" s="39">
        <f>[1]Matrix!$B$1790</f>
        <v>0</v>
      </c>
      <c r="C581" s="124">
        <f t="shared" si="78"/>
        <v>5.5</v>
      </c>
      <c r="D581" s="98">
        <f t="shared" si="79"/>
        <v>5</v>
      </c>
      <c r="F581" s="217" t="s">
        <v>27950</v>
      </c>
      <c r="G581" s="218">
        <f t="shared" si="80"/>
        <v>5</v>
      </c>
    </row>
    <row r="582" spans="1:7" ht="18" customHeight="1">
      <c r="A582" s="39" t="s">
        <v>26921</v>
      </c>
      <c r="B582" s="39">
        <f>[1]Matrix!$B$5921</f>
        <v>0</v>
      </c>
      <c r="C582" s="124">
        <f t="shared" si="78"/>
        <v>5.5</v>
      </c>
      <c r="D582" s="98">
        <f t="shared" si="79"/>
        <v>5</v>
      </c>
      <c r="F582" s="217" t="s">
        <v>27949</v>
      </c>
      <c r="G582" s="218">
        <f t="shared" si="80"/>
        <v>5</v>
      </c>
    </row>
    <row r="583" spans="1:7" ht="18" customHeight="1">
      <c r="A583" s="39" t="s">
        <v>26922</v>
      </c>
      <c r="B583" s="39">
        <f>[1]Matrix!$B$1755</f>
        <v>0</v>
      </c>
      <c r="C583" s="124">
        <f t="shared" si="78"/>
        <v>5.5</v>
      </c>
      <c r="D583" s="98">
        <f t="shared" si="79"/>
        <v>5</v>
      </c>
      <c r="F583" s="217" t="s">
        <v>27948</v>
      </c>
      <c r="G583" s="218">
        <f t="shared" si="80"/>
        <v>5</v>
      </c>
    </row>
    <row r="584" spans="1:7" ht="18" customHeight="1">
      <c r="A584" s="39" t="s">
        <v>26923</v>
      </c>
      <c r="B584" s="39">
        <f>[1]Matrix!$B$2374</f>
        <v>0</v>
      </c>
      <c r="C584" s="124">
        <f t="shared" si="78"/>
        <v>5.5</v>
      </c>
      <c r="D584" s="98">
        <f t="shared" si="79"/>
        <v>5</v>
      </c>
      <c r="F584" s="217" t="s">
        <v>27947</v>
      </c>
      <c r="G584" s="218">
        <f t="shared" si="80"/>
        <v>5</v>
      </c>
    </row>
    <row r="585" spans="1:7" ht="18" customHeight="1">
      <c r="A585" s="39" t="s">
        <v>26924</v>
      </c>
      <c r="B585" s="39">
        <f>[1]Matrix!$B$9925</f>
        <v>0</v>
      </c>
      <c r="C585" s="124">
        <f t="shared" si="78"/>
        <v>5.5</v>
      </c>
      <c r="D585" s="98">
        <f t="shared" si="79"/>
        <v>5</v>
      </c>
      <c r="F585" s="217" t="s">
        <v>27946</v>
      </c>
      <c r="G585" s="218">
        <f t="shared" si="80"/>
        <v>5</v>
      </c>
    </row>
    <row r="586" spans="1:7" ht="18" customHeight="1">
      <c r="A586" s="39" t="s">
        <v>26925</v>
      </c>
      <c r="B586" s="39">
        <f>[1]Matrix!$B$1988</f>
        <v>0</v>
      </c>
      <c r="C586" s="124">
        <f t="shared" si="78"/>
        <v>5.5</v>
      </c>
      <c r="D586" s="98">
        <f t="shared" si="79"/>
        <v>5</v>
      </c>
      <c r="F586" s="217" t="s">
        <v>27945</v>
      </c>
      <c r="G586" s="218">
        <f t="shared" si="80"/>
        <v>5</v>
      </c>
    </row>
    <row r="587" spans="1:7" ht="18" customHeight="1">
      <c r="A587" s="39" t="s">
        <v>26926</v>
      </c>
      <c r="B587" s="39">
        <f>[1]Matrix!$B$9913</f>
        <v>0</v>
      </c>
      <c r="C587" s="124">
        <f t="shared" si="78"/>
        <v>5.5</v>
      </c>
      <c r="D587" s="98">
        <f t="shared" si="79"/>
        <v>5</v>
      </c>
      <c r="F587" s="217" t="s">
        <v>27944</v>
      </c>
      <c r="G587" s="218">
        <f t="shared" si="80"/>
        <v>5</v>
      </c>
    </row>
    <row r="588" spans="1:7" ht="18" customHeight="1">
      <c r="A588" s="39" t="s">
        <v>26927</v>
      </c>
      <c r="B588" s="39">
        <f>[1]Matrix!$B$9925</f>
        <v>0</v>
      </c>
      <c r="C588" s="124">
        <f t="shared" si="78"/>
        <v>5.5</v>
      </c>
      <c r="D588" s="98">
        <f t="shared" si="79"/>
        <v>5</v>
      </c>
      <c r="F588" s="217" t="s">
        <v>27943</v>
      </c>
      <c r="G588" s="218">
        <f t="shared" si="80"/>
        <v>5</v>
      </c>
    </row>
    <row r="589" spans="1:7" ht="18" customHeight="1">
      <c r="A589" s="39" t="s">
        <v>26928</v>
      </c>
      <c r="B589" s="39">
        <f>[1]Matrix!$B$2105</f>
        <v>0</v>
      </c>
      <c r="C589" s="124">
        <f t="shared" si="78"/>
        <v>5.5</v>
      </c>
      <c r="D589" s="98">
        <f t="shared" si="79"/>
        <v>5</v>
      </c>
      <c r="F589" s="217" t="s">
        <v>27942</v>
      </c>
      <c r="G589" s="218">
        <f t="shared" si="80"/>
        <v>5</v>
      </c>
    </row>
    <row r="590" spans="1:7" ht="18" customHeight="1">
      <c r="A590" s="39" t="s">
        <v>26929</v>
      </c>
      <c r="B590" s="39">
        <f>[1]Matrix!$B$9863</f>
        <v>0</v>
      </c>
      <c r="C590" s="124">
        <f t="shared" si="78"/>
        <v>5.5</v>
      </c>
      <c r="D590" s="98">
        <f t="shared" si="79"/>
        <v>5</v>
      </c>
      <c r="F590" s="217" t="s">
        <v>27941</v>
      </c>
      <c r="G590" s="218">
        <f t="shared" si="80"/>
        <v>5</v>
      </c>
    </row>
    <row r="591" spans="1:7" ht="18" customHeight="1">
      <c r="A591" s="39" t="s">
        <v>26930</v>
      </c>
      <c r="B591" s="39">
        <f>[1]Matrix!$B$1903</f>
        <v>0</v>
      </c>
      <c r="C591" s="124">
        <f t="shared" si="78"/>
        <v>5.5</v>
      </c>
      <c r="D591" s="98">
        <f t="shared" si="79"/>
        <v>5</v>
      </c>
      <c r="F591" s="217" t="s">
        <v>27940</v>
      </c>
      <c r="G591" s="218">
        <f t="shared" si="80"/>
        <v>5</v>
      </c>
    </row>
    <row r="592" spans="1:7" ht="18" customHeight="1">
      <c r="A592" s="39" t="s">
        <v>26931</v>
      </c>
      <c r="B592" s="39">
        <f>[1]Matrix!$B$1968</f>
        <v>0</v>
      </c>
      <c r="C592" s="124">
        <f t="shared" si="78"/>
        <v>5.5</v>
      </c>
      <c r="D592" s="98">
        <f t="shared" si="79"/>
        <v>5</v>
      </c>
      <c r="F592" s="217" t="s">
        <v>27939</v>
      </c>
      <c r="G592" s="218">
        <f t="shared" si="80"/>
        <v>5</v>
      </c>
    </row>
    <row r="593" spans="1:7" ht="18" customHeight="1">
      <c r="A593" s="39" t="s">
        <v>26932</v>
      </c>
      <c r="B593" s="39">
        <f>[1]Matrix!$B$1779</f>
        <v>0</v>
      </c>
      <c r="C593" s="124">
        <f t="shared" si="78"/>
        <v>5.5</v>
      </c>
      <c r="D593" s="98">
        <f t="shared" si="79"/>
        <v>5</v>
      </c>
      <c r="F593" s="217" t="s">
        <v>27938</v>
      </c>
      <c r="G593" s="218">
        <f t="shared" si="80"/>
        <v>5</v>
      </c>
    </row>
    <row r="594" spans="1:7" ht="18" customHeight="1">
      <c r="A594" s="39" t="s">
        <v>26933</v>
      </c>
      <c r="B594" s="39">
        <f>[1]Matrix!$B$9911</f>
        <v>0</v>
      </c>
      <c r="C594" s="124">
        <f t="shared" si="78"/>
        <v>5.5</v>
      </c>
      <c r="D594" s="98">
        <f t="shared" si="79"/>
        <v>5</v>
      </c>
      <c r="F594" s="217" t="s">
        <v>27937</v>
      </c>
      <c r="G594" s="218">
        <f t="shared" si="80"/>
        <v>5</v>
      </c>
    </row>
    <row r="595" spans="1:7" ht="18" customHeight="1">
      <c r="A595" s="39" t="s">
        <v>26934</v>
      </c>
      <c r="B595" s="39">
        <f>[1]Matrix!$B$9915</f>
        <v>0</v>
      </c>
      <c r="C595" s="124">
        <f t="shared" si="78"/>
        <v>5.5</v>
      </c>
      <c r="D595" s="98">
        <f t="shared" si="79"/>
        <v>5</v>
      </c>
      <c r="F595" s="217" t="s">
        <v>27936</v>
      </c>
      <c r="G595" s="218">
        <f t="shared" si="80"/>
        <v>5</v>
      </c>
    </row>
    <row r="596" spans="1:7" ht="18" customHeight="1">
      <c r="A596" s="39" t="s">
        <v>26935</v>
      </c>
      <c r="B596" s="39">
        <f>[1]Matrix!$B$6821</f>
        <v>0</v>
      </c>
      <c r="C596" s="124">
        <f t="shared" si="78"/>
        <v>5.5</v>
      </c>
      <c r="D596" s="98">
        <f t="shared" si="79"/>
        <v>5</v>
      </c>
      <c r="F596" s="217" t="s">
        <v>27935</v>
      </c>
      <c r="G596" s="218">
        <f t="shared" si="80"/>
        <v>5</v>
      </c>
    </row>
    <row r="597" spans="1:7" ht="18" customHeight="1">
      <c r="A597" s="39" t="s">
        <v>26936</v>
      </c>
      <c r="B597" s="39">
        <f>[1]Matrix!$B$9917</f>
        <v>0</v>
      </c>
      <c r="C597" s="124">
        <f t="shared" si="78"/>
        <v>5.5</v>
      </c>
      <c r="D597" s="98">
        <f t="shared" si="79"/>
        <v>5</v>
      </c>
      <c r="F597" s="217" t="s">
        <v>27934</v>
      </c>
      <c r="G597" s="218">
        <f t="shared" si="80"/>
        <v>5</v>
      </c>
    </row>
    <row r="598" spans="1:7" ht="18" customHeight="1">
      <c r="A598" s="39" t="s">
        <v>26937</v>
      </c>
      <c r="B598" s="39">
        <f>[1]Matrix!$B$1774</f>
        <v>0</v>
      </c>
      <c r="C598" s="124">
        <f t="shared" si="78"/>
        <v>5.5</v>
      </c>
      <c r="D598" s="98">
        <f t="shared" si="79"/>
        <v>5</v>
      </c>
      <c r="F598" s="217" t="s">
        <v>27933</v>
      </c>
      <c r="G598" s="218">
        <f t="shared" si="80"/>
        <v>5</v>
      </c>
    </row>
    <row r="599" spans="1:7" ht="18" customHeight="1">
      <c r="A599" s="39" t="s">
        <v>26938</v>
      </c>
      <c r="B599" s="39">
        <f>[1]Matrix!$B$9868</f>
        <v>0</v>
      </c>
      <c r="C599" s="124">
        <f t="shared" si="78"/>
        <v>5.5</v>
      </c>
      <c r="D599" s="98">
        <f t="shared" si="79"/>
        <v>5</v>
      </c>
      <c r="F599" s="217" t="s">
        <v>27932</v>
      </c>
      <c r="G599" s="218">
        <f t="shared" si="80"/>
        <v>5</v>
      </c>
    </row>
    <row r="600" spans="1:7" ht="18" customHeight="1">
      <c r="A600" s="39" t="s">
        <v>26939</v>
      </c>
      <c r="B600" s="39">
        <f>[1]Matrix!$B$9926</f>
        <v>0</v>
      </c>
      <c r="C600" s="124">
        <f t="shared" si="78"/>
        <v>5.5</v>
      </c>
      <c r="D600" s="98">
        <f t="shared" si="79"/>
        <v>5</v>
      </c>
      <c r="F600" s="217" t="s">
        <v>27931</v>
      </c>
      <c r="G600" s="218">
        <f t="shared" si="80"/>
        <v>5</v>
      </c>
    </row>
    <row r="601" spans="1:7" ht="18" customHeight="1">
      <c r="A601" s="39" t="s">
        <v>26940</v>
      </c>
      <c r="B601" s="39">
        <f>[1]Matrix!$B$2799</f>
        <v>0</v>
      </c>
      <c r="C601" s="124">
        <f t="shared" si="78"/>
        <v>5.5</v>
      </c>
      <c r="D601" s="98">
        <f t="shared" si="79"/>
        <v>5</v>
      </c>
      <c r="F601" s="217" t="s">
        <v>27930</v>
      </c>
      <c r="G601" s="218">
        <f t="shared" si="80"/>
        <v>5</v>
      </c>
    </row>
    <row r="602" spans="1:7" ht="18" customHeight="1">
      <c r="A602" s="39" t="s">
        <v>26941</v>
      </c>
      <c r="B602" s="39">
        <f>[1]Matrix!$B$6836</f>
        <v>0</v>
      </c>
      <c r="C602" s="124">
        <f t="shared" si="78"/>
        <v>5.5</v>
      </c>
      <c r="D602" s="98">
        <f t="shared" si="79"/>
        <v>5</v>
      </c>
      <c r="F602" s="217" t="s">
        <v>27929</v>
      </c>
      <c r="G602" s="218">
        <f t="shared" si="80"/>
        <v>5</v>
      </c>
    </row>
    <row r="603" spans="1:7" ht="18" customHeight="1">
      <c r="A603" s="39" t="s">
        <v>26942</v>
      </c>
      <c r="B603" s="39"/>
      <c r="C603" s="124"/>
      <c r="D603" s="98"/>
    </row>
    <row r="604" spans="1:7" ht="18" customHeight="1">
      <c r="A604" s="39" t="s">
        <v>26943</v>
      </c>
      <c r="B604" s="39"/>
      <c r="C604" s="124"/>
      <c r="D604" s="98"/>
    </row>
    <row r="605" spans="1:7" ht="18" customHeight="1">
      <c r="A605" s="39" t="s">
        <v>23851</v>
      </c>
      <c r="B605" s="39">
        <f>[1]Matrix!$B$906</f>
        <v>0</v>
      </c>
      <c r="C605" s="124">
        <f t="shared" ref="C605:C620" si="81">ROUNDUP(ABS(75-B605)/(Base_Value)*allergy_factor,1)</f>
        <v>5.5</v>
      </c>
      <c r="D605" s="98">
        <f t="shared" ref="D605:D620" si="82">IF(C605&gt;Max_Value,Max_Value,IF(C605&lt;0,0,C605))</f>
        <v>5</v>
      </c>
      <c r="F605" s="217" t="s">
        <v>27928</v>
      </c>
      <c r="G605" s="218">
        <f t="shared" ref="G605:G620" si="83">D605</f>
        <v>5</v>
      </c>
    </row>
    <row r="606" spans="1:7" ht="18" customHeight="1">
      <c r="A606" s="39" t="s">
        <v>26944</v>
      </c>
      <c r="B606" s="39">
        <f>[1]Matrix!$B$3027</f>
        <v>0</v>
      </c>
      <c r="C606" s="124">
        <f t="shared" si="81"/>
        <v>5.5</v>
      </c>
      <c r="D606" s="98">
        <f t="shared" si="82"/>
        <v>5</v>
      </c>
      <c r="F606" s="217" t="s">
        <v>27927</v>
      </c>
      <c r="G606" s="218">
        <f t="shared" si="83"/>
        <v>5</v>
      </c>
    </row>
    <row r="607" spans="1:7" ht="18" customHeight="1">
      <c r="A607" s="39" t="s">
        <v>26945</v>
      </c>
      <c r="B607" s="39">
        <f>[1]Matrix!$B$9476</f>
        <v>0</v>
      </c>
      <c r="C607" s="124">
        <f t="shared" si="81"/>
        <v>5.5</v>
      </c>
      <c r="D607" s="98">
        <f t="shared" si="82"/>
        <v>5</v>
      </c>
      <c r="F607" s="217" t="s">
        <v>27926</v>
      </c>
      <c r="G607" s="218">
        <f t="shared" si="83"/>
        <v>5</v>
      </c>
    </row>
    <row r="608" spans="1:7" ht="18" customHeight="1">
      <c r="A608" s="39" t="s">
        <v>26650</v>
      </c>
      <c r="B608" s="39">
        <f>[1]Matrix!$B$5436</f>
        <v>0</v>
      </c>
      <c r="C608" s="124">
        <f t="shared" si="81"/>
        <v>5.5</v>
      </c>
      <c r="D608" s="98">
        <f t="shared" si="82"/>
        <v>5</v>
      </c>
      <c r="F608" s="217" t="s">
        <v>27925</v>
      </c>
      <c r="G608" s="218">
        <f t="shared" si="83"/>
        <v>5</v>
      </c>
    </row>
    <row r="609" spans="1:7" ht="18" customHeight="1">
      <c r="A609" s="39" t="s">
        <v>26946</v>
      </c>
      <c r="B609" s="39">
        <f>[1]Matrix!$B$1474</f>
        <v>0</v>
      </c>
      <c r="C609" s="124">
        <f t="shared" si="81"/>
        <v>5.5</v>
      </c>
      <c r="D609" s="98">
        <f t="shared" si="82"/>
        <v>5</v>
      </c>
      <c r="F609" s="217" t="s">
        <v>27924</v>
      </c>
      <c r="G609" s="218">
        <f t="shared" si="83"/>
        <v>5</v>
      </c>
    </row>
    <row r="610" spans="1:7" ht="18" customHeight="1">
      <c r="A610" s="39" t="s">
        <v>26658</v>
      </c>
      <c r="B610" s="39">
        <f>[1]Matrix!$B$2740</f>
        <v>0</v>
      </c>
      <c r="C610" s="124">
        <f t="shared" si="81"/>
        <v>5.5</v>
      </c>
      <c r="D610" s="98">
        <f t="shared" si="82"/>
        <v>5</v>
      </c>
      <c r="F610" s="217" t="s">
        <v>27923</v>
      </c>
      <c r="G610" s="218">
        <f t="shared" si="83"/>
        <v>5</v>
      </c>
    </row>
    <row r="611" spans="1:7" ht="18" customHeight="1">
      <c r="A611" s="39" t="s">
        <v>26947</v>
      </c>
      <c r="B611" s="39">
        <f>[1]Matrix!$B$5429</f>
        <v>0</v>
      </c>
      <c r="C611" s="124">
        <f t="shared" si="81"/>
        <v>5.5</v>
      </c>
      <c r="D611" s="98">
        <f t="shared" si="82"/>
        <v>5</v>
      </c>
      <c r="F611" s="217" t="s">
        <v>27922</v>
      </c>
      <c r="G611" s="218">
        <f t="shared" si="83"/>
        <v>5</v>
      </c>
    </row>
    <row r="612" spans="1:7" ht="18" customHeight="1">
      <c r="A612" s="39" t="s">
        <v>26948</v>
      </c>
      <c r="B612" s="39">
        <f>[1]Matrix!$B$6386</f>
        <v>0</v>
      </c>
      <c r="C612" s="124">
        <f t="shared" si="81"/>
        <v>5.5</v>
      </c>
      <c r="D612" s="98">
        <f t="shared" si="82"/>
        <v>5</v>
      </c>
      <c r="F612" s="217" t="s">
        <v>27921</v>
      </c>
      <c r="G612" s="218">
        <f t="shared" si="83"/>
        <v>5</v>
      </c>
    </row>
    <row r="613" spans="1:7" ht="18" customHeight="1">
      <c r="A613" s="39" t="s">
        <v>26949</v>
      </c>
      <c r="B613" s="39">
        <f>[1]Matrix!$B$1407</f>
        <v>0</v>
      </c>
      <c r="C613" s="124">
        <f t="shared" si="81"/>
        <v>5.5</v>
      </c>
      <c r="D613" s="98">
        <f t="shared" si="82"/>
        <v>5</v>
      </c>
      <c r="F613" s="217" t="s">
        <v>27920</v>
      </c>
      <c r="G613" s="218">
        <f t="shared" si="83"/>
        <v>5</v>
      </c>
    </row>
    <row r="614" spans="1:7" ht="18" customHeight="1">
      <c r="A614" s="39" t="s">
        <v>26950</v>
      </c>
      <c r="B614" s="39">
        <f>[1]Matrix!$B$6320</f>
        <v>0</v>
      </c>
      <c r="C614" s="124">
        <f t="shared" si="81"/>
        <v>5.5</v>
      </c>
      <c r="D614" s="98">
        <f t="shared" si="82"/>
        <v>5</v>
      </c>
      <c r="F614" s="217" t="s">
        <v>27919</v>
      </c>
      <c r="G614" s="218">
        <f t="shared" si="83"/>
        <v>5</v>
      </c>
    </row>
    <row r="615" spans="1:7" ht="18" customHeight="1">
      <c r="A615" s="39" t="s">
        <v>26951</v>
      </c>
      <c r="B615" s="39">
        <f>[1]Matrix!$B$1408</f>
        <v>0</v>
      </c>
      <c r="C615" s="124">
        <f t="shared" si="81"/>
        <v>5.5</v>
      </c>
      <c r="D615" s="98">
        <f t="shared" si="82"/>
        <v>5</v>
      </c>
      <c r="F615" s="217" t="s">
        <v>27918</v>
      </c>
      <c r="G615" s="218">
        <f t="shared" si="83"/>
        <v>5</v>
      </c>
    </row>
    <row r="616" spans="1:7" ht="18" customHeight="1">
      <c r="A616" s="39" t="s">
        <v>26952</v>
      </c>
      <c r="B616" s="39">
        <f>[1]Matrix!$B$1397</f>
        <v>0</v>
      </c>
      <c r="C616" s="124">
        <f t="shared" si="81"/>
        <v>5.5</v>
      </c>
      <c r="D616" s="98">
        <f t="shared" si="82"/>
        <v>5</v>
      </c>
      <c r="F616" s="217" t="s">
        <v>27917</v>
      </c>
      <c r="G616" s="218">
        <f t="shared" si="83"/>
        <v>5</v>
      </c>
    </row>
    <row r="617" spans="1:7" ht="18" customHeight="1">
      <c r="A617" s="39" t="s">
        <v>26953</v>
      </c>
      <c r="B617" s="39">
        <f>[1]Matrix!$B$1399</f>
        <v>0</v>
      </c>
      <c r="C617" s="124">
        <f t="shared" si="81"/>
        <v>5.5</v>
      </c>
      <c r="D617" s="98">
        <f t="shared" si="82"/>
        <v>5</v>
      </c>
      <c r="F617" s="217" t="s">
        <v>27916</v>
      </c>
      <c r="G617" s="218">
        <f t="shared" si="83"/>
        <v>5</v>
      </c>
    </row>
    <row r="618" spans="1:7" ht="18" customHeight="1">
      <c r="A618" s="39" t="s">
        <v>26954</v>
      </c>
      <c r="B618" s="39">
        <f>[1]Matrix!$B$1409</f>
        <v>0</v>
      </c>
      <c r="C618" s="124">
        <f t="shared" si="81"/>
        <v>5.5</v>
      </c>
      <c r="D618" s="98">
        <f t="shared" si="82"/>
        <v>5</v>
      </c>
      <c r="F618" s="217" t="s">
        <v>27915</v>
      </c>
      <c r="G618" s="218">
        <f t="shared" si="83"/>
        <v>5</v>
      </c>
    </row>
    <row r="619" spans="1:7" ht="18" customHeight="1">
      <c r="A619" s="39" t="s">
        <v>26955</v>
      </c>
      <c r="B619" s="39">
        <f>[1]Matrix!$B$1379</f>
        <v>0</v>
      </c>
      <c r="C619" s="124">
        <f t="shared" si="81"/>
        <v>5.5</v>
      </c>
      <c r="D619" s="98">
        <f t="shared" si="82"/>
        <v>5</v>
      </c>
      <c r="F619" s="217" t="s">
        <v>27914</v>
      </c>
      <c r="G619" s="218">
        <f t="shared" si="83"/>
        <v>5</v>
      </c>
    </row>
    <row r="620" spans="1:7" ht="18" customHeight="1">
      <c r="A620" s="39" t="s">
        <v>26956</v>
      </c>
      <c r="B620" s="39">
        <f>[1]Matrix!$B$1368</f>
        <v>0</v>
      </c>
      <c r="C620" s="124">
        <f t="shared" si="81"/>
        <v>5.5</v>
      </c>
      <c r="D620" s="98">
        <f t="shared" si="82"/>
        <v>5</v>
      </c>
      <c r="F620" s="217" t="s">
        <v>27913</v>
      </c>
      <c r="G620" s="218">
        <f t="shared" si="83"/>
        <v>5</v>
      </c>
    </row>
    <row r="621" spans="1:7" ht="18" customHeight="1">
      <c r="A621" s="39" t="s">
        <v>26957</v>
      </c>
      <c r="B621" s="39"/>
      <c r="C621" s="124"/>
      <c r="D621" s="98"/>
    </row>
    <row r="622" spans="1:7" ht="18" customHeight="1">
      <c r="A622" s="39" t="s">
        <v>26958</v>
      </c>
      <c r="B622" s="39">
        <f>[1]Matrix!$B$2741</f>
        <v>0</v>
      </c>
      <c r="C622" s="124">
        <f t="shared" ref="C622:C642" si="84">ROUNDUP(ABS(75-B622)/(Base_Value)*allergy_factor,1)</f>
        <v>5.5</v>
      </c>
      <c r="D622" s="98">
        <f t="shared" ref="D622:D642" si="85">IF(C622&gt;Max_Value,Max_Value,IF(C622&lt;0,0,C622))</f>
        <v>5</v>
      </c>
      <c r="F622" s="217" t="s">
        <v>27912</v>
      </c>
      <c r="G622" s="218">
        <f t="shared" ref="G622:G653" si="86">D622</f>
        <v>5</v>
      </c>
    </row>
    <row r="623" spans="1:7" ht="18" customHeight="1">
      <c r="A623" s="39" t="s">
        <v>26959</v>
      </c>
      <c r="B623" s="39">
        <f>[1]Matrix!$B$1200</f>
        <v>0</v>
      </c>
      <c r="C623" s="124">
        <f t="shared" si="84"/>
        <v>5.5</v>
      </c>
      <c r="D623" s="98">
        <f t="shared" si="85"/>
        <v>5</v>
      </c>
      <c r="F623" s="217" t="s">
        <v>27911</v>
      </c>
      <c r="G623" s="218">
        <f t="shared" si="86"/>
        <v>5</v>
      </c>
    </row>
    <row r="624" spans="1:7" ht="18" customHeight="1">
      <c r="A624" s="39" t="s">
        <v>26960</v>
      </c>
      <c r="B624" s="39">
        <f>[1]Matrix!$B$465</f>
        <v>0</v>
      </c>
      <c r="C624" s="124">
        <f t="shared" si="84"/>
        <v>5.5</v>
      </c>
      <c r="D624" s="98">
        <f t="shared" si="85"/>
        <v>5</v>
      </c>
      <c r="F624" s="217" t="s">
        <v>27910</v>
      </c>
      <c r="G624" s="218">
        <f t="shared" si="86"/>
        <v>5</v>
      </c>
    </row>
    <row r="625" spans="1:7" ht="18" customHeight="1">
      <c r="A625" s="39" t="s">
        <v>26961</v>
      </c>
      <c r="B625" s="39">
        <f>[1]Matrix!$B$556</f>
        <v>0</v>
      </c>
      <c r="C625" s="124">
        <f t="shared" si="84"/>
        <v>5.5</v>
      </c>
      <c r="D625" s="98">
        <f t="shared" si="85"/>
        <v>5</v>
      </c>
      <c r="F625" s="217" t="s">
        <v>27909</v>
      </c>
      <c r="G625" s="218">
        <f t="shared" si="86"/>
        <v>5</v>
      </c>
    </row>
    <row r="626" spans="1:7" ht="18" customHeight="1">
      <c r="A626" s="39" t="s">
        <v>26962</v>
      </c>
      <c r="B626" s="39">
        <f>[1]Matrix!$B$9369</f>
        <v>0</v>
      </c>
      <c r="C626" s="124">
        <f t="shared" si="84"/>
        <v>5.5</v>
      </c>
      <c r="D626" s="98">
        <f t="shared" si="85"/>
        <v>5</v>
      </c>
      <c r="F626" s="217" t="s">
        <v>27908</v>
      </c>
      <c r="G626" s="218">
        <f t="shared" si="86"/>
        <v>5</v>
      </c>
    </row>
    <row r="627" spans="1:7" ht="18" customHeight="1">
      <c r="A627" s="39" t="s">
        <v>26963</v>
      </c>
      <c r="B627" s="39">
        <f>[1]Matrix!$B$1380</f>
        <v>0</v>
      </c>
      <c r="C627" s="124">
        <f t="shared" si="84"/>
        <v>5.5</v>
      </c>
      <c r="D627" s="98">
        <f t="shared" si="85"/>
        <v>5</v>
      </c>
      <c r="F627" s="217" t="s">
        <v>27907</v>
      </c>
      <c r="G627" s="218">
        <f t="shared" si="86"/>
        <v>5</v>
      </c>
    </row>
    <row r="628" spans="1:7" ht="18" customHeight="1">
      <c r="A628" s="39" t="s">
        <v>26964</v>
      </c>
      <c r="B628" s="39">
        <f>[1]Matrix!$B$505</f>
        <v>0</v>
      </c>
      <c r="C628" s="124">
        <f t="shared" si="84"/>
        <v>5.5</v>
      </c>
      <c r="D628" s="98">
        <f t="shared" si="85"/>
        <v>5</v>
      </c>
      <c r="F628" s="217" t="s">
        <v>27906</v>
      </c>
      <c r="G628" s="218">
        <f t="shared" si="86"/>
        <v>5</v>
      </c>
    </row>
    <row r="629" spans="1:7" ht="18" customHeight="1">
      <c r="A629" s="39" t="s">
        <v>26965</v>
      </c>
      <c r="B629" s="39">
        <f>[1]Matrix!$B$466</f>
        <v>0</v>
      </c>
      <c r="C629" s="124">
        <f t="shared" si="84"/>
        <v>5.5</v>
      </c>
      <c r="D629" s="98">
        <f t="shared" si="85"/>
        <v>5</v>
      </c>
      <c r="F629" s="217" t="s">
        <v>27905</v>
      </c>
      <c r="G629" s="218">
        <f t="shared" si="86"/>
        <v>5</v>
      </c>
    </row>
    <row r="630" spans="1:7" ht="18" customHeight="1">
      <c r="A630" s="39" t="s">
        <v>26966</v>
      </c>
      <c r="B630" s="39">
        <f>[1]Matrix!$B$474</f>
        <v>0</v>
      </c>
      <c r="C630" s="124">
        <f t="shared" si="84"/>
        <v>5.5</v>
      </c>
      <c r="D630" s="98">
        <f t="shared" si="85"/>
        <v>5</v>
      </c>
      <c r="F630" s="217" t="s">
        <v>27904</v>
      </c>
      <c r="G630" s="218">
        <f t="shared" si="86"/>
        <v>5</v>
      </c>
    </row>
    <row r="631" spans="1:7" ht="18" customHeight="1">
      <c r="A631" s="39" t="s">
        <v>26949</v>
      </c>
      <c r="B631" s="39">
        <f>[1]Matrix!$B$1407</f>
        <v>0</v>
      </c>
      <c r="C631" s="124">
        <f t="shared" si="84"/>
        <v>5.5</v>
      </c>
      <c r="D631" s="98">
        <f t="shared" si="85"/>
        <v>5</v>
      </c>
      <c r="F631" s="217" t="s">
        <v>27903</v>
      </c>
      <c r="G631" s="218">
        <f t="shared" si="86"/>
        <v>5</v>
      </c>
    </row>
    <row r="632" spans="1:7" ht="18" customHeight="1">
      <c r="A632" s="39" t="s">
        <v>26967</v>
      </c>
      <c r="B632" s="39">
        <f>[1]Matrix!$B$2057</f>
        <v>0</v>
      </c>
      <c r="C632" s="124">
        <f t="shared" si="84"/>
        <v>5.5</v>
      </c>
      <c r="D632" s="98">
        <f t="shared" si="85"/>
        <v>5</v>
      </c>
      <c r="F632" s="217" t="s">
        <v>27902</v>
      </c>
      <c r="G632" s="218">
        <f t="shared" si="86"/>
        <v>5</v>
      </c>
    </row>
    <row r="633" spans="1:7" ht="18" customHeight="1">
      <c r="A633" s="39" t="s">
        <v>26658</v>
      </c>
      <c r="B633" s="39">
        <f>[1]Matrix!$B$2740</f>
        <v>0</v>
      </c>
      <c r="C633" s="124">
        <f t="shared" si="84"/>
        <v>5.5</v>
      </c>
      <c r="D633" s="98">
        <f t="shared" si="85"/>
        <v>5</v>
      </c>
      <c r="F633" s="217" t="s">
        <v>27901</v>
      </c>
      <c r="G633" s="218">
        <f t="shared" si="86"/>
        <v>5</v>
      </c>
    </row>
    <row r="634" spans="1:7" ht="18" customHeight="1">
      <c r="A634" s="39" t="s">
        <v>26968</v>
      </c>
      <c r="B634" s="39">
        <f>[1]Matrix!$B$530</f>
        <v>0</v>
      </c>
      <c r="C634" s="124">
        <f t="shared" si="84"/>
        <v>5.5</v>
      </c>
      <c r="D634" s="98">
        <f t="shared" si="85"/>
        <v>5</v>
      </c>
      <c r="F634" s="217" t="s">
        <v>27900</v>
      </c>
      <c r="G634" s="218">
        <f t="shared" si="86"/>
        <v>5</v>
      </c>
    </row>
    <row r="635" spans="1:7" ht="18" customHeight="1">
      <c r="A635" s="39" t="s">
        <v>26969</v>
      </c>
      <c r="B635" s="39">
        <f>[1]Matrix!$B$1305</f>
        <v>0</v>
      </c>
      <c r="C635" s="124">
        <f t="shared" si="84"/>
        <v>5.5</v>
      </c>
      <c r="D635" s="98">
        <f t="shared" si="85"/>
        <v>5</v>
      </c>
      <c r="F635" s="217" t="s">
        <v>27899</v>
      </c>
      <c r="G635" s="218">
        <f t="shared" si="86"/>
        <v>5</v>
      </c>
    </row>
    <row r="636" spans="1:7" ht="18" customHeight="1">
      <c r="A636" s="39" t="s">
        <v>26970</v>
      </c>
      <c r="B636" s="39">
        <f>[1]Matrix!$B$1409</f>
        <v>0</v>
      </c>
      <c r="C636" s="124">
        <f t="shared" si="84"/>
        <v>5.5</v>
      </c>
      <c r="D636" s="98">
        <f t="shared" si="85"/>
        <v>5</v>
      </c>
      <c r="F636" s="217" t="s">
        <v>27898</v>
      </c>
      <c r="G636" s="218">
        <f t="shared" si="86"/>
        <v>5</v>
      </c>
    </row>
    <row r="637" spans="1:7" ht="18" customHeight="1">
      <c r="A637" s="39" t="s">
        <v>26971</v>
      </c>
      <c r="B637" s="39">
        <f>[1]Matrix!$B$1279</f>
        <v>0</v>
      </c>
      <c r="C637" s="124">
        <f t="shared" si="84"/>
        <v>5.5</v>
      </c>
      <c r="D637" s="98">
        <f t="shared" si="85"/>
        <v>5</v>
      </c>
      <c r="F637" s="217" t="s">
        <v>27897</v>
      </c>
      <c r="G637" s="218">
        <f t="shared" si="86"/>
        <v>5</v>
      </c>
    </row>
    <row r="638" spans="1:7" ht="18" customHeight="1">
      <c r="A638" s="39" t="s">
        <v>26972</v>
      </c>
      <c r="B638" s="39">
        <f>[1]Matrix!$B$1190</f>
        <v>0</v>
      </c>
      <c r="C638" s="124">
        <f t="shared" si="84"/>
        <v>5.5</v>
      </c>
      <c r="D638" s="98">
        <f t="shared" si="85"/>
        <v>5</v>
      </c>
      <c r="F638" s="217" t="s">
        <v>27896</v>
      </c>
      <c r="G638" s="218">
        <f t="shared" si="86"/>
        <v>5</v>
      </c>
    </row>
    <row r="639" spans="1:7" ht="18" customHeight="1">
      <c r="A639" s="39" t="s">
        <v>26973</v>
      </c>
      <c r="B639" s="39">
        <f>[1]Matrix!$B$469</f>
        <v>0</v>
      </c>
      <c r="C639" s="124">
        <f t="shared" si="84"/>
        <v>5.5</v>
      </c>
      <c r="D639" s="98">
        <f t="shared" si="85"/>
        <v>5</v>
      </c>
      <c r="F639" s="217" t="s">
        <v>27895</v>
      </c>
      <c r="G639" s="218">
        <f t="shared" si="86"/>
        <v>5</v>
      </c>
    </row>
    <row r="640" spans="1:7" ht="18" customHeight="1">
      <c r="A640" s="39" t="s">
        <v>26974</v>
      </c>
      <c r="B640" s="39">
        <f>[1]Matrix!$B$468</f>
        <v>0</v>
      </c>
      <c r="C640" s="124">
        <f t="shared" si="84"/>
        <v>5.5</v>
      </c>
      <c r="D640" s="98">
        <f t="shared" si="85"/>
        <v>5</v>
      </c>
      <c r="F640" s="217" t="s">
        <v>27894</v>
      </c>
      <c r="G640" s="218">
        <f t="shared" si="86"/>
        <v>5</v>
      </c>
    </row>
    <row r="641" spans="1:7" ht="18" customHeight="1">
      <c r="A641" s="39" t="s">
        <v>26975</v>
      </c>
      <c r="B641" s="39">
        <f>[1]Matrix!$B$1110</f>
        <v>0</v>
      </c>
      <c r="C641" s="124">
        <f t="shared" si="84"/>
        <v>5.5</v>
      </c>
      <c r="D641" s="98">
        <f t="shared" si="85"/>
        <v>5</v>
      </c>
      <c r="F641" s="217" t="s">
        <v>27893</v>
      </c>
      <c r="G641" s="218">
        <f t="shared" si="86"/>
        <v>5</v>
      </c>
    </row>
    <row r="642" spans="1:7" ht="18" customHeight="1">
      <c r="A642" s="39" t="s">
        <v>26976</v>
      </c>
      <c r="B642" s="39">
        <f>[1]Matrix!$B$9372</f>
        <v>0</v>
      </c>
      <c r="C642" s="124">
        <f t="shared" si="84"/>
        <v>5.5</v>
      </c>
      <c r="D642" s="98">
        <f t="shared" si="85"/>
        <v>5</v>
      </c>
      <c r="F642" s="217" t="s">
        <v>27892</v>
      </c>
      <c r="G642" s="218">
        <f t="shared" si="86"/>
        <v>5</v>
      </c>
    </row>
    <row r="643" spans="1:7" ht="18" customHeight="1">
      <c r="A643" s="39" t="s">
        <v>26977</v>
      </c>
      <c r="B643" s="39"/>
      <c r="C643" s="124"/>
      <c r="D643" s="98"/>
      <c r="F643" s="217" t="s">
        <v>27891</v>
      </c>
      <c r="G643" s="218">
        <f t="shared" si="86"/>
        <v>0</v>
      </c>
    </row>
    <row r="644" spans="1:7" ht="18" customHeight="1">
      <c r="A644" s="39" t="s">
        <v>26978</v>
      </c>
      <c r="B644" s="39">
        <f>[1]Matrix!$B$506</f>
        <v>0</v>
      </c>
      <c r="C644" s="124">
        <f t="shared" ref="C644:C677" si="87">ROUNDUP(ABS(75-B644)/(Base_Value)*allergy_factor,1)</f>
        <v>5.5</v>
      </c>
      <c r="D644" s="98">
        <f t="shared" ref="D644:D677" si="88">IF(C644&gt;Max_Value,Max_Value,IF(C644&lt;0,0,C644))</f>
        <v>5</v>
      </c>
      <c r="F644" s="217" t="s">
        <v>27890</v>
      </c>
      <c r="G644" s="218">
        <f t="shared" si="86"/>
        <v>5</v>
      </c>
    </row>
    <row r="645" spans="1:7" ht="18" customHeight="1">
      <c r="A645" s="39" t="s">
        <v>26979</v>
      </c>
      <c r="B645" s="39">
        <f>[1]Matrix!$B$3255</f>
        <v>0</v>
      </c>
      <c r="C645" s="124">
        <f t="shared" si="87"/>
        <v>5.5</v>
      </c>
      <c r="D645" s="98">
        <f t="shared" si="88"/>
        <v>5</v>
      </c>
      <c r="F645" s="217" t="s">
        <v>27889</v>
      </c>
      <c r="G645" s="218">
        <f t="shared" si="86"/>
        <v>5</v>
      </c>
    </row>
    <row r="646" spans="1:7" ht="18" customHeight="1">
      <c r="A646" s="39" t="s">
        <v>26980</v>
      </c>
      <c r="B646" s="39">
        <f>[1]Matrix!$B$3269</f>
        <v>0</v>
      </c>
      <c r="C646" s="124">
        <f t="shared" si="87"/>
        <v>5.5</v>
      </c>
      <c r="D646" s="98">
        <f t="shared" si="88"/>
        <v>5</v>
      </c>
      <c r="F646" s="217" t="s">
        <v>27888</v>
      </c>
      <c r="G646" s="218">
        <f t="shared" si="86"/>
        <v>5</v>
      </c>
    </row>
    <row r="647" spans="1:7" ht="18" customHeight="1">
      <c r="A647" s="39" t="s">
        <v>26981</v>
      </c>
      <c r="B647" s="39">
        <f>[1]Matrix!$B$3254</f>
        <v>0</v>
      </c>
      <c r="C647" s="124">
        <f t="shared" si="87"/>
        <v>5.5</v>
      </c>
      <c r="D647" s="98">
        <f t="shared" si="88"/>
        <v>5</v>
      </c>
      <c r="F647" s="217" t="s">
        <v>27887</v>
      </c>
      <c r="G647" s="218">
        <f t="shared" si="86"/>
        <v>5</v>
      </c>
    </row>
    <row r="648" spans="1:7" ht="18" customHeight="1">
      <c r="A648" s="39" t="s">
        <v>26982</v>
      </c>
      <c r="B648" s="39">
        <f>[1]Matrix!$B$3258</f>
        <v>0</v>
      </c>
      <c r="C648" s="124">
        <f t="shared" si="87"/>
        <v>5.5</v>
      </c>
      <c r="D648" s="98">
        <f t="shared" si="88"/>
        <v>5</v>
      </c>
      <c r="F648" s="217" t="s">
        <v>27886</v>
      </c>
      <c r="G648" s="218">
        <f t="shared" si="86"/>
        <v>5</v>
      </c>
    </row>
    <row r="649" spans="1:7" ht="18" customHeight="1">
      <c r="A649" s="39" t="s">
        <v>26983</v>
      </c>
      <c r="B649" s="39">
        <f>[1]Matrix!$B$9475</f>
        <v>0</v>
      </c>
      <c r="C649" s="124">
        <f t="shared" si="87"/>
        <v>5.5</v>
      </c>
      <c r="D649" s="98">
        <f t="shared" si="88"/>
        <v>5</v>
      </c>
      <c r="F649" s="217" t="s">
        <v>27885</v>
      </c>
      <c r="G649" s="218">
        <f t="shared" si="86"/>
        <v>5</v>
      </c>
    </row>
    <row r="650" spans="1:7" ht="18" customHeight="1">
      <c r="A650" s="39" t="s">
        <v>26631</v>
      </c>
      <c r="B650" s="39">
        <f>[1]Matrix!$B$510</f>
        <v>0</v>
      </c>
      <c r="C650" s="124">
        <f t="shared" si="87"/>
        <v>5.5</v>
      </c>
      <c r="D650" s="98">
        <f t="shared" si="88"/>
        <v>5</v>
      </c>
      <c r="F650" s="217" t="s">
        <v>27884</v>
      </c>
      <c r="G650" s="218">
        <f t="shared" si="86"/>
        <v>5</v>
      </c>
    </row>
    <row r="651" spans="1:7" ht="18" customHeight="1">
      <c r="A651" s="39" t="s">
        <v>26984</v>
      </c>
      <c r="B651" s="39">
        <f>[1]Matrix!$B$2668</f>
        <v>0</v>
      </c>
      <c r="C651" s="124">
        <f t="shared" si="87"/>
        <v>5.5</v>
      </c>
      <c r="D651" s="98">
        <f t="shared" si="88"/>
        <v>5</v>
      </c>
      <c r="F651" s="217" t="s">
        <v>27883</v>
      </c>
      <c r="G651" s="218">
        <f t="shared" si="86"/>
        <v>5</v>
      </c>
    </row>
    <row r="652" spans="1:7" ht="18" customHeight="1">
      <c r="A652" s="39" t="s">
        <v>26985</v>
      </c>
      <c r="B652" s="39">
        <f>[1]Matrix!$B$2206</f>
        <v>0</v>
      </c>
      <c r="C652" s="124">
        <f t="shared" si="87"/>
        <v>5.5</v>
      </c>
      <c r="D652" s="98">
        <f t="shared" si="88"/>
        <v>5</v>
      </c>
      <c r="F652" s="217" t="s">
        <v>27882</v>
      </c>
      <c r="G652" s="218">
        <f t="shared" si="86"/>
        <v>5</v>
      </c>
    </row>
    <row r="653" spans="1:7" ht="18" customHeight="1">
      <c r="A653" s="39" t="s">
        <v>26986</v>
      </c>
      <c r="B653" s="39">
        <f>[1]Matrix!$B$3264</f>
        <v>0</v>
      </c>
      <c r="C653" s="124">
        <f t="shared" si="87"/>
        <v>5.5</v>
      </c>
      <c r="D653" s="98">
        <f t="shared" si="88"/>
        <v>5</v>
      </c>
      <c r="F653" s="217" t="s">
        <v>27881</v>
      </c>
      <c r="G653" s="218">
        <f t="shared" si="86"/>
        <v>5</v>
      </c>
    </row>
    <row r="654" spans="1:7" ht="18" customHeight="1">
      <c r="A654" s="39" t="s">
        <v>26987</v>
      </c>
      <c r="B654" s="39">
        <f>[1]Matrix!$B$3270</f>
        <v>0</v>
      </c>
      <c r="C654" s="124">
        <f t="shared" si="87"/>
        <v>5.5</v>
      </c>
      <c r="D654" s="98">
        <f t="shared" si="88"/>
        <v>5</v>
      </c>
      <c r="F654" s="217" t="s">
        <v>27880</v>
      </c>
      <c r="G654" s="218">
        <f t="shared" ref="G654:G677" si="89">D654</f>
        <v>5</v>
      </c>
    </row>
    <row r="655" spans="1:7" ht="18" customHeight="1">
      <c r="A655" s="39" t="s">
        <v>26988</v>
      </c>
      <c r="B655" s="39">
        <f>[1]Matrix!$B$6820</f>
        <v>0</v>
      </c>
      <c r="C655" s="124">
        <f t="shared" si="87"/>
        <v>5.5</v>
      </c>
      <c r="D655" s="98">
        <f t="shared" si="88"/>
        <v>5</v>
      </c>
      <c r="F655" s="217" t="s">
        <v>27879</v>
      </c>
      <c r="G655" s="218">
        <f t="shared" si="89"/>
        <v>5</v>
      </c>
    </row>
    <row r="656" spans="1:7" ht="18" customHeight="1">
      <c r="A656" s="39" t="s">
        <v>26989</v>
      </c>
      <c r="B656" s="39">
        <f>[1]Matrix!$B$6826</f>
        <v>0</v>
      </c>
      <c r="C656" s="124">
        <f t="shared" si="87"/>
        <v>5.5</v>
      </c>
      <c r="D656" s="98">
        <f t="shared" si="88"/>
        <v>5</v>
      </c>
      <c r="F656" s="217" t="s">
        <v>27878</v>
      </c>
      <c r="G656" s="218">
        <f t="shared" si="89"/>
        <v>5</v>
      </c>
    </row>
    <row r="657" spans="1:7" ht="18" customHeight="1">
      <c r="A657" s="39" t="s">
        <v>26990</v>
      </c>
      <c r="B657" s="39">
        <f>[1]Matrix!$B$1522</f>
        <v>0</v>
      </c>
      <c r="C657" s="124">
        <f t="shared" si="87"/>
        <v>5.5</v>
      </c>
      <c r="D657" s="98">
        <f t="shared" si="88"/>
        <v>5</v>
      </c>
      <c r="F657" s="217" t="s">
        <v>27877</v>
      </c>
      <c r="G657" s="218">
        <f t="shared" si="89"/>
        <v>5</v>
      </c>
    </row>
    <row r="658" spans="1:7" ht="18" customHeight="1">
      <c r="A658" s="39" t="s">
        <v>26991</v>
      </c>
      <c r="B658" s="39">
        <f>[1]Matrix!$B$2689</f>
        <v>0</v>
      </c>
      <c r="C658" s="124">
        <f t="shared" si="87"/>
        <v>5.5</v>
      </c>
      <c r="D658" s="98">
        <f t="shared" si="88"/>
        <v>5</v>
      </c>
      <c r="F658" s="217" t="s">
        <v>27876</v>
      </c>
      <c r="G658" s="218">
        <f t="shared" si="89"/>
        <v>5</v>
      </c>
    </row>
    <row r="659" spans="1:7" ht="18" customHeight="1">
      <c r="A659" s="39" t="s">
        <v>26629</v>
      </c>
      <c r="B659" s="39">
        <f>[1]Matrix!$B$6840</f>
        <v>0</v>
      </c>
      <c r="C659" s="124">
        <f t="shared" si="87"/>
        <v>5.5</v>
      </c>
      <c r="D659" s="98">
        <f t="shared" si="88"/>
        <v>5</v>
      </c>
      <c r="F659" s="217" t="s">
        <v>27875</v>
      </c>
      <c r="G659" s="218">
        <f t="shared" si="89"/>
        <v>5</v>
      </c>
    </row>
    <row r="660" spans="1:7" ht="18" customHeight="1">
      <c r="A660" s="39" t="s">
        <v>26671</v>
      </c>
      <c r="B660" s="39">
        <f>[1]Matrix!$B$487</f>
        <v>0</v>
      </c>
      <c r="C660" s="124">
        <f t="shared" si="87"/>
        <v>5.5</v>
      </c>
      <c r="D660" s="98">
        <f t="shared" si="88"/>
        <v>5</v>
      </c>
      <c r="F660" s="217" t="s">
        <v>27874</v>
      </c>
      <c r="G660" s="218">
        <f t="shared" si="89"/>
        <v>5</v>
      </c>
    </row>
    <row r="661" spans="1:7" ht="18" customHeight="1">
      <c r="A661" s="39" t="s">
        <v>26643</v>
      </c>
      <c r="B661" s="39">
        <f>[1]Matrix!$B$7759</f>
        <v>0</v>
      </c>
      <c r="C661" s="124">
        <f t="shared" si="87"/>
        <v>5.5</v>
      </c>
      <c r="D661" s="98">
        <f t="shared" si="88"/>
        <v>5</v>
      </c>
      <c r="F661" s="217" t="s">
        <v>27873</v>
      </c>
      <c r="G661" s="218">
        <f t="shared" si="89"/>
        <v>5</v>
      </c>
    </row>
    <row r="662" spans="1:7" ht="18" customHeight="1">
      <c r="A662" s="39" t="s">
        <v>26992</v>
      </c>
      <c r="B662" s="39">
        <f>[1]Matrix!$B$3253</f>
        <v>0</v>
      </c>
      <c r="C662" s="124">
        <f t="shared" si="87"/>
        <v>5.5</v>
      </c>
      <c r="D662" s="98">
        <f t="shared" si="88"/>
        <v>5</v>
      </c>
      <c r="F662" s="217" t="s">
        <v>27872</v>
      </c>
      <c r="G662" s="218">
        <f t="shared" si="89"/>
        <v>5</v>
      </c>
    </row>
    <row r="663" spans="1:7" ht="18" customHeight="1">
      <c r="A663" s="39" t="s">
        <v>26993</v>
      </c>
      <c r="B663" s="39">
        <f>[1]Matrix!$B$3258</f>
        <v>0</v>
      </c>
      <c r="C663" s="124">
        <f t="shared" si="87"/>
        <v>5.5</v>
      </c>
      <c r="D663" s="98">
        <f t="shared" si="88"/>
        <v>5</v>
      </c>
      <c r="F663" s="217" t="s">
        <v>27871</v>
      </c>
      <c r="G663" s="218">
        <f t="shared" si="89"/>
        <v>5</v>
      </c>
    </row>
    <row r="664" spans="1:7" ht="18" customHeight="1">
      <c r="A664" s="39" t="s">
        <v>26994</v>
      </c>
      <c r="B664" s="39">
        <f>[1]Matrix!$B$3105</f>
        <v>0</v>
      </c>
      <c r="C664" s="124">
        <f t="shared" si="87"/>
        <v>5.5</v>
      </c>
      <c r="D664" s="98">
        <f t="shared" si="88"/>
        <v>5</v>
      </c>
      <c r="F664" s="217" t="s">
        <v>27870</v>
      </c>
      <c r="G664" s="218">
        <f t="shared" si="89"/>
        <v>5</v>
      </c>
    </row>
    <row r="665" spans="1:7" ht="18" customHeight="1">
      <c r="A665" s="39" t="s">
        <v>26995</v>
      </c>
      <c r="B665" s="39">
        <f>[1]Matrix!$B$1403</f>
        <v>0</v>
      </c>
      <c r="C665" s="124">
        <f t="shared" si="87"/>
        <v>5.5</v>
      </c>
      <c r="D665" s="98">
        <f t="shared" si="88"/>
        <v>5</v>
      </c>
      <c r="F665" s="217" t="s">
        <v>27869</v>
      </c>
      <c r="G665" s="218">
        <f t="shared" si="89"/>
        <v>5</v>
      </c>
    </row>
    <row r="666" spans="1:7" ht="18" customHeight="1">
      <c r="A666" s="39" t="s">
        <v>26996</v>
      </c>
      <c r="B666" s="39">
        <f>[1]Matrix!$B$6824</f>
        <v>0</v>
      </c>
      <c r="C666" s="124">
        <f t="shared" si="87"/>
        <v>5.5</v>
      </c>
      <c r="D666" s="98">
        <f t="shared" si="88"/>
        <v>5</v>
      </c>
      <c r="F666" s="217" t="s">
        <v>27868</v>
      </c>
      <c r="G666" s="218">
        <f t="shared" si="89"/>
        <v>5</v>
      </c>
    </row>
    <row r="667" spans="1:7" ht="18" customHeight="1">
      <c r="A667" s="39" t="s">
        <v>26997</v>
      </c>
      <c r="B667" s="39">
        <f>[1]Matrix!$B$1476</f>
        <v>0</v>
      </c>
      <c r="C667" s="124">
        <f t="shared" si="87"/>
        <v>5.5</v>
      </c>
      <c r="D667" s="98">
        <f t="shared" si="88"/>
        <v>5</v>
      </c>
      <c r="F667" s="217" t="s">
        <v>27867</v>
      </c>
      <c r="G667" s="218">
        <f t="shared" si="89"/>
        <v>5</v>
      </c>
    </row>
    <row r="668" spans="1:7" ht="18" customHeight="1">
      <c r="A668" s="39" t="s">
        <v>26998</v>
      </c>
      <c r="B668" s="39">
        <f>[1]Matrix!$B$525</f>
        <v>0</v>
      </c>
      <c r="C668" s="124">
        <f t="shared" si="87"/>
        <v>5.5</v>
      </c>
      <c r="D668" s="98">
        <f t="shared" si="88"/>
        <v>5</v>
      </c>
      <c r="F668" s="217" t="s">
        <v>27866</v>
      </c>
      <c r="G668" s="218">
        <f t="shared" si="89"/>
        <v>5</v>
      </c>
    </row>
    <row r="669" spans="1:7" ht="18" customHeight="1">
      <c r="A669" s="39" t="s">
        <v>26999</v>
      </c>
      <c r="B669" s="39">
        <f>[1]Matrix!$B$9469</f>
        <v>0</v>
      </c>
      <c r="C669" s="124">
        <f t="shared" si="87"/>
        <v>5.5</v>
      </c>
      <c r="D669" s="98">
        <f t="shared" si="88"/>
        <v>5</v>
      </c>
      <c r="F669" s="217" t="s">
        <v>27865</v>
      </c>
      <c r="G669" s="218">
        <f t="shared" si="89"/>
        <v>5</v>
      </c>
    </row>
    <row r="670" spans="1:7" ht="18" customHeight="1">
      <c r="A670" s="39" t="s">
        <v>27000</v>
      </c>
      <c r="B670" s="39">
        <f>[1]Matrix!$B$6822</f>
        <v>0</v>
      </c>
      <c r="C670" s="124">
        <f t="shared" si="87"/>
        <v>5.5</v>
      </c>
      <c r="D670" s="98">
        <f t="shared" si="88"/>
        <v>5</v>
      </c>
      <c r="F670" s="217" t="s">
        <v>27864</v>
      </c>
      <c r="G670" s="218">
        <f t="shared" si="89"/>
        <v>5</v>
      </c>
    </row>
    <row r="671" spans="1:7" ht="18" customHeight="1">
      <c r="A671" s="39" t="s">
        <v>27001</v>
      </c>
      <c r="B671" s="39">
        <f>[1]Matrix!$B$9445</f>
        <v>0</v>
      </c>
      <c r="C671" s="124">
        <f t="shared" si="87"/>
        <v>5.5</v>
      </c>
      <c r="D671" s="98">
        <f t="shared" si="88"/>
        <v>5</v>
      </c>
      <c r="F671" s="217" t="s">
        <v>27863</v>
      </c>
      <c r="G671" s="218">
        <f t="shared" si="89"/>
        <v>5</v>
      </c>
    </row>
    <row r="672" spans="1:7" ht="18" customHeight="1">
      <c r="A672" s="39" t="s">
        <v>27002</v>
      </c>
      <c r="B672" s="39">
        <f>[1]Matrix!$B$6825</f>
        <v>0</v>
      </c>
      <c r="C672" s="124">
        <f t="shared" si="87"/>
        <v>5.5</v>
      </c>
      <c r="D672" s="98">
        <f t="shared" si="88"/>
        <v>5</v>
      </c>
      <c r="F672" s="217" t="s">
        <v>27862</v>
      </c>
      <c r="G672" s="218">
        <f t="shared" si="89"/>
        <v>5</v>
      </c>
    </row>
    <row r="673" spans="1:7" ht="18" customHeight="1">
      <c r="A673" s="39" t="s">
        <v>27003</v>
      </c>
      <c r="B673" s="39">
        <f>[1]Matrix!$B$3259</f>
        <v>0</v>
      </c>
      <c r="C673" s="124">
        <f t="shared" si="87"/>
        <v>5.5</v>
      </c>
      <c r="D673" s="98">
        <f t="shared" si="88"/>
        <v>5</v>
      </c>
      <c r="F673" s="217" t="s">
        <v>27861</v>
      </c>
      <c r="G673" s="218">
        <f t="shared" si="89"/>
        <v>5</v>
      </c>
    </row>
    <row r="674" spans="1:7" ht="18" customHeight="1">
      <c r="A674" s="39" t="s">
        <v>27004</v>
      </c>
      <c r="B674" s="39">
        <f>[1]Matrix!$B$3261</f>
        <v>0</v>
      </c>
      <c r="C674" s="124">
        <f t="shared" si="87"/>
        <v>5.5</v>
      </c>
      <c r="D674" s="98">
        <f t="shared" si="88"/>
        <v>5</v>
      </c>
      <c r="F674" s="217" t="s">
        <v>27860</v>
      </c>
      <c r="G674" s="218">
        <f t="shared" si="89"/>
        <v>5</v>
      </c>
    </row>
    <row r="675" spans="1:7" ht="18" customHeight="1">
      <c r="A675" s="39" t="s">
        <v>27005</v>
      </c>
      <c r="B675" s="39">
        <f>[1]Matrix!$B$2300</f>
        <v>0</v>
      </c>
      <c r="C675" s="124">
        <f t="shared" si="87"/>
        <v>5.5</v>
      </c>
      <c r="D675" s="98">
        <f t="shared" si="88"/>
        <v>5</v>
      </c>
      <c r="F675" s="217" t="s">
        <v>27859</v>
      </c>
      <c r="G675" s="218">
        <f t="shared" si="89"/>
        <v>5</v>
      </c>
    </row>
    <row r="676" spans="1:7" ht="18" customHeight="1">
      <c r="A676" s="39" t="s">
        <v>27006</v>
      </c>
      <c r="B676" s="39">
        <f>[1]Matrix!$B$3265</f>
        <v>0</v>
      </c>
      <c r="C676" s="124">
        <f t="shared" si="87"/>
        <v>5.5</v>
      </c>
      <c r="D676" s="98">
        <f t="shared" si="88"/>
        <v>5</v>
      </c>
      <c r="F676" s="217" t="s">
        <v>27858</v>
      </c>
      <c r="G676" s="218">
        <f t="shared" si="89"/>
        <v>5</v>
      </c>
    </row>
    <row r="677" spans="1:7" ht="18" customHeight="1">
      <c r="A677" s="39" t="s">
        <v>27007</v>
      </c>
      <c r="B677" s="39">
        <f>[1]Matrix!$B$9473</f>
        <v>0</v>
      </c>
      <c r="C677" s="124">
        <f t="shared" si="87"/>
        <v>5.5</v>
      </c>
      <c r="D677" s="98">
        <f t="shared" si="88"/>
        <v>5</v>
      </c>
      <c r="F677" s="217" t="s">
        <v>27857</v>
      </c>
      <c r="G677" s="218">
        <f t="shared" si="89"/>
        <v>5</v>
      </c>
    </row>
    <row r="678" spans="1:7" ht="18" customHeight="1">
      <c r="A678" s="39" t="s">
        <v>27008</v>
      </c>
      <c r="B678" s="39"/>
      <c r="C678" s="124"/>
      <c r="D678" s="98"/>
    </row>
    <row r="679" spans="1:7" ht="18" customHeight="1">
      <c r="A679" s="39" t="s">
        <v>26665</v>
      </c>
      <c r="B679" s="39">
        <f>[1]Matrix!$B$2742</f>
        <v>0</v>
      </c>
      <c r="C679" s="124">
        <f t="shared" ref="C679:C718" si="90">ROUNDUP(ABS(75-B679)/(Base_Value)*allergy_factor,1)</f>
        <v>5.5</v>
      </c>
      <c r="D679" s="98">
        <f t="shared" ref="D679:D718" si="91">IF(C679&gt;Max_Value,Max_Value,IF(C679&lt;0,0,C679))</f>
        <v>5</v>
      </c>
      <c r="F679" s="217" t="s">
        <v>27856</v>
      </c>
      <c r="G679" s="218">
        <f t="shared" ref="G679:G718" si="92">D679</f>
        <v>5</v>
      </c>
    </row>
    <row r="680" spans="1:7" ht="18" customHeight="1">
      <c r="A680" s="39" t="s">
        <v>27009</v>
      </c>
      <c r="B680" s="39">
        <f>[1]Matrix!$B$481</f>
        <v>0</v>
      </c>
      <c r="C680" s="124">
        <f t="shared" si="90"/>
        <v>5.5</v>
      </c>
      <c r="D680" s="98">
        <f t="shared" si="91"/>
        <v>5</v>
      </c>
      <c r="F680" s="217" t="s">
        <v>27855</v>
      </c>
      <c r="G680" s="218">
        <f t="shared" si="92"/>
        <v>5</v>
      </c>
    </row>
    <row r="681" spans="1:7" ht="18" customHeight="1">
      <c r="A681" s="39" t="s">
        <v>27010</v>
      </c>
      <c r="B681" s="39">
        <f>[1]Matrix!$B$904</f>
        <v>0</v>
      </c>
      <c r="C681" s="124">
        <f t="shared" si="90"/>
        <v>5.5</v>
      </c>
      <c r="D681" s="98">
        <f t="shared" si="91"/>
        <v>5</v>
      </c>
      <c r="F681" s="217" t="s">
        <v>27854</v>
      </c>
      <c r="G681" s="218">
        <f t="shared" si="92"/>
        <v>5</v>
      </c>
    </row>
    <row r="682" spans="1:7" ht="18" customHeight="1">
      <c r="A682" s="39" t="s">
        <v>27011</v>
      </c>
      <c r="B682" s="39">
        <f>[1]Matrix!$B$3922</f>
        <v>0</v>
      </c>
      <c r="C682" s="124">
        <f t="shared" si="90"/>
        <v>5.5</v>
      </c>
      <c r="D682" s="98">
        <f t="shared" si="91"/>
        <v>5</v>
      </c>
      <c r="F682" s="217" t="s">
        <v>27853</v>
      </c>
      <c r="G682" s="218">
        <f t="shared" si="92"/>
        <v>5</v>
      </c>
    </row>
    <row r="683" spans="1:7" ht="18" customHeight="1">
      <c r="A683" s="39" t="s">
        <v>26627</v>
      </c>
      <c r="B683" s="39">
        <f>[1]Matrix!$B$1166</f>
        <v>0</v>
      </c>
      <c r="C683" s="124">
        <f t="shared" si="90"/>
        <v>5.5</v>
      </c>
      <c r="D683" s="98">
        <f t="shared" si="91"/>
        <v>5</v>
      </c>
      <c r="F683" s="217" t="s">
        <v>27852</v>
      </c>
      <c r="G683" s="218">
        <f t="shared" si="92"/>
        <v>5</v>
      </c>
    </row>
    <row r="684" spans="1:7" ht="18" customHeight="1">
      <c r="A684" s="39" t="s">
        <v>26660</v>
      </c>
      <c r="B684" s="39">
        <f>[1]Matrix!$B$5165</f>
        <v>0</v>
      </c>
      <c r="C684" s="124">
        <f t="shared" si="90"/>
        <v>5.5</v>
      </c>
      <c r="D684" s="98">
        <f t="shared" si="91"/>
        <v>5</v>
      </c>
      <c r="F684" s="217" t="s">
        <v>27851</v>
      </c>
      <c r="G684" s="218">
        <f t="shared" si="92"/>
        <v>5</v>
      </c>
    </row>
    <row r="685" spans="1:7" ht="18" customHeight="1">
      <c r="A685" s="39" t="s">
        <v>27012</v>
      </c>
      <c r="B685" s="39">
        <f>[1]Matrix!$B$6842</f>
        <v>0</v>
      </c>
      <c r="C685" s="124">
        <f t="shared" si="90"/>
        <v>5.5</v>
      </c>
      <c r="D685" s="98">
        <f t="shared" si="91"/>
        <v>5</v>
      </c>
      <c r="F685" s="217" t="s">
        <v>27850</v>
      </c>
      <c r="G685" s="218">
        <f t="shared" si="92"/>
        <v>5</v>
      </c>
    </row>
    <row r="686" spans="1:7" ht="18" customHeight="1">
      <c r="A686" s="39" t="s">
        <v>23853</v>
      </c>
      <c r="B686" s="39">
        <f>[1]Matrix!$B$1619</f>
        <v>0</v>
      </c>
      <c r="C686" s="124">
        <f t="shared" si="90"/>
        <v>5.5</v>
      </c>
      <c r="D686" s="98">
        <f t="shared" si="91"/>
        <v>5</v>
      </c>
      <c r="F686" s="217" t="s">
        <v>27849</v>
      </c>
      <c r="G686" s="218">
        <f t="shared" si="92"/>
        <v>5</v>
      </c>
    </row>
    <row r="687" spans="1:7" ht="18" customHeight="1">
      <c r="A687" s="39" t="s">
        <v>27013</v>
      </c>
      <c r="B687" s="39">
        <f>[1]Matrix!$B$497</f>
        <v>0</v>
      </c>
      <c r="C687" s="124">
        <f t="shared" si="90"/>
        <v>5.5</v>
      </c>
      <c r="D687" s="98">
        <f t="shared" si="91"/>
        <v>5</v>
      </c>
      <c r="F687" s="217" t="s">
        <v>27848</v>
      </c>
      <c r="G687" s="218">
        <f t="shared" si="92"/>
        <v>5</v>
      </c>
    </row>
    <row r="688" spans="1:7" ht="18" customHeight="1">
      <c r="A688" s="39" t="s">
        <v>27014</v>
      </c>
      <c r="B688" s="39">
        <f>[1]Matrix!$B$1169</f>
        <v>0</v>
      </c>
      <c r="C688" s="124">
        <f t="shared" si="90"/>
        <v>5.5</v>
      </c>
      <c r="D688" s="98">
        <f t="shared" si="91"/>
        <v>5</v>
      </c>
      <c r="F688" s="217" t="s">
        <v>27847</v>
      </c>
      <c r="G688" s="218">
        <f t="shared" si="92"/>
        <v>5</v>
      </c>
    </row>
    <row r="689" spans="1:7" ht="18" customHeight="1">
      <c r="A689" s="39" t="s">
        <v>27015</v>
      </c>
      <c r="B689" s="39">
        <f>[1]Matrix!$B$499</f>
        <v>0</v>
      </c>
      <c r="C689" s="124">
        <f t="shared" si="90"/>
        <v>5.5</v>
      </c>
      <c r="D689" s="98">
        <f t="shared" si="91"/>
        <v>5</v>
      </c>
      <c r="F689" s="217" t="s">
        <v>27846</v>
      </c>
      <c r="G689" s="218">
        <f t="shared" si="92"/>
        <v>5</v>
      </c>
    </row>
    <row r="690" spans="1:7" ht="18" customHeight="1">
      <c r="A690" s="39" t="s">
        <v>27016</v>
      </c>
      <c r="B690" s="39">
        <f>[1]Matrix!$B$1541</f>
        <v>0</v>
      </c>
      <c r="C690" s="124">
        <f t="shared" si="90"/>
        <v>5.5</v>
      </c>
      <c r="D690" s="98">
        <f t="shared" si="91"/>
        <v>5</v>
      </c>
      <c r="F690" s="217" t="s">
        <v>27845</v>
      </c>
      <c r="G690" s="218">
        <f t="shared" si="92"/>
        <v>5</v>
      </c>
    </row>
    <row r="691" spans="1:7" ht="18" customHeight="1">
      <c r="A691" s="39" t="s">
        <v>26659</v>
      </c>
      <c r="B691" s="39">
        <f>[1]Matrix!$B$481</f>
        <v>0</v>
      </c>
      <c r="C691" s="124">
        <f t="shared" si="90"/>
        <v>5.5</v>
      </c>
      <c r="D691" s="98">
        <f t="shared" si="91"/>
        <v>5</v>
      </c>
      <c r="F691" s="217" t="s">
        <v>27844</v>
      </c>
      <c r="G691" s="218">
        <f t="shared" si="92"/>
        <v>5</v>
      </c>
    </row>
    <row r="692" spans="1:7" ht="18" customHeight="1">
      <c r="A692" s="39" t="s">
        <v>27017</v>
      </c>
      <c r="B692" s="39">
        <f>[1]Matrix!$B$480</f>
        <v>0</v>
      </c>
      <c r="C692" s="124">
        <f t="shared" si="90"/>
        <v>5.5</v>
      </c>
      <c r="D692" s="98">
        <f t="shared" si="91"/>
        <v>5</v>
      </c>
      <c r="F692" s="217" t="s">
        <v>27843</v>
      </c>
      <c r="G692" s="218">
        <f t="shared" si="92"/>
        <v>5</v>
      </c>
    </row>
    <row r="693" spans="1:7" ht="18" customHeight="1">
      <c r="A693" s="39" t="s">
        <v>27018</v>
      </c>
      <c r="B693" s="39">
        <f>[1]Matrix!$B$1112</f>
        <v>0</v>
      </c>
      <c r="C693" s="124">
        <f t="shared" si="90"/>
        <v>5.5</v>
      </c>
      <c r="D693" s="98">
        <f t="shared" si="91"/>
        <v>5</v>
      </c>
      <c r="F693" s="217" t="s">
        <v>27842</v>
      </c>
      <c r="G693" s="218">
        <f t="shared" si="92"/>
        <v>5</v>
      </c>
    </row>
    <row r="694" spans="1:7" ht="18" customHeight="1">
      <c r="A694" s="39" t="s">
        <v>27019</v>
      </c>
      <c r="B694" s="39">
        <f>[1]Matrix!$B$1113</f>
        <v>0</v>
      </c>
      <c r="C694" s="124">
        <f t="shared" si="90"/>
        <v>5.5</v>
      </c>
      <c r="D694" s="98">
        <f t="shared" si="91"/>
        <v>5</v>
      </c>
      <c r="F694" s="217" t="s">
        <v>27841</v>
      </c>
      <c r="G694" s="218">
        <f t="shared" si="92"/>
        <v>5</v>
      </c>
    </row>
    <row r="695" spans="1:7" ht="18" customHeight="1">
      <c r="A695" s="39" t="s">
        <v>27020</v>
      </c>
      <c r="B695" s="39">
        <f>[1]Matrix!$B$1110</f>
        <v>0</v>
      </c>
      <c r="C695" s="124">
        <f t="shared" si="90"/>
        <v>5.5</v>
      </c>
      <c r="D695" s="98">
        <f t="shared" si="91"/>
        <v>5</v>
      </c>
      <c r="F695" s="217" t="s">
        <v>27840</v>
      </c>
      <c r="G695" s="218">
        <f t="shared" si="92"/>
        <v>5</v>
      </c>
    </row>
    <row r="696" spans="1:7" ht="18" customHeight="1">
      <c r="A696" s="39" t="s">
        <v>27021</v>
      </c>
      <c r="B696" s="39">
        <f>[1]Matrix!$B$6841</f>
        <v>0</v>
      </c>
      <c r="C696" s="124">
        <f t="shared" si="90"/>
        <v>5.5</v>
      </c>
      <c r="D696" s="98">
        <f t="shared" si="91"/>
        <v>5</v>
      </c>
      <c r="F696" s="217" t="s">
        <v>27839</v>
      </c>
      <c r="G696" s="218">
        <f t="shared" si="92"/>
        <v>5</v>
      </c>
    </row>
    <row r="697" spans="1:7" ht="18" customHeight="1">
      <c r="A697" s="39" t="s">
        <v>27022</v>
      </c>
      <c r="B697" s="39">
        <f>[1]Matrix!$B$1167</f>
        <v>0</v>
      </c>
      <c r="C697" s="124">
        <f t="shared" si="90"/>
        <v>5.5</v>
      </c>
      <c r="D697" s="98">
        <f t="shared" si="91"/>
        <v>5</v>
      </c>
      <c r="F697" s="217" t="s">
        <v>27838</v>
      </c>
      <c r="G697" s="218">
        <f t="shared" si="92"/>
        <v>5</v>
      </c>
    </row>
    <row r="698" spans="1:7" ht="18" customHeight="1">
      <c r="A698" s="39" t="s">
        <v>26666</v>
      </c>
      <c r="B698" s="39">
        <f>[1]Matrix!$B$583</f>
        <v>0</v>
      </c>
      <c r="C698" s="124">
        <f t="shared" si="90"/>
        <v>5.5</v>
      </c>
      <c r="D698" s="98">
        <f t="shared" si="91"/>
        <v>5</v>
      </c>
      <c r="F698" s="217" t="s">
        <v>27837</v>
      </c>
      <c r="G698" s="218">
        <f t="shared" si="92"/>
        <v>5</v>
      </c>
    </row>
    <row r="699" spans="1:7" ht="18" customHeight="1">
      <c r="A699" s="39" t="s">
        <v>27023</v>
      </c>
      <c r="B699" s="39">
        <f>[1]Matrix!$B$1107</f>
        <v>0</v>
      </c>
      <c r="C699" s="124">
        <f t="shared" si="90"/>
        <v>5.5</v>
      </c>
      <c r="D699" s="98">
        <f t="shared" si="91"/>
        <v>5</v>
      </c>
      <c r="F699" s="217" t="s">
        <v>27836</v>
      </c>
      <c r="G699" s="218">
        <f t="shared" si="92"/>
        <v>5</v>
      </c>
    </row>
    <row r="700" spans="1:7" ht="18" customHeight="1">
      <c r="A700" s="39" t="s">
        <v>27024</v>
      </c>
      <c r="B700" s="39">
        <f>[1]Matrix!$B$1116</f>
        <v>0</v>
      </c>
      <c r="C700" s="124">
        <f t="shared" si="90"/>
        <v>5.5</v>
      </c>
      <c r="D700" s="98">
        <f t="shared" si="91"/>
        <v>5</v>
      </c>
      <c r="F700" s="217" t="s">
        <v>27835</v>
      </c>
      <c r="G700" s="218">
        <f t="shared" si="92"/>
        <v>5</v>
      </c>
    </row>
    <row r="701" spans="1:7" ht="18" customHeight="1">
      <c r="A701" s="39" t="s">
        <v>23722</v>
      </c>
      <c r="B701" s="39">
        <f>[1]Matrix!$B$6832</f>
        <v>0</v>
      </c>
      <c r="C701" s="124">
        <f t="shared" si="90"/>
        <v>5.5</v>
      </c>
      <c r="D701" s="98">
        <f t="shared" si="91"/>
        <v>5</v>
      </c>
      <c r="F701" s="217" t="s">
        <v>27834</v>
      </c>
      <c r="G701" s="218">
        <f t="shared" si="92"/>
        <v>5</v>
      </c>
    </row>
    <row r="702" spans="1:7" ht="18" customHeight="1">
      <c r="A702" s="39" t="s">
        <v>27025</v>
      </c>
      <c r="B702" s="39">
        <f>[1]Matrix!$B$1114</f>
        <v>0</v>
      </c>
      <c r="C702" s="124">
        <f t="shared" si="90"/>
        <v>5.5</v>
      </c>
      <c r="D702" s="98">
        <f t="shared" si="91"/>
        <v>5</v>
      </c>
      <c r="F702" s="217" t="s">
        <v>27833</v>
      </c>
      <c r="G702" s="218">
        <f t="shared" si="92"/>
        <v>5</v>
      </c>
    </row>
    <row r="703" spans="1:7" ht="18" customHeight="1">
      <c r="A703" s="39" t="s">
        <v>27026</v>
      </c>
      <c r="B703" s="39">
        <f>[1]Matrix!$B$1115</f>
        <v>0</v>
      </c>
      <c r="C703" s="124">
        <f t="shared" si="90"/>
        <v>5.5</v>
      </c>
      <c r="D703" s="98">
        <f t="shared" si="91"/>
        <v>5</v>
      </c>
      <c r="F703" s="217" t="s">
        <v>27832</v>
      </c>
      <c r="G703" s="218">
        <f t="shared" si="92"/>
        <v>5</v>
      </c>
    </row>
    <row r="704" spans="1:7" ht="18" customHeight="1">
      <c r="A704" s="39" t="s">
        <v>27027</v>
      </c>
      <c r="B704" s="39">
        <f>[1]Matrix!$B$1698</f>
        <v>0</v>
      </c>
      <c r="C704" s="124">
        <f t="shared" si="90"/>
        <v>5.5</v>
      </c>
      <c r="D704" s="98">
        <f t="shared" si="91"/>
        <v>5</v>
      </c>
      <c r="F704" s="217" t="s">
        <v>27831</v>
      </c>
      <c r="G704" s="218">
        <f t="shared" si="92"/>
        <v>5</v>
      </c>
    </row>
    <row r="705" spans="1:7" ht="18" customHeight="1">
      <c r="A705" s="39" t="s">
        <v>27028</v>
      </c>
      <c r="B705" s="39">
        <f>[1]Matrix!$B$1144</f>
        <v>0</v>
      </c>
      <c r="C705" s="124">
        <f t="shared" si="90"/>
        <v>5.5</v>
      </c>
      <c r="D705" s="98">
        <f t="shared" si="91"/>
        <v>5</v>
      </c>
      <c r="F705" s="217" t="s">
        <v>27830</v>
      </c>
      <c r="G705" s="218">
        <f t="shared" si="92"/>
        <v>5</v>
      </c>
    </row>
    <row r="706" spans="1:7" ht="18" customHeight="1">
      <c r="A706" s="39" t="s">
        <v>27029</v>
      </c>
      <c r="B706" s="39">
        <f>[1]Matrix!$B$1165</f>
        <v>0</v>
      </c>
      <c r="C706" s="124">
        <f t="shared" si="90"/>
        <v>5.5</v>
      </c>
      <c r="D706" s="98">
        <f t="shared" si="91"/>
        <v>5</v>
      </c>
      <c r="F706" s="217" t="s">
        <v>27829</v>
      </c>
      <c r="G706" s="218">
        <f t="shared" si="92"/>
        <v>5</v>
      </c>
    </row>
    <row r="707" spans="1:7" ht="18" customHeight="1">
      <c r="A707" s="39" t="s">
        <v>27030</v>
      </c>
      <c r="B707" s="39">
        <f>[1]Matrix!$B$1218</f>
        <v>0</v>
      </c>
      <c r="C707" s="124">
        <f t="shared" si="90"/>
        <v>5.5</v>
      </c>
      <c r="D707" s="98">
        <f t="shared" si="91"/>
        <v>5</v>
      </c>
      <c r="F707" s="217" t="s">
        <v>27828</v>
      </c>
      <c r="G707" s="218">
        <f t="shared" si="92"/>
        <v>5</v>
      </c>
    </row>
    <row r="708" spans="1:7" ht="18" customHeight="1">
      <c r="A708" s="39" t="s">
        <v>27031</v>
      </c>
      <c r="B708" s="39">
        <f>[1]Matrix!$B$3744</f>
        <v>0</v>
      </c>
      <c r="C708" s="124">
        <f t="shared" si="90"/>
        <v>5.5</v>
      </c>
      <c r="D708" s="98">
        <f t="shared" si="91"/>
        <v>5</v>
      </c>
      <c r="F708" s="217" t="s">
        <v>27827</v>
      </c>
      <c r="G708" s="218">
        <f t="shared" si="92"/>
        <v>5</v>
      </c>
    </row>
    <row r="709" spans="1:7" ht="18" customHeight="1">
      <c r="A709" s="39" t="s">
        <v>27032</v>
      </c>
      <c r="B709" s="39">
        <f>[1]Matrix!$B$1119</f>
        <v>0</v>
      </c>
      <c r="C709" s="124">
        <f t="shared" si="90"/>
        <v>5.5</v>
      </c>
      <c r="D709" s="98">
        <f t="shared" si="91"/>
        <v>5</v>
      </c>
      <c r="F709" s="217" t="s">
        <v>27826</v>
      </c>
      <c r="G709" s="218">
        <f t="shared" si="92"/>
        <v>5</v>
      </c>
    </row>
    <row r="710" spans="1:7" ht="18" customHeight="1">
      <c r="A710" s="39" t="s">
        <v>26630</v>
      </c>
      <c r="B710" s="39">
        <f>[1]Matrix!$B$1117</f>
        <v>0</v>
      </c>
      <c r="C710" s="124">
        <f t="shared" si="90"/>
        <v>5.5</v>
      </c>
      <c r="D710" s="98">
        <f t="shared" si="91"/>
        <v>5</v>
      </c>
      <c r="F710" s="217" t="s">
        <v>27825</v>
      </c>
      <c r="G710" s="218">
        <f t="shared" si="92"/>
        <v>5</v>
      </c>
    </row>
    <row r="711" spans="1:7" ht="18" customHeight="1">
      <c r="A711" s="39" t="s">
        <v>27033</v>
      </c>
      <c r="B711" s="39">
        <f>[1]Matrix!$B$1120</f>
        <v>0</v>
      </c>
      <c r="C711" s="124">
        <f t="shared" si="90"/>
        <v>5.5</v>
      </c>
      <c r="D711" s="98">
        <f t="shared" si="91"/>
        <v>5</v>
      </c>
      <c r="F711" s="217" t="s">
        <v>27824</v>
      </c>
      <c r="G711" s="218">
        <f t="shared" si="92"/>
        <v>5</v>
      </c>
    </row>
    <row r="712" spans="1:7" ht="18" customHeight="1">
      <c r="A712" s="39" t="s">
        <v>27034</v>
      </c>
      <c r="B712" s="39">
        <f>[1]Matrix!$B$467</f>
        <v>0</v>
      </c>
      <c r="C712" s="124">
        <f t="shared" si="90"/>
        <v>5.5</v>
      </c>
      <c r="D712" s="98">
        <f t="shared" si="91"/>
        <v>5</v>
      </c>
      <c r="F712" s="217" t="s">
        <v>27823</v>
      </c>
      <c r="G712" s="218">
        <f t="shared" si="92"/>
        <v>5</v>
      </c>
    </row>
    <row r="713" spans="1:7" ht="18" customHeight="1">
      <c r="A713" s="39" t="s">
        <v>27035</v>
      </c>
      <c r="B713" s="39">
        <f>[1]Matrix!$B$1127</f>
        <v>0</v>
      </c>
      <c r="C713" s="124">
        <f t="shared" si="90"/>
        <v>5.5</v>
      </c>
      <c r="D713" s="98">
        <f t="shared" si="91"/>
        <v>5</v>
      </c>
      <c r="F713" s="217" t="s">
        <v>27822</v>
      </c>
      <c r="G713" s="218">
        <f t="shared" si="92"/>
        <v>5</v>
      </c>
    </row>
    <row r="714" spans="1:7" ht="18" customHeight="1">
      <c r="A714" s="39" t="s">
        <v>27036</v>
      </c>
      <c r="B714" s="39">
        <f>[1]Matrix!$B$1162</f>
        <v>0</v>
      </c>
      <c r="C714" s="124">
        <f t="shared" si="90"/>
        <v>5.5</v>
      </c>
      <c r="D714" s="98">
        <f t="shared" si="91"/>
        <v>5</v>
      </c>
      <c r="F714" s="217" t="s">
        <v>27821</v>
      </c>
      <c r="G714" s="218">
        <f t="shared" si="92"/>
        <v>5</v>
      </c>
    </row>
    <row r="715" spans="1:7" ht="18" customHeight="1">
      <c r="A715" s="39" t="s">
        <v>27037</v>
      </c>
      <c r="B715" s="39">
        <f>[1]Matrix!$B$1164</f>
        <v>0</v>
      </c>
      <c r="C715" s="124">
        <f t="shared" si="90"/>
        <v>5.5</v>
      </c>
      <c r="D715" s="98">
        <f t="shared" si="91"/>
        <v>5</v>
      </c>
      <c r="F715" s="217" t="s">
        <v>27820</v>
      </c>
      <c r="G715" s="218">
        <f t="shared" si="92"/>
        <v>5</v>
      </c>
    </row>
    <row r="716" spans="1:7" ht="18" customHeight="1">
      <c r="A716" s="39" t="s">
        <v>27038</v>
      </c>
      <c r="B716" s="39">
        <f>[1]Matrix!$B$4744</f>
        <v>0</v>
      </c>
      <c r="C716" s="124">
        <f t="shared" si="90"/>
        <v>5.5</v>
      </c>
      <c r="D716" s="98">
        <f t="shared" si="91"/>
        <v>5</v>
      </c>
      <c r="F716" s="217" t="s">
        <v>27819</v>
      </c>
      <c r="G716" s="218">
        <f t="shared" si="92"/>
        <v>5</v>
      </c>
    </row>
    <row r="717" spans="1:7" ht="18" customHeight="1">
      <c r="A717" s="39" t="s">
        <v>27039</v>
      </c>
      <c r="B717" s="39">
        <f>[1]Matrix!$B$1170</f>
        <v>0</v>
      </c>
      <c r="C717" s="124">
        <f t="shared" si="90"/>
        <v>5.5</v>
      </c>
      <c r="D717" s="98">
        <f t="shared" si="91"/>
        <v>5</v>
      </c>
      <c r="F717" s="217" t="s">
        <v>27818</v>
      </c>
      <c r="G717" s="218">
        <f t="shared" si="92"/>
        <v>5</v>
      </c>
    </row>
    <row r="718" spans="1:7" ht="18" customHeight="1">
      <c r="A718" s="39" t="s">
        <v>27040</v>
      </c>
      <c r="B718" s="39">
        <f>[1]Matrix!$B$1217</f>
        <v>0</v>
      </c>
      <c r="C718" s="124">
        <f t="shared" si="90"/>
        <v>5.5</v>
      </c>
      <c r="D718" s="98">
        <f t="shared" si="91"/>
        <v>5</v>
      </c>
      <c r="F718" s="217" t="s">
        <v>27817</v>
      </c>
      <c r="G718" s="218">
        <f t="shared" si="92"/>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6"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2463"/>
  <sheetViews>
    <sheetView topLeftCell="A2454" zoomScale="150" zoomScaleNormal="150" workbookViewId="0">
      <selection activeCell="D2460" sqref="D2460"/>
    </sheetView>
  </sheetViews>
  <sheetFormatPr defaultColWidth="16.625" defaultRowHeight="16.5"/>
  <cols>
    <col min="1" max="1" width="16.625" style="39"/>
    <col min="2" max="2" width="16.625" style="49"/>
    <col min="3" max="3" width="29.375" style="48" customWidth="1"/>
    <col min="4" max="4" width="16.625" style="177"/>
    <col min="5" max="5" width="16.625" style="48"/>
    <col min="6" max="7" width="16.625" style="39"/>
    <col min="8" max="8" width="16.625" style="121"/>
    <col min="9" max="16384" width="16.625" style="39"/>
  </cols>
  <sheetData>
    <row r="1" spans="2:8">
      <c r="C1" s="198" t="s">
        <v>22045</v>
      </c>
      <c r="D1" s="177">
        <f>Info!C3</f>
        <v>0</v>
      </c>
      <c r="E1" s="211"/>
    </row>
    <row r="2" spans="2:8">
      <c r="C2" s="198" t="s">
        <v>25829</v>
      </c>
      <c r="D2" s="194">
        <f>Info!C4</f>
        <v>0</v>
      </c>
    </row>
    <row r="3" spans="2:8">
      <c r="C3" s="198" t="s">
        <v>26372</v>
      </c>
      <c r="D3" s="177">
        <f>Info!C11</f>
        <v>0</v>
      </c>
    </row>
    <row r="4" spans="2:8">
      <c r="C4" s="198" t="s">
        <v>26373</v>
      </c>
      <c r="E4" s="157"/>
    </row>
    <row r="5" spans="2:8">
      <c r="E5" s="157"/>
    </row>
    <row r="6" spans="2:8" s="143" customFormat="1" ht="19.5" customHeight="1">
      <c r="B6" s="141" t="s">
        <v>24420</v>
      </c>
      <c r="C6" s="142" t="s">
        <v>24421</v>
      </c>
      <c r="D6" s="178" t="s">
        <v>24422</v>
      </c>
      <c r="E6" s="212"/>
      <c r="H6" s="200"/>
    </row>
    <row r="7" spans="2:8" ht="17.25" thickBot="1">
      <c r="B7" s="144">
        <v>1</v>
      </c>
      <c r="C7" s="145" t="s">
        <v>22099</v>
      </c>
      <c r="D7" s="179"/>
    </row>
    <row r="8" spans="2:8" ht="17.25" thickTop="1">
      <c r="B8" s="146" t="s">
        <v>24423</v>
      </c>
      <c r="C8" s="147" t="s">
        <v>21705</v>
      </c>
      <c r="D8" s="180"/>
    </row>
    <row r="9" spans="2:8">
      <c r="B9" s="148" t="s">
        <v>24424</v>
      </c>
      <c r="C9" s="149" t="s">
        <v>24411</v>
      </c>
      <c r="D9" s="181">
        <f>'Row Data'!F3</f>
        <v>5</v>
      </c>
    </row>
    <row r="10" spans="2:8">
      <c r="B10" s="148" t="s">
        <v>24425</v>
      </c>
      <c r="C10" s="149" t="s">
        <v>24410</v>
      </c>
      <c r="D10" s="181">
        <f>'Row Data'!F5</f>
        <v>5</v>
      </c>
    </row>
    <row r="11" spans="2:8">
      <c r="B11" s="148" t="s">
        <v>24426</v>
      </c>
      <c r="C11" s="149" t="s">
        <v>24409</v>
      </c>
      <c r="D11" s="181">
        <f>'Row Data'!F7</f>
        <v>5</v>
      </c>
    </row>
    <row r="12" spans="2:8">
      <c r="B12" s="146" t="s">
        <v>24427</v>
      </c>
      <c r="C12" s="147" t="s">
        <v>10641</v>
      </c>
      <c r="D12" s="180"/>
    </row>
    <row r="13" spans="2:8">
      <c r="B13" s="148" t="s">
        <v>24428</v>
      </c>
      <c r="C13" s="149" t="s">
        <v>24408</v>
      </c>
      <c r="D13" s="181">
        <f>'Row Data'!F9</f>
        <v>5</v>
      </c>
    </row>
    <row r="14" spans="2:8">
      <c r="B14" s="148" t="s">
        <v>24429</v>
      </c>
      <c r="C14" s="149" t="s">
        <v>24407</v>
      </c>
      <c r="D14" s="181">
        <f>'Row Data'!F11</f>
        <v>5</v>
      </c>
    </row>
    <row r="15" spans="2:8">
      <c r="B15" s="148" t="s">
        <v>24430</v>
      </c>
      <c r="C15" s="149" t="s">
        <v>24406</v>
      </c>
      <c r="D15" s="181">
        <f>'Row Data'!F15</f>
        <v>5</v>
      </c>
    </row>
    <row r="16" spans="2:8">
      <c r="B16" s="148" t="s">
        <v>24431</v>
      </c>
      <c r="C16" s="149" t="s">
        <v>24405</v>
      </c>
      <c r="D16" s="181">
        <f>'Row Data'!F16</f>
        <v>5</v>
      </c>
    </row>
    <row r="17" spans="2:4">
      <c r="B17" s="148" t="s">
        <v>24432</v>
      </c>
      <c r="C17" s="149" t="s">
        <v>24404</v>
      </c>
      <c r="D17" s="181">
        <f>'Row Data'!F18</f>
        <v>5</v>
      </c>
    </row>
    <row r="18" spans="2:4">
      <c r="B18" s="148" t="s">
        <v>24433</v>
      </c>
      <c r="C18" s="149" t="s">
        <v>24403</v>
      </c>
      <c r="D18" s="181">
        <f>'Row Data'!F19</f>
        <v>5</v>
      </c>
    </row>
    <row r="19" spans="2:4">
      <c r="B19" s="148" t="s">
        <v>24434</v>
      </c>
      <c r="C19" s="149" t="s">
        <v>24402</v>
      </c>
      <c r="D19" s="181">
        <f>'Row Data'!F20</f>
        <v>5</v>
      </c>
    </row>
    <row r="20" spans="2:4">
      <c r="B20" s="146" t="s">
        <v>24435</v>
      </c>
      <c r="C20" s="147" t="s">
        <v>21905</v>
      </c>
      <c r="D20" s="180"/>
    </row>
    <row r="21" spans="2:4">
      <c r="B21" s="148" t="s">
        <v>24436</v>
      </c>
      <c r="C21" s="149" t="s">
        <v>24401</v>
      </c>
      <c r="D21" s="181">
        <f>'Row Data'!F22</f>
        <v>5</v>
      </c>
    </row>
    <row r="22" spans="2:4">
      <c r="B22" s="146" t="s">
        <v>24437</v>
      </c>
      <c r="C22" s="147" t="s">
        <v>10640</v>
      </c>
      <c r="D22" s="180"/>
    </row>
    <row r="23" spans="2:4">
      <c r="B23" s="148" t="s">
        <v>24438</v>
      </c>
      <c r="C23" s="149" t="s">
        <v>24439</v>
      </c>
      <c r="D23" s="181">
        <f>'Row Data'!F24</f>
        <v>5</v>
      </c>
    </row>
    <row r="24" spans="2:4">
      <c r="B24" s="146" t="s">
        <v>24440</v>
      </c>
      <c r="C24" s="147" t="s">
        <v>21964</v>
      </c>
      <c r="D24" s="180"/>
    </row>
    <row r="25" spans="2:4">
      <c r="B25" s="148" t="s">
        <v>24441</v>
      </c>
      <c r="C25" s="149" t="s">
        <v>24400</v>
      </c>
      <c r="D25" s="181">
        <f>'Row Data'!F28</f>
        <v>5</v>
      </c>
    </row>
    <row r="26" spans="2:4">
      <c r="B26" s="150" t="s">
        <v>24442</v>
      </c>
      <c r="C26" s="42" t="s">
        <v>21995</v>
      </c>
      <c r="D26" s="182" t="e">
        <f>'Row Data'!F31</f>
        <v>#N/A</v>
      </c>
    </row>
    <row r="27" spans="2:4">
      <c r="B27" s="146" t="s">
        <v>24443</v>
      </c>
      <c r="C27" s="147" t="s">
        <v>21714</v>
      </c>
      <c r="D27" s="180"/>
    </row>
    <row r="28" spans="2:4">
      <c r="B28" s="150" t="s">
        <v>24444</v>
      </c>
      <c r="C28" s="149" t="s">
        <v>24399</v>
      </c>
      <c r="D28" s="181">
        <f>'Row Data'!F34</f>
        <v>5</v>
      </c>
    </row>
    <row r="29" spans="2:4">
      <c r="B29" s="148" t="s">
        <v>24445</v>
      </c>
      <c r="C29" s="149" t="s">
        <v>24398</v>
      </c>
      <c r="D29" s="181">
        <f>'Row Data'!F14</f>
        <v>5</v>
      </c>
    </row>
    <row r="30" spans="2:4" ht="17.25" thickBot="1">
      <c r="B30" s="144">
        <v>2</v>
      </c>
      <c r="C30" s="145" t="s">
        <v>22149</v>
      </c>
      <c r="D30" s="179"/>
    </row>
    <row r="31" spans="2:4" ht="17.25" thickTop="1">
      <c r="B31" s="146" t="s">
        <v>24446</v>
      </c>
      <c r="C31" s="147" t="s">
        <v>11525</v>
      </c>
      <c r="D31" s="180"/>
    </row>
    <row r="32" spans="2:4">
      <c r="B32" s="150" t="s">
        <v>24447</v>
      </c>
      <c r="C32" s="149" t="s">
        <v>24397</v>
      </c>
      <c r="D32" s="181">
        <f>'Row Data'!F39</f>
        <v>5</v>
      </c>
    </row>
    <row r="33" spans="2:4">
      <c r="B33" s="148" t="s">
        <v>24448</v>
      </c>
      <c r="C33" s="149" t="s">
        <v>24396</v>
      </c>
      <c r="D33" s="181">
        <f>'Row Data'!F43</f>
        <v>5</v>
      </c>
    </row>
    <row r="34" spans="2:4">
      <c r="B34" s="148" t="s">
        <v>24449</v>
      </c>
      <c r="C34" s="149" t="s">
        <v>24395</v>
      </c>
      <c r="D34" s="181">
        <f>'Row Data'!F44</f>
        <v>5</v>
      </c>
    </row>
    <row r="35" spans="2:4">
      <c r="B35" s="146" t="s">
        <v>24450</v>
      </c>
      <c r="C35" s="147" t="s">
        <v>11439</v>
      </c>
      <c r="D35" s="180"/>
    </row>
    <row r="36" spans="2:4">
      <c r="B36" s="148" t="s">
        <v>24451</v>
      </c>
      <c r="C36" s="149" t="s">
        <v>24394</v>
      </c>
      <c r="D36" s="181">
        <f>'Row Data'!F46</f>
        <v>5</v>
      </c>
    </row>
    <row r="37" spans="2:4">
      <c r="B37" s="148" t="s">
        <v>24452</v>
      </c>
      <c r="C37" s="149" t="s">
        <v>24393</v>
      </c>
      <c r="D37" s="181">
        <f>'Row Data'!F47</f>
        <v>5</v>
      </c>
    </row>
    <row r="38" spans="2:4">
      <c r="B38" s="148" t="s">
        <v>24453</v>
      </c>
      <c r="C38" s="149" t="s">
        <v>24392</v>
      </c>
      <c r="D38" s="181">
        <f>'Row Data'!F48</f>
        <v>5</v>
      </c>
    </row>
    <row r="39" spans="2:4">
      <c r="B39" s="148" t="s">
        <v>24454</v>
      </c>
      <c r="C39" s="149" t="s">
        <v>24391</v>
      </c>
      <c r="D39" s="181">
        <f>'Row Data'!F50</f>
        <v>5</v>
      </c>
    </row>
    <row r="40" spans="2:4">
      <c r="B40" s="146" t="s">
        <v>24455</v>
      </c>
      <c r="C40" s="147" t="s">
        <v>10667</v>
      </c>
      <c r="D40" s="180"/>
    </row>
    <row r="41" spans="2:4">
      <c r="B41" s="148" t="s">
        <v>24456</v>
      </c>
      <c r="C41" s="149" t="s">
        <v>24390</v>
      </c>
      <c r="D41" s="181">
        <f ca="1">IF('Row Data'!F52&gt;4,ROUND('Row Data'!F52-1+RAND(),1),'Row Data'!F52)</f>
        <v>4.7</v>
      </c>
    </row>
    <row r="42" spans="2:4">
      <c r="B42" s="148" t="s">
        <v>24457</v>
      </c>
      <c r="C42" s="149" t="s">
        <v>24389</v>
      </c>
      <c r="D42" s="181">
        <f>'Row Data'!F54</f>
        <v>5</v>
      </c>
    </row>
    <row r="43" spans="2:4">
      <c r="B43" s="148" t="s">
        <v>24458</v>
      </c>
      <c r="C43" s="149" t="s">
        <v>24388</v>
      </c>
      <c r="D43" s="181">
        <f>'Row Data'!F55</f>
        <v>5</v>
      </c>
    </row>
    <row r="44" spans="2:4">
      <c r="B44" s="148" t="s">
        <v>24459</v>
      </c>
      <c r="C44" s="149" t="s">
        <v>24387</v>
      </c>
      <c r="D44" s="181">
        <f>'Row Data'!F56</f>
        <v>5</v>
      </c>
    </row>
    <row r="45" spans="2:4">
      <c r="B45" s="148" t="s">
        <v>24460</v>
      </c>
      <c r="C45" s="149" t="s">
        <v>24386</v>
      </c>
      <c r="D45" s="181">
        <f>'Row Data'!F57</f>
        <v>5</v>
      </c>
    </row>
    <row r="46" spans="2:4">
      <c r="B46" s="146" t="s">
        <v>24461</v>
      </c>
      <c r="C46" s="147" t="s">
        <v>21938</v>
      </c>
      <c r="D46" s="180"/>
    </row>
    <row r="47" spans="2:4">
      <c r="B47" s="148" t="s">
        <v>24462</v>
      </c>
      <c r="C47" s="149" t="s">
        <v>24385</v>
      </c>
      <c r="D47" s="181">
        <f>'Row Data'!F59</f>
        <v>5</v>
      </c>
    </row>
    <row r="48" spans="2:4">
      <c r="B48" s="148" t="s">
        <v>24463</v>
      </c>
      <c r="C48" s="48" t="s">
        <v>23670</v>
      </c>
      <c r="D48" s="181" t="e">
        <f>'Row Data'!E2688</f>
        <v>#N/A</v>
      </c>
    </row>
    <row r="49" spans="2:4">
      <c r="B49" s="148" t="s">
        <v>24464</v>
      </c>
      <c r="C49" s="149" t="s">
        <v>24465</v>
      </c>
      <c r="D49" s="181">
        <f>'Row Data'!F63</f>
        <v>5</v>
      </c>
    </row>
    <row r="50" spans="2:4">
      <c r="B50" s="148" t="s">
        <v>24466</v>
      </c>
      <c r="C50" s="149" t="s">
        <v>24384</v>
      </c>
      <c r="D50" s="181">
        <f>'Row Data'!F65</f>
        <v>5</v>
      </c>
    </row>
    <row r="51" spans="2:4">
      <c r="B51" s="148" t="s">
        <v>24467</v>
      </c>
      <c r="C51" s="149" t="s">
        <v>24383</v>
      </c>
      <c r="D51" s="181">
        <f>'Row Data'!F67</f>
        <v>5</v>
      </c>
    </row>
    <row r="52" spans="2:4">
      <c r="B52" s="148" t="s">
        <v>24468</v>
      </c>
      <c r="C52" s="149" t="s">
        <v>24469</v>
      </c>
      <c r="D52" s="181">
        <f>'Row Data'!F68</f>
        <v>5</v>
      </c>
    </row>
    <row r="53" spans="2:4">
      <c r="B53" s="148" t="s">
        <v>24470</v>
      </c>
      <c r="C53" s="149" t="s">
        <v>24471</v>
      </c>
      <c r="D53" s="181">
        <f>'Row Data'!F69</f>
        <v>5</v>
      </c>
    </row>
    <row r="54" spans="2:4">
      <c r="B54" s="146" t="s">
        <v>24472</v>
      </c>
      <c r="C54" s="147" t="s">
        <v>21714</v>
      </c>
      <c r="D54" s="180"/>
    </row>
    <row r="55" spans="2:4">
      <c r="B55" s="148" t="s">
        <v>24473</v>
      </c>
      <c r="C55" s="149" t="s">
        <v>24382</v>
      </c>
      <c r="D55" s="181">
        <f>'Row Data'!F73</f>
        <v>5</v>
      </c>
    </row>
    <row r="56" spans="2:4">
      <c r="B56" s="148" t="s">
        <v>24474</v>
      </c>
      <c r="C56" s="149" t="s">
        <v>24381</v>
      </c>
      <c r="D56" s="181">
        <f>'Row Data'!F74</f>
        <v>5</v>
      </c>
    </row>
    <row r="57" spans="2:4">
      <c r="B57" s="148" t="s">
        <v>24475</v>
      </c>
      <c r="C57" s="149" t="s">
        <v>24380</v>
      </c>
      <c r="D57" s="181">
        <f>'Row Data'!F76</f>
        <v>5</v>
      </c>
    </row>
    <row r="58" spans="2:4" ht="17.25" thickBot="1">
      <c r="B58" s="144">
        <v>3</v>
      </c>
      <c r="C58" s="145" t="s">
        <v>22207</v>
      </c>
      <c r="D58" s="179"/>
    </row>
    <row r="59" spans="2:4" ht="17.25" thickTop="1">
      <c r="B59" s="146" t="s">
        <v>24476</v>
      </c>
      <c r="C59" s="147" t="s">
        <v>11468</v>
      </c>
      <c r="D59" s="180"/>
    </row>
    <row r="60" spans="2:4">
      <c r="B60" s="148" t="s">
        <v>24477</v>
      </c>
      <c r="C60" s="149" t="s">
        <v>24379</v>
      </c>
      <c r="D60" s="181" t="e">
        <f>'Row Data'!F80</f>
        <v>#N/A</v>
      </c>
    </row>
    <row r="61" spans="2:4">
      <c r="B61" s="148" t="s">
        <v>24478</v>
      </c>
      <c r="C61" s="149" t="s">
        <v>24378</v>
      </c>
      <c r="D61" s="181">
        <f>'Row Data'!F83</f>
        <v>5</v>
      </c>
    </row>
    <row r="62" spans="2:4">
      <c r="B62" s="148" t="s">
        <v>24479</v>
      </c>
      <c r="C62" s="149" t="s">
        <v>24377</v>
      </c>
      <c r="D62" s="181">
        <f>'Row Data'!F84</f>
        <v>5</v>
      </c>
    </row>
    <row r="63" spans="2:4">
      <c r="B63" s="148" t="s">
        <v>24480</v>
      </c>
      <c r="C63" s="149" t="s">
        <v>24376</v>
      </c>
      <c r="D63" s="181">
        <f>'Row Data'!F85</f>
        <v>5</v>
      </c>
    </row>
    <row r="64" spans="2:4">
      <c r="B64" s="148" t="s">
        <v>24481</v>
      </c>
      <c r="C64" s="149" t="s">
        <v>24375</v>
      </c>
      <c r="D64" s="181">
        <f>'Row Data'!F86</f>
        <v>5</v>
      </c>
    </row>
    <row r="65" spans="2:4">
      <c r="B65" s="148" t="s">
        <v>24482</v>
      </c>
      <c r="C65" s="149" t="s">
        <v>24374</v>
      </c>
      <c r="D65" s="181">
        <f>'Row Data'!F87</f>
        <v>5</v>
      </c>
    </row>
    <row r="66" spans="2:4">
      <c r="B66" s="148" t="s">
        <v>24483</v>
      </c>
      <c r="C66" s="149" t="s">
        <v>24373</v>
      </c>
      <c r="D66" s="181">
        <f>'Row Data'!F88</f>
        <v>5</v>
      </c>
    </row>
    <row r="67" spans="2:4">
      <c r="B67" s="146" t="s">
        <v>24484</v>
      </c>
      <c r="C67" s="147" t="s">
        <v>21833</v>
      </c>
      <c r="D67" s="180"/>
    </row>
    <row r="68" spans="2:4">
      <c r="B68" s="148" t="s">
        <v>24485</v>
      </c>
      <c r="C68" s="149" t="s">
        <v>24372</v>
      </c>
      <c r="D68" s="181">
        <f>'Row Data'!F90</f>
        <v>5</v>
      </c>
    </row>
    <row r="69" spans="2:4">
      <c r="B69" s="146" t="s">
        <v>24486</v>
      </c>
      <c r="C69" s="147" t="s">
        <v>10645</v>
      </c>
      <c r="D69" s="180"/>
    </row>
    <row r="70" spans="2:4">
      <c r="B70" s="148" t="s">
        <v>24487</v>
      </c>
      <c r="C70" s="149" t="s">
        <v>24371</v>
      </c>
      <c r="D70" s="181">
        <f ca="1">IF('Row Data'!F92&gt;4,(ROUND('Row Data'!F92-1+RAND(),1)),'Row Data'!F92)</f>
        <v>4.2</v>
      </c>
    </row>
    <row r="71" spans="2:4">
      <c r="B71" s="148" t="s">
        <v>24488</v>
      </c>
      <c r="C71" s="149" t="s">
        <v>24370</v>
      </c>
      <c r="D71" s="181">
        <f>'Row Data'!F93</f>
        <v>5</v>
      </c>
    </row>
    <row r="72" spans="2:4">
      <c r="B72" s="148" t="s">
        <v>24489</v>
      </c>
      <c r="C72" s="149" t="s">
        <v>24369</v>
      </c>
      <c r="D72" s="181">
        <f>'Row Data'!F97</f>
        <v>5</v>
      </c>
    </row>
    <row r="73" spans="2:4">
      <c r="B73" s="146" t="s">
        <v>24490</v>
      </c>
      <c r="C73" s="147" t="s">
        <v>21924</v>
      </c>
      <c r="D73" s="180"/>
    </row>
    <row r="74" spans="2:4">
      <c r="B74" s="148" t="s">
        <v>24491</v>
      </c>
      <c r="C74" s="149" t="s">
        <v>24368</v>
      </c>
      <c r="D74" s="181" t="e">
        <f>'Row Data'!F99</f>
        <v>#N/A</v>
      </c>
    </row>
    <row r="75" spans="2:4">
      <c r="B75" s="148" t="s">
        <v>24492</v>
      </c>
      <c r="C75" s="149" t="s">
        <v>24367</v>
      </c>
      <c r="D75" s="181" t="e">
        <f>'Row Data'!F101</f>
        <v>#N/A</v>
      </c>
    </row>
    <row r="76" spans="2:4">
      <c r="B76" s="148" t="s">
        <v>24493</v>
      </c>
      <c r="C76" s="149" t="s">
        <v>24366</v>
      </c>
      <c r="D76" s="181" t="e">
        <f>'Row Data'!F103</f>
        <v>#N/A</v>
      </c>
    </row>
    <row r="77" spans="2:4">
      <c r="B77" s="148" t="s">
        <v>24494</v>
      </c>
      <c r="C77" s="149" t="s">
        <v>24365</v>
      </c>
      <c r="D77" s="181" t="e">
        <f>'Row Data'!F104</f>
        <v>#N/A</v>
      </c>
    </row>
    <row r="78" spans="2:4">
      <c r="B78" s="146" t="s">
        <v>24495</v>
      </c>
      <c r="C78" s="147" t="s">
        <v>10643</v>
      </c>
      <c r="D78" s="180"/>
    </row>
    <row r="79" spans="2:4">
      <c r="B79" s="148" t="s">
        <v>24496</v>
      </c>
      <c r="C79" s="151" t="s">
        <v>24364</v>
      </c>
      <c r="D79" s="183" t="e">
        <f>'Row Data'!F106</f>
        <v>#N/A</v>
      </c>
    </row>
    <row r="80" spans="2:4">
      <c r="B80" s="148" t="s">
        <v>24497</v>
      </c>
      <c r="C80" s="149" t="s">
        <v>24363</v>
      </c>
      <c r="D80" s="181">
        <f>'Row Data'!F109</f>
        <v>5</v>
      </c>
    </row>
    <row r="81" spans="2:4">
      <c r="B81" s="148" t="s">
        <v>24498</v>
      </c>
      <c r="C81" s="149" t="s">
        <v>24362</v>
      </c>
      <c r="D81" s="181">
        <f>'Row Data'!F110</f>
        <v>5</v>
      </c>
    </row>
    <row r="82" spans="2:4">
      <c r="B82" s="148" t="s">
        <v>24499</v>
      </c>
      <c r="C82" s="149" t="s">
        <v>24361</v>
      </c>
      <c r="D82" s="181">
        <f>'Row Data'!F113</f>
        <v>5</v>
      </c>
    </row>
    <row r="83" spans="2:4">
      <c r="B83" s="146" t="s">
        <v>24500</v>
      </c>
      <c r="C83" s="147" t="s">
        <v>22059</v>
      </c>
      <c r="D83" s="180"/>
    </row>
    <row r="84" spans="2:4">
      <c r="B84" s="148" t="s">
        <v>24501</v>
      </c>
      <c r="C84" s="149" t="s">
        <v>24360</v>
      </c>
      <c r="D84" s="181">
        <f>'Row Data'!F115</f>
        <v>5</v>
      </c>
    </row>
    <row r="85" spans="2:4">
      <c r="B85" s="148" t="s">
        <v>24502</v>
      </c>
      <c r="C85" s="149" t="s">
        <v>24359</v>
      </c>
      <c r="D85" s="181">
        <f>'Row Data'!F117</f>
        <v>5</v>
      </c>
    </row>
    <row r="86" spans="2:4">
      <c r="B86" s="146" t="s">
        <v>24503</v>
      </c>
      <c r="C86" s="147" t="s">
        <v>10644</v>
      </c>
      <c r="D86" s="180"/>
    </row>
    <row r="87" spans="2:4">
      <c r="B87" s="148" t="s">
        <v>24504</v>
      </c>
      <c r="C87" s="149" t="s">
        <v>24358</v>
      </c>
      <c r="D87" s="181">
        <f ca="1">IF('Row Data'!F119&gt;4,ROUND('Row Data'!F119-1+RAND(),1),'Row Data'!F119)</f>
        <v>4</v>
      </c>
    </row>
    <row r="88" spans="2:4">
      <c r="B88" s="148" t="s">
        <v>24505</v>
      </c>
      <c r="C88" s="149" t="s">
        <v>24357</v>
      </c>
      <c r="D88" s="181">
        <f>'Row Data'!F121</f>
        <v>5</v>
      </c>
    </row>
    <row r="89" spans="2:4">
      <c r="B89" s="148" t="s">
        <v>24506</v>
      </c>
      <c r="C89" s="149" t="s">
        <v>24356</v>
      </c>
      <c r="D89" s="181">
        <f>'Row Data'!F125</f>
        <v>5</v>
      </c>
    </row>
    <row r="90" spans="2:4">
      <c r="B90" s="148" t="s">
        <v>24507</v>
      </c>
      <c r="C90" s="149" t="s">
        <v>24355</v>
      </c>
      <c r="D90" s="181">
        <f>'Row Data'!F128</f>
        <v>5</v>
      </c>
    </row>
    <row r="91" spans="2:4">
      <c r="B91" s="146" t="s">
        <v>24508</v>
      </c>
      <c r="C91" s="147" t="s">
        <v>21788</v>
      </c>
      <c r="D91" s="180"/>
    </row>
    <row r="92" spans="2:4">
      <c r="B92" s="152" t="s">
        <v>24509</v>
      </c>
      <c r="C92" s="149" t="s">
        <v>24354</v>
      </c>
      <c r="D92" s="181">
        <f>'Row Data'!F131</f>
        <v>5</v>
      </c>
    </row>
    <row r="93" spans="2:4">
      <c r="B93" s="152" t="s">
        <v>24510</v>
      </c>
      <c r="C93" s="149" t="s">
        <v>24353</v>
      </c>
      <c r="D93" s="181">
        <f>'Row Data'!F135</f>
        <v>5</v>
      </c>
    </row>
    <row r="94" spans="2:4">
      <c r="B94" s="146" t="s">
        <v>24511</v>
      </c>
      <c r="C94" s="147" t="s">
        <v>21834</v>
      </c>
      <c r="D94" s="180"/>
    </row>
    <row r="95" spans="2:4">
      <c r="B95" s="148" t="s">
        <v>24512</v>
      </c>
      <c r="C95" s="149" t="s">
        <v>24352</v>
      </c>
      <c r="D95" s="181">
        <f>'Row Data'!F138</f>
        <v>5</v>
      </c>
    </row>
    <row r="96" spans="2:4">
      <c r="B96" s="148" t="s">
        <v>24513</v>
      </c>
      <c r="C96" s="149" t="s">
        <v>24351</v>
      </c>
      <c r="D96" s="181">
        <f>'Row Data'!F141</f>
        <v>5</v>
      </c>
    </row>
    <row r="97" spans="2:8">
      <c r="B97" s="153" t="s">
        <v>24514</v>
      </c>
      <c r="C97" s="147" t="s">
        <v>21880</v>
      </c>
      <c r="D97" s="180"/>
    </row>
    <row r="98" spans="2:8" s="38" customFormat="1">
      <c r="B98" s="148" t="s">
        <v>24515</v>
      </c>
      <c r="C98" s="149" t="s">
        <v>21895</v>
      </c>
      <c r="D98" s="181" t="e">
        <f>'Row Data'!F143</f>
        <v>#N/A</v>
      </c>
      <c r="E98" s="195"/>
      <c r="H98" s="122"/>
    </row>
    <row r="99" spans="2:8">
      <c r="B99" s="148" t="s">
        <v>24516</v>
      </c>
      <c r="C99" s="154" t="s">
        <v>24350</v>
      </c>
      <c r="D99" s="184" t="e">
        <f>'Row Data'!F145</f>
        <v>#N/A</v>
      </c>
    </row>
    <row r="100" spans="2:8">
      <c r="B100" s="148" t="s">
        <v>24517</v>
      </c>
      <c r="C100" s="149" t="s">
        <v>21925</v>
      </c>
      <c r="D100" s="181">
        <f>'Row Data'!F146</f>
        <v>5</v>
      </c>
    </row>
    <row r="101" spans="2:8">
      <c r="B101" s="148" t="s">
        <v>24518</v>
      </c>
      <c r="C101" s="154" t="s">
        <v>24349</v>
      </c>
      <c r="D101" s="184" t="e">
        <f>'Row Data'!F149</f>
        <v>#N/A</v>
      </c>
    </row>
    <row r="102" spans="2:8">
      <c r="B102" s="146" t="s">
        <v>24519</v>
      </c>
      <c r="C102" s="147" t="s">
        <v>21714</v>
      </c>
      <c r="D102" s="180"/>
    </row>
    <row r="103" spans="2:8">
      <c r="B103" s="148" t="s">
        <v>24520</v>
      </c>
      <c r="C103" s="149" t="s">
        <v>24348</v>
      </c>
      <c r="D103" s="181">
        <f>'Row Data'!F151</f>
        <v>5</v>
      </c>
    </row>
    <row r="104" spans="2:8">
      <c r="B104" s="148" t="s">
        <v>24521</v>
      </c>
      <c r="C104" s="149" t="s">
        <v>24522</v>
      </c>
      <c r="D104" s="181">
        <f>'Row Data'!F152</f>
        <v>5</v>
      </c>
    </row>
    <row r="105" spans="2:8">
      <c r="B105" s="148" t="s">
        <v>24523</v>
      </c>
      <c r="C105" s="149" t="s">
        <v>24347</v>
      </c>
      <c r="D105" s="181">
        <f>'Row Data'!F154</f>
        <v>5</v>
      </c>
    </row>
    <row r="106" spans="2:8">
      <c r="B106" s="148" t="s">
        <v>24524</v>
      </c>
      <c r="C106" s="149" t="s">
        <v>24346</v>
      </c>
      <c r="D106" s="181">
        <f>'Row Data'!F155</f>
        <v>5</v>
      </c>
    </row>
    <row r="107" spans="2:8">
      <c r="B107" s="148" t="s">
        <v>24525</v>
      </c>
      <c r="C107" s="149" t="s">
        <v>24345</v>
      </c>
      <c r="D107" s="181">
        <f>'Row Data'!F156</f>
        <v>5</v>
      </c>
    </row>
    <row r="108" spans="2:8">
      <c r="B108" s="148" t="s">
        <v>24526</v>
      </c>
      <c r="C108" s="149" t="s">
        <v>24344</v>
      </c>
      <c r="D108" s="181">
        <f>'Row Data'!F157</f>
        <v>5</v>
      </c>
    </row>
    <row r="109" spans="2:8">
      <c r="B109" s="148" t="s">
        <v>24527</v>
      </c>
      <c r="C109" s="149" t="s">
        <v>24343</v>
      </c>
      <c r="D109" s="181">
        <f>'Row Data'!F158</f>
        <v>5</v>
      </c>
    </row>
    <row r="110" spans="2:8">
      <c r="B110" s="148" t="s">
        <v>24528</v>
      </c>
      <c r="C110" s="149" t="s">
        <v>24342</v>
      </c>
      <c r="D110" s="181">
        <f>'Row Data'!F159</f>
        <v>5</v>
      </c>
    </row>
    <row r="111" spans="2:8" ht="17.25" thickBot="1">
      <c r="B111" s="144">
        <v>4</v>
      </c>
      <c r="C111" s="145" t="s">
        <v>22270</v>
      </c>
      <c r="D111" s="179"/>
    </row>
    <row r="112" spans="2:8" ht="17.25" thickTop="1">
      <c r="B112" s="146" t="s">
        <v>24529</v>
      </c>
      <c r="C112" s="147" t="s">
        <v>10669</v>
      </c>
      <c r="D112" s="180"/>
    </row>
    <row r="113" spans="2:4">
      <c r="B113" s="148" t="s">
        <v>24530</v>
      </c>
      <c r="C113" s="149" t="s">
        <v>24341</v>
      </c>
      <c r="D113" s="181" t="e">
        <f>'Row Data'!F163</f>
        <v>#N/A</v>
      </c>
    </row>
    <row r="114" spans="2:4">
      <c r="B114" s="148" t="s">
        <v>24531</v>
      </c>
      <c r="C114" s="149" t="s">
        <v>24340</v>
      </c>
      <c r="D114" s="181">
        <f>'Row Data'!F167</f>
        <v>5</v>
      </c>
    </row>
    <row r="115" spans="2:4">
      <c r="B115" s="148" t="s">
        <v>24532</v>
      </c>
      <c r="C115" s="149" t="s">
        <v>24339</v>
      </c>
      <c r="D115" s="181">
        <f>'Row Data'!F169</f>
        <v>5</v>
      </c>
    </row>
    <row r="116" spans="2:4">
      <c r="B116" s="148" t="s">
        <v>24533</v>
      </c>
      <c r="C116" s="149" t="s">
        <v>24338</v>
      </c>
      <c r="D116" s="181">
        <f>'Row Data'!F170</f>
        <v>5</v>
      </c>
    </row>
    <row r="117" spans="2:4">
      <c r="B117" s="148" t="s">
        <v>24534</v>
      </c>
      <c r="C117" s="149" t="s">
        <v>24337</v>
      </c>
      <c r="D117" s="181">
        <f>'Row Data'!F171</f>
        <v>5</v>
      </c>
    </row>
    <row r="118" spans="2:4">
      <c r="B118" s="148" t="s">
        <v>24535</v>
      </c>
      <c r="C118" s="149" t="s">
        <v>24336</v>
      </c>
      <c r="D118" s="181">
        <f>'Row Data'!F175</f>
        <v>5</v>
      </c>
    </row>
    <row r="119" spans="2:4">
      <c r="B119" s="148" t="s">
        <v>24536</v>
      </c>
      <c r="C119" s="149" t="s">
        <v>24335</v>
      </c>
      <c r="D119" s="181">
        <f>'Row Data'!F177</f>
        <v>5</v>
      </c>
    </row>
    <row r="120" spans="2:4">
      <c r="B120" s="146" t="s">
        <v>24537</v>
      </c>
      <c r="C120" s="147" t="s">
        <v>10668</v>
      </c>
      <c r="D120" s="180"/>
    </row>
    <row r="121" spans="2:4">
      <c r="B121" s="49" t="s">
        <v>24538</v>
      </c>
      <c r="C121" s="149" t="s">
        <v>24334</v>
      </c>
      <c r="D121" s="181">
        <f>'Row Data'!F182</f>
        <v>5</v>
      </c>
    </row>
    <row r="122" spans="2:4">
      <c r="B122" s="49" t="s">
        <v>24539</v>
      </c>
      <c r="C122" s="149" t="s">
        <v>24333</v>
      </c>
      <c r="D122" s="181">
        <f>'Row Data'!F184</f>
        <v>5</v>
      </c>
    </row>
    <row r="123" spans="2:4">
      <c r="B123" s="146" t="s">
        <v>24540</v>
      </c>
      <c r="C123" s="147" t="s">
        <v>21967</v>
      </c>
      <c r="D123" s="180"/>
    </row>
    <row r="124" spans="2:4">
      <c r="B124" s="148" t="s">
        <v>24541</v>
      </c>
      <c r="C124" s="149" t="s">
        <v>24330</v>
      </c>
      <c r="D124" s="181">
        <f>'Row Data'!F192</f>
        <v>5</v>
      </c>
    </row>
    <row r="125" spans="2:4">
      <c r="B125" s="148" t="s">
        <v>24542</v>
      </c>
      <c r="C125" s="149" t="s">
        <v>24329</v>
      </c>
      <c r="D125" s="181">
        <f>'Row Data'!F195</f>
        <v>5</v>
      </c>
    </row>
    <row r="126" spans="2:4">
      <c r="B126" s="148" t="s">
        <v>24543</v>
      </c>
      <c r="C126" s="149" t="s">
        <v>24328</v>
      </c>
      <c r="D126" s="181">
        <f>'Row Data'!F197</f>
        <v>5</v>
      </c>
    </row>
    <row r="127" spans="2:4">
      <c r="B127" s="146" t="s">
        <v>24544</v>
      </c>
      <c r="C127" s="147" t="s">
        <v>21714</v>
      </c>
      <c r="D127" s="180"/>
    </row>
    <row r="128" spans="2:4">
      <c r="B128" s="148" t="s">
        <v>24545</v>
      </c>
      <c r="C128" s="149" t="s">
        <v>24546</v>
      </c>
      <c r="D128" s="181">
        <f>'Row Data'!F201</f>
        <v>5</v>
      </c>
    </row>
    <row r="129" spans="2:4">
      <c r="B129" s="148" t="s">
        <v>24547</v>
      </c>
      <c r="C129" s="149" t="s">
        <v>24327</v>
      </c>
      <c r="D129" s="181">
        <f>'Row Data'!F202</f>
        <v>5</v>
      </c>
    </row>
    <row r="130" spans="2:4">
      <c r="B130" s="148" t="s">
        <v>24548</v>
      </c>
      <c r="C130" s="149" t="s">
        <v>24326</v>
      </c>
      <c r="D130" s="181">
        <f>'Row Data'!F203</f>
        <v>5</v>
      </c>
    </row>
    <row r="131" spans="2:4" ht="17.25" thickBot="1">
      <c r="B131" s="144">
        <v>5</v>
      </c>
      <c r="C131" s="145" t="s">
        <v>22307</v>
      </c>
      <c r="D131" s="179"/>
    </row>
    <row r="132" spans="2:4" ht="17.25" thickTop="1">
      <c r="B132" s="146" t="s">
        <v>24549</v>
      </c>
      <c r="C132" s="147" t="s">
        <v>21706</v>
      </c>
      <c r="D132" s="180"/>
    </row>
    <row r="133" spans="2:4">
      <c r="B133" s="148" t="s">
        <v>24550</v>
      </c>
      <c r="C133" s="149" t="s">
        <v>24551</v>
      </c>
      <c r="D133" s="181">
        <f>'Row Data'!F206</f>
        <v>5</v>
      </c>
    </row>
    <row r="134" spans="2:4">
      <c r="B134" s="148" t="s">
        <v>24552</v>
      </c>
      <c r="C134" s="149" t="s">
        <v>24325</v>
      </c>
      <c r="D134" s="181">
        <f>'Row Data'!F208</f>
        <v>5</v>
      </c>
    </row>
    <row r="135" spans="2:4">
      <c r="B135" s="148" t="s">
        <v>24553</v>
      </c>
      <c r="C135" s="149" t="s">
        <v>24324</v>
      </c>
      <c r="D135" s="181">
        <f>'Row Data'!F210</f>
        <v>5</v>
      </c>
    </row>
    <row r="136" spans="2:4">
      <c r="B136" s="148" t="s">
        <v>24554</v>
      </c>
      <c r="C136" s="149" t="s">
        <v>24323</v>
      </c>
      <c r="D136" s="181">
        <f>'Row Data'!F210</f>
        <v>5</v>
      </c>
    </row>
    <row r="137" spans="2:4">
      <c r="B137" s="146" t="s">
        <v>24555</v>
      </c>
      <c r="C137" s="147" t="s">
        <v>21789</v>
      </c>
      <c r="D137" s="180"/>
    </row>
    <row r="138" spans="2:4">
      <c r="B138" s="49" t="s">
        <v>24556</v>
      </c>
      <c r="C138" s="149" t="s">
        <v>24557</v>
      </c>
      <c r="D138" s="181">
        <f>'Row Data'!F215</f>
        <v>5</v>
      </c>
    </row>
    <row r="139" spans="2:4">
      <c r="B139" s="148" t="s">
        <v>24558</v>
      </c>
      <c r="C139" s="149" t="s">
        <v>24322</v>
      </c>
      <c r="D139" s="181">
        <f>'Row Data'!F217</f>
        <v>5</v>
      </c>
    </row>
    <row r="140" spans="2:4">
      <c r="B140" s="148" t="s">
        <v>24559</v>
      </c>
      <c r="C140" s="149" t="s">
        <v>24321</v>
      </c>
      <c r="D140" s="181">
        <f>'Row Data'!F218</f>
        <v>5</v>
      </c>
    </row>
    <row r="141" spans="2:4">
      <c r="B141" s="146" t="s">
        <v>24560</v>
      </c>
      <c r="C141" s="147" t="s">
        <v>24561</v>
      </c>
      <c r="D141" s="180"/>
    </row>
    <row r="142" spans="2:4">
      <c r="B142" s="148" t="s">
        <v>24562</v>
      </c>
      <c r="C142" s="149" t="s">
        <v>24563</v>
      </c>
      <c r="D142" s="181">
        <f>'Row Data'!F221</f>
        <v>5</v>
      </c>
    </row>
    <row r="143" spans="2:4">
      <c r="B143" s="146" t="s">
        <v>24564</v>
      </c>
      <c r="C143" s="155" t="s">
        <v>24565</v>
      </c>
      <c r="D143" s="185"/>
    </row>
    <row r="144" spans="2:4">
      <c r="B144" s="148" t="s">
        <v>24566</v>
      </c>
      <c r="C144" s="149" t="s">
        <v>24320</v>
      </c>
      <c r="D144" s="181">
        <f>'Row Data'!F223</f>
        <v>5</v>
      </c>
    </row>
    <row r="145" spans="2:4">
      <c r="B145" s="148" t="s">
        <v>24567</v>
      </c>
      <c r="C145" s="149" t="s">
        <v>24319</v>
      </c>
      <c r="D145" s="181">
        <f>'Row Data'!F226</f>
        <v>5</v>
      </c>
    </row>
    <row r="146" spans="2:4">
      <c r="B146" s="148" t="s">
        <v>24568</v>
      </c>
      <c r="C146" s="149" t="s">
        <v>24318</v>
      </c>
      <c r="D146" s="181">
        <f>'Row Data'!F228</f>
        <v>5</v>
      </c>
    </row>
    <row r="147" spans="2:4">
      <c r="B147" s="148" t="s">
        <v>24569</v>
      </c>
      <c r="C147" s="149" t="s">
        <v>24570</v>
      </c>
      <c r="D147" s="181">
        <f>'Row Data'!F231</f>
        <v>5</v>
      </c>
    </row>
    <row r="148" spans="2:4">
      <c r="B148" s="146" t="s">
        <v>24571</v>
      </c>
      <c r="C148" s="147" t="s">
        <v>21955</v>
      </c>
      <c r="D148" s="180"/>
    </row>
    <row r="149" spans="2:4">
      <c r="B149" s="148" t="s">
        <v>24572</v>
      </c>
      <c r="C149" s="149" t="s">
        <v>24317</v>
      </c>
      <c r="D149" s="181">
        <f>'Row Data'!F233</f>
        <v>5</v>
      </c>
    </row>
    <row r="150" spans="2:4">
      <c r="B150" s="146" t="s">
        <v>24573</v>
      </c>
      <c r="C150" s="147" t="s">
        <v>21926</v>
      </c>
      <c r="D150" s="180"/>
    </row>
    <row r="151" spans="2:4">
      <c r="B151" s="148" t="s">
        <v>24574</v>
      </c>
      <c r="C151" s="149" t="s">
        <v>24332</v>
      </c>
      <c r="D151" s="181">
        <f>'Row Data'!F187</f>
        <v>5</v>
      </c>
    </row>
    <row r="152" spans="2:4">
      <c r="B152" s="148" t="s">
        <v>24575</v>
      </c>
      <c r="C152" s="149" t="s">
        <v>24331</v>
      </c>
      <c r="D152" s="181">
        <f>'Row Data'!F190</f>
        <v>5</v>
      </c>
    </row>
    <row r="153" spans="2:4">
      <c r="B153" s="146" t="s">
        <v>24576</v>
      </c>
      <c r="C153" s="147" t="s">
        <v>21983</v>
      </c>
      <c r="D153" s="180"/>
    </row>
    <row r="154" spans="2:4">
      <c r="B154" s="152" t="s">
        <v>24577</v>
      </c>
      <c r="C154" s="149" t="s">
        <v>24316</v>
      </c>
      <c r="D154" s="181">
        <f>'Row Data'!F238</f>
        <v>5</v>
      </c>
    </row>
    <row r="155" spans="2:4">
      <c r="B155" s="146" t="s">
        <v>24578</v>
      </c>
      <c r="C155" s="147" t="s">
        <v>22013</v>
      </c>
      <c r="D155" s="180"/>
    </row>
    <row r="156" spans="2:4">
      <c r="B156" s="152" t="s">
        <v>24579</v>
      </c>
      <c r="C156" s="149" t="s">
        <v>24580</v>
      </c>
      <c r="D156" s="181">
        <f>'Row Data'!F240</f>
        <v>5</v>
      </c>
    </row>
    <row r="157" spans="2:4">
      <c r="B157" s="152" t="s">
        <v>24581</v>
      </c>
      <c r="C157" s="149" t="s">
        <v>24315</v>
      </c>
      <c r="D157" s="181">
        <f>'Row Data'!F241</f>
        <v>5</v>
      </c>
    </row>
    <row r="158" spans="2:4">
      <c r="B158" s="146" t="s">
        <v>24582</v>
      </c>
      <c r="C158" s="147" t="s">
        <v>21714</v>
      </c>
      <c r="D158" s="180"/>
    </row>
    <row r="159" spans="2:4">
      <c r="B159" s="152" t="s">
        <v>24583</v>
      </c>
      <c r="C159" s="149" t="s">
        <v>24314</v>
      </c>
      <c r="D159" s="181">
        <f>'Row Data'!F243</f>
        <v>5</v>
      </c>
    </row>
    <row r="160" spans="2:4">
      <c r="B160" s="152" t="s">
        <v>24584</v>
      </c>
      <c r="C160" s="149" t="s">
        <v>24313</v>
      </c>
      <c r="D160" s="181">
        <f>'Row Data'!F244</f>
        <v>5</v>
      </c>
    </row>
    <row r="161" spans="2:4">
      <c r="B161" s="152" t="s">
        <v>24585</v>
      </c>
      <c r="C161" s="149" t="s">
        <v>24312</v>
      </c>
      <c r="D161" s="181">
        <f>'Row Data'!F245</f>
        <v>5</v>
      </c>
    </row>
    <row r="162" spans="2:4" ht="17.25" thickBot="1">
      <c r="B162" s="144">
        <v>6</v>
      </c>
      <c r="C162" s="145" t="s">
        <v>22345</v>
      </c>
      <c r="D162" s="179"/>
    </row>
    <row r="163" spans="2:4" ht="17.25" thickTop="1">
      <c r="B163" s="146" t="s">
        <v>24586</v>
      </c>
      <c r="C163" s="147" t="s">
        <v>21707</v>
      </c>
      <c r="D163" s="180"/>
    </row>
    <row r="164" spans="2:4">
      <c r="B164" s="152" t="s">
        <v>24587</v>
      </c>
      <c r="C164" s="149" t="s">
        <v>24311</v>
      </c>
      <c r="D164" s="181">
        <f>'Row Data'!F248</f>
        <v>5</v>
      </c>
    </row>
    <row r="165" spans="2:4">
      <c r="B165" s="152" t="s">
        <v>24588</v>
      </c>
      <c r="C165" s="149" t="s">
        <v>24310</v>
      </c>
      <c r="D165" s="181">
        <f>'Row Data'!F251</f>
        <v>5</v>
      </c>
    </row>
    <row r="166" spans="2:4">
      <c r="B166" s="146" t="s">
        <v>24589</v>
      </c>
      <c r="C166" s="147" t="s">
        <v>10656</v>
      </c>
      <c r="D166" s="180"/>
    </row>
    <row r="167" spans="2:4">
      <c r="B167" s="152" t="s">
        <v>24590</v>
      </c>
      <c r="C167" s="149" t="s">
        <v>24309</v>
      </c>
      <c r="D167" s="181">
        <f>'Row Data'!F253</f>
        <v>5</v>
      </c>
    </row>
    <row r="168" spans="2:4">
      <c r="B168" s="152" t="s">
        <v>24591</v>
      </c>
      <c r="C168" s="149" t="s">
        <v>24308</v>
      </c>
      <c r="D168" s="181">
        <f>'Row Data'!F254</f>
        <v>5</v>
      </c>
    </row>
    <row r="169" spans="2:4">
      <c r="B169" s="152" t="s">
        <v>24592</v>
      </c>
      <c r="C169" s="149" t="s">
        <v>24307</v>
      </c>
      <c r="D169" s="181">
        <f>'Row Data'!F255</f>
        <v>5</v>
      </c>
    </row>
    <row r="170" spans="2:4">
      <c r="B170" s="152" t="s">
        <v>24593</v>
      </c>
      <c r="C170" s="149" t="s">
        <v>26370</v>
      </c>
      <c r="D170" s="181">
        <f>'Row Data'!F256</f>
        <v>5</v>
      </c>
    </row>
    <row r="171" spans="2:4">
      <c r="B171" s="152" t="s">
        <v>24594</v>
      </c>
      <c r="C171" s="149" t="s">
        <v>24306</v>
      </c>
      <c r="D171" s="181">
        <f>'Row Data'!F257</f>
        <v>5</v>
      </c>
    </row>
    <row r="172" spans="2:4">
      <c r="B172" s="152" t="s">
        <v>24595</v>
      </c>
      <c r="C172" s="149" t="s">
        <v>24305</v>
      </c>
      <c r="D172" s="181">
        <f>'Row Data'!F258</f>
        <v>5</v>
      </c>
    </row>
    <row r="173" spans="2:4">
      <c r="B173" s="152" t="s">
        <v>24596</v>
      </c>
      <c r="C173" s="149" t="s">
        <v>24304</v>
      </c>
      <c r="D173" s="181">
        <f>'Row Data'!F259</f>
        <v>5</v>
      </c>
    </row>
    <row r="174" spans="2:4">
      <c r="B174" s="152" t="s">
        <v>24597</v>
      </c>
      <c r="C174" s="149" t="s">
        <v>24303</v>
      </c>
      <c r="D174" s="181">
        <f>'Row Data'!F260</f>
        <v>5</v>
      </c>
    </row>
    <row r="175" spans="2:4">
      <c r="B175" s="152" t="s">
        <v>24598</v>
      </c>
      <c r="C175" s="149" t="s">
        <v>24302</v>
      </c>
      <c r="D175" s="181">
        <f>'Row Data'!F261</f>
        <v>5</v>
      </c>
    </row>
    <row r="176" spans="2:4">
      <c r="B176" s="152" t="s">
        <v>24599</v>
      </c>
      <c r="C176" s="149" t="s">
        <v>24301</v>
      </c>
      <c r="D176" s="181">
        <f>'Row Data'!F262</f>
        <v>5</v>
      </c>
    </row>
    <row r="177" spans="2:4">
      <c r="B177" s="152" t="s">
        <v>24600</v>
      </c>
      <c r="C177" s="149" t="s">
        <v>24300</v>
      </c>
      <c r="D177" s="181">
        <f>'Row Data'!F265</f>
        <v>5</v>
      </c>
    </row>
    <row r="178" spans="2:4">
      <c r="B178" s="152" t="s">
        <v>24601</v>
      </c>
      <c r="C178" s="149" t="s">
        <v>24299</v>
      </c>
      <c r="D178" s="181">
        <f>'Row Data'!F266</f>
        <v>5</v>
      </c>
    </row>
    <row r="179" spans="2:4">
      <c r="B179" s="146" t="s">
        <v>24602</v>
      </c>
      <c r="C179" s="147" t="s">
        <v>21714</v>
      </c>
      <c r="D179" s="180"/>
    </row>
    <row r="180" spans="2:4">
      <c r="B180" s="152" t="s">
        <v>24603</v>
      </c>
      <c r="C180" s="149" t="s">
        <v>24298</v>
      </c>
      <c r="D180" s="181">
        <f>'Row Data'!F268</f>
        <v>5</v>
      </c>
    </row>
    <row r="181" spans="2:4" ht="17.25" thickBot="1">
      <c r="B181" s="144">
        <v>7</v>
      </c>
      <c r="C181" s="145" t="s">
        <v>24604</v>
      </c>
      <c r="D181" s="179"/>
    </row>
    <row r="182" spans="2:4" ht="17.25" thickTop="1">
      <c r="B182" s="146" t="s">
        <v>24605</v>
      </c>
      <c r="C182" s="147" t="s">
        <v>10652</v>
      </c>
      <c r="D182" s="180"/>
    </row>
    <row r="183" spans="2:4">
      <c r="B183" s="152" t="s">
        <v>24606</v>
      </c>
      <c r="C183" s="149" t="s">
        <v>24297</v>
      </c>
      <c r="D183" s="181">
        <f>'Row Data'!F272</f>
        <v>0.1</v>
      </c>
    </row>
    <row r="184" spans="2:4">
      <c r="B184" s="152" t="s">
        <v>24607</v>
      </c>
      <c r="C184" s="149" t="s">
        <v>24296</v>
      </c>
      <c r="D184" s="181">
        <f>'Row Data'!F275</f>
        <v>0.1</v>
      </c>
    </row>
    <row r="185" spans="2:4">
      <c r="B185" s="152" t="s">
        <v>24608</v>
      </c>
      <c r="C185" s="149" t="s">
        <v>24295</v>
      </c>
      <c r="D185" s="181">
        <f>'Row Data'!F279</f>
        <v>5</v>
      </c>
    </row>
    <row r="186" spans="2:4">
      <c r="B186" s="152" t="s">
        <v>24609</v>
      </c>
      <c r="C186" s="149" t="s">
        <v>24294</v>
      </c>
      <c r="D186" s="181">
        <f>'Row Data'!F280</f>
        <v>5</v>
      </c>
    </row>
    <row r="187" spans="2:4">
      <c r="B187" s="152" t="s">
        <v>24610</v>
      </c>
      <c r="C187" s="149" t="s">
        <v>24293</v>
      </c>
      <c r="D187" s="181">
        <f>'Row Data'!F281</f>
        <v>5</v>
      </c>
    </row>
    <row r="188" spans="2:4">
      <c r="B188" s="152" t="s">
        <v>24611</v>
      </c>
      <c r="C188" s="149" t="s">
        <v>24292</v>
      </c>
      <c r="D188" s="181">
        <f>'Row Data'!F285</f>
        <v>5</v>
      </c>
    </row>
    <row r="189" spans="2:4">
      <c r="B189" s="146" t="s">
        <v>24612</v>
      </c>
      <c r="C189" s="147" t="s">
        <v>10649</v>
      </c>
      <c r="D189" s="180"/>
    </row>
    <row r="190" spans="2:4">
      <c r="B190" s="148" t="s">
        <v>24613</v>
      </c>
      <c r="C190" s="154" t="s">
        <v>24291</v>
      </c>
      <c r="D190" s="184">
        <f>'Row Data'!F292</f>
        <v>5</v>
      </c>
    </row>
    <row r="191" spans="2:4">
      <c r="B191" s="148" t="s">
        <v>24614</v>
      </c>
      <c r="C191" s="154" t="s">
        <v>24290</v>
      </c>
      <c r="D191" s="184">
        <f>'Row Data'!F293</f>
        <v>5</v>
      </c>
    </row>
    <row r="192" spans="2:4">
      <c r="B192" s="148" t="s">
        <v>24615</v>
      </c>
      <c r="C192" s="149" t="s">
        <v>24289</v>
      </c>
      <c r="D192" s="181">
        <f>'Row Data'!F294</f>
        <v>5</v>
      </c>
    </row>
    <row r="193" spans="2:8">
      <c r="B193" s="146" t="s">
        <v>24616</v>
      </c>
      <c r="C193" s="147" t="s">
        <v>10651</v>
      </c>
      <c r="D193" s="180"/>
    </row>
    <row r="194" spans="2:8">
      <c r="B194" s="148" t="s">
        <v>24617</v>
      </c>
      <c r="C194" s="149" t="s">
        <v>24288</v>
      </c>
      <c r="D194" s="181">
        <f>'Row Data'!F296</f>
        <v>5</v>
      </c>
    </row>
    <row r="195" spans="2:8" s="38" customFormat="1">
      <c r="B195" s="146" t="s">
        <v>24618</v>
      </c>
      <c r="C195" s="147" t="s">
        <v>10650</v>
      </c>
      <c r="D195" s="180"/>
      <c r="E195" s="195"/>
      <c r="H195" s="122"/>
    </row>
    <row r="196" spans="2:8">
      <c r="B196" s="148" t="s">
        <v>24619</v>
      </c>
      <c r="C196" s="149" t="s">
        <v>24287</v>
      </c>
      <c r="D196" s="181">
        <f>'Row Data'!F298</f>
        <v>5</v>
      </c>
    </row>
    <row r="197" spans="2:8">
      <c r="B197" s="148" t="s">
        <v>24620</v>
      </c>
      <c r="C197" s="149" t="s">
        <v>24286</v>
      </c>
      <c r="D197" s="181">
        <f>'Row Data'!F299</f>
        <v>5</v>
      </c>
    </row>
    <row r="198" spans="2:8">
      <c r="B198" s="148" t="s">
        <v>24621</v>
      </c>
      <c r="C198" s="149" t="s">
        <v>24285</v>
      </c>
      <c r="D198" s="181">
        <f>'Row Data'!F300</f>
        <v>5</v>
      </c>
    </row>
    <row r="199" spans="2:8">
      <c r="B199" s="148" t="s">
        <v>24622</v>
      </c>
      <c r="C199" s="149" t="s">
        <v>24284</v>
      </c>
      <c r="D199" s="181">
        <f>'Row Data'!F303</f>
        <v>5</v>
      </c>
    </row>
    <row r="200" spans="2:8">
      <c r="B200" s="148" t="s">
        <v>24623</v>
      </c>
      <c r="C200" s="149" t="s">
        <v>24283</v>
      </c>
      <c r="D200" s="181">
        <f>'Row Data'!F304</f>
        <v>5</v>
      </c>
    </row>
    <row r="201" spans="2:8">
      <c r="B201" s="146" t="s">
        <v>24624</v>
      </c>
      <c r="C201" s="147" t="s">
        <v>10648</v>
      </c>
      <c r="D201" s="180"/>
    </row>
    <row r="202" spans="2:8">
      <c r="B202" s="156" t="s">
        <v>24625</v>
      </c>
      <c r="C202" s="43" t="s">
        <v>24282</v>
      </c>
      <c r="D202" s="186">
        <f>'Row Data'!F307</f>
        <v>5</v>
      </c>
    </row>
    <row r="203" spans="2:8">
      <c r="B203" s="148" t="s">
        <v>24626</v>
      </c>
      <c r="C203" s="149" t="s">
        <v>24281</v>
      </c>
      <c r="D203" s="181" t="e">
        <f>'Row Data'!F308</f>
        <v>#N/A</v>
      </c>
    </row>
    <row r="204" spans="2:8">
      <c r="B204" s="148" t="s">
        <v>24627</v>
      </c>
      <c r="C204" s="149" t="s">
        <v>24280</v>
      </c>
      <c r="D204" s="181" t="e">
        <f>'Row Data'!F310</f>
        <v>#N/A</v>
      </c>
    </row>
    <row r="205" spans="2:8">
      <c r="B205" s="148" t="s">
        <v>24628</v>
      </c>
      <c r="C205" s="149" t="s">
        <v>24279</v>
      </c>
      <c r="D205" s="181">
        <f>'Row Data'!F314</f>
        <v>5</v>
      </c>
    </row>
    <row r="206" spans="2:8">
      <c r="B206" s="148" t="s">
        <v>24629</v>
      </c>
      <c r="C206" s="149" t="s">
        <v>24278</v>
      </c>
      <c r="D206" s="181">
        <f>'Row Data'!F315</f>
        <v>5</v>
      </c>
    </row>
    <row r="207" spans="2:8">
      <c r="B207" s="148" t="s">
        <v>24630</v>
      </c>
      <c r="C207" s="149" t="s">
        <v>24277</v>
      </c>
      <c r="D207" s="181">
        <f>'Row Data'!F316</f>
        <v>5</v>
      </c>
    </row>
    <row r="208" spans="2:8">
      <c r="B208" s="148" t="s">
        <v>24631</v>
      </c>
      <c r="C208" s="149" t="s">
        <v>24276</v>
      </c>
      <c r="D208" s="181">
        <f>'Row Data'!F317</f>
        <v>5</v>
      </c>
    </row>
    <row r="209" spans="2:8">
      <c r="B209" s="146" t="s">
        <v>24632</v>
      </c>
      <c r="C209" s="147" t="s">
        <v>21708</v>
      </c>
      <c r="D209" s="180"/>
    </row>
    <row r="210" spans="2:8">
      <c r="B210" s="148" t="s">
        <v>24633</v>
      </c>
      <c r="C210" s="154" t="s">
        <v>24634</v>
      </c>
      <c r="D210" s="184">
        <f>'Row Data'!F319</f>
        <v>5</v>
      </c>
    </row>
    <row r="211" spans="2:8">
      <c r="B211" s="148" t="s">
        <v>24635</v>
      </c>
      <c r="C211" s="45" t="s">
        <v>24636</v>
      </c>
      <c r="D211" s="187">
        <f>'Row Data'!F320</f>
        <v>5</v>
      </c>
    </row>
    <row r="212" spans="2:8">
      <c r="B212" s="148" t="s">
        <v>24637</v>
      </c>
      <c r="C212" s="154" t="s">
        <v>24275</v>
      </c>
      <c r="D212" s="184" t="e">
        <f>'Row Data'!F321</f>
        <v>#N/A</v>
      </c>
    </row>
    <row r="213" spans="2:8">
      <c r="B213" s="146" t="s">
        <v>24638</v>
      </c>
      <c r="C213" s="147" t="s">
        <v>24639</v>
      </c>
      <c r="D213" s="180"/>
    </row>
    <row r="214" spans="2:8">
      <c r="B214" s="148" t="s">
        <v>24640</v>
      </c>
      <c r="C214" s="149" t="s">
        <v>24274</v>
      </c>
      <c r="D214" s="181" t="e">
        <f>'Row Data'!F323</f>
        <v>#N/A</v>
      </c>
    </row>
    <row r="215" spans="2:8">
      <c r="B215" s="148" t="s">
        <v>24641</v>
      </c>
      <c r="C215" s="41" t="s">
        <v>24273</v>
      </c>
      <c r="D215" s="188">
        <f>'Row Data'!F324</f>
        <v>5</v>
      </c>
    </row>
    <row r="216" spans="2:8">
      <c r="B216" s="148" t="s">
        <v>24642</v>
      </c>
      <c r="C216" s="41" t="s">
        <v>24272</v>
      </c>
      <c r="D216" s="188">
        <f>'Row Data'!F326</f>
        <v>5</v>
      </c>
    </row>
    <row r="217" spans="2:8">
      <c r="B217" s="148" t="s">
        <v>24643</v>
      </c>
      <c r="C217" s="42" t="s">
        <v>24271</v>
      </c>
      <c r="D217" s="182">
        <f>'Row Data'!F328</f>
        <v>5</v>
      </c>
    </row>
    <row r="218" spans="2:8">
      <c r="B218" s="148" t="s">
        <v>24644</v>
      </c>
      <c r="C218" s="42" t="s">
        <v>24270</v>
      </c>
      <c r="D218" s="182">
        <f>'Row Data'!F331</f>
        <v>5</v>
      </c>
    </row>
    <row r="219" spans="2:8">
      <c r="B219" s="146" t="s">
        <v>24645</v>
      </c>
      <c r="C219" s="147" t="s">
        <v>21714</v>
      </c>
      <c r="D219" s="180"/>
    </row>
    <row r="220" spans="2:8">
      <c r="B220" s="148" t="s">
        <v>24646</v>
      </c>
      <c r="C220" s="149" t="s">
        <v>21882</v>
      </c>
      <c r="D220" s="181" t="e">
        <f>'Row Data'!F333</f>
        <v>#N/A</v>
      </c>
    </row>
    <row r="221" spans="2:8">
      <c r="B221" s="148" t="s">
        <v>24647</v>
      </c>
      <c r="C221" s="154" t="s">
        <v>24269</v>
      </c>
      <c r="D221" s="184">
        <f>'Row Data'!F335</f>
        <v>5</v>
      </c>
    </row>
    <row r="222" spans="2:8">
      <c r="B222" s="148" t="s">
        <v>24648</v>
      </c>
      <c r="C222" s="149" t="s">
        <v>24268</v>
      </c>
      <c r="D222" s="181">
        <f>'Row Data'!F339</f>
        <v>5</v>
      </c>
    </row>
    <row r="223" spans="2:8" s="38" customFormat="1">
      <c r="B223" s="148" t="s">
        <v>24649</v>
      </c>
      <c r="C223" s="154" t="s">
        <v>24650</v>
      </c>
      <c r="D223" s="184">
        <f>'Row Data'!F341</f>
        <v>5</v>
      </c>
      <c r="E223" s="195"/>
      <c r="H223" s="122"/>
    </row>
    <row r="224" spans="2:8">
      <c r="B224" s="148" t="s">
        <v>24651</v>
      </c>
      <c r="C224" s="149" t="s">
        <v>24267</v>
      </c>
      <c r="D224" s="181">
        <f>'Row Data'!F342</f>
        <v>5</v>
      </c>
    </row>
    <row r="225" spans="2:4">
      <c r="B225" s="148" t="s">
        <v>24652</v>
      </c>
      <c r="C225" s="157" t="s">
        <v>24653</v>
      </c>
      <c r="D225" s="177">
        <f>'Row Data'!D2692</f>
        <v>5</v>
      </c>
    </row>
    <row r="226" spans="2:4">
      <c r="B226" s="148" t="s">
        <v>24654</v>
      </c>
      <c r="C226" s="157" t="s">
        <v>25830</v>
      </c>
      <c r="D226" s="177">
        <f>'Row Data'!K323</f>
        <v>5</v>
      </c>
    </row>
    <row r="227" spans="2:4">
      <c r="B227" s="148" t="s">
        <v>24655</v>
      </c>
      <c r="C227" s="157" t="s">
        <v>24656</v>
      </c>
      <c r="D227" s="177">
        <f>'Row Data'!D2699</f>
        <v>5</v>
      </c>
    </row>
    <row r="228" spans="2:4" ht="17.25" thickBot="1">
      <c r="B228" s="144">
        <v>8</v>
      </c>
      <c r="C228" s="145" t="s">
        <v>22428</v>
      </c>
      <c r="D228" s="179"/>
    </row>
    <row r="229" spans="2:4" ht="17.25" thickTop="1">
      <c r="B229" s="146" t="s">
        <v>24657</v>
      </c>
      <c r="C229" s="147" t="s">
        <v>24658</v>
      </c>
      <c r="D229" s="180"/>
    </row>
    <row r="230" spans="2:4">
      <c r="B230" s="148" t="s">
        <v>24659</v>
      </c>
      <c r="C230" s="149" t="s">
        <v>24266</v>
      </c>
      <c r="D230" s="181" t="e">
        <f>'Row Data'!F345</f>
        <v>#N/A</v>
      </c>
    </row>
    <row r="231" spans="2:4">
      <c r="B231" s="148" t="s">
        <v>24660</v>
      </c>
      <c r="C231" s="149" t="s">
        <v>24265</v>
      </c>
      <c r="D231" s="181" t="e">
        <f>'Row Data'!F348</f>
        <v>#N/A</v>
      </c>
    </row>
    <row r="232" spans="2:4">
      <c r="B232" s="148" t="s">
        <v>24661</v>
      </c>
      <c r="C232" s="149" t="s">
        <v>24264</v>
      </c>
      <c r="D232" s="181" t="e">
        <f>'Row Data'!F349</f>
        <v>#N/A</v>
      </c>
    </row>
    <row r="233" spans="2:4">
      <c r="B233" s="148" t="s">
        <v>24662</v>
      </c>
      <c r="C233" s="149" t="s">
        <v>24263</v>
      </c>
      <c r="D233" s="181" t="e">
        <f>'Row Data'!F351</f>
        <v>#N/A</v>
      </c>
    </row>
    <row r="234" spans="2:4">
      <c r="B234" s="148" t="s">
        <v>24663</v>
      </c>
      <c r="C234" s="149" t="s">
        <v>24262</v>
      </c>
      <c r="D234" s="181" t="e">
        <f>'Row Data'!F352</f>
        <v>#N/A</v>
      </c>
    </row>
    <row r="235" spans="2:4">
      <c r="B235" s="146" t="s">
        <v>24664</v>
      </c>
      <c r="C235" s="147" t="s">
        <v>24665</v>
      </c>
      <c r="D235" s="180"/>
    </row>
    <row r="236" spans="2:4">
      <c r="B236" s="150" t="s">
        <v>24666</v>
      </c>
      <c r="C236" s="149" t="s">
        <v>24261</v>
      </c>
      <c r="D236" s="181" t="e">
        <f>'Row Data'!F354</f>
        <v>#N/A</v>
      </c>
    </row>
    <row r="237" spans="2:4">
      <c r="B237" s="150" t="s">
        <v>24667</v>
      </c>
      <c r="C237" s="149" t="s">
        <v>24260</v>
      </c>
      <c r="D237" s="181" t="e">
        <f ca="1">ROUND('Row Data'!F355-1+RAND(),1)</f>
        <v>#N/A</v>
      </c>
    </row>
    <row r="238" spans="2:4">
      <c r="B238" s="150" t="s">
        <v>24668</v>
      </c>
      <c r="C238" s="149" t="s">
        <v>24259</v>
      </c>
      <c r="D238" s="181">
        <f>'Row Data'!F358</f>
        <v>5</v>
      </c>
    </row>
    <row r="239" spans="2:4">
      <c r="B239" s="158" t="s">
        <v>24669</v>
      </c>
      <c r="C239" s="147" t="s">
        <v>21883</v>
      </c>
      <c r="D239" s="180"/>
    </row>
    <row r="240" spans="2:4">
      <c r="B240" s="150" t="s">
        <v>24670</v>
      </c>
      <c r="C240" s="149" t="s">
        <v>24258</v>
      </c>
      <c r="D240" s="181">
        <f>'Row Data'!F360</f>
        <v>5</v>
      </c>
    </row>
    <row r="241" spans="2:4">
      <c r="B241" s="150" t="s">
        <v>24671</v>
      </c>
      <c r="C241" s="149" t="s">
        <v>24257</v>
      </c>
      <c r="D241" s="181">
        <f>'Row Data'!F361</f>
        <v>5</v>
      </c>
    </row>
    <row r="242" spans="2:4">
      <c r="B242" s="150" t="s">
        <v>24672</v>
      </c>
      <c r="C242" s="149" t="s">
        <v>24256</v>
      </c>
      <c r="D242" s="181">
        <f>'Row Data'!F362</f>
        <v>5</v>
      </c>
    </row>
    <row r="243" spans="2:4">
      <c r="B243" s="150" t="s">
        <v>24673</v>
      </c>
      <c r="C243" s="149" t="s">
        <v>24255</v>
      </c>
      <c r="D243" s="181">
        <f>'Row Data'!F363</f>
        <v>5</v>
      </c>
    </row>
    <row r="244" spans="2:4">
      <c r="B244" s="150" t="s">
        <v>24674</v>
      </c>
      <c r="C244" s="149" t="s">
        <v>24254</v>
      </c>
      <c r="D244" s="181">
        <f>'Row Data'!F364</f>
        <v>5</v>
      </c>
    </row>
    <row r="245" spans="2:4">
      <c r="B245" s="150" t="s">
        <v>24675</v>
      </c>
      <c r="C245" s="149" t="s">
        <v>24253</v>
      </c>
      <c r="D245" s="181">
        <f>'Row Data'!F365</f>
        <v>5</v>
      </c>
    </row>
    <row r="246" spans="2:4">
      <c r="B246" s="150" t="s">
        <v>24676</v>
      </c>
      <c r="C246" s="149" t="s">
        <v>24252</v>
      </c>
      <c r="D246" s="181">
        <f>'Row Data'!F366</f>
        <v>5</v>
      </c>
    </row>
    <row r="247" spans="2:4">
      <c r="B247" s="150" t="s">
        <v>24677</v>
      </c>
      <c r="C247" s="149" t="s">
        <v>24251</v>
      </c>
      <c r="D247" s="181">
        <f>'Row Data'!F367</f>
        <v>5</v>
      </c>
    </row>
    <row r="248" spans="2:4">
      <c r="B248" s="150" t="s">
        <v>24678</v>
      </c>
      <c r="C248" s="149" t="s">
        <v>24250</v>
      </c>
      <c r="D248" s="181">
        <f>'Row Data'!F368</f>
        <v>5</v>
      </c>
    </row>
    <row r="249" spans="2:4">
      <c r="B249" s="150" t="s">
        <v>24679</v>
      </c>
      <c r="C249" s="149" t="s">
        <v>24249</v>
      </c>
      <c r="D249" s="181">
        <f>'Row Data'!F370</f>
        <v>5</v>
      </c>
    </row>
    <row r="250" spans="2:4">
      <c r="B250" s="150" t="s">
        <v>24680</v>
      </c>
      <c r="C250" s="149" t="s">
        <v>24248</v>
      </c>
      <c r="D250" s="181">
        <f>'Row Data'!F371</f>
        <v>5</v>
      </c>
    </row>
    <row r="251" spans="2:4">
      <c r="B251" s="150" t="s">
        <v>24681</v>
      </c>
      <c r="C251" s="149" t="s">
        <v>24247</v>
      </c>
      <c r="D251" s="181">
        <f>'Row Data'!F372</f>
        <v>5</v>
      </c>
    </row>
    <row r="252" spans="2:4">
      <c r="B252" s="150" t="s">
        <v>24682</v>
      </c>
      <c r="C252" s="149" t="s">
        <v>24246</v>
      </c>
      <c r="D252" s="181">
        <f>'Row Data'!F373</f>
        <v>5</v>
      </c>
    </row>
    <row r="253" spans="2:4">
      <c r="B253" s="150" t="s">
        <v>24683</v>
      </c>
      <c r="C253" s="149" t="s">
        <v>24245</v>
      </c>
      <c r="D253" s="181">
        <f>'Row Data'!F374</f>
        <v>5</v>
      </c>
    </row>
    <row r="254" spans="2:4">
      <c r="B254" s="150" t="s">
        <v>24684</v>
      </c>
      <c r="C254" s="149" t="s">
        <v>24244</v>
      </c>
      <c r="D254" s="181">
        <f>'Row Data'!F375</f>
        <v>5</v>
      </c>
    </row>
    <row r="255" spans="2:4">
      <c r="B255" s="150" t="s">
        <v>24685</v>
      </c>
      <c r="C255" s="149" t="s">
        <v>24243</v>
      </c>
      <c r="D255" s="181">
        <f>'Row Data'!F376</f>
        <v>5</v>
      </c>
    </row>
    <row r="256" spans="2:4">
      <c r="B256" s="150" t="s">
        <v>24686</v>
      </c>
      <c r="C256" s="149" t="s">
        <v>24242</v>
      </c>
      <c r="D256" s="181">
        <f>'Row Data'!F377</f>
        <v>5</v>
      </c>
    </row>
    <row r="257" spans="2:4">
      <c r="B257" s="159" t="s">
        <v>24687</v>
      </c>
      <c r="C257" s="151" t="s">
        <v>24241</v>
      </c>
      <c r="D257" s="181">
        <f>'Row Data'!F378</f>
        <v>5</v>
      </c>
    </row>
    <row r="258" spans="2:4">
      <c r="B258" s="150" t="s">
        <v>24688</v>
      </c>
      <c r="C258" s="149" t="s">
        <v>24240</v>
      </c>
      <c r="D258" s="181">
        <f>'Row Data'!F379</f>
        <v>5</v>
      </c>
    </row>
    <row r="259" spans="2:4">
      <c r="B259" s="150" t="s">
        <v>24689</v>
      </c>
      <c r="C259" s="149" t="s">
        <v>24239</v>
      </c>
      <c r="D259" s="181">
        <f>'Row Data'!F380</f>
        <v>5</v>
      </c>
    </row>
    <row r="260" spans="2:4">
      <c r="B260" s="146" t="s">
        <v>24690</v>
      </c>
      <c r="C260" s="147" t="s">
        <v>10671</v>
      </c>
      <c r="D260" s="180"/>
    </row>
    <row r="261" spans="2:4">
      <c r="B261" s="150" t="s">
        <v>24691</v>
      </c>
      <c r="C261" s="149" t="s">
        <v>24238</v>
      </c>
      <c r="D261" s="181">
        <f>'Row Data'!F382</f>
        <v>5</v>
      </c>
    </row>
    <row r="262" spans="2:4">
      <c r="B262" s="146" t="s">
        <v>24692</v>
      </c>
      <c r="C262" s="147" t="s">
        <v>10644</v>
      </c>
      <c r="D262" s="180"/>
    </row>
    <row r="263" spans="2:4">
      <c r="B263" s="150" t="s">
        <v>24693</v>
      </c>
      <c r="C263" s="149" t="s">
        <v>24237</v>
      </c>
      <c r="D263" s="181">
        <f>'Row Data'!F384</f>
        <v>5</v>
      </c>
    </row>
    <row r="264" spans="2:4">
      <c r="B264" s="146" t="s">
        <v>24694</v>
      </c>
      <c r="C264" s="147" t="s">
        <v>21834</v>
      </c>
      <c r="D264" s="180"/>
    </row>
    <row r="265" spans="2:4">
      <c r="B265" s="150" t="s">
        <v>24695</v>
      </c>
      <c r="C265" s="149" t="s">
        <v>24236</v>
      </c>
      <c r="D265" s="181">
        <f>'Row Data'!F386</f>
        <v>5</v>
      </c>
    </row>
    <row r="266" spans="2:4">
      <c r="B266" s="150" t="s">
        <v>24696</v>
      </c>
      <c r="C266" s="149" t="s">
        <v>24235</v>
      </c>
      <c r="D266" s="181">
        <f>'Row Data'!F387</f>
        <v>5</v>
      </c>
    </row>
    <row r="267" spans="2:4">
      <c r="B267" s="150" t="s">
        <v>24697</v>
      </c>
      <c r="C267" s="149" t="s">
        <v>24698</v>
      </c>
      <c r="D267" s="181">
        <f>'Row Data'!F389</f>
        <v>5</v>
      </c>
    </row>
    <row r="268" spans="2:4">
      <c r="B268" s="150" t="s">
        <v>24699</v>
      </c>
      <c r="C268" s="157" t="s">
        <v>24700</v>
      </c>
      <c r="D268" s="177">
        <f>'Row Data'!K386</f>
        <v>5</v>
      </c>
    </row>
    <row r="269" spans="2:4">
      <c r="B269" s="146" t="s">
        <v>24701</v>
      </c>
      <c r="C269" s="147" t="s">
        <v>22081</v>
      </c>
      <c r="D269" s="180"/>
    </row>
    <row r="270" spans="2:4">
      <c r="B270" s="150" t="s">
        <v>24702</v>
      </c>
      <c r="C270" s="149" t="s">
        <v>24234</v>
      </c>
      <c r="D270" s="181">
        <f>'Row Data'!F391</f>
        <v>5</v>
      </c>
    </row>
    <row r="271" spans="2:4">
      <c r="B271" s="153" t="s">
        <v>24703</v>
      </c>
      <c r="C271" s="147" t="s">
        <v>10665</v>
      </c>
      <c r="D271" s="180"/>
    </row>
    <row r="272" spans="2:4">
      <c r="B272" s="150" t="s">
        <v>24704</v>
      </c>
      <c r="C272" s="149" t="s">
        <v>24705</v>
      </c>
      <c r="D272" s="181">
        <f>'Row Data'!F433</f>
        <v>5</v>
      </c>
    </row>
    <row r="273" spans="2:4">
      <c r="B273" s="150" t="s">
        <v>24706</v>
      </c>
      <c r="C273" s="149" t="s">
        <v>24707</v>
      </c>
      <c r="D273" s="181">
        <f>'Row Data'!F434</f>
        <v>5</v>
      </c>
    </row>
    <row r="274" spans="2:4">
      <c r="B274" s="150" t="s">
        <v>24708</v>
      </c>
      <c r="C274" s="149" t="s">
        <v>24709</v>
      </c>
      <c r="D274" s="181">
        <f>'Row Data'!F435</f>
        <v>5</v>
      </c>
    </row>
    <row r="275" spans="2:4">
      <c r="B275" s="150" t="s">
        <v>24710</v>
      </c>
      <c r="C275" s="149" t="s">
        <v>24711</v>
      </c>
      <c r="D275" s="181">
        <f>'Row Data'!F440</f>
        <v>5</v>
      </c>
    </row>
    <row r="276" spans="2:4">
      <c r="B276" s="150" t="s">
        <v>24712</v>
      </c>
      <c r="C276" s="149" t="s">
        <v>24713</v>
      </c>
      <c r="D276" s="181">
        <f>'Row Data'!F437</f>
        <v>5</v>
      </c>
    </row>
    <row r="277" spans="2:4">
      <c r="B277" s="150" t="s">
        <v>24714</v>
      </c>
      <c r="C277" s="149" t="s">
        <v>24715</v>
      </c>
      <c r="D277" s="181">
        <f>'Row Data'!F438</f>
        <v>5</v>
      </c>
    </row>
    <row r="278" spans="2:4">
      <c r="B278" s="150" t="s">
        <v>24716</v>
      </c>
      <c r="C278" s="149" t="s">
        <v>24717</v>
      </c>
      <c r="D278" s="181">
        <f>'Row Data'!F439</f>
        <v>5</v>
      </c>
    </row>
    <row r="279" spans="2:4">
      <c r="B279" s="150" t="s">
        <v>24718</v>
      </c>
      <c r="C279" s="149" t="s">
        <v>24719</v>
      </c>
      <c r="D279" s="181">
        <f>'Row Data'!F432</f>
        <v>5</v>
      </c>
    </row>
    <row r="280" spans="2:4">
      <c r="B280" s="150" t="s">
        <v>24720</v>
      </c>
      <c r="C280" s="149" t="s">
        <v>24233</v>
      </c>
      <c r="D280" s="181">
        <f>'Row Data'!F441</f>
        <v>5</v>
      </c>
    </row>
    <row r="281" spans="2:4">
      <c r="B281" s="150" t="s">
        <v>26379</v>
      </c>
      <c r="C281" s="149" t="s">
        <v>26382</v>
      </c>
      <c r="D281" s="181">
        <f>'Row Data'!F2383</f>
        <v>5</v>
      </c>
    </row>
    <row r="282" spans="2:4">
      <c r="B282" s="150" t="s">
        <v>26380</v>
      </c>
      <c r="C282" s="149" t="s">
        <v>26383</v>
      </c>
      <c r="D282" s="181">
        <f>'Row Data'!F2388</f>
        <v>5</v>
      </c>
    </row>
    <row r="283" spans="2:4">
      <c r="B283" s="150" t="s">
        <v>26381</v>
      </c>
      <c r="C283" s="149" t="s">
        <v>26384</v>
      </c>
      <c r="D283" s="181">
        <f>'Row Data'!F2392</f>
        <v>5</v>
      </c>
    </row>
    <row r="284" spans="2:4">
      <c r="B284" s="146" t="s">
        <v>24721</v>
      </c>
      <c r="C284" s="147" t="s">
        <v>21710</v>
      </c>
      <c r="D284" s="180"/>
    </row>
    <row r="285" spans="2:4">
      <c r="B285" s="150" t="s">
        <v>24722</v>
      </c>
      <c r="C285" s="149" t="s">
        <v>24723</v>
      </c>
      <c r="D285" s="181" t="e">
        <f>'Row Data'!E2687</f>
        <v>#N/A</v>
      </c>
    </row>
    <row r="286" spans="2:4">
      <c r="B286" s="150" t="s">
        <v>24724</v>
      </c>
      <c r="C286" s="149" t="s">
        <v>24725</v>
      </c>
      <c r="D286" s="181">
        <f>'Row Data'!F396</f>
        <v>5</v>
      </c>
    </row>
    <row r="287" spans="2:4">
      <c r="B287" s="150" t="s">
        <v>24726</v>
      </c>
      <c r="C287" s="149" t="s">
        <v>24727</v>
      </c>
      <c r="D287" s="181">
        <f>'Row Data'!F398</f>
        <v>5</v>
      </c>
    </row>
    <row r="288" spans="2:4">
      <c r="B288" s="150" t="s">
        <v>24728</v>
      </c>
      <c r="C288" s="149" t="s">
        <v>24729</v>
      </c>
      <c r="D288" s="181">
        <f>'Row Data'!F399</f>
        <v>5</v>
      </c>
    </row>
    <row r="289" spans="2:4">
      <c r="B289" s="150" t="s">
        <v>24730</v>
      </c>
      <c r="C289" s="149" t="s">
        <v>24731</v>
      </c>
      <c r="D289" s="181">
        <f>'Row Data'!F401</f>
        <v>5</v>
      </c>
    </row>
    <row r="290" spans="2:4">
      <c r="B290" s="150" t="s">
        <v>24732</v>
      </c>
      <c r="C290" s="149" t="s">
        <v>24733</v>
      </c>
      <c r="D290" s="181">
        <f>'Row Data'!F402</f>
        <v>5</v>
      </c>
    </row>
    <row r="291" spans="2:4">
      <c r="B291" s="150" t="s">
        <v>24734</v>
      </c>
      <c r="C291" s="43" t="s">
        <v>24735</v>
      </c>
      <c r="D291" s="186">
        <f>'Row Data'!F403</f>
        <v>5</v>
      </c>
    </row>
    <row r="292" spans="2:4">
      <c r="B292" s="150" t="s">
        <v>24736</v>
      </c>
      <c r="C292" s="149" t="s">
        <v>24737</v>
      </c>
      <c r="D292" s="181">
        <f>'Row Data'!F405</f>
        <v>5</v>
      </c>
    </row>
    <row r="293" spans="2:4">
      <c r="B293" s="150" t="s">
        <v>24738</v>
      </c>
      <c r="C293" s="149" t="s">
        <v>24739</v>
      </c>
      <c r="D293" s="181">
        <f>'Row Data'!F406</f>
        <v>5</v>
      </c>
    </row>
    <row r="294" spans="2:4">
      <c r="B294" s="150" t="s">
        <v>24740</v>
      </c>
      <c r="C294" s="149" t="s">
        <v>24741</v>
      </c>
      <c r="D294" s="181">
        <f>'Row Data'!F409</f>
        <v>5</v>
      </c>
    </row>
    <row r="295" spans="2:4">
      <c r="B295" s="150" t="s">
        <v>24742</v>
      </c>
      <c r="C295" s="149" t="s">
        <v>24743</v>
      </c>
      <c r="D295" s="181">
        <f>'Row Data'!F410</f>
        <v>5</v>
      </c>
    </row>
    <row r="296" spans="2:4">
      <c r="B296" s="150" t="s">
        <v>24744</v>
      </c>
      <c r="C296" s="149" t="s">
        <v>24745</v>
      </c>
      <c r="D296" s="181">
        <f>'Row Data'!F411</f>
        <v>5</v>
      </c>
    </row>
    <row r="297" spans="2:4">
      <c r="B297" s="150" t="s">
        <v>24746</v>
      </c>
      <c r="C297" s="149" t="s">
        <v>24747</v>
      </c>
      <c r="D297" s="181">
        <f>'Row Data'!F412</f>
        <v>5</v>
      </c>
    </row>
    <row r="298" spans="2:4">
      <c r="B298" s="150" t="s">
        <v>24748</v>
      </c>
      <c r="C298" s="149" t="s">
        <v>24749</v>
      </c>
      <c r="D298" s="181">
        <f>'Row Data'!F413</f>
        <v>5</v>
      </c>
    </row>
    <row r="299" spans="2:4">
      <c r="B299" s="150" t="s">
        <v>24750</v>
      </c>
      <c r="C299" s="149" t="s">
        <v>25831</v>
      </c>
      <c r="D299" s="181">
        <f>'Row Data'!F414</f>
        <v>5</v>
      </c>
    </row>
    <row r="300" spans="2:4">
      <c r="B300" s="150" t="s">
        <v>24751</v>
      </c>
      <c r="C300" s="149" t="s">
        <v>24752</v>
      </c>
      <c r="D300" s="181">
        <f>'Row Data'!F415</f>
        <v>5</v>
      </c>
    </row>
    <row r="301" spans="2:4">
      <c r="B301" s="150" t="s">
        <v>24753</v>
      </c>
      <c r="C301" s="149" t="s">
        <v>24754</v>
      </c>
      <c r="D301" s="181">
        <f>'Row Data'!F418</f>
        <v>5</v>
      </c>
    </row>
    <row r="302" spans="2:4">
      <c r="B302" s="150" t="s">
        <v>24755</v>
      </c>
      <c r="C302" s="149" t="s">
        <v>24756</v>
      </c>
      <c r="D302" s="181">
        <f>'Row Data'!F420</f>
        <v>5</v>
      </c>
    </row>
    <row r="303" spans="2:4">
      <c r="B303" s="150" t="s">
        <v>24757</v>
      </c>
      <c r="C303" s="149" t="s">
        <v>24758</v>
      </c>
      <c r="D303" s="181">
        <f>'Row Data'!F422</f>
        <v>5</v>
      </c>
    </row>
    <row r="304" spans="2:4">
      <c r="B304" s="150" t="s">
        <v>24759</v>
      </c>
      <c r="C304" s="149" t="s">
        <v>24760</v>
      </c>
      <c r="D304" s="181">
        <f>'Row Data'!F425</f>
        <v>5</v>
      </c>
    </row>
    <row r="305" spans="2:4">
      <c r="B305" s="153" t="s">
        <v>24761</v>
      </c>
      <c r="C305" s="147" t="s">
        <v>24762</v>
      </c>
      <c r="D305" s="180"/>
    </row>
    <row r="306" spans="2:4">
      <c r="B306" s="150" t="s">
        <v>24763</v>
      </c>
      <c r="C306" s="154" t="s">
        <v>21970</v>
      </c>
      <c r="D306" s="181">
        <f>'Row Data'!F428</f>
        <v>5</v>
      </c>
    </row>
    <row r="307" spans="2:4">
      <c r="B307" s="153" t="s">
        <v>24764</v>
      </c>
      <c r="C307" s="147" t="s">
        <v>24765</v>
      </c>
      <c r="D307" s="180"/>
    </row>
    <row r="308" spans="2:4">
      <c r="B308" s="150" t="s">
        <v>24766</v>
      </c>
      <c r="C308" s="154" t="s">
        <v>24767</v>
      </c>
      <c r="D308" s="181" t="e">
        <f>'Row Data'!E2689</f>
        <v>#N/A</v>
      </c>
    </row>
    <row r="309" spans="2:4">
      <c r="B309" s="146" t="s">
        <v>24768</v>
      </c>
      <c r="C309" s="147" t="s">
        <v>21986</v>
      </c>
      <c r="D309" s="180"/>
    </row>
    <row r="310" spans="2:4">
      <c r="B310" s="150" t="s">
        <v>24769</v>
      </c>
      <c r="C310" s="154" t="s">
        <v>24232</v>
      </c>
      <c r="D310" s="184">
        <f>'Row Data'!F445</f>
        <v>5</v>
      </c>
    </row>
    <row r="311" spans="2:4">
      <c r="B311" s="150" t="s">
        <v>24770</v>
      </c>
      <c r="C311" s="45" t="s">
        <v>24231</v>
      </c>
      <c r="D311" s="187">
        <f ca="1">IF('Row Data'!F446&gt;4,ROUND(('Row Data'!F446-1+RAND()),1),'Row Data'!F446)</f>
        <v>4.4000000000000004</v>
      </c>
    </row>
    <row r="312" spans="2:4">
      <c r="B312" s="146" t="s">
        <v>24771</v>
      </c>
      <c r="C312" s="147" t="s">
        <v>21714</v>
      </c>
      <c r="D312" s="180"/>
    </row>
    <row r="313" spans="2:4">
      <c r="B313" s="150" t="s">
        <v>24772</v>
      </c>
      <c r="C313" s="149" t="s">
        <v>24230</v>
      </c>
      <c r="D313" s="181" t="e">
        <f>'Row Data'!F448</f>
        <v>#N/A</v>
      </c>
    </row>
    <row r="314" spans="2:4">
      <c r="B314" s="150" t="s">
        <v>24773</v>
      </c>
      <c r="C314" s="149" t="s">
        <v>24774</v>
      </c>
      <c r="D314" s="181">
        <f>'Row Data'!F449</f>
        <v>5</v>
      </c>
    </row>
    <row r="315" spans="2:4">
      <c r="B315" s="150" t="s">
        <v>24775</v>
      </c>
      <c r="C315" s="149" t="s">
        <v>24776</v>
      </c>
      <c r="D315" s="181">
        <f>'Row Data'!F450</f>
        <v>5</v>
      </c>
    </row>
    <row r="316" spans="2:4">
      <c r="B316" s="150" t="s">
        <v>24777</v>
      </c>
      <c r="C316" s="149" t="s">
        <v>24778</v>
      </c>
      <c r="D316" s="181">
        <f>'Row Data'!F451</f>
        <v>5</v>
      </c>
    </row>
    <row r="317" spans="2:4">
      <c r="B317" s="150" t="s">
        <v>24779</v>
      </c>
      <c r="C317" s="149" t="s">
        <v>24780</v>
      </c>
      <c r="D317" s="181">
        <f>'Row Data'!F452</f>
        <v>5</v>
      </c>
    </row>
    <row r="318" spans="2:4">
      <c r="B318" s="150" t="s">
        <v>24781</v>
      </c>
      <c r="C318" s="149" t="s">
        <v>24782</v>
      </c>
      <c r="D318" s="181">
        <f>'Row Data'!F453</f>
        <v>5</v>
      </c>
    </row>
    <row r="319" spans="2:4">
      <c r="B319" s="150" t="s">
        <v>24783</v>
      </c>
      <c r="C319" s="149" t="s">
        <v>24784</v>
      </c>
      <c r="D319" s="181">
        <f>'Row Data'!F454</f>
        <v>5</v>
      </c>
    </row>
    <row r="320" spans="2:4">
      <c r="B320" s="150" t="s">
        <v>24785</v>
      </c>
      <c r="C320" s="149" t="s">
        <v>24786</v>
      </c>
      <c r="D320" s="181">
        <f>'Row Data'!F455</f>
        <v>5</v>
      </c>
    </row>
    <row r="321" spans="2:8">
      <c r="B321" s="150" t="s">
        <v>24787</v>
      </c>
      <c r="C321" s="149" t="s">
        <v>24788</v>
      </c>
      <c r="D321" s="181">
        <f>'Row Data'!F456</f>
        <v>5</v>
      </c>
    </row>
    <row r="322" spans="2:8">
      <c r="B322" s="150" t="s">
        <v>24789</v>
      </c>
      <c r="C322" s="149" t="s">
        <v>24790</v>
      </c>
      <c r="D322" s="181">
        <f>'Row Data'!F457</f>
        <v>5</v>
      </c>
    </row>
    <row r="323" spans="2:8">
      <c r="B323" s="150" t="s">
        <v>24791</v>
      </c>
      <c r="C323" s="149" t="s">
        <v>24792</v>
      </c>
      <c r="D323" s="181">
        <f>'Row Data'!F459</f>
        <v>5</v>
      </c>
    </row>
    <row r="324" spans="2:8">
      <c r="B324" s="150" t="s">
        <v>24793</v>
      </c>
      <c r="C324" s="149" t="s">
        <v>24794</v>
      </c>
      <c r="D324" s="181">
        <f>'Row Data'!F460</f>
        <v>5</v>
      </c>
    </row>
    <row r="325" spans="2:8">
      <c r="B325" s="150" t="s">
        <v>24795</v>
      </c>
      <c r="C325" s="149" t="s">
        <v>24796</v>
      </c>
      <c r="D325" s="181">
        <f>'Row Data'!F461</f>
        <v>5</v>
      </c>
    </row>
    <row r="326" spans="2:8">
      <c r="B326" s="150" t="s">
        <v>24797</v>
      </c>
      <c r="C326" s="149" t="s">
        <v>24798</v>
      </c>
      <c r="D326" s="181">
        <f>'Row Data'!F462</f>
        <v>5</v>
      </c>
    </row>
    <row r="327" spans="2:8" s="38" customFormat="1" ht="17.25" thickBot="1">
      <c r="B327" s="144">
        <v>10</v>
      </c>
      <c r="C327" s="145" t="s">
        <v>24799</v>
      </c>
      <c r="D327" s="179"/>
      <c r="E327" s="195"/>
      <c r="H327" s="122"/>
    </row>
    <row r="328" spans="2:8" ht="17.25" thickTop="1">
      <c r="B328" s="146" t="s">
        <v>24800</v>
      </c>
      <c r="C328" s="147" t="s">
        <v>21711</v>
      </c>
      <c r="D328" s="180"/>
    </row>
    <row r="329" spans="2:8">
      <c r="B329" s="150" t="s">
        <v>24801</v>
      </c>
      <c r="C329" s="149" t="s">
        <v>24802</v>
      </c>
      <c r="D329" s="181">
        <f>'Row Data'!F465</f>
        <v>5</v>
      </c>
    </row>
    <row r="330" spans="2:8">
      <c r="B330" s="159" t="s">
        <v>24803</v>
      </c>
      <c r="C330" s="149" t="s">
        <v>24804</v>
      </c>
      <c r="D330" s="181">
        <f>'Row Data'!F467</f>
        <v>5</v>
      </c>
    </row>
    <row r="331" spans="2:8">
      <c r="B331" s="150" t="s">
        <v>24805</v>
      </c>
      <c r="C331" s="149" t="s">
        <v>24806</v>
      </c>
      <c r="D331" s="181">
        <f>'Row Data'!F468</f>
        <v>5</v>
      </c>
    </row>
    <row r="332" spans="2:8">
      <c r="B332" s="150" t="s">
        <v>24807</v>
      </c>
      <c r="C332" s="149" t="s">
        <v>24808</v>
      </c>
      <c r="D332" s="181">
        <f>'Row Data'!F469</f>
        <v>5</v>
      </c>
    </row>
    <row r="333" spans="2:8">
      <c r="B333" s="150" t="s">
        <v>24809</v>
      </c>
      <c r="C333" s="149" t="s">
        <v>24810</v>
      </c>
      <c r="D333" s="181">
        <f>'Row Data'!F470</f>
        <v>5</v>
      </c>
    </row>
    <row r="334" spans="2:8">
      <c r="B334" s="150" t="s">
        <v>24811</v>
      </c>
      <c r="C334" s="149" t="s">
        <v>24229</v>
      </c>
      <c r="D334" s="181">
        <f>'Row Data'!F471</f>
        <v>5</v>
      </c>
    </row>
    <row r="335" spans="2:8">
      <c r="B335" s="150" t="s">
        <v>24812</v>
      </c>
      <c r="C335" s="149" t="s">
        <v>24813</v>
      </c>
      <c r="D335" s="181">
        <f>'Row Data'!F473</f>
        <v>5</v>
      </c>
    </row>
    <row r="336" spans="2:8">
      <c r="B336" s="146" t="s">
        <v>24814</v>
      </c>
      <c r="C336" s="147" t="s">
        <v>21712</v>
      </c>
      <c r="D336" s="180"/>
    </row>
    <row r="337" spans="2:4">
      <c r="B337" s="150" t="s">
        <v>24815</v>
      </c>
      <c r="C337" s="42" t="s">
        <v>24816</v>
      </c>
      <c r="D337" s="182">
        <f>'Row Data'!F476</f>
        <v>5</v>
      </c>
    </row>
    <row r="338" spans="2:4">
      <c r="B338" s="150" t="s">
        <v>24817</v>
      </c>
      <c r="C338" s="154" t="s">
        <v>24818</v>
      </c>
      <c r="D338" s="182">
        <f>'Row Data'!F478</f>
        <v>5</v>
      </c>
    </row>
    <row r="339" spans="2:4">
      <c r="B339" s="150" t="s">
        <v>24819</v>
      </c>
      <c r="C339" s="42" t="s">
        <v>24820</v>
      </c>
      <c r="D339" s="182">
        <f>'Row Data'!F479</f>
        <v>5</v>
      </c>
    </row>
    <row r="340" spans="2:4">
      <c r="B340" s="150" t="s">
        <v>24821</v>
      </c>
      <c r="C340" s="42" t="s">
        <v>24822</v>
      </c>
      <c r="D340" s="182">
        <f>'Row Data'!F480</f>
        <v>5</v>
      </c>
    </row>
    <row r="341" spans="2:4">
      <c r="B341" s="150" t="s">
        <v>24823</v>
      </c>
      <c r="C341" s="42" t="s">
        <v>24824</v>
      </c>
      <c r="D341" s="182">
        <f>'Row Data'!F481</f>
        <v>5</v>
      </c>
    </row>
    <row r="342" spans="2:4">
      <c r="B342" s="150" t="s">
        <v>24825</v>
      </c>
      <c r="C342" s="42" t="s">
        <v>24826</v>
      </c>
      <c r="D342" s="182">
        <f>'Row Data'!F482</f>
        <v>5</v>
      </c>
    </row>
    <row r="343" spans="2:4">
      <c r="B343" s="150" t="s">
        <v>24827</v>
      </c>
      <c r="C343" s="42" t="s">
        <v>24828</v>
      </c>
      <c r="D343" s="182">
        <f>'Row Data'!F483</f>
        <v>5</v>
      </c>
    </row>
    <row r="344" spans="2:4">
      <c r="B344" s="150" t="s">
        <v>24829</v>
      </c>
      <c r="C344" s="42" t="s">
        <v>24830</v>
      </c>
      <c r="D344" s="182">
        <f>'Row Data'!F484</f>
        <v>5</v>
      </c>
    </row>
    <row r="345" spans="2:4">
      <c r="B345" s="150" t="s">
        <v>24831</v>
      </c>
      <c r="C345" s="42" t="s">
        <v>24832</v>
      </c>
      <c r="D345" s="182">
        <f>'Row Data'!F487</f>
        <v>5</v>
      </c>
    </row>
    <row r="346" spans="2:4">
      <c r="B346" s="150" t="s">
        <v>24833</v>
      </c>
      <c r="C346" s="42" t="s">
        <v>24834</v>
      </c>
      <c r="D346" s="182">
        <f>'Row Data'!F489</f>
        <v>5</v>
      </c>
    </row>
    <row r="347" spans="2:4">
      <c r="B347" s="150" t="s">
        <v>24835</v>
      </c>
      <c r="C347" s="42" t="s">
        <v>24836</v>
      </c>
      <c r="D347" s="182">
        <f>'Row Data'!F491</f>
        <v>5</v>
      </c>
    </row>
    <row r="348" spans="2:4">
      <c r="B348" s="150" t="s">
        <v>24837</v>
      </c>
      <c r="C348" s="42" t="s">
        <v>24838</v>
      </c>
      <c r="D348" s="182">
        <f>'Row Data'!F492</f>
        <v>5</v>
      </c>
    </row>
    <row r="349" spans="2:4">
      <c r="B349" s="150" t="s">
        <v>24839</v>
      </c>
      <c r="C349" s="42" t="s">
        <v>24840</v>
      </c>
      <c r="D349" s="182">
        <f>'Row Data'!F494</f>
        <v>5</v>
      </c>
    </row>
    <row r="350" spans="2:4">
      <c r="B350" s="150" t="s">
        <v>24841</v>
      </c>
      <c r="C350" s="42" t="s">
        <v>24842</v>
      </c>
      <c r="D350" s="182">
        <f>'Row Data'!F496</f>
        <v>5</v>
      </c>
    </row>
    <row r="351" spans="2:4">
      <c r="B351" s="150" t="s">
        <v>24843</v>
      </c>
      <c r="C351" s="42" t="s">
        <v>24228</v>
      </c>
      <c r="D351" s="182">
        <f>'Row Data'!F497</f>
        <v>5</v>
      </c>
    </row>
    <row r="352" spans="2:4">
      <c r="B352" s="150" t="s">
        <v>24844</v>
      </c>
      <c r="C352" s="42" t="s">
        <v>24227</v>
      </c>
      <c r="D352" s="182">
        <f>'Row Data'!F500</f>
        <v>5</v>
      </c>
    </row>
    <row r="353" spans="2:4">
      <c r="B353" s="150" t="s">
        <v>24845</v>
      </c>
      <c r="C353" s="42" t="s">
        <v>24226</v>
      </c>
      <c r="D353" s="182">
        <f>'Row Data'!F503</f>
        <v>5</v>
      </c>
    </row>
    <row r="354" spans="2:4">
      <c r="B354" s="150" t="s">
        <v>24846</v>
      </c>
      <c r="C354" s="42" t="s">
        <v>24225</v>
      </c>
      <c r="D354" s="182">
        <f>'Row Data'!F504</f>
        <v>5</v>
      </c>
    </row>
    <row r="355" spans="2:4">
      <c r="B355" s="150" t="s">
        <v>24847</v>
      </c>
      <c r="C355" s="42" t="s">
        <v>24224</v>
      </c>
      <c r="D355" s="182">
        <f>'Row Data'!F505</f>
        <v>5</v>
      </c>
    </row>
    <row r="356" spans="2:4">
      <c r="B356" s="150" t="s">
        <v>24848</v>
      </c>
      <c r="C356" s="42" t="s">
        <v>24223</v>
      </c>
      <c r="D356" s="182">
        <f>'Row Data'!F506</f>
        <v>5</v>
      </c>
    </row>
    <row r="357" spans="2:4">
      <c r="B357" s="150" t="s">
        <v>24849</v>
      </c>
      <c r="C357" s="42" t="s">
        <v>24222</v>
      </c>
      <c r="D357" s="182">
        <f>'Row Data'!F507</f>
        <v>5</v>
      </c>
    </row>
    <row r="358" spans="2:4">
      <c r="B358" s="150" t="s">
        <v>24850</v>
      </c>
      <c r="C358" s="42" t="s">
        <v>24221</v>
      </c>
      <c r="D358" s="182">
        <f>'Row Data'!F511</f>
        <v>5</v>
      </c>
    </row>
    <row r="359" spans="2:4">
      <c r="B359" s="150" t="s">
        <v>24851</v>
      </c>
      <c r="C359" s="42" t="s">
        <v>24220</v>
      </c>
      <c r="D359" s="182">
        <f>'Row Data'!F513</f>
        <v>5</v>
      </c>
    </row>
    <row r="360" spans="2:4">
      <c r="B360" s="150" t="s">
        <v>24852</v>
      </c>
      <c r="C360" s="42" t="s">
        <v>24219</v>
      </c>
      <c r="D360" s="182">
        <f>'Row Data'!F514</f>
        <v>5</v>
      </c>
    </row>
    <row r="361" spans="2:4">
      <c r="B361" s="150" t="s">
        <v>24853</v>
      </c>
      <c r="C361" s="42" t="s">
        <v>24218</v>
      </c>
      <c r="D361" s="182">
        <f>'Row Data'!F515</f>
        <v>5</v>
      </c>
    </row>
    <row r="362" spans="2:4">
      <c r="B362" s="150" t="s">
        <v>24854</v>
      </c>
      <c r="C362" s="42" t="s">
        <v>24217</v>
      </c>
      <c r="D362" s="182">
        <f>'Row Data'!F516</f>
        <v>5</v>
      </c>
    </row>
    <row r="363" spans="2:4">
      <c r="B363" s="150" t="s">
        <v>24855</v>
      </c>
      <c r="C363" s="42" t="s">
        <v>24216</v>
      </c>
      <c r="D363" s="182">
        <f>'Row Data'!F517</f>
        <v>5</v>
      </c>
    </row>
    <row r="364" spans="2:4">
      <c r="B364" s="150" t="s">
        <v>24856</v>
      </c>
      <c r="C364" s="42" t="s">
        <v>24215</v>
      </c>
      <c r="D364" s="182">
        <f>'Row Data'!F518</f>
        <v>5</v>
      </c>
    </row>
    <row r="365" spans="2:4">
      <c r="B365" s="150" t="s">
        <v>24857</v>
      </c>
      <c r="C365" s="42" t="s">
        <v>24214</v>
      </c>
      <c r="D365" s="182">
        <f>'Row Data'!F519</f>
        <v>5</v>
      </c>
    </row>
    <row r="366" spans="2:4">
      <c r="B366" s="150" t="s">
        <v>24858</v>
      </c>
      <c r="C366" s="42" t="s">
        <v>24213</v>
      </c>
      <c r="D366" s="182">
        <f>'Row Data'!F522</f>
        <v>5</v>
      </c>
    </row>
    <row r="367" spans="2:4">
      <c r="B367" s="150" t="s">
        <v>24859</v>
      </c>
      <c r="C367" s="42" t="s">
        <v>24212</v>
      </c>
      <c r="D367" s="182">
        <f>'Row Data'!F523</f>
        <v>0</v>
      </c>
    </row>
    <row r="368" spans="2:4">
      <c r="B368" s="150" t="s">
        <v>24860</v>
      </c>
      <c r="C368" s="42" t="s">
        <v>24211</v>
      </c>
      <c r="D368" s="182">
        <f>'Row Data'!F524</f>
        <v>0</v>
      </c>
    </row>
    <row r="369" spans="2:4">
      <c r="B369" s="150" t="s">
        <v>24861</v>
      </c>
      <c r="C369" s="42" t="s">
        <v>24210</v>
      </c>
      <c r="D369" s="182">
        <f>'Row Data'!F525</f>
        <v>5</v>
      </c>
    </row>
    <row r="370" spans="2:4">
      <c r="B370" s="150" t="s">
        <v>24862</v>
      </c>
      <c r="C370" s="42" t="s">
        <v>24209</v>
      </c>
      <c r="D370" s="182">
        <f>'Row Data'!F526</f>
        <v>5</v>
      </c>
    </row>
    <row r="371" spans="2:4">
      <c r="B371" s="150" t="s">
        <v>24863</v>
      </c>
      <c r="C371" s="42" t="s">
        <v>24208</v>
      </c>
      <c r="D371" s="182">
        <f>'Row Data'!F530</f>
        <v>5</v>
      </c>
    </row>
    <row r="372" spans="2:4">
      <c r="B372" s="150" t="s">
        <v>24864</v>
      </c>
      <c r="C372" s="42" t="s">
        <v>24207</v>
      </c>
      <c r="D372" s="182">
        <f>'Row Data'!F532</f>
        <v>0</v>
      </c>
    </row>
    <row r="373" spans="2:4">
      <c r="B373" s="150" t="s">
        <v>24865</v>
      </c>
      <c r="C373" s="42" t="s">
        <v>24413</v>
      </c>
      <c r="D373" s="182">
        <f>'Row Data'!F515</f>
        <v>5</v>
      </c>
    </row>
    <row r="374" spans="2:4">
      <c r="B374" s="150" t="s">
        <v>24866</v>
      </c>
      <c r="C374" s="42" t="s">
        <v>24206</v>
      </c>
      <c r="D374" s="182">
        <f>'Row Data'!F533</f>
        <v>0</v>
      </c>
    </row>
    <row r="375" spans="2:4">
      <c r="B375" s="150" t="s">
        <v>24867</v>
      </c>
      <c r="C375" s="42" t="s">
        <v>24205</v>
      </c>
      <c r="D375" s="182">
        <f>'Row Data'!F534</f>
        <v>0</v>
      </c>
    </row>
    <row r="376" spans="2:4">
      <c r="B376" s="150" t="s">
        <v>24868</v>
      </c>
      <c r="C376" s="42" t="s">
        <v>24204</v>
      </c>
      <c r="D376" s="182">
        <f>'Row Data'!F535</f>
        <v>0</v>
      </c>
    </row>
    <row r="377" spans="2:4">
      <c r="B377" s="150" t="s">
        <v>24869</v>
      </c>
      <c r="C377" s="42" t="s">
        <v>24203</v>
      </c>
      <c r="D377" s="182">
        <f>'Row Data'!F536</f>
        <v>5</v>
      </c>
    </row>
    <row r="378" spans="2:4">
      <c r="B378" s="146" t="s">
        <v>24870</v>
      </c>
      <c r="C378" s="147" t="s">
        <v>21839</v>
      </c>
      <c r="D378" s="180"/>
    </row>
    <row r="379" spans="2:4">
      <c r="B379" s="150" t="s">
        <v>24871</v>
      </c>
      <c r="C379" s="42" t="s">
        <v>24202</v>
      </c>
      <c r="D379" s="182">
        <f>'Row Data'!F538</f>
        <v>5</v>
      </c>
    </row>
    <row r="380" spans="2:4">
      <c r="B380" s="146" t="s">
        <v>24872</v>
      </c>
      <c r="C380" s="147" t="s">
        <v>21714</v>
      </c>
      <c r="D380" s="180"/>
    </row>
    <row r="381" spans="2:4">
      <c r="B381" s="150" t="s">
        <v>24873</v>
      </c>
      <c r="C381" s="42" t="s">
        <v>24201</v>
      </c>
      <c r="D381" s="182">
        <f>'Row Data'!F540</f>
        <v>5</v>
      </c>
    </row>
    <row r="382" spans="2:4">
      <c r="B382" s="150" t="s">
        <v>24874</v>
      </c>
      <c r="C382" s="42" t="s">
        <v>24200</v>
      </c>
      <c r="D382" s="182">
        <f>'Row Data'!F541</f>
        <v>5</v>
      </c>
    </row>
    <row r="383" spans="2:4">
      <c r="B383" s="150" t="s">
        <v>24875</v>
      </c>
      <c r="C383" s="154" t="s">
        <v>24199</v>
      </c>
      <c r="D383" s="184">
        <f>'Row Data'!F542</f>
        <v>5</v>
      </c>
    </row>
    <row r="384" spans="2:4">
      <c r="B384" s="150" t="s">
        <v>24876</v>
      </c>
      <c r="C384" s="154" t="s">
        <v>24198</v>
      </c>
      <c r="D384" s="184">
        <f>'Row Data'!F543</f>
        <v>5</v>
      </c>
    </row>
    <row r="385" spans="2:4">
      <c r="B385" s="150" t="s">
        <v>24877</v>
      </c>
      <c r="C385" s="42" t="s">
        <v>24197</v>
      </c>
      <c r="D385" s="182">
        <f>'Row Data'!F544</f>
        <v>5</v>
      </c>
    </row>
    <row r="386" spans="2:4" ht="17.25" thickBot="1">
      <c r="B386" s="144">
        <v>11</v>
      </c>
      <c r="C386" s="145" t="s">
        <v>11457</v>
      </c>
      <c r="D386" s="179"/>
    </row>
    <row r="387" spans="2:4" ht="17.25" thickTop="1">
      <c r="B387" s="146" t="s">
        <v>24878</v>
      </c>
      <c r="C387" s="147" t="s">
        <v>24879</v>
      </c>
      <c r="D387" s="180"/>
    </row>
    <row r="388" spans="2:4">
      <c r="B388" s="150" t="s">
        <v>24880</v>
      </c>
      <c r="C388" s="149" t="s">
        <v>24881</v>
      </c>
      <c r="D388" s="181" t="e">
        <f>MAX('Row Data'!E2686,D1244)</f>
        <v>#N/A</v>
      </c>
    </row>
    <row r="389" spans="2:4">
      <c r="B389" s="150" t="s">
        <v>24882</v>
      </c>
      <c r="C389" s="149" t="s">
        <v>24883</v>
      </c>
      <c r="D389" s="181" t="e">
        <f>'Row Data'!F549</f>
        <v>#N/A</v>
      </c>
    </row>
    <row r="390" spans="2:4">
      <c r="B390" s="150" t="s">
        <v>24884</v>
      </c>
      <c r="C390" s="149" t="s">
        <v>24196</v>
      </c>
      <c r="D390" s="181">
        <f>'Row Data'!F553</f>
        <v>5</v>
      </c>
    </row>
    <row r="391" spans="2:4">
      <c r="B391" s="150" t="s">
        <v>24885</v>
      </c>
      <c r="C391" s="42" t="s">
        <v>24195</v>
      </c>
      <c r="D391" s="182" t="e">
        <f>'Row Data'!F555</f>
        <v>#N/A</v>
      </c>
    </row>
    <row r="392" spans="2:4">
      <c r="B392" s="150" t="s">
        <v>24886</v>
      </c>
      <c r="C392" s="42" t="s">
        <v>24194</v>
      </c>
      <c r="D392" s="182" t="e">
        <f>'Row Data'!F557</f>
        <v>#N/A</v>
      </c>
    </row>
    <row r="393" spans="2:4">
      <c r="B393" s="158" t="s">
        <v>24887</v>
      </c>
      <c r="C393" s="147" t="s">
        <v>10659</v>
      </c>
      <c r="D393" s="180"/>
    </row>
    <row r="394" spans="2:4">
      <c r="B394" s="160" t="s">
        <v>24888</v>
      </c>
      <c r="C394" s="149" t="s">
        <v>24193</v>
      </c>
      <c r="D394" s="181">
        <f>'Row Data'!F560</f>
        <v>5</v>
      </c>
    </row>
    <row r="395" spans="2:4">
      <c r="B395" s="160" t="s">
        <v>24889</v>
      </c>
      <c r="C395" s="149" t="s">
        <v>24192</v>
      </c>
      <c r="D395" s="181">
        <f>'Row Data'!F562</f>
        <v>5</v>
      </c>
    </row>
    <row r="396" spans="2:4">
      <c r="B396" s="146" t="s">
        <v>24890</v>
      </c>
      <c r="C396" s="147" t="s">
        <v>10657</v>
      </c>
      <c r="D396" s="180"/>
    </row>
    <row r="397" spans="2:4">
      <c r="B397" s="49" t="s">
        <v>24891</v>
      </c>
      <c r="C397" s="149" t="s">
        <v>24191</v>
      </c>
      <c r="D397" s="181">
        <f>'Row Data'!F564</f>
        <v>5</v>
      </c>
    </row>
    <row r="398" spans="2:4">
      <c r="B398" s="49" t="s">
        <v>24892</v>
      </c>
      <c r="C398" s="45" t="s">
        <v>24190</v>
      </c>
      <c r="D398" s="187" t="e">
        <f>'Row Data'!F565</f>
        <v>#N/A</v>
      </c>
    </row>
    <row r="399" spans="2:4">
      <c r="B399" s="49" t="s">
        <v>24893</v>
      </c>
      <c r="C399" s="149" t="s">
        <v>24189</v>
      </c>
      <c r="D399" s="181">
        <f>'Row Data'!F568</f>
        <v>5</v>
      </c>
    </row>
    <row r="400" spans="2:4">
      <c r="B400" s="49" t="s">
        <v>24894</v>
      </c>
      <c r="C400" s="149" t="s">
        <v>24188</v>
      </c>
      <c r="D400" s="181">
        <f>'Row Data'!F569</f>
        <v>5</v>
      </c>
    </row>
    <row r="401" spans="2:4">
      <c r="B401" s="49" t="s">
        <v>24895</v>
      </c>
      <c r="C401" s="149" t="s">
        <v>24187</v>
      </c>
      <c r="D401" s="181">
        <f>'Row Data'!F570</f>
        <v>5</v>
      </c>
    </row>
    <row r="402" spans="2:4">
      <c r="B402" s="146" t="s">
        <v>24896</v>
      </c>
      <c r="C402" s="147" t="s">
        <v>21931</v>
      </c>
      <c r="D402" s="180"/>
    </row>
    <row r="403" spans="2:4">
      <c r="B403" s="150" t="s">
        <v>24897</v>
      </c>
      <c r="C403" s="154" t="s">
        <v>24186</v>
      </c>
      <c r="D403" s="184">
        <f>'Row Data'!F572</f>
        <v>5</v>
      </c>
    </row>
    <row r="404" spans="2:4">
      <c r="B404" s="146" t="s">
        <v>24898</v>
      </c>
      <c r="C404" s="147" t="s">
        <v>10639</v>
      </c>
      <c r="D404" s="180"/>
    </row>
    <row r="405" spans="2:4">
      <c r="B405" s="49" t="s">
        <v>24899</v>
      </c>
      <c r="C405" s="45" t="s">
        <v>24185</v>
      </c>
      <c r="D405" s="187" t="e">
        <f>'Row Data'!F581</f>
        <v>#N/A</v>
      </c>
    </row>
    <row r="406" spans="2:4">
      <c r="B406" s="49" t="s">
        <v>24900</v>
      </c>
      <c r="C406" s="45" t="s">
        <v>24184</v>
      </c>
      <c r="D406" s="187" t="e">
        <f>'Row Data'!F575</f>
        <v>#N/A</v>
      </c>
    </row>
    <row r="407" spans="2:4">
      <c r="B407" s="49" t="s">
        <v>24901</v>
      </c>
      <c r="C407" s="45" t="s">
        <v>24183</v>
      </c>
      <c r="D407" s="187" t="e">
        <f>'Row Data'!F577</f>
        <v>#N/A</v>
      </c>
    </row>
    <row r="408" spans="2:4">
      <c r="B408" s="49" t="s">
        <v>24902</v>
      </c>
      <c r="C408" s="45" t="s">
        <v>24182</v>
      </c>
      <c r="D408" s="187" t="e">
        <f>'Row Data'!F579</f>
        <v>#N/A</v>
      </c>
    </row>
    <row r="409" spans="2:4">
      <c r="B409" s="161" t="s">
        <v>24903</v>
      </c>
      <c r="C409" s="147" t="s">
        <v>24904</v>
      </c>
      <c r="D409" s="180"/>
    </row>
    <row r="410" spans="2:4">
      <c r="B410" s="49" t="s">
        <v>24905</v>
      </c>
      <c r="C410" s="45" t="s">
        <v>24181</v>
      </c>
      <c r="D410" s="187" t="e">
        <f>'Row Data'!F584</f>
        <v>#N/A</v>
      </c>
    </row>
    <row r="411" spans="2:4">
      <c r="B411" s="49" t="s">
        <v>24906</v>
      </c>
      <c r="C411" s="45" t="s">
        <v>24180</v>
      </c>
      <c r="D411" s="187" t="e">
        <f>'Row Data'!F586</f>
        <v>#N/A</v>
      </c>
    </row>
    <row r="412" spans="2:4">
      <c r="B412" s="49" t="s">
        <v>24907</v>
      </c>
      <c r="C412" s="45" t="s">
        <v>24179</v>
      </c>
      <c r="D412" s="187" t="e">
        <f>'Row Data'!F588</f>
        <v>#N/A</v>
      </c>
    </row>
    <row r="413" spans="2:4">
      <c r="B413" s="49" t="s">
        <v>24908</v>
      </c>
      <c r="C413" s="45" t="s">
        <v>24178</v>
      </c>
      <c r="D413" s="187" t="e">
        <f>'Row Data'!F592</f>
        <v>#N/A</v>
      </c>
    </row>
    <row r="414" spans="2:4">
      <c r="B414" s="49" t="s">
        <v>24909</v>
      </c>
      <c r="C414" s="45" t="s">
        <v>24910</v>
      </c>
      <c r="D414" s="187">
        <f>'Row Data'!F594</f>
        <v>5</v>
      </c>
    </row>
    <row r="415" spans="2:4">
      <c r="B415" s="49" t="s">
        <v>24911</v>
      </c>
      <c r="C415" s="45" t="s">
        <v>24177</v>
      </c>
      <c r="D415" s="187">
        <f>'Row Data'!F596</f>
        <v>5</v>
      </c>
    </row>
    <row r="416" spans="2:4">
      <c r="B416" s="49" t="s">
        <v>24912</v>
      </c>
      <c r="C416" s="45" t="s">
        <v>23798</v>
      </c>
      <c r="D416" s="187">
        <f>'Row Data'!F597</f>
        <v>5</v>
      </c>
    </row>
    <row r="417" spans="2:4">
      <c r="B417" s="146" t="s">
        <v>24913</v>
      </c>
      <c r="C417" s="147" t="s">
        <v>22009</v>
      </c>
      <c r="D417" s="180"/>
    </row>
    <row r="418" spans="2:4">
      <c r="B418" s="49" t="s">
        <v>24914</v>
      </c>
      <c r="C418" s="45" t="s">
        <v>24176</v>
      </c>
      <c r="D418" s="187">
        <f>'Row Data'!F601</f>
        <v>5</v>
      </c>
    </row>
    <row r="419" spans="2:4">
      <c r="B419" s="49" t="s">
        <v>24915</v>
      </c>
      <c r="C419" s="45" t="s">
        <v>24175</v>
      </c>
      <c r="D419" s="187">
        <f>'Row Data'!F602</f>
        <v>5</v>
      </c>
    </row>
    <row r="420" spans="2:4">
      <c r="B420" s="49" t="s">
        <v>24916</v>
      </c>
      <c r="C420" s="45" t="s">
        <v>24174</v>
      </c>
      <c r="D420" s="187">
        <f>'Row Data'!F604</f>
        <v>5</v>
      </c>
    </row>
    <row r="421" spans="2:4" ht="17.25" thickBot="1">
      <c r="B421" s="144">
        <v>12</v>
      </c>
      <c r="C421" s="145" t="s">
        <v>22640</v>
      </c>
      <c r="D421" s="179"/>
    </row>
    <row r="422" spans="2:4" ht="17.25" thickTop="1">
      <c r="B422" s="146" t="s">
        <v>24917</v>
      </c>
      <c r="C422" s="147" t="s">
        <v>21715</v>
      </c>
      <c r="D422" s="180"/>
    </row>
    <row r="423" spans="2:4">
      <c r="B423" s="150" t="s">
        <v>24918</v>
      </c>
      <c r="C423" s="149" t="s">
        <v>24173</v>
      </c>
      <c r="D423" s="181">
        <f>'Row Data'!F607</f>
        <v>5</v>
      </c>
    </row>
    <row r="424" spans="2:4">
      <c r="B424" s="150" t="s">
        <v>24919</v>
      </c>
      <c r="C424" s="45" t="s">
        <v>24172</v>
      </c>
      <c r="D424" s="187">
        <f>'Row Data'!F608</f>
        <v>5</v>
      </c>
    </row>
    <row r="425" spans="2:4">
      <c r="B425" s="150" t="s">
        <v>24920</v>
      </c>
      <c r="C425" s="45" t="s">
        <v>24171</v>
      </c>
      <c r="D425" s="187">
        <f>'Row Data'!F609</f>
        <v>5</v>
      </c>
    </row>
    <row r="426" spans="2:4">
      <c r="B426" s="150" t="s">
        <v>24921</v>
      </c>
      <c r="C426" s="45" t="s">
        <v>24170</v>
      </c>
      <c r="D426" s="187">
        <f>'Row Data'!F610</f>
        <v>5</v>
      </c>
    </row>
    <row r="427" spans="2:4">
      <c r="B427" s="150" t="s">
        <v>24922</v>
      </c>
      <c r="C427" s="45" t="s">
        <v>24169</v>
      </c>
      <c r="D427" s="187">
        <f>'Row Data'!F611</f>
        <v>5</v>
      </c>
    </row>
    <row r="428" spans="2:4">
      <c r="B428" s="159" t="s">
        <v>24923</v>
      </c>
      <c r="C428" s="43" t="s">
        <v>24168</v>
      </c>
      <c r="D428" s="187">
        <f>'Row Data'!F612</f>
        <v>5</v>
      </c>
    </row>
    <row r="429" spans="2:4">
      <c r="B429" s="150" t="s">
        <v>24924</v>
      </c>
      <c r="C429" s="45" t="s">
        <v>24167</v>
      </c>
      <c r="D429" s="187">
        <f>'Row Data'!F613</f>
        <v>5</v>
      </c>
    </row>
    <row r="430" spans="2:4">
      <c r="B430" s="150" t="s">
        <v>24925</v>
      </c>
      <c r="C430" s="45" t="s">
        <v>24166</v>
      </c>
      <c r="D430" s="187">
        <f>'Row Data'!F614</f>
        <v>5</v>
      </c>
    </row>
    <row r="431" spans="2:4">
      <c r="B431" s="146" t="s">
        <v>24926</v>
      </c>
      <c r="C431" s="147" t="s">
        <v>21795</v>
      </c>
      <c r="D431" s="180"/>
    </row>
    <row r="432" spans="2:4">
      <c r="B432" s="148" t="s">
        <v>24927</v>
      </c>
      <c r="C432" s="149" t="s">
        <v>24165</v>
      </c>
      <c r="D432" s="181">
        <f>'Row Data'!F616</f>
        <v>5</v>
      </c>
    </row>
    <row r="433" spans="2:4">
      <c r="B433" s="148" t="s">
        <v>24928</v>
      </c>
      <c r="C433" s="45" t="s">
        <v>24929</v>
      </c>
      <c r="D433" s="187">
        <f>'Row Data'!F617</f>
        <v>5</v>
      </c>
    </row>
    <row r="434" spans="2:4">
      <c r="B434" s="148" t="s">
        <v>24930</v>
      </c>
      <c r="C434" s="45" t="s">
        <v>24931</v>
      </c>
      <c r="D434" s="187">
        <f>'Row Data'!F618</f>
        <v>5</v>
      </c>
    </row>
    <row r="435" spans="2:4">
      <c r="B435" s="148" t="s">
        <v>24932</v>
      </c>
      <c r="C435" s="45" t="s">
        <v>24933</v>
      </c>
      <c r="D435" s="187">
        <f>'Row Data'!F619</f>
        <v>5</v>
      </c>
    </row>
    <row r="436" spans="2:4">
      <c r="B436" s="148" t="s">
        <v>24934</v>
      </c>
      <c r="C436" s="45" t="s">
        <v>24935</v>
      </c>
      <c r="D436" s="187">
        <f>'Row Data'!F620</f>
        <v>5</v>
      </c>
    </row>
    <row r="437" spans="2:4">
      <c r="B437" s="148" t="s">
        <v>24936</v>
      </c>
      <c r="C437" s="45" t="s">
        <v>24937</v>
      </c>
      <c r="D437" s="187">
        <f>'Row Data'!F621</f>
        <v>5</v>
      </c>
    </row>
    <row r="438" spans="2:4">
      <c r="B438" s="148" t="s">
        <v>24938</v>
      </c>
      <c r="C438" s="45" t="s">
        <v>24939</v>
      </c>
      <c r="D438" s="187">
        <f>'Row Data'!F622</f>
        <v>5</v>
      </c>
    </row>
    <row r="439" spans="2:4">
      <c r="B439" s="148" t="s">
        <v>24940</v>
      </c>
      <c r="C439" s="45" t="s">
        <v>24941</v>
      </c>
      <c r="D439" s="187">
        <f>'Row Data'!F623</f>
        <v>5</v>
      </c>
    </row>
    <row r="440" spans="2:4">
      <c r="B440" s="148" t="s">
        <v>24942</v>
      </c>
      <c r="C440" s="45" t="s">
        <v>24943</v>
      </c>
      <c r="D440" s="187">
        <f>'Row Data'!F624</f>
        <v>5</v>
      </c>
    </row>
    <row r="441" spans="2:4">
      <c r="B441" s="148" t="s">
        <v>24944</v>
      </c>
      <c r="C441" s="45" t="s">
        <v>24945</v>
      </c>
      <c r="D441" s="187">
        <f>'Row Data'!F625</f>
        <v>5</v>
      </c>
    </row>
    <row r="442" spans="2:4">
      <c r="B442" s="148" t="s">
        <v>24946</v>
      </c>
      <c r="C442" s="45" t="s">
        <v>24947</v>
      </c>
      <c r="D442" s="187">
        <f>'Row Data'!F626</f>
        <v>5</v>
      </c>
    </row>
    <row r="443" spans="2:4">
      <c r="B443" s="148" t="s">
        <v>24948</v>
      </c>
      <c r="C443" s="45" t="s">
        <v>24949</v>
      </c>
      <c r="D443" s="187">
        <f>'Row Data'!F627</f>
        <v>5</v>
      </c>
    </row>
    <row r="444" spans="2:4">
      <c r="B444" s="148" t="s">
        <v>24950</v>
      </c>
      <c r="C444" s="45" t="s">
        <v>24951</v>
      </c>
      <c r="D444" s="187">
        <f>'Row Data'!F628</f>
        <v>5</v>
      </c>
    </row>
    <row r="445" spans="2:4">
      <c r="B445" s="146" t="s">
        <v>24952</v>
      </c>
      <c r="C445" s="147" t="s">
        <v>21872</v>
      </c>
      <c r="D445" s="180"/>
    </row>
    <row r="446" spans="2:4">
      <c r="B446" s="148" t="s">
        <v>24953</v>
      </c>
      <c r="C446" s="149" t="s">
        <v>24164</v>
      </c>
      <c r="D446" s="181">
        <f>'Row Data'!F630</f>
        <v>5</v>
      </c>
    </row>
    <row r="447" spans="2:4">
      <c r="B447" s="148" t="s">
        <v>24954</v>
      </c>
      <c r="C447" s="45" t="s">
        <v>24955</v>
      </c>
      <c r="D447" s="181">
        <f>'Row Data'!F631</f>
        <v>5</v>
      </c>
    </row>
    <row r="448" spans="2:4">
      <c r="B448" s="148" t="s">
        <v>24956</v>
      </c>
      <c r="C448" s="45" t="s">
        <v>24957</v>
      </c>
      <c r="D448" s="181">
        <f>'Row Data'!F632</f>
        <v>5</v>
      </c>
    </row>
    <row r="449" spans="2:4">
      <c r="B449" s="148" t="s">
        <v>24958</v>
      </c>
      <c r="C449" s="45" t="s">
        <v>24959</v>
      </c>
      <c r="D449" s="181">
        <f>'Row Data'!F633</f>
        <v>5</v>
      </c>
    </row>
    <row r="450" spans="2:4">
      <c r="B450" s="148" t="s">
        <v>24960</v>
      </c>
      <c r="C450" s="45" t="s">
        <v>24961</v>
      </c>
      <c r="D450" s="181">
        <f>'Row Data'!F634</f>
        <v>5</v>
      </c>
    </row>
    <row r="451" spans="2:4">
      <c r="B451" s="148" t="s">
        <v>24962</v>
      </c>
      <c r="C451" s="45" t="s">
        <v>24963</v>
      </c>
      <c r="D451" s="181">
        <f>'Row Data'!F635</f>
        <v>5</v>
      </c>
    </row>
    <row r="452" spans="2:4">
      <c r="B452" s="148" t="s">
        <v>24964</v>
      </c>
      <c r="C452" s="43" t="s">
        <v>24163</v>
      </c>
      <c r="D452" s="181">
        <f>'Row Data'!F636</f>
        <v>5</v>
      </c>
    </row>
    <row r="453" spans="2:4">
      <c r="B453" s="146" t="s">
        <v>24965</v>
      </c>
      <c r="C453" s="147" t="s">
        <v>21947</v>
      </c>
      <c r="D453" s="180"/>
    </row>
    <row r="454" spans="2:4">
      <c r="B454" s="148" t="s">
        <v>24966</v>
      </c>
      <c r="C454" s="45" t="s">
        <v>24162</v>
      </c>
      <c r="D454" s="187">
        <f>'Row Data'!F638</f>
        <v>5</v>
      </c>
    </row>
    <row r="455" spans="2:4">
      <c r="B455" s="148" t="s">
        <v>24967</v>
      </c>
      <c r="C455" s="42" t="s">
        <v>24161</v>
      </c>
      <c r="D455" s="187">
        <f>'Row Data'!F639</f>
        <v>5</v>
      </c>
    </row>
    <row r="456" spans="2:4">
      <c r="B456" s="148" t="s">
        <v>24968</v>
      </c>
      <c r="C456" s="45" t="s">
        <v>24160</v>
      </c>
      <c r="D456" s="187">
        <f>'Row Data'!F640</f>
        <v>5</v>
      </c>
    </row>
    <row r="457" spans="2:4">
      <c r="B457" s="146" t="s">
        <v>24969</v>
      </c>
      <c r="C457" s="147" t="s">
        <v>22003</v>
      </c>
      <c r="D457" s="180"/>
    </row>
    <row r="458" spans="2:4">
      <c r="B458" s="148" t="s">
        <v>24970</v>
      </c>
      <c r="C458" s="149" t="s">
        <v>24159</v>
      </c>
      <c r="D458" s="181">
        <f>'Row Data'!F643</f>
        <v>5</v>
      </c>
    </row>
    <row r="459" spans="2:4">
      <c r="B459" s="148" t="s">
        <v>24971</v>
      </c>
      <c r="C459" s="149" t="s">
        <v>24158</v>
      </c>
      <c r="D459" s="181">
        <f>'Row Data'!F644</f>
        <v>5</v>
      </c>
    </row>
    <row r="460" spans="2:4">
      <c r="B460" s="148" t="s">
        <v>24972</v>
      </c>
      <c r="C460" s="149" t="s">
        <v>24157</v>
      </c>
      <c r="D460" s="181">
        <f>'Row Data'!F645</f>
        <v>5</v>
      </c>
    </row>
    <row r="461" spans="2:4">
      <c r="B461" s="148" t="s">
        <v>24973</v>
      </c>
      <c r="C461" s="149" t="s">
        <v>24156</v>
      </c>
      <c r="D461" s="181">
        <f>'Row Data'!F646</f>
        <v>5</v>
      </c>
    </row>
    <row r="462" spans="2:4">
      <c r="B462" s="148" t="s">
        <v>24974</v>
      </c>
      <c r="C462" s="149" t="s">
        <v>24155</v>
      </c>
      <c r="D462" s="181">
        <f>'Row Data'!F647</f>
        <v>5</v>
      </c>
    </row>
    <row r="463" spans="2:4">
      <c r="B463" s="148" t="s">
        <v>24975</v>
      </c>
      <c r="C463" s="149" t="s">
        <v>24154</v>
      </c>
      <c r="D463" s="181">
        <f>'Row Data'!F648</f>
        <v>5</v>
      </c>
    </row>
    <row r="464" spans="2:4">
      <c r="B464" s="148" t="s">
        <v>24976</v>
      </c>
      <c r="C464" s="149" t="s">
        <v>24153</v>
      </c>
      <c r="D464" s="181">
        <f>'Row Data'!F649</f>
        <v>5</v>
      </c>
    </row>
    <row r="465" spans="2:4">
      <c r="B465" s="146" t="s">
        <v>24977</v>
      </c>
      <c r="C465" s="147" t="s">
        <v>22065</v>
      </c>
      <c r="D465" s="180"/>
    </row>
    <row r="466" spans="2:4">
      <c r="B466" s="49" t="s">
        <v>24978</v>
      </c>
      <c r="C466" s="149" t="s">
        <v>24152</v>
      </c>
      <c r="D466" s="181">
        <f>'Row Data'!F651</f>
        <v>5</v>
      </c>
    </row>
    <row r="467" spans="2:4">
      <c r="B467" s="49" t="s">
        <v>24979</v>
      </c>
      <c r="C467" s="149" t="s">
        <v>24151</v>
      </c>
      <c r="D467" s="181">
        <f>'Row Data'!F652</f>
        <v>5</v>
      </c>
    </row>
    <row r="468" spans="2:4">
      <c r="B468" s="49" t="s">
        <v>24980</v>
      </c>
      <c r="C468" s="149" t="s">
        <v>24150</v>
      </c>
      <c r="D468" s="181">
        <f>'Row Data'!F653</f>
        <v>5</v>
      </c>
    </row>
    <row r="469" spans="2:4">
      <c r="B469" s="162" t="s">
        <v>24981</v>
      </c>
      <c r="C469" s="149" t="s">
        <v>24149</v>
      </c>
      <c r="D469" s="181">
        <f>'Row Data'!F655</f>
        <v>5</v>
      </c>
    </row>
    <row r="470" spans="2:4">
      <c r="B470" s="49" t="s">
        <v>24982</v>
      </c>
      <c r="C470" s="149" t="s">
        <v>24148</v>
      </c>
      <c r="D470" s="181">
        <f>'Row Data'!F656</f>
        <v>5</v>
      </c>
    </row>
    <row r="471" spans="2:4">
      <c r="B471" s="49" t="s">
        <v>24983</v>
      </c>
      <c r="C471" s="149" t="s">
        <v>24147</v>
      </c>
      <c r="D471" s="181">
        <f>'Row Data'!F657</f>
        <v>5</v>
      </c>
    </row>
    <row r="472" spans="2:4">
      <c r="B472" s="49" t="s">
        <v>24984</v>
      </c>
      <c r="C472" s="149" t="s">
        <v>24146</v>
      </c>
      <c r="D472" s="181">
        <f>'Row Data'!F658</f>
        <v>5</v>
      </c>
    </row>
    <row r="473" spans="2:4">
      <c r="B473" s="49" t="s">
        <v>24985</v>
      </c>
      <c r="C473" s="149" t="s">
        <v>24145</v>
      </c>
      <c r="D473" s="181">
        <f>'Row Data'!F659</f>
        <v>5</v>
      </c>
    </row>
    <row r="474" spans="2:4">
      <c r="B474" s="49" t="s">
        <v>24986</v>
      </c>
      <c r="C474" s="149" t="s">
        <v>24144</v>
      </c>
      <c r="D474" s="181">
        <f>'Row Data'!F660</f>
        <v>5</v>
      </c>
    </row>
    <row r="475" spans="2:4">
      <c r="B475" s="49" t="s">
        <v>24987</v>
      </c>
      <c r="C475" s="149" t="s">
        <v>24143</v>
      </c>
      <c r="D475" s="181">
        <f>'Row Data'!F661</f>
        <v>5</v>
      </c>
    </row>
    <row r="476" spans="2:4">
      <c r="B476" s="49" t="s">
        <v>24988</v>
      </c>
      <c r="C476" s="149" t="s">
        <v>24142</v>
      </c>
      <c r="D476" s="181">
        <f>'Row Data'!F662</f>
        <v>5</v>
      </c>
    </row>
    <row r="477" spans="2:4">
      <c r="B477" s="49" t="s">
        <v>24989</v>
      </c>
      <c r="C477" s="149" t="s">
        <v>24141</v>
      </c>
      <c r="D477" s="181">
        <f>'Row Data'!F663</f>
        <v>5</v>
      </c>
    </row>
    <row r="478" spans="2:4">
      <c r="B478" s="49" t="s">
        <v>24990</v>
      </c>
      <c r="C478" s="149" t="s">
        <v>24140</v>
      </c>
      <c r="D478" s="181">
        <f>'Row Data'!F664</f>
        <v>5</v>
      </c>
    </row>
    <row r="479" spans="2:4">
      <c r="B479" s="146" t="s">
        <v>24991</v>
      </c>
      <c r="C479" s="147" t="s">
        <v>10662</v>
      </c>
      <c r="D479" s="180"/>
    </row>
    <row r="480" spans="2:4">
      <c r="B480" s="148" t="s">
        <v>24992</v>
      </c>
      <c r="C480" s="149" t="s">
        <v>24139</v>
      </c>
      <c r="D480" s="181">
        <f>'Row Data'!F666</f>
        <v>5</v>
      </c>
    </row>
    <row r="481" spans="2:4">
      <c r="B481" s="148" t="s">
        <v>24993</v>
      </c>
      <c r="C481" s="45" t="s">
        <v>24138</v>
      </c>
      <c r="D481" s="181">
        <f>'Row Data'!F667</f>
        <v>5</v>
      </c>
    </row>
    <row r="482" spans="2:4">
      <c r="B482" s="148" t="s">
        <v>24994</v>
      </c>
      <c r="C482" s="149" t="s">
        <v>24137</v>
      </c>
      <c r="D482" s="181">
        <f>'Row Data'!F668</f>
        <v>5</v>
      </c>
    </row>
    <row r="483" spans="2:4">
      <c r="B483" s="148" t="s">
        <v>24995</v>
      </c>
      <c r="C483" s="149" t="s">
        <v>24136</v>
      </c>
      <c r="D483" s="181">
        <f>'Row Data'!F669</f>
        <v>5</v>
      </c>
    </row>
    <row r="484" spans="2:4">
      <c r="B484" s="148" t="s">
        <v>24996</v>
      </c>
      <c r="C484" s="149" t="s">
        <v>24135</v>
      </c>
      <c r="D484" s="181">
        <f>'Row Data'!F670</f>
        <v>5</v>
      </c>
    </row>
    <row r="485" spans="2:4">
      <c r="B485" s="148" t="s">
        <v>24997</v>
      </c>
      <c r="C485" s="149" t="s">
        <v>24134</v>
      </c>
      <c r="D485" s="181">
        <f>'Row Data'!F671</f>
        <v>5</v>
      </c>
    </row>
    <row r="486" spans="2:4">
      <c r="B486" s="148" t="s">
        <v>24998</v>
      </c>
      <c r="C486" s="149" t="s">
        <v>24133</v>
      </c>
      <c r="D486" s="181">
        <f>'Row Data'!F672</f>
        <v>5</v>
      </c>
    </row>
    <row r="487" spans="2:4">
      <c r="B487" s="148" t="s">
        <v>24999</v>
      </c>
      <c r="C487" s="149" t="s">
        <v>24132</v>
      </c>
      <c r="D487" s="181">
        <f>'Row Data'!F673</f>
        <v>5</v>
      </c>
    </row>
    <row r="488" spans="2:4">
      <c r="B488" s="148" t="s">
        <v>25000</v>
      </c>
      <c r="C488" s="149" t="s">
        <v>24131</v>
      </c>
      <c r="D488" s="181">
        <f>'Row Data'!F674</f>
        <v>0</v>
      </c>
    </row>
    <row r="489" spans="2:4">
      <c r="B489" s="148" t="s">
        <v>25001</v>
      </c>
      <c r="C489" s="149" t="s">
        <v>24130</v>
      </c>
      <c r="D489" s="181">
        <f>'Row Data'!F676</f>
        <v>5</v>
      </c>
    </row>
    <row r="490" spans="2:4">
      <c r="B490" s="148" t="s">
        <v>25002</v>
      </c>
      <c r="C490" s="149" t="s">
        <v>24129</v>
      </c>
      <c r="D490" s="181">
        <f>'Row Data'!F677</f>
        <v>5</v>
      </c>
    </row>
    <row r="491" spans="2:4">
      <c r="B491" s="148" t="s">
        <v>25003</v>
      </c>
      <c r="C491" s="149" t="s">
        <v>24128</v>
      </c>
      <c r="D491" s="181">
        <f>'Row Data'!F678</f>
        <v>5</v>
      </c>
    </row>
    <row r="492" spans="2:4">
      <c r="B492" s="148" t="s">
        <v>25004</v>
      </c>
      <c r="C492" s="149" t="s">
        <v>24127</v>
      </c>
      <c r="D492" s="181">
        <f>'Row Data'!F679</f>
        <v>0</v>
      </c>
    </row>
    <row r="493" spans="2:4">
      <c r="B493" s="148" t="s">
        <v>25005</v>
      </c>
      <c r="C493" s="149" t="s">
        <v>24126</v>
      </c>
      <c r="D493" s="181">
        <f>'Row Data'!F680</f>
        <v>0</v>
      </c>
    </row>
    <row r="494" spans="2:4">
      <c r="B494" s="148" t="s">
        <v>25006</v>
      </c>
      <c r="C494" s="149" t="s">
        <v>24125</v>
      </c>
      <c r="D494" s="181">
        <f>'Row Data'!F682</f>
        <v>5</v>
      </c>
    </row>
    <row r="495" spans="2:4">
      <c r="B495" s="146" t="s">
        <v>25007</v>
      </c>
      <c r="C495" s="147" t="s">
        <v>10661</v>
      </c>
      <c r="D495" s="180"/>
    </row>
    <row r="496" spans="2:4">
      <c r="B496" s="148" t="s">
        <v>25008</v>
      </c>
      <c r="C496" s="42" t="s">
        <v>24124</v>
      </c>
      <c r="D496" s="182">
        <f>'Row Data'!F685</f>
        <v>5</v>
      </c>
    </row>
    <row r="497" spans="2:8">
      <c r="B497" s="148" t="s">
        <v>25009</v>
      </c>
      <c r="C497" s="149" t="s">
        <v>24123</v>
      </c>
      <c r="D497" s="182">
        <f>'Row Data'!F687</f>
        <v>5</v>
      </c>
    </row>
    <row r="498" spans="2:8">
      <c r="B498" s="148" t="s">
        <v>25010</v>
      </c>
      <c r="C498" s="149" t="s">
        <v>24122</v>
      </c>
      <c r="D498" s="182">
        <f>'Row Data'!F688</f>
        <v>5</v>
      </c>
    </row>
    <row r="499" spans="2:8">
      <c r="B499" s="148" t="s">
        <v>25011</v>
      </c>
      <c r="C499" s="149" t="s">
        <v>24121</v>
      </c>
      <c r="D499" s="182">
        <f>'Row Data'!F689</f>
        <v>5</v>
      </c>
    </row>
    <row r="500" spans="2:8">
      <c r="B500" s="156" t="s">
        <v>25012</v>
      </c>
      <c r="C500" s="151" t="s">
        <v>24120</v>
      </c>
      <c r="D500" s="182">
        <f>'Row Data'!F690</f>
        <v>5</v>
      </c>
    </row>
    <row r="501" spans="2:8">
      <c r="B501" s="146" t="s">
        <v>25013</v>
      </c>
      <c r="C501" s="147" t="s">
        <v>26349</v>
      </c>
      <c r="D501" s="180"/>
    </row>
    <row r="502" spans="2:8">
      <c r="B502" s="148" t="s">
        <v>25014</v>
      </c>
      <c r="C502" s="154" t="s">
        <v>24119</v>
      </c>
      <c r="D502" s="184">
        <f>'Row Data'!F692</f>
        <v>5</v>
      </c>
    </row>
    <row r="503" spans="2:8" s="38" customFormat="1">
      <c r="B503" s="148" t="s">
        <v>25015</v>
      </c>
      <c r="C503" s="45" t="s">
        <v>24118</v>
      </c>
      <c r="D503" s="187" t="e">
        <f>'Row Data'!F693</f>
        <v>#N/A</v>
      </c>
      <c r="E503" s="195"/>
      <c r="H503" s="122"/>
    </row>
    <row r="504" spans="2:8">
      <c r="B504" s="146" t="s">
        <v>25016</v>
      </c>
      <c r="C504" s="147" t="s">
        <v>10664</v>
      </c>
      <c r="D504" s="180"/>
    </row>
    <row r="505" spans="2:8">
      <c r="B505" s="148" t="s">
        <v>25017</v>
      </c>
      <c r="C505" s="149" t="s">
        <v>24117</v>
      </c>
      <c r="D505" s="181">
        <f>'Row Data'!F695</f>
        <v>5</v>
      </c>
    </row>
    <row r="506" spans="2:8">
      <c r="B506" s="148" t="s">
        <v>25018</v>
      </c>
      <c r="C506" s="149" t="s">
        <v>24116</v>
      </c>
      <c r="D506" s="181">
        <f>'Row Data'!F697</f>
        <v>5</v>
      </c>
    </row>
    <row r="507" spans="2:8">
      <c r="B507" s="148" t="s">
        <v>25019</v>
      </c>
      <c r="C507" s="149" t="s">
        <v>24115</v>
      </c>
      <c r="D507" s="181">
        <f>'Row Data'!F698</f>
        <v>5</v>
      </c>
    </row>
    <row r="508" spans="2:8">
      <c r="B508" s="148" t="s">
        <v>25020</v>
      </c>
      <c r="C508" s="149" t="s">
        <v>24114</v>
      </c>
      <c r="D508" s="181">
        <f>'Row Data'!F700</f>
        <v>5</v>
      </c>
    </row>
    <row r="509" spans="2:8">
      <c r="B509" s="146" t="s">
        <v>25021</v>
      </c>
      <c r="C509" s="147" t="s">
        <v>21714</v>
      </c>
      <c r="D509" s="180"/>
    </row>
    <row r="510" spans="2:8">
      <c r="B510" s="148" t="s">
        <v>25022</v>
      </c>
      <c r="C510" s="154" t="s">
        <v>24113</v>
      </c>
      <c r="D510" s="184">
        <f>'Row Data'!F702</f>
        <v>5</v>
      </c>
    </row>
    <row r="511" spans="2:8">
      <c r="B511" s="148" t="s">
        <v>25023</v>
      </c>
      <c r="C511" s="45" t="s">
        <v>24112</v>
      </c>
      <c r="D511" s="184">
        <f>'Row Data'!F703</f>
        <v>5</v>
      </c>
    </row>
    <row r="512" spans="2:8">
      <c r="B512" s="148" t="s">
        <v>25024</v>
      </c>
      <c r="C512" s="149" t="s">
        <v>24111</v>
      </c>
      <c r="D512" s="184">
        <f>'Row Data'!F704</f>
        <v>5</v>
      </c>
    </row>
    <row r="513" spans="2:4">
      <c r="B513" s="148" t="s">
        <v>25025</v>
      </c>
      <c r="C513" s="43" t="s">
        <v>24110</v>
      </c>
      <c r="D513" s="184">
        <f>'Row Data'!F705</f>
        <v>5</v>
      </c>
    </row>
    <row r="514" spans="2:4">
      <c r="B514" s="148" t="s">
        <v>25026</v>
      </c>
      <c r="C514" s="45" t="s">
        <v>24109</v>
      </c>
      <c r="D514" s="184">
        <f>'Row Data'!F706</f>
        <v>5</v>
      </c>
    </row>
    <row r="515" spans="2:4">
      <c r="B515" s="148" t="s">
        <v>25027</v>
      </c>
      <c r="C515" s="149" t="s">
        <v>24108</v>
      </c>
      <c r="D515" s="184">
        <f>'Row Data'!F707</f>
        <v>5</v>
      </c>
    </row>
    <row r="516" spans="2:4">
      <c r="B516" s="148" t="s">
        <v>25028</v>
      </c>
      <c r="C516" s="149" t="s">
        <v>24107</v>
      </c>
      <c r="D516" s="184">
        <f>'Row Data'!F708</f>
        <v>5</v>
      </c>
    </row>
    <row r="517" spans="2:4">
      <c r="B517" s="148" t="s">
        <v>25029</v>
      </c>
      <c r="C517" s="149" t="s">
        <v>24106</v>
      </c>
      <c r="D517" s="184">
        <f>'Row Data'!F709</f>
        <v>5</v>
      </c>
    </row>
    <row r="518" spans="2:4">
      <c r="B518" s="148" t="s">
        <v>25030</v>
      </c>
      <c r="C518" s="149" t="s">
        <v>24105</v>
      </c>
      <c r="D518" s="184">
        <f>'Row Data'!F710</f>
        <v>5</v>
      </c>
    </row>
    <row r="519" spans="2:4">
      <c r="B519" s="148" t="s">
        <v>25031</v>
      </c>
      <c r="C519" s="149" t="s">
        <v>24104</v>
      </c>
      <c r="D519" s="184">
        <f>'Row Data'!F711</f>
        <v>5</v>
      </c>
    </row>
    <row r="520" spans="2:4">
      <c r="B520" s="148" t="s">
        <v>25032</v>
      </c>
      <c r="C520" s="149" t="s">
        <v>24103</v>
      </c>
      <c r="D520" s="184">
        <f>'Row Data'!F712</f>
        <v>5</v>
      </c>
    </row>
    <row r="521" spans="2:4">
      <c r="B521" s="148" t="s">
        <v>25033</v>
      </c>
      <c r="C521" s="149" t="s">
        <v>24102</v>
      </c>
      <c r="D521" s="184">
        <f>'Row Data'!F713</f>
        <v>5</v>
      </c>
    </row>
    <row r="522" spans="2:4">
      <c r="B522" s="148" t="s">
        <v>25034</v>
      </c>
      <c r="C522" s="42" t="s">
        <v>24101</v>
      </c>
      <c r="D522" s="184">
        <f>'Row Data'!F714</f>
        <v>5</v>
      </c>
    </row>
    <row r="523" spans="2:4" ht="17.25" thickBot="1">
      <c r="B523" s="144">
        <v>13</v>
      </c>
      <c r="C523" s="145" t="s">
        <v>22766</v>
      </c>
      <c r="D523" s="179"/>
    </row>
    <row r="524" spans="2:4" ht="17.25" thickTop="1">
      <c r="B524" s="161" t="s">
        <v>25035</v>
      </c>
      <c r="C524" s="163" t="s">
        <v>10654</v>
      </c>
      <c r="D524" s="189"/>
    </row>
    <row r="525" spans="2:4">
      <c r="B525" s="148" t="s">
        <v>25036</v>
      </c>
      <c r="C525" s="154" t="s">
        <v>24100</v>
      </c>
      <c r="D525" s="184">
        <f>'Row Data'!F717</f>
        <v>5</v>
      </c>
    </row>
    <row r="526" spans="2:4">
      <c r="B526" s="148" t="s">
        <v>25037</v>
      </c>
      <c r="C526" s="154" t="s">
        <v>24099</v>
      </c>
      <c r="D526" s="184">
        <f>'Row Data'!F718</f>
        <v>5</v>
      </c>
    </row>
    <row r="527" spans="2:4">
      <c r="B527" s="148" t="s">
        <v>25038</v>
      </c>
      <c r="C527" s="45" t="s">
        <v>24098</v>
      </c>
      <c r="D527" s="184">
        <f>'Row Data'!F719</f>
        <v>5</v>
      </c>
    </row>
    <row r="528" spans="2:4">
      <c r="B528" s="148" t="s">
        <v>25039</v>
      </c>
      <c r="C528" s="154" t="s">
        <v>24097</v>
      </c>
      <c r="D528" s="184">
        <f>'Row Data'!F720</f>
        <v>5</v>
      </c>
    </row>
    <row r="529" spans="2:4">
      <c r="B529" s="148" t="s">
        <v>25040</v>
      </c>
      <c r="C529" s="154" t="s">
        <v>24096</v>
      </c>
      <c r="D529" s="184">
        <f>'Row Data'!F721</f>
        <v>5</v>
      </c>
    </row>
    <row r="530" spans="2:4">
      <c r="B530" s="148" t="s">
        <v>25041</v>
      </c>
      <c r="C530" s="154" t="s">
        <v>24095</v>
      </c>
      <c r="D530" s="184">
        <f>'Row Data'!F722</f>
        <v>5</v>
      </c>
    </row>
    <row r="531" spans="2:4">
      <c r="B531" s="148" t="s">
        <v>25042</v>
      </c>
      <c r="C531" s="45" t="s">
        <v>24094</v>
      </c>
      <c r="D531" s="184">
        <f>'Row Data'!F723</f>
        <v>5</v>
      </c>
    </row>
    <row r="532" spans="2:4">
      <c r="B532" s="148" t="s">
        <v>25043</v>
      </c>
      <c r="C532" s="45" t="s">
        <v>24093</v>
      </c>
      <c r="D532" s="184">
        <f>'Row Data'!F724</f>
        <v>5</v>
      </c>
    </row>
    <row r="533" spans="2:4">
      <c r="B533" s="148" t="s">
        <v>25044</v>
      </c>
      <c r="C533" s="154" t="s">
        <v>24092</v>
      </c>
      <c r="D533" s="184">
        <f>'Row Data'!F725</f>
        <v>5</v>
      </c>
    </row>
    <row r="534" spans="2:4">
      <c r="B534" s="148" t="s">
        <v>25045</v>
      </c>
      <c r="C534" s="154" t="s">
        <v>24091</v>
      </c>
      <c r="D534" s="184">
        <f>'Row Data'!F726</f>
        <v>5</v>
      </c>
    </row>
    <row r="535" spans="2:4">
      <c r="B535" s="148" t="s">
        <v>25046</v>
      </c>
      <c r="C535" s="154" t="s">
        <v>24090</v>
      </c>
      <c r="D535" s="184">
        <f>'Row Data'!F727</f>
        <v>5</v>
      </c>
    </row>
    <row r="536" spans="2:4">
      <c r="B536" s="156" t="s">
        <v>25047</v>
      </c>
      <c r="C536" s="154" t="s">
        <v>24089</v>
      </c>
      <c r="D536" s="184">
        <f>'Row Data'!F728</f>
        <v>5</v>
      </c>
    </row>
    <row r="537" spans="2:4">
      <c r="B537" s="148" t="s">
        <v>25048</v>
      </c>
      <c r="C537" s="154" t="s">
        <v>24088</v>
      </c>
      <c r="D537" s="184">
        <f>'Row Data'!F729</f>
        <v>5</v>
      </c>
    </row>
    <row r="538" spans="2:4">
      <c r="B538" s="148" t="s">
        <v>25049</v>
      </c>
      <c r="C538" s="154" t="s">
        <v>24087</v>
      </c>
      <c r="D538" s="184">
        <f>'Row Data'!F730</f>
        <v>5</v>
      </c>
    </row>
    <row r="539" spans="2:4">
      <c r="B539" s="148" t="s">
        <v>25050</v>
      </c>
      <c r="C539" s="154" t="s">
        <v>24086</v>
      </c>
      <c r="D539" s="184">
        <f>'Row Data'!F732</f>
        <v>5</v>
      </c>
    </row>
    <row r="540" spans="2:4">
      <c r="B540" s="148" t="s">
        <v>25051</v>
      </c>
      <c r="C540" s="154" t="s">
        <v>24085</v>
      </c>
      <c r="D540" s="184">
        <f>'Row Data'!F733</f>
        <v>5</v>
      </c>
    </row>
    <row r="541" spans="2:4">
      <c r="B541" s="148" t="s">
        <v>25052</v>
      </c>
      <c r="C541" s="154" t="s">
        <v>24084</v>
      </c>
      <c r="D541" s="184">
        <f>'Row Data'!F734</f>
        <v>5</v>
      </c>
    </row>
    <row r="542" spans="2:4">
      <c r="B542" s="148" t="s">
        <v>25053</v>
      </c>
      <c r="C542" s="154" t="s">
        <v>24083</v>
      </c>
      <c r="D542" s="184">
        <f>'Row Data'!F735</f>
        <v>5</v>
      </c>
    </row>
    <row r="543" spans="2:4">
      <c r="B543" s="148" t="s">
        <v>25054</v>
      </c>
      <c r="C543" s="154" t="s">
        <v>24082</v>
      </c>
      <c r="D543" s="184">
        <f>'Row Data'!F736</f>
        <v>5</v>
      </c>
    </row>
    <row r="544" spans="2:4">
      <c r="B544" s="148" t="s">
        <v>25055</v>
      </c>
      <c r="C544" s="154" t="s">
        <v>24081</v>
      </c>
      <c r="D544" s="184">
        <f>'Row Data'!F737</f>
        <v>5</v>
      </c>
    </row>
    <row r="545" spans="2:4">
      <c r="B545" s="148" t="s">
        <v>25056</v>
      </c>
      <c r="C545" s="154" t="s">
        <v>24080</v>
      </c>
      <c r="D545" s="184">
        <f>'Row Data'!F739</f>
        <v>5</v>
      </c>
    </row>
    <row r="546" spans="2:4">
      <c r="B546" s="146" t="s">
        <v>25057</v>
      </c>
      <c r="C546" s="147" t="s">
        <v>11524</v>
      </c>
      <c r="D546" s="180"/>
    </row>
    <row r="547" spans="2:4">
      <c r="B547" s="148" t="s">
        <v>25058</v>
      </c>
      <c r="C547" s="149" t="s">
        <v>24079</v>
      </c>
      <c r="D547" s="181">
        <f>'Row Data'!F742</f>
        <v>5</v>
      </c>
    </row>
    <row r="548" spans="2:4">
      <c r="B548" s="148" t="s">
        <v>25059</v>
      </c>
      <c r="C548" s="149" t="s">
        <v>24078</v>
      </c>
      <c r="D548" s="181">
        <f>'Row Data'!F743</f>
        <v>5</v>
      </c>
    </row>
    <row r="549" spans="2:4">
      <c r="B549" s="148" t="s">
        <v>25060</v>
      </c>
      <c r="C549" s="149" t="s">
        <v>24077</v>
      </c>
      <c r="D549" s="181">
        <f>'Row Data'!F744</f>
        <v>5</v>
      </c>
    </row>
    <row r="550" spans="2:4">
      <c r="B550" s="148" t="s">
        <v>25061</v>
      </c>
      <c r="C550" s="149" t="s">
        <v>24076</v>
      </c>
      <c r="D550" s="181">
        <f>'Row Data'!F745</f>
        <v>5</v>
      </c>
    </row>
    <row r="551" spans="2:4">
      <c r="B551" s="148" t="s">
        <v>25062</v>
      </c>
      <c r="C551" s="149" t="s">
        <v>24075</v>
      </c>
      <c r="D551" s="181">
        <f>'Row Data'!F746</f>
        <v>5</v>
      </c>
    </row>
    <row r="552" spans="2:4">
      <c r="B552" s="148" t="s">
        <v>25063</v>
      </c>
      <c r="C552" s="149" t="s">
        <v>24074</v>
      </c>
      <c r="D552" s="181">
        <f>'Row Data'!F747</f>
        <v>5</v>
      </c>
    </row>
    <row r="553" spans="2:4">
      <c r="B553" s="148" t="s">
        <v>25064</v>
      </c>
      <c r="C553" s="149" t="s">
        <v>24073</v>
      </c>
      <c r="D553" s="181">
        <f>'Row Data'!F748</f>
        <v>5</v>
      </c>
    </row>
    <row r="554" spans="2:4">
      <c r="B554" s="148" t="s">
        <v>25065</v>
      </c>
      <c r="C554" s="149" t="s">
        <v>24072</v>
      </c>
      <c r="D554" s="181">
        <f>'Row Data'!F749</f>
        <v>5</v>
      </c>
    </row>
    <row r="555" spans="2:4">
      <c r="B555" s="148" t="s">
        <v>25066</v>
      </c>
      <c r="C555" s="149" t="s">
        <v>24071</v>
      </c>
      <c r="D555" s="181">
        <f>'Row Data'!F750</f>
        <v>5</v>
      </c>
    </row>
    <row r="556" spans="2:4">
      <c r="B556" s="148" t="s">
        <v>25067</v>
      </c>
      <c r="C556" s="149" t="s">
        <v>24070</v>
      </c>
      <c r="D556" s="181">
        <f>'Row Data'!F751</f>
        <v>5</v>
      </c>
    </row>
    <row r="557" spans="2:4">
      <c r="B557" s="148" t="s">
        <v>25068</v>
      </c>
      <c r="C557" s="149" t="s">
        <v>24069</v>
      </c>
      <c r="D557" s="181">
        <f>'Row Data'!F753</f>
        <v>5</v>
      </c>
    </row>
    <row r="558" spans="2:4">
      <c r="B558" s="148" t="s">
        <v>25069</v>
      </c>
      <c r="C558" s="149" t="s">
        <v>24068</v>
      </c>
      <c r="D558" s="181">
        <f>'Row Data'!F754</f>
        <v>5</v>
      </c>
    </row>
    <row r="559" spans="2:4">
      <c r="B559" s="146" t="s">
        <v>25070</v>
      </c>
      <c r="C559" s="147" t="s">
        <v>21716</v>
      </c>
      <c r="D559" s="180"/>
    </row>
    <row r="560" spans="2:4">
      <c r="B560" s="148" t="s">
        <v>25071</v>
      </c>
      <c r="C560" s="154" t="s">
        <v>24067</v>
      </c>
      <c r="D560" s="184">
        <f>'Row Data'!F756</f>
        <v>5</v>
      </c>
    </row>
    <row r="561" spans="2:4">
      <c r="B561" s="148" t="s">
        <v>25072</v>
      </c>
      <c r="C561" s="149" t="s">
        <v>24066</v>
      </c>
      <c r="D561" s="184">
        <f>'Row Data'!F757</f>
        <v>5</v>
      </c>
    </row>
    <row r="562" spans="2:4">
      <c r="B562" s="148" t="s">
        <v>25073</v>
      </c>
      <c r="C562" s="149" t="s">
        <v>24065</v>
      </c>
      <c r="D562" s="184">
        <f>'Row Data'!F758</f>
        <v>5</v>
      </c>
    </row>
    <row r="563" spans="2:4">
      <c r="B563" s="148" t="s">
        <v>25074</v>
      </c>
      <c r="C563" s="149" t="s">
        <v>24064</v>
      </c>
      <c r="D563" s="184">
        <f>'Row Data'!F759</f>
        <v>5</v>
      </c>
    </row>
    <row r="564" spans="2:4">
      <c r="B564" s="148" t="s">
        <v>25075</v>
      </c>
      <c r="C564" s="149" t="s">
        <v>24063</v>
      </c>
      <c r="D564" s="184">
        <f>'Row Data'!F760</f>
        <v>5</v>
      </c>
    </row>
    <row r="565" spans="2:4">
      <c r="B565" s="148" t="s">
        <v>25076</v>
      </c>
      <c r="C565" s="149" t="s">
        <v>24062</v>
      </c>
      <c r="D565" s="184">
        <f>'Row Data'!F761</f>
        <v>5</v>
      </c>
    </row>
    <row r="566" spans="2:4">
      <c r="B566" s="148" t="s">
        <v>25077</v>
      </c>
      <c r="C566" s="149" t="s">
        <v>24061</v>
      </c>
      <c r="D566" s="184">
        <f>'Row Data'!F762</f>
        <v>5</v>
      </c>
    </row>
    <row r="567" spans="2:4">
      <c r="B567" s="148" t="s">
        <v>25078</v>
      </c>
      <c r="C567" s="149" t="s">
        <v>24060</v>
      </c>
      <c r="D567" s="184">
        <f>'Row Data'!F764</f>
        <v>5</v>
      </c>
    </row>
    <row r="568" spans="2:4">
      <c r="B568" s="148" t="s">
        <v>25079</v>
      </c>
      <c r="C568" s="149" t="s">
        <v>24059</v>
      </c>
      <c r="D568" s="184">
        <f>'Row Data'!F765</f>
        <v>5</v>
      </c>
    </row>
    <row r="569" spans="2:4">
      <c r="B569" s="148" t="s">
        <v>25080</v>
      </c>
      <c r="C569" s="149" t="s">
        <v>24058</v>
      </c>
      <c r="D569" s="184">
        <f>'Row Data'!F766</f>
        <v>5</v>
      </c>
    </row>
    <row r="570" spans="2:4">
      <c r="B570" s="148" t="s">
        <v>25081</v>
      </c>
      <c r="C570" s="149" t="s">
        <v>24057</v>
      </c>
      <c r="D570" s="184">
        <f>'Row Data'!F767</f>
        <v>5</v>
      </c>
    </row>
    <row r="571" spans="2:4">
      <c r="B571" s="148" t="s">
        <v>25082</v>
      </c>
      <c r="C571" s="149" t="s">
        <v>24056</v>
      </c>
      <c r="D571" s="184">
        <f>'Row Data'!F768</f>
        <v>5</v>
      </c>
    </row>
    <row r="572" spans="2:4">
      <c r="B572" s="148" t="s">
        <v>25083</v>
      </c>
      <c r="C572" s="149" t="s">
        <v>24055</v>
      </c>
      <c r="D572" s="184">
        <f>'Row Data'!F769</f>
        <v>5</v>
      </c>
    </row>
    <row r="573" spans="2:4">
      <c r="B573" s="148" t="s">
        <v>25084</v>
      </c>
      <c r="C573" s="149" t="s">
        <v>24054</v>
      </c>
      <c r="D573" s="184">
        <f>'Row Data'!F770</f>
        <v>5</v>
      </c>
    </row>
    <row r="574" spans="2:4">
      <c r="B574" s="148" t="s">
        <v>25085</v>
      </c>
      <c r="C574" s="149" t="s">
        <v>24053</v>
      </c>
      <c r="D574" s="184">
        <f>'Row Data'!F771</f>
        <v>5</v>
      </c>
    </row>
    <row r="575" spans="2:4">
      <c r="B575" s="148" t="s">
        <v>25086</v>
      </c>
      <c r="C575" s="149" t="s">
        <v>24052</v>
      </c>
      <c r="D575" s="184">
        <f>'Row Data'!F772</f>
        <v>5</v>
      </c>
    </row>
    <row r="576" spans="2:4">
      <c r="B576" s="148" t="s">
        <v>25087</v>
      </c>
      <c r="C576" s="149" t="s">
        <v>26374</v>
      </c>
      <c r="D576" s="184">
        <f>'Row Data'!F774</f>
        <v>5</v>
      </c>
    </row>
    <row r="577" spans="2:4">
      <c r="B577" s="148" t="s">
        <v>25088</v>
      </c>
      <c r="C577" s="149" t="s">
        <v>24051</v>
      </c>
      <c r="D577" s="184">
        <f>'Row Data'!F775</f>
        <v>5</v>
      </c>
    </row>
    <row r="578" spans="2:4">
      <c r="B578" s="148" t="s">
        <v>25089</v>
      </c>
      <c r="C578" s="149" t="s">
        <v>24050</v>
      </c>
      <c r="D578" s="184">
        <f>'Row Data'!F776</f>
        <v>5</v>
      </c>
    </row>
    <row r="579" spans="2:4">
      <c r="B579" s="148" t="s">
        <v>25090</v>
      </c>
      <c r="C579" s="149" t="s">
        <v>24049</v>
      </c>
      <c r="D579" s="184">
        <f>'Row Data'!F778</f>
        <v>5</v>
      </c>
    </row>
    <row r="580" spans="2:4">
      <c r="B580" s="148" t="s">
        <v>25091</v>
      </c>
      <c r="C580" s="149" t="s">
        <v>24048</v>
      </c>
      <c r="D580" s="184">
        <f>'Row Data'!F780</f>
        <v>5</v>
      </c>
    </row>
    <row r="581" spans="2:4">
      <c r="B581" s="148" t="s">
        <v>25092</v>
      </c>
      <c r="C581" s="149" t="s">
        <v>24047</v>
      </c>
      <c r="D581" s="184">
        <f>'Row Data'!F779</f>
        <v>0</v>
      </c>
    </row>
    <row r="582" spans="2:4">
      <c r="B582" s="146" t="s">
        <v>25093</v>
      </c>
      <c r="C582" s="147" t="s">
        <v>21714</v>
      </c>
      <c r="D582" s="180"/>
    </row>
    <row r="583" spans="2:4">
      <c r="B583" s="49" t="s">
        <v>25094</v>
      </c>
      <c r="C583" s="154" t="s">
        <v>24046</v>
      </c>
      <c r="D583" s="184">
        <f>'Row Data'!F783</f>
        <v>5</v>
      </c>
    </row>
    <row r="584" spans="2:4">
      <c r="B584" s="49" t="s">
        <v>25095</v>
      </c>
      <c r="C584" s="154" t="s">
        <v>24045</v>
      </c>
      <c r="D584" s="184">
        <f>'Row Data'!F785</f>
        <v>5</v>
      </c>
    </row>
    <row r="585" spans="2:4">
      <c r="B585" s="49" t="s">
        <v>25096</v>
      </c>
      <c r="C585" s="154" t="s">
        <v>24044</v>
      </c>
      <c r="D585" s="184">
        <f>'Row Data'!F787</f>
        <v>5</v>
      </c>
    </row>
    <row r="586" spans="2:4">
      <c r="B586" s="49" t="s">
        <v>25097</v>
      </c>
      <c r="C586" s="154" t="s">
        <v>24043</v>
      </c>
      <c r="D586" s="184">
        <f>'Row Data'!F788</f>
        <v>5</v>
      </c>
    </row>
    <row r="587" spans="2:4">
      <c r="B587" s="49" t="s">
        <v>25098</v>
      </c>
      <c r="C587" s="154" t="s">
        <v>24042</v>
      </c>
      <c r="D587" s="184">
        <f>'Row Data'!F789</f>
        <v>5</v>
      </c>
    </row>
    <row r="588" spans="2:4">
      <c r="B588" s="49" t="s">
        <v>25099</v>
      </c>
      <c r="C588" s="154" t="s">
        <v>24041</v>
      </c>
      <c r="D588" s="184">
        <f>'Row Data'!F790</f>
        <v>5</v>
      </c>
    </row>
    <row r="589" spans="2:4">
      <c r="B589" s="49" t="s">
        <v>25100</v>
      </c>
      <c r="C589" s="154" t="s">
        <v>24040</v>
      </c>
      <c r="D589" s="184">
        <f>'Row Data'!F791</f>
        <v>5</v>
      </c>
    </row>
    <row r="590" spans="2:4">
      <c r="B590" s="49" t="s">
        <v>25101</v>
      </c>
      <c r="C590" s="154" t="s">
        <v>24039</v>
      </c>
      <c r="D590" s="184">
        <f>'Row Data'!F792</f>
        <v>5</v>
      </c>
    </row>
    <row r="591" spans="2:4">
      <c r="B591" s="49" t="s">
        <v>25102</v>
      </c>
      <c r="C591" s="154" t="s">
        <v>24038</v>
      </c>
      <c r="D591" s="184">
        <f>'Row Data'!F793</f>
        <v>5</v>
      </c>
    </row>
    <row r="592" spans="2:4" ht="17.25" thickBot="1">
      <c r="B592" s="144">
        <v>14</v>
      </c>
      <c r="C592" s="145" t="s">
        <v>22914</v>
      </c>
      <c r="D592" s="179"/>
    </row>
    <row r="593" spans="2:4" ht="17.25" thickTop="1">
      <c r="B593" s="146" t="s">
        <v>25103</v>
      </c>
      <c r="C593" s="147" t="s">
        <v>21718</v>
      </c>
      <c r="D593" s="180"/>
    </row>
    <row r="594" spans="2:4">
      <c r="B594" s="49" t="s">
        <v>25104</v>
      </c>
      <c r="C594" s="154" t="s">
        <v>11481</v>
      </c>
      <c r="D594" s="184">
        <f>'Row Data'!F959</f>
        <v>5</v>
      </c>
    </row>
    <row r="595" spans="2:4">
      <c r="B595" s="49" t="s">
        <v>25105</v>
      </c>
      <c r="C595" s="149" t="s">
        <v>11482</v>
      </c>
      <c r="D595" s="184">
        <f>'Row Data'!F960</f>
        <v>5</v>
      </c>
    </row>
    <row r="596" spans="2:4">
      <c r="B596" s="49" t="s">
        <v>25106</v>
      </c>
      <c r="C596" s="149" t="s">
        <v>11486</v>
      </c>
      <c r="D596" s="184">
        <f>'Row Data'!F961</f>
        <v>5</v>
      </c>
    </row>
    <row r="597" spans="2:4">
      <c r="B597" s="49" t="s">
        <v>25107</v>
      </c>
      <c r="C597" s="149" t="s">
        <v>11489</v>
      </c>
      <c r="D597" s="184">
        <f>'Row Data'!F962</f>
        <v>5</v>
      </c>
    </row>
    <row r="598" spans="2:4">
      <c r="B598" s="49" t="s">
        <v>25108</v>
      </c>
      <c r="C598" s="149" t="s">
        <v>21799</v>
      </c>
      <c r="D598" s="184">
        <f>'Row Data'!F963</f>
        <v>5</v>
      </c>
    </row>
    <row r="599" spans="2:4">
      <c r="B599" s="49" t="s">
        <v>25109</v>
      </c>
      <c r="C599" s="149" t="s">
        <v>11492</v>
      </c>
      <c r="D599" s="184">
        <f>'Row Data'!F964</f>
        <v>5</v>
      </c>
    </row>
    <row r="600" spans="2:4">
      <c r="B600" s="162" t="s">
        <v>25110</v>
      </c>
      <c r="C600" s="151" t="s">
        <v>21844</v>
      </c>
      <c r="D600" s="184">
        <f>'Row Data'!F965</f>
        <v>5</v>
      </c>
    </row>
    <row r="601" spans="2:4">
      <c r="B601" s="49" t="s">
        <v>25111</v>
      </c>
      <c r="C601" s="149" t="s">
        <v>11934</v>
      </c>
      <c r="D601" s="184">
        <f>'Row Data'!F966</f>
        <v>5</v>
      </c>
    </row>
    <row r="602" spans="2:4">
      <c r="B602" s="49" t="s">
        <v>25112</v>
      </c>
      <c r="C602" s="149" t="s">
        <v>11493</v>
      </c>
      <c r="D602" s="184">
        <f>'Row Data'!F967</f>
        <v>5</v>
      </c>
    </row>
    <row r="603" spans="2:4">
      <c r="B603" s="49" t="s">
        <v>25113</v>
      </c>
      <c r="C603" s="149" t="s">
        <v>11494</v>
      </c>
      <c r="D603" s="184">
        <f>'Row Data'!F968</f>
        <v>5</v>
      </c>
    </row>
    <row r="604" spans="2:4">
      <c r="B604" s="49" t="s">
        <v>25114</v>
      </c>
      <c r="C604" s="149" t="s">
        <v>11485</v>
      </c>
      <c r="D604" s="184">
        <f>'Row Data'!F969</f>
        <v>5</v>
      </c>
    </row>
    <row r="605" spans="2:4">
      <c r="B605" s="49" t="s">
        <v>25115</v>
      </c>
      <c r="C605" s="149" t="s">
        <v>21919</v>
      </c>
      <c r="D605" s="184">
        <f>'Row Data'!F970</f>
        <v>5</v>
      </c>
    </row>
    <row r="606" spans="2:4">
      <c r="B606" s="49" t="s">
        <v>25116</v>
      </c>
      <c r="C606" s="149" t="s">
        <v>21935</v>
      </c>
      <c r="D606" s="184">
        <f>'Row Data'!F971</f>
        <v>5</v>
      </c>
    </row>
    <row r="607" spans="2:4">
      <c r="B607" s="49" t="s">
        <v>25117</v>
      </c>
      <c r="C607" s="149" t="s">
        <v>11490</v>
      </c>
      <c r="D607" s="184">
        <f>'Row Data'!F972</f>
        <v>5</v>
      </c>
    </row>
    <row r="608" spans="2:4">
      <c r="B608" s="49" t="s">
        <v>25118</v>
      </c>
      <c r="C608" s="149" t="s">
        <v>11491</v>
      </c>
      <c r="D608" s="184">
        <f>'Row Data'!F973</f>
        <v>5</v>
      </c>
    </row>
    <row r="609" spans="2:4">
      <c r="B609" s="49" t="s">
        <v>25119</v>
      </c>
      <c r="C609" s="149" t="s">
        <v>21977</v>
      </c>
      <c r="D609" s="184">
        <f>'Row Data'!F974</f>
        <v>5</v>
      </c>
    </row>
    <row r="610" spans="2:4">
      <c r="B610" s="49" t="s">
        <v>25120</v>
      </c>
      <c r="C610" s="149" t="s">
        <v>21993</v>
      </c>
      <c r="D610" s="184">
        <f>'Row Data'!F975</f>
        <v>5</v>
      </c>
    </row>
    <row r="611" spans="2:4">
      <c r="B611" s="49" t="s">
        <v>25121</v>
      </c>
      <c r="C611" s="149" t="s">
        <v>22006</v>
      </c>
      <c r="D611" s="184">
        <f>'Row Data'!F976</f>
        <v>5</v>
      </c>
    </row>
    <row r="612" spans="2:4">
      <c r="B612" s="49" t="s">
        <v>25122</v>
      </c>
      <c r="C612" s="149" t="s">
        <v>22019</v>
      </c>
      <c r="D612" s="184">
        <f>'Row Data'!F977</f>
        <v>5</v>
      </c>
    </row>
    <row r="613" spans="2:4">
      <c r="B613" s="49" t="s">
        <v>25123</v>
      </c>
      <c r="C613" s="149" t="s">
        <v>22031</v>
      </c>
      <c r="D613" s="184">
        <f>'Row Data'!F978</f>
        <v>5</v>
      </c>
    </row>
    <row r="614" spans="2:4">
      <c r="B614" s="49" t="s">
        <v>25124</v>
      </c>
      <c r="C614" s="149" t="s">
        <v>22043</v>
      </c>
      <c r="D614" s="184">
        <f>'Row Data'!F979</f>
        <v>5</v>
      </c>
    </row>
    <row r="615" spans="2:4">
      <c r="B615" s="49" t="s">
        <v>25125</v>
      </c>
      <c r="C615" s="149" t="s">
        <v>22057</v>
      </c>
      <c r="D615" s="184">
        <f>'Row Data'!F980</f>
        <v>5</v>
      </c>
    </row>
    <row r="616" spans="2:4">
      <c r="B616" s="49" t="s">
        <v>25126</v>
      </c>
      <c r="C616" s="149" t="s">
        <v>11495</v>
      </c>
      <c r="D616" s="184">
        <f>'Row Data'!F981</f>
        <v>5</v>
      </c>
    </row>
    <row r="617" spans="2:4">
      <c r="B617" s="49" t="s">
        <v>25127</v>
      </c>
      <c r="C617" s="149" t="s">
        <v>11488</v>
      </c>
      <c r="D617" s="184">
        <f>'Row Data'!F982</f>
        <v>5</v>
      </c>
    </row>
    <row r="618" spans="2:4">
      <c r="B618" s="49" t="s">
        <v>25128</v>
      </c>
      <c r="C618" s="149" t="s">
        <v>11496</v>
      </c>
      <c r="D618" s="184">
        <f>'Row Data'!F983</f>
        <v>5</v>
      </c>
    </row>
    <row r="619" spans="2:4">
      <c r="B619" s="162" t="s">
        <v>25129</v>
      </c>
      <c r="C619" s="149" t="s">
        <v>11487</v>
      </c>
      <c r="D619" s="184">
        <f>'Row Data'!F984</f>
        <v>5</v>
      </c>
    </row>
    <row r="620" spans="2:4">
      <c r="B620" s="49" t="s">
        <v>25130</v>
      </c>
      <c r="C620" s="149" t="s">
        <v>11483</v>
      </c>
      <c r="D620" s="184">
        <f>'Row Data'!F985</f>
        <v>5</v>
      </c>
    </row>
    <row r="621" spans="2:4">
      <c r="B621" s="146" t="s">
        <v>25131</v>
      </c>
      <c r="C621" s="147" t="s">
        <v>21918</v>
      </c>
      <c r="D621" s="180"/>
    </row>
    <row r="622" spans="2:4">
      <c r="B622" s="148" t="s">
        <v>25132</v>
      </c>
      <c r="C622" s="149" t="s">
        <v>21934</v>
      </c>
      <c r="D622" s="181">
        <f>'Row Data'!F987</f>
        <v>5</v>
      </c>
    </row>
    <row r="623" spans="2:4">
      <c r="B623" s="148" t="s">
        <v>25133</v>
      </c>
      <c r="C623" s="149" t="s">
        <v>21949</v>
      </c>
      <c r="D623" s="181">
        <f>'Row Data'!F988</f>
        <v>5</v>
      </c>
    </row>
    <row r="624" spans="2:4">
      <c r="B624" s="148" t="s">
        <v>25134</v>
      </c>
      <c r="C624" s="149" t="s">
        <v>21962</v>
      </c>
      <c r="D624" s="181">
        <f>'Row Data'!F989</f>
        <v>5</v>
      </c>
    </row>
    <row r="625" spans="2:4">
      <c r="B625" s="148" t="s">
        <v>25135</v>
      </c>
      <c r="C625" s="149" t="s">
        <v>21976</v>
      </c>
      <c r="D625" s="181">
        <f>'Row Data'!F990</f>
        <v>5</v>
      </c>
    </row>
    <row r="626" spans="2:4">
      <c r="B626" s="148" t="s">
        <v>25136</v>
      </c>
      <c r="C626" s="149" t="s">
        <v>21992</v>
      </c>
      <c r="D626" s="181">
        <f>'Row Data'!F992</f>
        <v>5</v>
      </c>
    </row>
    <row r="627" spans="2:4">
      <c r="B627" s="148" t="s">
        <v>25137</v>
      </c>
      <c r="C627" s="149" t="s">
        <v>22005</v>
      </c>
      <c r="D627" s="181">
        <f>'Row Data'!F993</f>
        <v>5</v>
      </c>
    </row>
    <row r="628" spans="2:4" ht="17.25" thickBot="1">
      <c r="B628" s="144">
        <v>15</v>
      </c>
      <c r="C628" s="145" t="s">
        <v>21717</v>
      </c>
      <c r="D628" s="179"/>
    </row>
    <row r="629" spans="2:4" ht="17.25" thickTop="1">
      <c r="B629" s="146" t="s">
        <v>25138</v>
      </c>
      <c r="C629" s="147" t="s">
        <v>25139</v>
      </c>
      <c r="D629" s="180"/>
    </row>
    <row r="630" spans="2:4">
      <c r="B630" s="49" t="s">
        <v>25140</v>
      </c>
      <c r="C630" s="164" t="s">
        <v>25141</v>
      </c>
      <c r="D630" s="98">
        <f>'Row Data'!O1607</f>
        <v>5</v>
      </c>
    </row>
    <row r="631" spans="2:4">
      <c r="B631" s="49" t="s">
        <v>25143</v>
      </c>
      <c r="C631" s="164" t="s">
        <v>25144</v>
      </c>
      <c r="D631" s="98">
        <f>'Row Data'!O1599</f>
        <v>5</v>
      </c>
    </row>
    <row r="632" spans="2:4">
      <c r="B632" s="49" t="s">
        <v>25145</v>
      </c>
      <c r="C632" s="164" t="s">
        <v>25146</v>
      </c>
      <c r="D632" s="98">
        <f>'Row Data'!O1605</f>
        <v>5</v>
      </c>
    </row>
    <row r="633" spans="2:4">
      <c r="B633" s="49" t="s">
        <v>25148</v>
      </c>
      <c r="C633" s="164" t="s">
        <v>27816</v>
      </c>
      <c r="D633" s="98">
        <f>'Row Data'!O1600</f>
        <v>5</v>
      </c>
    </row>
    <row r="634" spans="2:4">
      <c r="B634" s="49" t="s">
        <v>25149</v>
      </c>
      <c r="C634" s="164" t="s">
        <v>25150</v>
      </c>
      <c r="D634" s="98">
        <f>'Row Data'!J1599</f>
        <v>5</v>
      </c>
    </row>
    <row r="635" spans="2:4">
      <c r="B635" s="162" t="s">
        <v>25152</v>
      </c>
      <c r="C635" s="165" t="s">
        <v>25153</v>
      </c>
      <c r="D635" s="190">
        <f>'Row Data'!J1603</f>
        <v>5</v>
      </c>
    </row>
    <row r="636" spans="2:4">
      <c r="B636" s="49" t="s">
        <v>25154</v>
      </c>
      <c r="C636" s="164" t="s">
        <v>25155</v>
      </c>
      <c r="D636" s="98">
        <f ca="1">IF('Row Data'!J1606&gt;4,ROUND('Row Data'!J1606-1+RAND(),1),'Row Data'!J1606)</f>
        <v>4.9000000000000004</v>
      </c>
    </row>
    <row r="637" spans="2:4">
      <c r="B637" s="49" t="s">
        <v>25157</v>
      </c>
      <c r="C637" s="164" t="s">
        <v>25158</v>
      </c>
      <c r="D637" s="98">
        <f>'Row Data'!J1614</f>
        <v>5</v>
      </c>
    </row>
    <row r="638" spans="2:4">
      <c r="B638" s="49" t="s">
        <v>25160</v>
      </c>
      <c r="C638" s="164" t="s">
        <v>25161</v>
      </c>
      <c r="D638" s="98">
        <f>'Row Data'!O1655</f>
        <v>5</v>
      </c>
    </row>
    <row r="639" spans="2:4">
      <c r="B639" s="146" t="s">
        <v>25163</v>
      </c>
      <c r="C639" s="147" t="s">
        <v>25142</v>
      </c>
      <c r="D639" s="180"/>
    </row>
    <row r="640" spans="2:4">
      <c r="B640" s="49" t="s">
        <v>25164</v>
      </c>
      <c r="C640" s="164" t="s">
        <v>23722</v>
      </c>
      <c r="D640" s="98">
        <f>'Row Data'!O1650</f>
        <v>5</v>
      </c>
    </row>
    <row r="641" spans="2:4">
      <c r="B641" s="49" t="s">
        <v>25166</v>
      </c>
      <c r="C641" s="164" t="s">
        <v>25167</v>
      </c>
      <c r="D641" s="98">
        <f>'Row Data'!F2112</f>
        <v>5</v>
      </c>
    </row>
    <row r="642" spans="2:4">
      <c r="B642" s="49" t="s">
        <v>25168</v>
      </c>
      <c r="C642" s="164" t="s">
        <v>25169</v>
      </c>
      <c r="D642" s="98">
        <f>'Row Data'!F2019</f>
        <v>5</v>
      </c>
    </row>
    <row r="643" spans="2:4">
      <c r="B643" s="49" t="s">
        <v>25170</v>
      </c>
      <c r="C643" s="42" t="s">
        <v>25171</v>
      </c>
      <c r="D643" s="98">
        <f>'Row Data'!F2056</f>
        <v>5</v>
      </c>
    </row>
    <row r="644" spans="2:4">
      <c r="B644" s="162" t="s">
        <v>25172</v>
      </c>
      <c r="C644" s="41" t="s">
        <v>25173</v>
      </c>
      <c r="D644" s="190">
        <f>'Row Data'!F1998</f>
        <v>5</v>
      </c>
    </row>
    <row r="645" spans="2:4">
      <c r="B645" s="146" t="s">
        <v>25174</v>
      </c>
      <c r="C645" s="147" t="s">
        <v>25147</v>
      </c>
      <c r="D645" s="180"/>
    </row>
    <row r="646" spans="2:4">
      <c r="B646" s="49" t="s">
        <v>25175</v>
      </c>
      <c r="C646" s="42" t="s">
        <v>25176</v>
      </c>
      <c r="D646" s="190">
        <f>'Row Data'!O1646</f>
        <v>5</v>
      </c>
    </row>
    <row r="647" spans="2:4">
      <c r="B647" s="49" t="s">
        <v>25177</v>
      </c>
      <c r="C647" s="42" t="s">
        <v>25178</v>
      </c>
      <c r="D647" s="190">
        <f>'Row Data'!O1636</f>
        <v>5</v>
      </c>
    </row>
    <row r="648" spans="2:4">
      <c r="B648" s="49" t="s">
        <v>25179</v>
      </c>
      <c r="C648" s="164" t="s">
        <v>25180</v>
      </c>
      <c r="D648" s="98">
        <f>'Row Data'!O1627</f>
        <v>5</v>
      </c>
    </row>
    <row r="649" spans="2:4">
      <c r="B649" s="49" t="s">
        <v>25181</v>
      </c>
      <c r="C649" s="164" t="s">
        <v>25182</v>
      </c>
      <c r="D649" s="98">
        <f>'Row Data'!O1609</f>
        <v>5</v>
      </c>
    </row>
    <row r="650" spans="2:4">
      <c r="B650" s="146" t="s">
        <v>25183</v>
      </c>
      <c r="C650" s="147" t="s">
        <v>11455</v>
      </c>
      <c r="D650" s="180"/>
    </row>
    <row r="651" spans="2:4">
      <c r="B651" s="49" t="s">
        <v>25184</v>
      </c>
      <c r="C651" s="166" t="s">
        <v>25185</v>
      </c>
      <c r="D651" s="98">
        <f>'Row Data'!F2006</f>
        <v>5</v>
      </c>
    </row>
    <row r="652" spans="2:4">
      <c r="B652" s="49" t="s">
        <v>25186</v>
      </c>
      <c r="C652" s="149" t="s">
        <v>23668</v>
      </c>
      <c r="D652" s="98" t="e">
        <f>'Row Data'!F2340</f>
        <v>#N/A</v>
      </c>
    </row>
    <row r="653" spans="2:4">
      <c r="B653" s="49" t="s">
        <v>25187</v>
      </c>
      <c r="C653" s="164" t="s">
        <v>25188</v>
      </c>
      <c r="D653" s="98">
        <f>'Row Data'!F2135</f>
        <v>5</v>
      </c>
    </row>
    <row r="654" spans="2:4">
      <c r="B654" s="49" t="s">
        <v>25189</v>
      </c>
      <c r="C654" s="164" t="s">
        <v>25190</v>
      </c>
      <c r="D654" s="98">
        <f>'Row Data'!O1649</f>
        <v>5</v>
      </c>
    </row>
    <row r="655" spans="2:4">
      <c r="B655" s="146" t="s">
        <v>25191</v>
      </c>
      <c r="C655" s="147" t="s">
        <v>25151</v>
      </c>
      <c r="D655" s="180"/>
    </row>
    <row r="656" spans="2:4">
      <c r="B656" s="49" t="s">
        <v>25192</v>
      </c>
      <c r="C656" s="164" t="s">
        <v>24036</v>
      </c>
      <c r="D656" s="98">
        <f ca="1">IF('Row Data'!F2195&gt;4,ROUND('Row Data'!F2195-1+RAND(),1),'Row Data'!F2195)</f>
        <v>4.5</v>
      </c>
    </row>
    <row r="657" spans="2:4">
      <c r="B657" s="146" t="s">
        <v>25193</v>
      </c>
      <c r="C657" s="147" t="s">
        <v>23854</v>
      </c>
      <c r="D657" s="180"/>
    </row>
    <row r="658" spans="2:4">
      <c r="B658" s="49" t="s">
        <v>25832</v>
      </c>
      <c r="C658" s="164" t="s">
        <v>23845</v>
      </c>
      <c r="D658" s="98">
        <f>'Row Data'!F1943</f>
        <v>5</v>
      </c>
    </row>
    <row r="659" spans="2:4">
      <c r="B659" s="49" t="s">
        <v>25833</v>
      </c>
      <c r="C659" s="164" t="s">
        <v>23857</v>
      </c>
      <c r="D659" s="98">
        <f>'Row Data'!O1651</f>
        <v>5</v>
      </c>
    </row>
    <row r="660" spans="2:4">
      <c r="B660" s="162" t="s">
        <v>25834</v>
      </c>
      <c r="C660" s="165" t="s">
        <v>25194</v>
      </c>
      <c r="D660" s="190">
        <f>'Row Data'!F2145</f>
        <v>5</v>
      </c>
    </row>
    <row r="661" spans="2:4">
      <c r="B661" s="49" t="s">
        <v>25835</v>
      </c>
      <c r="C661" s="164" t="s">
        <v>23855</v>
      </c>
      <c r="D661" s="98">
        <f>'Row Data'!F1928</f>
        <v>5</v>
      </c>
    </row>
    <row r="662" spans="2:4">
      <c r="B662" s="49" t="s">
        <v>25836</v>
      </c>
      <c r="C662" s="164" t="s">
        <v>25195</v>
      </c>
      <c r="D662" s="98">
        <f>'Row Data'!F2138</f>
        <v>5</v>
      </c>
    </row>
    <row r="663" spans="2:4">
      <c r="B663" s="49" t="s">
        <v>25837</v>
      </c>
      <c r="C663" s="167" t="s">
        <v>23856</v>
      </c>
      <c r="D663" s="98">
        <f>'Row Data'!F2148</f>
        <v>5</v>
      </c>
    </row>
    <row r="664" spans="2:4">
      <c r="B664" s="49" t="s">
        <v>25838</v>
      </c>
      <c r="C664" s="164" t="s">
        <v>25196</v>
      </c>
      <c r="D664" s="98">
        <f ca="1">IF('Row Data'!F2149&gt;4,ROUND('Row Data'!F2149-1+RAND(),1),'Row Data'!F2149)</f>
        <v>4.7</v>
      </c>
    </row>
    <row r="665" spans="2:4">
      <c r="B665" s="49" t="s">
        <v>25839</v>
      </c>
      <c r="C665" s="42" t="s">
        <v>25197</v>
      </c>
      <c r="D665" s="98">
        <f>'Row Data'!F1943</f>
        <v>5</v>
      </c>
    </row>
    <row r="666" spans="2:4">
      <c r="B666" s="161" t="s">
        <v>25198</v>
      </c>
      <c r="C666" s="147" t="s">
        <v>25156</v>
      </c>
      <c r="D666" s="180"/>
    </row>
    <row r="667" spans="2:4">
      <c r="B667" s="49" t="s">
        <v>25199</v>
      </c>
      <c r="C667" s="164" t="s">
        <v>25200</v>
      </c>
      <c r="D667" s="98">
        <f>'Row Data'!F2115</f>
        <v>5</v>
      </c>
    </row>
    <row r="668" spans="2:4">
      <c r="B668" s="146" t="s">
        <v>25201</v>
      </c>
      <c r="C668" s="147" t="s">
        <v>25159</v>
      </c>
      <c r="D668" s="180"/>
    </row>
    <row r="669" spans="2:4">
      <c r="B669" s="49" t="s">
        <v>25202</v>
      </c>
      <c r="C669" s="45" t="s">
        <v>10655</v>
      </c>
      <c r="D669" s="98" t="e">
        <f>'Row Data'!F950</f>
        <v>#N/A</v>
      </c>
    </row>
    <row r="670" spans="2:4">
      <c r="B670" s="49" t="s">
        <v>25203</v>
      </c>
      <c r="C670" s="149" t="s">
        <v>21843</v>
      </c>
      <c r="D670" s="98" t="e">
        <f>'Row Data'!F948</f>
        <v>#N/A</v>
      </c>
    </row>
    <row r="671" spans="2:4">
      <c r="B671" s="49" t="s">
        <v>25204</v>
      </c>
      <c r="C671" s="42" t="s">
        <v>10660</v>
      </c>
      <c r="D671" s="98" t="e">
        <f>'Row Data'!F951</f>
        <v>#N/A</v>
      </c>
    </row>
    <row r="672" spans="2:4">
      <c r="B672" s="49" t="s">
        <v>25205</v>
      </c>
      <c r="C672" s="164" t="s">
        <v>25206</v>
      </c>
      <c r="D672" s="98" t="e">
        <f>'Row Data'!F952</f>
        <v>#N/A</v>
      </c>
    </row>
    <row r="673" spans="2:4">
      <c r="B673" s="49" t="s">
        <v>25207</v>
      </c>
      <c r="C673" s="42" t="s">
        <v>11460</v>
      </c>
      <c r="D673" s="98" t="e">
        <f>'Row Data'!F953</f>
        <v>#N/A</v>
      </c>
    </row>
    <row r="674" spans="2:4">
      <c r="B674" s="146" t="s">
        <v>25208</v>
      </c>
      <c r="C674" s="147" t="s">
        <v>25162</v>
      </c>
      <c r="D674" s="180"/>
    </row>
    <row r="675" spans="2:4">
      <c r="B675" s="49" t="s">
        <v>25840</v>
      </c>
      <c r="C675" s="149" t="s">
        <v>25209</v>
      </c>
      <c r="D675" s="98">
        <f ca="1">IF('Row Data'!F2660,ROUND('Row Data'!F2660-1+RAND(),1),'Row Data'!F2660)</f>
        <v>4.8</v>
      </c>
    </row>
    <row r="676" spans="2:4">
      <c r="B676" s="49" t="s">
        <v>25841</v>
      </c>
      <c r="C676" s="164" t="s">
        <v>24037</v>
      </c>
      <c r="D676" s="98">
        <f ca="1">IF('Row Data'!F2224&gt;4,ROUND('Row Data'!F2224-1+RAND(),1),'Row Data'!F2224)</f>
        <v>4.0999999999999996</v>
      </c>
    </row>
    <row r="677" spans="2:4">
      <c r="B677" s="146" t="s">
        <v>25842</v>
      </c>
      <c r="C677" s="147" t="s">
        <v>25210</v>
      </c>
      <c r="D677" s="180"/>
    </row>
    <row r="678" spans="2:4">
      <c r="B678" s="148" t="s">
        <v>25843</v>
      </c>
      <c r="C678" s="48" t="s">
        <v>24035</v>
      </c>
      <c r="D678" s="98">
        <f>'Row Data'!F1881</f>
        <v>5</v>
      </c>
    </row>
    <row r="679" spans="2:4">
      <c r="B679" s="148" t="s">
        <v>25844</v>
      </c>
      <c r="C679" s="48" t="s">
        <v>24034</v>
      </c>
      <c r="D679" s="98">
        <f ca="1">IF('Row Data'!F1888&gt;4,ROUND('Row Data'!F1888-1+RAND(),1),'Row Data'!F1888)</f>
        <v>4.7</v>
      </c>
    </row>
    <row r="680" spans="2:4">
      <c r="B680" s="148" t="s">
        <v>25845</v>
      </c>
      <c r="C680" s="48" t="s">
        <v>24033</v>
      </c>
      <c r="D680" s="98">
        <f>'Row Data'!F1889</f>
        <v>5</v>
      </c>
    </row>
    <row r="681" spans="2:4">
      <c r="B681" s="148" t="s">
        <v>25846</v>
      </c>
      <c r="C681" s="48" t="s">
        <v>24032</v>
      </c>
      <c r="D681" s="98">
        <f>'Row Data'!E1885</f>
        <v>5</v>
      </c>
    </row>
    <row r="682" spans="2:4">
      <c r="B682" s="148" t="s">
        <v>25847</v>
      </c>
      <c r="C682" s="48" t="s">
        <v>24031</v>
      </c>
      <c r="D682" s="98">
        <f>'Row Data'!E1903</f>
        <v>5</v>
      </c>
    </row>
    <row r="683" spans="2:4">
      <c r="B683" s="148" t="s">
        <v>25848</v>
      </c>
      <c r="C683" s="48" t="s">
        <v>24030</v>
      </c>
      <c r="D683" s="98">
        <f>'Row Data'!E1909</f>
        <v>5</v>
      </c>
    </row>
    <row r="684" spans="2:4">
      <c r="B684" s="148" t="s">
        <v>25849</v>
      </c>
      <c r="C684" s="48" t="s">
        <v>24029</v>
      </c>
      <c r="D684" s="98">
        <f>'Row Data'!E1905</f>
        <v>5</v>
      </c>
    </row>
    <row r="685" spans="2:4">
      <c r="B685" s="148" t="s">
        <v>25850</v>
      </c>
      <c r="C685" s="48" t="s">
        <v>24028</v>
      </c>
      <c r="D685" s="98">
        <f>'Row Data'!E1906</f>
        <v>5</v>
      </c>
    </row>
    <row r="686" spans="2:4">
      <c r="B686" s="148" t="s">
        <v>25851</v>
      </c>
      <c r="C686" s="48" t="s">
        <v>24027</v>
      </c>
      <c r="D686" s="98">
        <f>'Row Data'!E1911</f>
        <v>5</v>
      </c>
    </row>
    <row r="687" spans="2:4">
      <c r="B687" s="148" t="s">
        <v>25852</v>
      </c>
      <c r="C687" s="48" t="s">
        <v>24026</v>
      </c>
      <c r="D687" s="98">
        <f>'Row Data'!E1912</f>
        <v>5</v>
      </c>
    </row>
    <row r="688" spans="2:4">
      <c r="B688" s="148" t="s">
        <v>25853</v>
      </c>
      <c r="C688" s="48" t="s">
        <v>24025</v>
      </c>
      <c r="D688" s="98">
        <f>'Row Data'!E1913</f>
        <v>5</v>
      </c>
    </row>
    <row r="689" spans="2:4">
      <c r="B689" s="148" t="s">
        <v>25854</v>
      </c>
      <c r="C689" s="48" t="s">
        <v>24024</v>
      </c>
      <c r="D689" s="98">
        <f>'Row Data'!E1914</f>
        <v>5</v>
      </c>
    </row>
    <row r="690" spans="2:4">
      <c r="B690" s="148" t="s">
        <v>25855</v>
      </c>
      <c r="C690" s="48" t="s">
        <v>24023</v>
      </c>
      <c r="D690" s="98">
        <f>'Row Data'!E1904</f>
        <v>5</v>
      </c>
    </row>
    <row r="691" spans="2:4">
      <c r="B691" s="148" t="s">
        <v>25856</v>
      </c>
      <c r="C691" s="48" t="s">
        <v>23843</v>
      </c>
      <c r="D691" s="98">
        <f>'Row Data'!F1915</f>
        <v>5</v>
      </c>
    </row>
    <row r="692" spans="2:4">
      <c r="B692" s="148" t="s">
        <v>25857</v>
      </c>
      <c r="C692" s="48" t="s">
        <v>25211</v>
      </c>
      <c r="D692" s="98">
        <f>'Row Data'!F1915</f>
        <v>5</v>
      </c>
    </row>
    <row r="693" spans="2:4">
      <c r="B693" s="148" t="s">
        <v>25858</v>
      </c>
      <c r="C693" s="47" t="s">
        <v>23844</v>
      </c>
      <c r="D693" s="98">
        <f>'Row Data'!F1918</f>
        <v>5</v>
      </c>
    </row>
    <row r="694" spans="2:4">
      <c r="B694" s="148" t="s">
        <v>25859</v>
      </c>
      <c r="C694" s="48" t="s">
        <v>25212</v>
      </c>
      <c r="D694" s="98">
        <f>'Row Data'!A1921</f>
        <v>5</v>
      </c>
    </row>
    <row r="695" spans="2:4">
      <c r="B695" s="148" t="s">
        <v>25860</v>
      </c>
      <c r="C695" s="48" t="s">
        <v>24022</v>
      </c>
      <c r="D695" s="98">
        <f>'Row Data'!E1948</f>
        <v>5</v>
      </c>
    </row>
    <row r="696" spans="2:4">
      <c r="B696" s="148" t="s">
        <v>25861</v>
      </c>
      <c r="C696" s="48" t="s">
        <v>24021</v>
      </c>
      <c r="D696" s="98">
        <f>'Row Data'!E1949</f>
        <v>5</v>
      </c>
    </row>
    <row r="697" spans="2:4">
      <c r="B697" s="148" t="s">
        <v>25862</v>
      </c>
      <c r="C697" s="48" t="s">
        <v>24020</v>
      </c>
      <c r="D697" s="98">
        <f>'Row Data'!E1950</f>
        <v>5</v>
      </c>
    </row>
    <row r="698" spans="2:4">
      <c r="B698" s="148" t="s">
        <v>25863</v>
      </c>
      <c r="C698" s="48" t="s">
        <v>24019</v>
      </c>
      <c r="D698" s="98">
        <f>'Row Data'!E1951</f>
        <v>5</v>
      </c>
    </row>
    <row r="699" spans="2:4">
      <c r="B699" s="148" t="s">
        <v>25864</v>
      </c>
      <c r="C699" s="48" t="s">
        <v>24018</v>
      </c>
      <c r="D699" s="98">
        <f>'Row Data'!E1952</f>
        <v>5</v>
      </c>
    </row>
    <row r="700" spans="2:4">
      <c r="B700" s="148" t="s">
        <v>25865</v>
      </c>
      <c r="C700" s="48" t="s">
        <v>24017</v>
      </c>
      <c r="D700" s="98">
        <f>'Row Data'!E1956</f>
        <v>5</v>
      </c>
    </row>
    <row r="701" spans="2:4">
      <c r="B701" s="148" t="s">
        <v>25866</v>
      </c>
      <c r="C701" s="48" t="s">
        <v>24016</v>
      </c>
      <c r="D701" s="98">
        <f>'Row Data'!E1961</f>
        <v>5</v>
      </c>
    </row>
    <row r="702" spans="2:4">
      <c r="B702" s="148" t="s">
        <v>25867</v>
      </c>
      <c r="C702" s="48" t="s">
        <v>24015</v>
      </c>
      <c r="D702" s="98">
        <f>'Row Data'!F1962</f>
        <v>5</v>
      </c>
    </row>
    <row r="703" spans="2:4">
      <c r="B703" s="148" t="s">
        <v>25868</v>
      </c>
      <c r="C703" s="48" t="s">
        <v>24014</v>
      </c>
      <c r="D703" s="98">
        <f>'Row Data'!E1959</f>
        <v>5</v>
      </c>
    </row>
    <row r="704" spans="2:4">
      <c r="B704" s="148" t="s">
        <v>25869</v>
      </c>
      <c r="C704" s="164" t="s">
        <v>25213</v>
      </c>
      <c r="D704" s="98">
        <f>'Row Data'!E1977</f>
        <v>5</v>
      </c>
    </row>
    <row r="705" spans="2:4">
      <c r="B705" s="148" t="s">
        <v>25870</v>
      </c>
      <c r="C705" s="164" t="s">
        <v>24013</v>
      </c>
      <c r="D705" s="98">
        <f>'Row Data'!E1978</f>
        <v>5</v>
      </c>
    </row>
    <row r="706" spans="2:4">
      <c r="B706" s="148" t="s">
        <v>25871</v>
      </c>
      <c r="C706" s="164" t="s">
        <v>24012</v>
      </c>
      <c r="D706" s="98">
        <f>'Row Data'!E1979</f>
        <v>5</v>
      </c>
    </row>
    <row r="707" spans="2:4" ht="16.5" customHeight="1">
      <c r="B707" s="148" t="s">
        <v>25872</v>
      </c>
      <c r="C707" s="164" t="s">
        <v>24011</v>
      </c>
      <c r="D707" s="98">
        <f>'Row Data'!E1980</f>
        <v>5</v>
      </c>
    </row>
    <row r="708" spans="2:4">
      <c r="B708" s="148" t="s">
        <v>25873</v>
      </c>
      <c r="C708" s="164" t="s">
        <v>24010</v>
      </c>
      <c r="D708" s="98">
        <f>'Row Data'!E1982</f>
        <v>5</v>
      </c>
    </row>
    <row r="709" spans="2:4" ht="16.5" customHeight="1">
      <c r="B709" s="148" t="s">
        <v>25874</v>
      </c>
      <c r="C709" s="164" t="s">
        <v>25214</v>
      </c>
      <c r="D709" s="98">
        <f>'Row Data'!F1981</f>
        <v>5</v>
      </c>
    </row>
    <row r="710" spans="2:4">
      <c r="B710" s="148" t="s">
        <v>25875</v>
      </c>
      <c r="C710" s="164" t="s">
        <v>24009</v>
      </c>
      <c r="D710" s="98">
        <f>'Row Data'!F1993</f>
        <v>5</v>
      </c>
    </row>
    <row r="711" spans="2:4">
      <c r="B711" s="148" t="s">
        <v>25876</v>
      </c>
      <c r="C711" s="164" t="s">
        <v>23847</v>
      </c>
      <c r="D711" s="98">
        <f>'Row Data'!F1994</f>
        <v>5</v>
      </c>
    </row>
    <row r="712" spans="2:4">
      <c r="B712" s="148" t="s">
        <v>25877</v>
      </c>
      <c r="C712" s="164" t="s">
        <v>23849</v>
      </c>
      <c r="D712" s="98">
        <f>'Row Data'!F2057</f>
        <v>5</v>
      </c>
    </row>
    <row r="713" spans="2:4">
      <c r="B713" s="148" t="s">
        <v>25878</v>
      </c>
      <c r="C713" s="164" t="s">
        <v>23850</v>
      </c>
      <c r="D713" s="98">
        <f>'Row Data'!F2065</f>
        <v>5</v>
      </c>
    </row>
    <row r="714" spans="2:4">
      <c r="B714" s="148" t="s">
        <v>25879</v>
      </c>
      <c r="C714" s="164" t="s">
        <v>25215</v>
      </c>
      <c r="D714" s="98">
        <f>'Row Data'!F1973</f>
        <v>5</v>
      </c>
    </row>
    <row r="715" spans="2:4">
      <c r="B715" s="148" t="s">
        <v>25880</v>
      </c>
      <c r="C715" s="164" t="s">
        <v>23846</v>
      </c>
      <c r="D715" s="98">
        <f>'Row Data'!F1973</f>
        <v>5</v>
      </c>
    </row>
    <row r="716" spans="2:4">
      <c r="B716" s="148" t="s">
        <v>25881</v>
      </c>
      <c r="C716" s="164" t="s">
        <v>23851</v>
      </c>
      <c r="D716" s="98">
        <f>'Row Data'!F2100</f>
        <v>5</v>
      </c>
    </row>
    <row r="717" spans="2:4">
      <c r="B717" s="148" t="s">
        <v>25882</v>
      </c>
      <c r="C717" s="164" t="s">
        <v>23848</v>
      </c>
      <c r="D717" s="98">
        <f>'Row Data'!F1998</f>
        <v>5</v>
      </c>
    </row>
    <row r="718" spans="2:4">
      <c r="B718" s="148" t="s">
        <v>25883</v>
      </c>
      <c r="C718" s="164" t="s">
        <v>23853</v>
      </c>
      <c r="D718" s="98">
        <f>'Row Data'!F2114</f>
        <v>5</v>
      </c>
    </row>
    <row r="719" spans="2:4">
      <c r="B719" s="148" t="s">
        <v>25884</v>
      </c>
      <c r="C719" s="164" t="s">
        <v>23852</v>
      </c>
      <c r="D719" s="98">
        <f>'Row Data'!F2112</f>
        <v>5</v>
      </c>
    </row>
    <row r="720" spans="2:4">
      <c r="B720" s="148" t="s">
        <v>25885</v>
      </c>
      <c r="C720" s="164" t="s">
        <v>25216</v>
      </c>
      <c r="D720" s="98">
        <f>'Row Data'!F2098</f>
        <v>5</v>
      </c>
    </row>
    <row r="721" spans="2:4">
      <c r="B721" s="146" t="s">
        <v>25886</v>
      </c>
      <c r="C721" s="147" t="s">
        <v>25165</v>
      </c>
      <c r="D721" s="180"/>
    </row>
    <row r="722" spans="2:4">
      <c r="B722" s="49" t="s">
        <v>25887</v>
      </c>
      <c r="C722" s="42" t="s">
        <v>23858</v>
      </c>
      <c r="D722" s="98">
        <f>'Row Data'!F2115</f>
        <v>5</v>
      </c>
    </row>
    <row r="723" spans="2:4" ht="17.25" thickBot="1">
      <c r="B723" s="144">
        <v>16</v>
      </c>
      <c r="C723" s="145" t="s">
        <v>21704</v>
      </c>
      <c r="D723" s="179"/>
    </row>
    <row r="724" spans="2:4" ht="17.25" thickTop="1">
      <c r="B724" s="146" t="s">
        <v>25217</v>
      </c>
      <c r="C724" s="147" t="s">
        <v>25218</v>
      </c>
      <c r="D724" s="180"/>
    </row>
    <row r="725" spans="2:4">
      <c r="B725" s="49" t="s">
        <v>25219</v>
      </c>
      <c r="C725" s="48" t="s">
        <v>25220</v>
      </c>
      <c r="D725" s="177" t="e">
        <f>'Row Data'!C818</f>
        <v>#N/A</v>
      </c>
    </row>
    <row r="726" spans="2:4">
      <c r="B726" s="146" t="s">
        <v>25221</v>
      </c>
      <c r="C726" s="147" t="s">
        <v>25222</v>
      </c>
      <c r="D726" s="180"/>
    </row>
    <row r="727" spans="2:4">
      <c r="B727" s="49" t="s">
        <v>25223</v>
      </c>
      <c r="C727" s="48" t="s">
        <v>23673</v>
      </c>
      <c r="D727" s="177" t="e">
        <f>'Row Data'!E2685</f>
        <v>#N/A</v>
      </c>
    </row>
    <row r="728" spans="2:4">
      <c r="B728" s="146" t="s">
        <v>25224</v>
      </c>
      <c r="C728" s="147" t="s">
        <v>25225</v>
      </c>
      <c r="D728" s="180"/>
    </row>
    <row r="729" spans="2:4">
      <c r="B729" s="49" t="s">
        <v>25226</v>
      </c>
      <c r="C729" s="48" t="s">
        <v>11450</v>
      </c>
      <c r="D729" s="177" t="e">
        <f>MAX('Row Data'!E2684,D1250)</f>
        <v>#N/A</v>
      </c>
    </row>
    <row r="730" spans="2:4">
      <c r="B730" s="146" t="s">
        <v>25227</v>
      </c>
      <c r="C730" s="147" t="s">
        <v>21721</v>
      </c>
      <c r="D730" s="180"/>
    </row>
    <row r="731" spans="2:4">
      <c r="B731" s="49" t="s">
        <v>25228</v>
      </c>
      <c r="C731" s="168" t="s">
        <v>26375</v>
      </c>
      <c r="D731" s="177" t="e">
        <f>'Row Data'!F874</f>
        <v>#N/A</v>
      </c>
    </row>
    <row r="732" spans="2:4">
      <c r="B732" s="49" t="s">
        <v>25229</v>
      </c>
      <c r="C732" s="168" t="s">
        <v>25230</v>
      </c>
      <c r="D732" s="177" t="e">
        <f>'Row Data'!F891</f>
        <v>#N/A</v>
      </c>
    </row>
    <row r="733" spans="2:4">
      <c r="B733" s="49" t="s">
        <v>25231</v>
      </c>
      <c r="C733" s="168" t="s">
        <v>25232</v>
      </c>
      <c r="D733" s="177" t="e">
        <f>'Row Data'!F923</f>
        <v>#N/A</v>
      </c>
    </row>
    <row r="734" spans="2:4">
      <c r="B734" s="49" t="s">
        <v>25233</v>
      </c>
      <c r="C734" s="168" t="s">
        <v>25234</v>
      </c>
      <c r="D734" s="177" t="e">
        <f>'Row Data'!F826</f>
        <v>#N/A</v>
      </c>
    </row>
    <row r="735" spans="2:4">
      <c r="B735" s="49" t="s">
        <v>25235</v>
      </c>
      <c r="C735" s="168" t="s">
        <v>25236</v>
      </c>
      <c r="D735" s="177">
        <f>'Row Data'!F863</f>
        <v>-5</v>
      </c>
    </row>
    <row r="736" spans="2:4">
      <c r="B736" s="49" t="s">
        <v>25237</v>
      </c>
      <c r="C736" s="168" t="s">
        <v>25238</v>
      </c>
      <c r="D736" s="177" t="e">
        <f>'Row Data'!F932</f>
        <v>#N/A</v>
      </c>
    </row>
    <row r="737" spans="2:8">
      <c r="B737" s="49" t="s">
        <v>25239</v>
      </c>
      <c r="C737" s="168" t="s">
        <v>25240</v>
      </c>
      <c r="D737" s="177" t="e">
        <f>'Row Data'!F877</f>
        <v>#N/A</v>
      </c>
    </row>
    <row r="738" spans="2:8">
      <c r="B738" s="49" t="s">
        <v>25241</v>
      </c>
      <c r="C738" s="168" t="s">
        <v>25242</v>
      </c>
      <c r="D738" s="177" t="e">
        <f>'Row Data'!F876</f>
        <v>#N/A</v>
      </c>
    </row>
    <row r="739" spans="2:8">
      <c r="B739" s="49" t="s">
        <v>25243</v>
      </c>
      <c r="C739" s="168" t="s">
        <v>25244</v>
      </c>
      <c r="D739" s="177" t="e">
        <f>'Row Data'!F911</f>
        <v>#N/A</v>
      </c>
    </row>
    <row r="740" spans="2:8">
      <c r="B740" s="49" t="s">
        <v>25245</v>
      </c>
      <c r="C740" s="168" t="s">
        <v>25246</v>
      </c>
      <c r="D740" s="177" t="e">
        <f>'Row Data'!F905</f>
        <v>#N/A</v>
      </c>
    </row>
    <row r="741" spans="2:8">
      <c r="B741" s="49" t="s">
        <v>25247</v>
      </c>
      <c r="C741" s="168" t="s">
        <v>25248</v>
      </c>
      <c r="D741" s="177" t="e">
        <f>'Row Data'!F886</f>
        <v>#N/A</v>
      </c>
    </row>
    <row r="742" spans="2:8">
      <c r="B742" s="49" t="s">
        <v>25249</v>
      </c>
      <c r="C742" s="168" t="s">
        <v>25250</v>
      </c>
      <c r="D742" s="177" t="e">
        <f>'Row Data'!F873</f>
        <v>#N/A</v>
      </c>
    </row>
    <row r="743" spans="2:8">
      <c r="B743" s="49" t="s">
        <v>25251</v>
      </c>
      <c r="C743" s="168" t="s">
        <v>25252</v>
      </c>
      <c r="D743" s="177" t="e">
        <f>'Row Data'!F877</f>
        <v>#N/A</v>
      </c>
    </row>
    <row r="744" spans="2:8">
      <c r="B744" s="49" t="s">
        <v>25253</v>
      </c>
      <c r="C744" s="168" t="s">
        <v>25254</v>
      </c>
      <c r="D744" s="177" t="e">
        <f>'Row Data'!F880</f>
        <v>#N/A</v>
      </c>
    </row>
    <row r="745" spans="2:8" s="48" customFormat="1">
      <c r="B745" s="49" t="s">
        <v>25255</v>
      </c>
      <c r="C745" s="168" t="s">
        <v>25256</v>
      </c>
      <c r="D745" s="177" t="e">
        <f>'Row Data'!F875</f>
        <v>#N/A</v>
      </c>
      <c r="H745" s="201"/>
    </row>
    <row r="746" spans="2:8" s="48" customFormat="1">
      <c r="B746" s="49" t="s">
        <v>25257</v>
      </c>
      <c r="C746" s="42" t="s">
        <v>11650</v>
      </c>
      <c r="D746" s="177" t="e">
        <f>'Row Data'!F936</f>
        <v>#N/A</v>
      </c>
      <c r="H746" s="201"/>
    </row>
    <row r="747" spans="2:8" s="48" customFormat="1">
      <c r="B747" s="49" t="s">
        <v>25258</v>
      </c>
      <c r="C747" s="168" t="s">
        <v>11631</v>
      </c>
      <c r="D747" s="177" t="e">
        <f>'Row Data'!F918</f>
        <v>#N/A</v>
      </c>
      <c r="H747" s="201"/>
    </row>
    <row r="748" spans="2:8" s="48" customFormat="1">
      <c r="B748" s="49" t="s">
        <v>25259</v>
      </c>
      <c r="C748" s="168" t="s">
        <v>25260</v>
      </c>
      <c r="D748" s="177" t="e">
        <f>'Row Data'!F833</f>
        <v>#N/A</v>
      </c>
      <c r="H748" s="201"/>
    </row>
    <row r="749" spans="2:8" s="48" customFormat="1">
      <c r="B749" s="49" t="s">
        <v>25261</v>
      </c>
      <c r="C749" s="168" t="s">
        <v>25262</v>
      </c>
      <c r="D749" s="177" t="e">
        <f>'Row Data'!F890</f>
        <v>#N/A</v>
      </c>
      <c r="H749" s="201"/>
    </row>
    <row r="750" spans="2:8" s="48" customFormat="1">
      <c r="B750" s="49" t="s">
        <v>25263</v>
      </c>
      <c r="C750" s="168" t="s">
        <v>25264</v>
      </c>
      <c r="D750" s="177" t="e">
        <f>'Row Data'!F835</f>
        <v>#N/A</v>
      </c>
      <c r="H750" s="201"/>
    </row>
    <row r="751" spans="2:8" s="48" customFormat="1">
      <c r="B751" s="49" t="s">
        <v>25265</v>
      </c>
      <c r="C751" s="168" t="s">
        <v>11634</v>
      </c>
      <c r="D751" s="177" t="e">
        <f>'Row Data'!F921</f>
        <v>#N/A</v>
      </c>
      <c r="H751" s="201"/>
    </row>
    <row r="752" spans="2:8" s="48" customFormat="1">
      <c r="B752" s="49" t="s">
        <v>25266</v>
      </c>
      <c r="C752" s="168" t="s">
        <v>26376</v>
      </c>
      <c r="D752" s="177" t="e">
        <f>'Row Data'!F922</f>
        <v>#N/A</v>
      </c>
      <c r="H752" s="201"/>
    </row>
    <row r="753" spans="2:8" s="48" customFormat="1">
      <c r="B753" s="49" t="s">
        <v>25267</v>
      </c>
      <c r="C753" s="168" t="s">
        <v>25268</v>
      </c>
      <c r="D753" s="177" t="e">
        <f>'Row Data'!F897</f>
        <v>#N/A</v>
      </c>
      <c r="H753" s="201"/>
    </row>
    <row r="754" spans="2:8" s="48" customFormat="1">
      <c r="B754" s="49" t="s">
        <v>25269</v>
      </c>
      <c r="C754" s="168" t="s">
        <v>25270</v>
      </c>
      <c r="D754" s="177" t="e">
        <f>'Row Data'!F901</f>
        <v>#N/A</v>
      </c>
      <c r="H754" s="201"/>
    </row>
    <row r="755" spans="2:8" s="48" customFormat="1">
      <c r="B755" s="49" t="s">
        <v>25271</v>
      </c>
      <c r="C755" s="168" t="s">
        <v>25272</v>
      </c>
      <c r="D755" s="177" t="e">
        <f>'Row Data'!F935</f>
        <v>#N/A</v>
      </c>
      <c r="H755" s="201"/>
    </row>
    <row r="756" spans="2:8" s="48" customFormat="1">
      <c r="B756" s="49" t="s">
        <v>25273</v>
      </c>
      <c r="C756" s="168" t="s">
        <v>25274</v>
      </c>
      <c r="D756" s="177" t="e">
        <f>'Row Data'!F864</f>
        <v>#N/A</v>
      </c>
      <c r="H756" s="201"/>
    </row>
    <row r="757" spans="2:8" s="48" customFormat="1">
      <c r="B757" s="49" t="s">
        <v>25275</v>
      </c>
      <c r="C757" s="168" t="s">
        <v>25276</v>
      </c>
      <c r="D757" s="177" t="e">
        <f>'Row Data'!F916</f>
        <v>#N/A</v>
      </c>
      <c r="H757" s="201"/>
    </row>
    <row r="758" spans="2:8" s="48" customFormat="1">
      <c r="B758" s="49" t="s">
        <v>25277</v>
      </c>
      <c r="C758" s="168" t="s">
        <v>25278</v>
      </c>
      <c r="D758" s="177" t="e">
        <f>'Row Data'!F837</f>
        <v>#N/A</v>
      </c>
      <c r="H758" s="201"/>
    </row>
    <row r="759" spans="2:8" s="48" customFormat="1">
      <c r="B759" s="49" t="s">
        <v>25279</v>
      </c>
      <c r="C759" s="168" t="s">
        <v>25280</v>
      </c>
      <c r="D759" s="177" t="e">
        <f>'Row Data'!F888</f>
        <v>#N/A</v>
      </c>
      <c r="H759" s="201"/>
    </row>
    <row r="760" spans="2:8" s="48" customFormat="1">
      <c r="B760" s="49" t="s">
        <v>25281</v>
      </c>
      <c r="C760" s="168" t="s">
        <v>25282</v>
      </c>
      <c r="D760" s="177" t="e">
        <f>'Row Data'!F872</f>
        <v>#N/A</v>
      </c>
      <c r="H760" s="201"/>
    </row>
    <row r="761" spans="2:8" s="48" customFormat="1">
      <c r="B761" s="49" t="s">
        <v>25283</v>
      </c>
      <c r="C761" s="168" t="s">
        <v>25284</v>
      </c>
      <c r="D761" s="177" t="e">
        <f>'Row Data'!F879</f>
        <v>#N/A</v>
      </c>
      <c r="H761" s="201"/>
    </row>
    <row r="762" spans="2:8" s="48" customFormat="1">
      <c r="B762" s="49" t="s">
        <v>25285</v>
      </c>
      <c r="C762" s="168" t="s">
        <v>11637</v>
      </c>
      <c r="D762" s="177" t="e">
        <f>'Row Data'!F924</f>
        <v>#N/A</v>
      </c>
      <c r="H762" s="201"/>
    </row>
    <row r="763" spans="2:8" s="48" customFormat="1">
      <c r="B763" s="49" t="s">
        <v>25286</v>
      </c>
      <c r="C763" s="168" t="s">
        <v>25287</v>
      </c>
      <c r="D763" s="177" t="e">
        <f>'Row Data'!F883</f>
        <v>#N/A</v>
      </c>
      <c r="H763" s="201"/>
    </row>
    <row r="764" spans="2:8" s="48" customFormat="1">
      <c r="B764" s="49" t="s">
        <v>25288</v>
      </c>
      <c r="C764" s="168" t="s">
        <v>25289</v>
      </c>
      <c r="D764" s="177" t="e">
        <f>'Row Data'!F917</f>
        <v>#N/A</v>
      </c>
      <c r="H764" s="201"/>
    </row>
    <row r="765" spans="2:8" s="48" customFormat="1">
      <c r="B765" s="49" t="s">
        <v>25290</v>
      </c>
      <c r="C765" s="168" t="s">
        <v>25291</v>
      </c>
      <c r="D765" s="177" t="e">
        <f>'Row Data'!F913</f>
        <v>#N/A</v>
      </c>
      <c r="H765" s="201"/>
    </row>
    <row r="766" spans="2:8" s="48" customFormat="1">
      <c r="B766" s="49" t="s">
        <v>25292</v>
      </c>
      <c r="C766" s="168" t="s">
        <v>25293</v>
      </c>
      <c r="D766" s="177" t="e">
        <f>'Row Data'!F910</f>
        <v>#N/A</v>
      </c>
      <c r="H766" s="201"/>
    </row>
    <row r="767" spans="2:8" s="48" customFormat="1">
      <c r="B767" s="49" t="s">
        <v>25294</v>
      </c>
      <c r="C767" s="168" t="s">
        <v>25295</v>
      </c>
      <c r="D767" s="177" t="e">
        <f>'Row Data'!F902</f>
        <v>#N/A</v>
      </c>
      <c r="H767" s="201"/>
    </row>
    <row r="768" spans="2:8" s="48" customFormat="1">
      <c r="B768" s="49" t="s">
        <v>25296</v>
      </c>
      <c r="C768" s="168" t="s">
        <v>25297</v>
      </c>
      <c r="D768" s="177" t="e">
        <f>'Row Data'!F903</f>
        <v>#N/A</v>
      </c>
      <c r="H768" s="201"/>
    </row>
    <row r="769" spans="2:8" s="48" customFormat="1">
      <c r="B769" s="49" t="s">
        <v>25298</v>
      </c>
      <c r="C769" s="168" t="s">
        <v>25299</v>
      </c>
      <c r="D769" s="177" t="e">
        <f>'Row Data'!F912</f>
        <v>#N/A</v>
      </c>
      <c r="H769" s="201"/>
    </row>
    <row r="770" spans="2:8" s="48" customFormat="1">
      <c r="B770" s="49" t="s">
        <v>25300</v>
      </c>
      <c r="C770" s="168" t="s">
        <v>25301</v>
      </c>
      <c r="D770" s="177" t="e">
        <f>'Row Data'!F928</f>
        <v>#N/A</v>
      </c>
      <c r="H770" s="201"/>
    </row>
    <row r="771" spans="2:8" s="48" customFormat="1">
      <c r="B771" s="49" t="s">
        <v>25302</v>
      </c>
      <c r="C771" s="168" t="s">
        <v>25303</v>
      </c>
      <c r="D771" s="177" t="e">
        <f>'Row Data'!F860</f>
        <v>#N/A</v>
      </c>
      <c r="H771" s="201"/>
    </row>
    <row r="772" spans="2:8" s="48" customFormat="1">
      <c r="B772" s="49" t="s">
        <v>25304</v>
      </c>
      <c r="C772" s="168" t="s">
        <v>25305</v>
      </c>
      <c r="D772" s="177" t="e">
        <f>'Row Data'!F881</f>
        <v>#N/A</v>
      </c>
      <c r="H772" s="201"/>
    </row>
    <row r="773" spans="2:8" s="48" customFormat="1">
      <c r="B773" s="49" t="s">
        <v>25306</v>
      </c>
      <c r="C773" s="168" t="s">
        <v>25307</v>
      </c>
      <c r="D773" s="177" t="e">
        <f>'Row Data'!F896</f>
        <v>#N/A</v>
      </c>
      <c r="H773" s="201"/>
    </row>
    <row r="774" spans="2:8" s="48" customFormat="1">
      <c r="B774" s="49" t="s">
        <v>25308</v>
      </c>
      <c r="C774" s="168" t="s">
        <v>25309</v>
      </c>
      <c r="D774" s="177" t="e">
        <f>'Row Data'!F904</f>
        <v>#N/A</v>
      </c>
      <c r="H774" s="201"/>
    </row>
    <row r="775" spans="2:8" s="48" customFormat="1">
      <c r="B775" s="162" t="s">
        <v>25310</v>
      </c>
      <c r="C775" s="168" t="s">
        <v>25311</v>
      </c>
      <c r="D775" s="177" t="e">
        <f>'Row Data'!F855</f>
        <v>#N/A</v>
      </c>
      <c r="H775" s="201"/>
    </row>
    <row r="776" spans="2:8" s="48" customFormat="1">
      <c r="B776" s="49" t="s">
        <v>25312</v>
      </c>
      <c r="C776" s="168" t="s">
        <v>11640</v>
      </c>
      <c r="D776" s="177" t="e">
        <f>'Row Data'!F921</f>
        <v>#N/A</v>
      </c>
      <c r="H776" s="201"/>
    </row>
    <row r="777" spans="2:8" s="48" customFormat="1">
      <c r="B777" s="49" t="s">
        <v>25313</v>
      </c>
      <c r="C777" s="168" t="s">
        <v>25314</v>
      </c>
      <c r="D777" s="177" t="e">
        <f>'Row Data'!F894</f>
        <v>#N/A</v>
      </c>
      <c r="H777" s="201"/>
    </row>
    <row r="778" spans="2:8" s="48" customFormat="1">
      <c r="B778" s="49" t="s">
        <v>25315</v>
      </c>
      <c r="C778" s="168" t="s">
        <v>25316</v>
      </c>
      <c r="D778" s="177" t="e">
        <f>'Row Data'!F899</f>
        <v>#N/A</v>
      </c>
      <c r="H778" s="201"/>
    </row>
    <row r="779" spans="2:8" s="48" customFormat="1">
      <c r="B779" s="49" t="s">
        <v>25317</v>
      </c>
      <c r="C779" s="168" t="s">
        <v>25318</v>
      </c>
      <c r="D779" s="177" t="e">
        <f>'Row Data'!F900</f>
        <v>#N/A</v>
      </c>
      <c r="H779" s="201"/>
    </row>
    <row r="780" spans="2:8" s="48" customFormat="1">
      <c r="B780" s="49" t="s">
        <v>25319</v>
      </c>
      <c r="C780" s="168" t="s">
        <v>25320</v>
      </c>
      <c r="D780" s="177" t="e">
        <f>'Row Data'!F844</f>
        <v>#N/A</v>
      </c>
      <c r="H780" s="201"/>
    </row>
    <row r="781" spans="2:8" s="48" customFormat="1">
      <c r="B781" s="49" t="s">
        <v>25321</v>
      </c>
      <c r="C781" s="168" t="s">
        <v>11633</v>
      </c>
      <c r="D781" s="177" t="e">
        <f>'Row Data'!F919</f>
        <v>#N/A</v>
      </c>
      <c r="H781" s="201"/>
    </row>
    <row r="782" spans="2:8" s="48" customFormat="1">
      <c r="B782" s="49" t="s">
        <v>25322</v>
      </c>
      <c r="C782" s="168" t="s">
        <v>25323</v>
      </c>
      <c r="D782" s="177" t="e">
        <f>'Row Data'!F933</f>
        <v>#N/A</v>
      </c>
      <c r="H782" s="201"/>
    </row>
    <row r="783" spans="2:8" s="48" customFormat="1">
      <c r="B783" s="49" t="s">
        <v>25324</v>
      </c>
      <c r="C783" s="168" t="s">
        <v>25325</v>
      </c>
      <c r="D783" s="177" t="e">
        <f>'Row Data'!F930</f>
        <v>#N/A</v>
      </c>
      <c r="H783" s="201"/>
    </row>
    <row r="784" spans="2:8" s="48" customFormat="1">
      <c r="B784" s="49" t="s">
        <v>25326</v>
      </c>
      <c r="C784" s="168" t="s">
        <v>25327</v>
      </c>
      <c r="D784" s="177" t="e">
        <f>'Row Data'!F907</f>
        <v>#N/A</v>
      </c>
      <c r="H784" s="201"/>
    </row>
    <row r="785" spans="2:8" s="48" customFormat="1">
      <c r="B785" s="49" t="s">
        <v>25328</v>
      </c>
      <c r="C785" s="168" t="s">
        <v>11592</v>
      </c>
      <c r="D785" s="177" t="e">
        <f>'Row Data'!F885</f>
        <v>#N/A</v>
      </c>
      <c r="H785" s="201"/>
    </row>
    <row r="786" spans="2:8" s="48" customFormat="1">
      <c r="B786" s="49" t="s">
        <v>25329</v>
      </c>
      <c r="C786" s="168" t="s">
        <v>25330</v>
      </c>
      <c r="D786" s="177" t="e">
        <f>'Row Data'!F848</f>
        <v>#N/A</v>
      </c>
      <c r="H786" s="201"/>
    </row>
    <row r="787" spans="2:8" s="48" customFormat="1">
      <c r="B787" s="49" t="s">
        <v>25331</v>
      </c>
      <c r="C787" s="168" t="s">
        <v>25332</v>
      </c>
      <c r="D787" s="177">
        <f>'Row Data'!F850</f>
        <v>-5</v>
      </c>
      <c r="H787" s="201"/>
    </row>
    <row r="788" spans="2:8" s="48" customFormat="1">
      <c r="B788" s="49" t="s">
        <v>25333</v>
      </c>
      <c r="C788" s="168" t="s">
        <v>25334</v>
      </c>
      <c r="D788" s="177" t="e">
        <f>'Row Data'!F931</f>
        <v>#N/A</v>
      </c>
      <c r="H788" s="201"/>
    </row>
    <row r="789" spans="2:8" s="48" customFormat="1">
      <c r="B789" s="49" t="s">
        <v>25335</v>
      </c>
      <c r="C789" s="168" t="s">
        <v>25336</v>
      </c>
      <c r="D789" s="177" t="e">
        <f>'Row Data'!F882</f>
        <v>#N/A</v>
      </c>
      <c r="H789" s="201"/>
    </row>
    <row r="790" spans="2:8" s="48" customFormat="1">
      <c r="B790" s="49" t="s">
        <v>25337</v>
      </c>
      <c r="C790" s="168" t="s">
        <v>25338</v>
      </c>
      <c r="D790" s="177" t="e">
        <f>'Row Data'!F892</f>
        <v>#N/A</v>
      </c>
      <c r="H790" s="201"/>
    </row>
    <row r="791" spans="2:8" s="48" customFormat="1">
      <c r="B791" s="49" t="s">
        <v>25339</v>
      </c>
      <c r="C791" s="168" t="s">
        <v>25340</v>
      </c>
      <c r="D791" s="177" t="e">
        <f>'Row Data'!F929</f>
        <v>#N/A</v>
      </c>
      <c r="H791" s="201"/>
    </row>
    <row r="792" spans="2:8" s="48" customFormat="1">
      <c r="B792" s="49" t="s">
        <v>25341</v>
      </c>
      <c r="C792" s="168" t="s">
        <v>11591</v>
      </c>
      <c r="D792" s="177">
        <f>'Row Data'!F851</f>
        <v>-5</v>
      </c>
      <c r="H792" s="201"/>
    </row>
    <row r="793" spans="2:8">
      <c r="B793" s="49" t="s">
        <v>25342</v>
      </c>
      <c r="C793" s="42" t="s">
        <v>22857</v>
      </c>
      <c r="D793" s="177">
        <f>'Row Data'!F819</f>
        <v>-5</v>
      </c>
    </row>
    <row r="794" spans="2:8">
      <c r="B794" s="49" t="s">
        <v>25343</v>
      </c>
      <c r="C794" s="168" t="s">
        <v>25344</v>
      </c>
      <c r="D794" s="177" t="e">
        <f>'Row Data'!F919</f>
        <v>#N/A</v>
      </c>
    </row>
    <row r="795" spans="2:8">
      <c r="B795" s="49" t="s">
        <v>25345</v>
      </c>
      <c r="C795" s="168" t="s">
        <v>25346</v>
      </c>
      <c r="D795" s="177" t="e">
        <f>'Row Data'!F893</f>
        <v>#N/A</v>
      </c>
    </row>
    <row r="796" spans="2:8">
      <c r="B796" s="162" t="s">
        <v>25347</v>
      </c>
      <c r="C796" s="41" t="s">
        <v>11648</v>
      </c>
      <c r="D796" s="191" t="e">
        <f>'Row Data'!F934</f>
        <v>#N/A</v>
      </c>
    </row>
    <row r="797" spans="2:8">
      <c r="B797" s="49" t="s">
        <v>25348</v>
      </c>
      <c r="C797" s="168" t="s">
        <v>25349</v>
      </c>
      <c r="D797" s="177">
        <f>'Row Data'!F867</f>
        <v>0</v>
      </c>
    </row>
    <row r="798" spans="2:8">
      <c r="B798" s="49" t="s">
        <v>25350</v>
      </c>
      <c r="C798" s="168" t="s">
        <v>11603</v>
      </c>
      <c r="D798" s="177" t="e">
        <f>'Row Data'!F895</f>
        <v>#N/A</v>
      </c>
    </row>
    <row r="799" spans="2:8">
      <c r="B799" s="49" t="s">
        <v>25351</v>
      </c>
      <c r="C799" s="168" t="s">
        <v>25352</v>
      </c>
      <c r="D799" s="177" t="e">
        <f>'Row Data'!F909</f>
        <v>#N/A</v>
      </c>
    </row>
    <row r="800" spans="2:8">
      <c r="B800" s="49" t="s">
        <v>25353</v>
      </c>
      <c r="C800" s="168" t="s">
        <v>25354</v>
      </c>
      <c r="D800" s="177" t="e">
        <f>'Row Data'!F878</f>
        <v>#N/A</v>
      </c>
    </row>
    <row r="801" spans="2:4">
      <c r="B801" s="49" t="s">
        <v>25355</v>
      </c>
      <c r="C801" s="168" t="s">
        <v>25356</v>
      </c>
      <c r="D801" s="177" t="e">
        <f>'Row Data'!F914</f>
        <v>#N/A</v>
      </c>
    </row>
    <row r="802" spans="2:4">
      <c r="B802" s="49" t="s">
        <v>25357</v>
      </c>
      <c r="C802" s="168" t="s">
        <v>25358</v>
      </c>
      <c r="D802" s="177" t="e">
        <f>'Row Data'!F889</f>
        <v>#N/A</v>
      </c>
    </row>
    <row r="803" spans="2:4">
      <c r="B803" s="49" t="s">
        <v>25359</v>
      </c>
      <c r="C803" s="168" t="s">
        <v>25360</v>
      </c>
      <c r="D803" s="177" t="e">
        <f>'Row Data'!F887</f>
        <v>#N/A</v>
      </c>
    </row>
    <row r="804" spans="2:4">
      <c r="B804" s="49" t="s">
        <v>25361</v>
      </c>
      <c r="C804" s="168" t="s">
        <v>25362</v>
      </c>
      <c r="D804" s="177" t="e">
        <f>'Row Data'!F898</f>
        <v>#N/A</v>
      </c>
    </row>
    <row r="805" spans="2:4">
      <c r="B805" s="49" t="s">
        <v>25363</v>
      </c>
      <c r="C805" s="168" t="s">
        <v>25364</v>
      </c>
      <c r="D805" s="177" t="e">
        <f>'Row Data'!F926</f>
        <v>#N/A</v>
      </c>
    </row>
    <row r="806" spans="2:4" ht="17.25" thickBot="1">
      <c r="B806" s="144">
        <v>17</v>
      </c>
      <c r="C806" s="145" t="s">
        <v>11454</v>
      </c>
      <c r="D806" s="179"/>
    </row>
    <row r="807" spans="2:4" ht="17.25" thickTop="1">
      <c r="B807" s="146" t="s">
        <v>25365</v>
      </c>
      <c r="C807" s="147" t="s">
        <v>21722</v>
      </c>
      <c r="D807" s="180"/>
    </row>
    <row r="808" spans="2:4">
      <c r="B808" s="148" t="s">
        <v>25366</v>
      </c>
      <c r="C808" s="149" t="s">
        <v>21740</v>
      </c>
      <c r="D808" s="181">
        <f>'Row Data'!F996</f>
        <v>5</v>
      </c>
    </row>
    <row r="809" spans="2:4">
      <c r="B809" s="148" t="s">
        <v>25367</v>
      </c>
      <c r="C809" s="149" t="s">
        <v>21755</v>
      </c>
      <c r="D809" s="181">
        <f>'Row Data'!F997</f>
        <v>5</v>
      </c>
    </row>
    <row r="810" spans="2:4">
      <c r="B810" s="148" t="s">
        <v>25368</v>
      </c>
      <c r="C810" s="149" t="s">
        <v>21770</v>
      </c>
      <c r="D810" s="181">
        <f>'Row Data'!F998</f>
        <v>5</v>
      </c>
    </row>
    <row r="811" spans="2:4">
      <c r="B811" s="148" t="s">
        <v>25369</v>
      </c>
      <c r="C811" s="149" t="s">
        <v>21784</v>
      </c>
      <c r="D811" s="181">
        <f>'Row Data'!F999</f>
        <v>5</v>
      </c>
    </row>
    <row r="812" spans="2:4">
      <c r="B812" s="148" t="s">
        <v>25370</v>
      </c>
      <c r="C812" s="149" t="s">
        <v>21801</v>
      </c>
      <c r="D812" s="181">
        <f>'Row Data'!F1000</f>
        <v>5</v>
      </c>
    </row>
    <row r="813" spans="2:4">
      <c r="B813" s="148" t="s">
        <v>25371</v>
      </c>
      <c r="C813" s="149" t="s">
        <v>21814</v>
      </c>
      <c r="D813" s="181">
        <f>'Row Data'!F1001</f>
        <v>5</v>
      </c>
    </row>
    <row r="814" spans="2:4">
      <c r="B814" s="148" t="s">
        <v>25372</v>
      </c>
      <c r="C814" s="149" t="s">
        <v>21831</v>
      </c>
      <c r="D814" s="181">
        <f>'Row Data'!F1002</f>
        <v>5</v>
      </c>
    </row>
    <row r="815" spans="2:4">
      <c r="B815" s="148" t="s">
        <v>25373</v>
      </c>
      <c r="C815" s="149" t="s">
        <v>21847</v>
      </c>
      <c r="D815" s="181">
        <f>'Row Data'!F1003</f>
        <v>5</v>
      </c>
    </row>
    <row r="816" spans="2:4">
      <c r="B816" s="148" t="s">
        <v>25374</v>
      </c>
      <c r="C816" s="149" t="s">
        <v>21860</v>
      </c>
      <c r="D816" s="181">
        <f>'Row Data'!F1004</f>
        <v>5</v>
      </c>
    </row>
    <row r="817" spans="2:4">
      <c r="B817" s="156" t="s">
        <v>25375</v>
      </c>
      <c r="C817" s="151" t="s">
        <v>21876</v>
      </c>
      <c r="D817" s="181">
        <f>'Row Data'!F1005</f>
        <v>5</v>
      </c>
    </row>
    <row r="818" spans="2:4">
      <c r="B818" s="148" t="s">
        <v>25376</v>
      </c>
      <c r="C818" s="149" t="s">
        <v>21892</v>
      </c>
      <c r="D818" s="181">
        <f>'Row Data'!F1006</f>
        <v>5</v>
      </c>
    </row>
    <row r="819" spans="2:4">
      <c r="B819" s="148" t="s">
        <v>25377</v>
      </c>
      <c r="C819" s="149" t="s">
        <v>21904</v>
      </c>
      <c r="D819" s="181">
        <f>'Row Data'!F1007</f>
        <v>5</v>
      </c>
    </row>
    <row r="820" spans="2:4">
      <c r="B820" s="148" t="s">
        <v>25378</v>
      </c>
      <c r="C820" s="149" t="s">
        <v>21921</v>
      </c>
      <c r="D820" s="181">
        <f>'Row Data'!F1008</f>
        <v>5</v>
      </c>
    </row>
    <row r="821" spans="2:4">
      <c r="B821" s="148" t="s">
        <v>25379</v>
      </c>
      <c r="C821" s="149" t="s">
        <v>21937</v>
      </c>
      <c r="D821" s="181">
        <f>'Row Data'!F1009</f>
        <v>5</v>
      </c>
    </row>
    <row r="822" spans="2:4">
      <c r="B822" s="148" t="s">
        <v>25380</v>
      </c>
      <c r="C822" s="149" t="s">
        <v>21951</v>
      </c>
      <c r="D822" s="181">
        <f>'Row Data'!F1010</f>
        <v>5</v>
      </c>
    </row>
    <row r="823" spans="2:4">
      <c r="B823" s="148" t="s">
        <v>25381</v>
      </c>
      <c r="C823" s="149" t="s">
        <v>21963</v>
      </c>
      <c r="D823" s="181">
        <f>'Row Data'!F1011</f>
        <v>5</v>
      </c>
    </row>
    <row r="824" spans="2:4">
      <c r="B824" s="148" t="s">
        <v>25382</v>
      </c>
      <c r="C824" s="149" t="s">
        <v>21978</v>
      </c>
      <c r="D824" s="181">
        <f>'Row Data'!F1012</f>
        <v>5</v>
      </c>
    </row>
    <row r="825" spans="2:4">
      <c r="B825" s="148" t="s">
        <v>25383</v>
      </c>
      <c r="C825" s="149" t="s">
        <v>21994</v>
      </c>
      <c r="D825" s="181">
        <f>'Row Data'!F1013</f>
        <v>5</v>
      </c>
    </row>
    <row r="826" spans="2:4">
      <c r="B826" s="148" t="s">
        <v>25384</v>
      </c>
      <c r="C826" s="149" t="s">
        <v>22008</v>
      </c>
      <c r="D826" s="181">
        <f>'Row Data'!F1014</f>
        <v>5</v>
      </c>
    </row>
    <row r="827" spans="2:4">
      <c r="B827" s="148" t="s">
        <v>25385</v>
      </c>
      <c r="C827" s="149" t="s">
        <v>22021</v>
      </c>
      <c r="D827" s="181">
        <f>'Row Data'!F1015</f>
        <v>5</v>
      </c>
    </row>
    <row r="828" spans="2:4">
      <c r="B828" s="148" t="s">
        <v>25386</v>
      </c>
      <c r="C828" s="149" t="s">
        <v>22032</v>
      </c>
      <c r="D828" s="181">
        <f>'Row Data'!F1016</f>
        <v>5</v>
      </c>
    </row>
    <row r="829" spans="2:4">
      <c r="B829" s="148" t="s">
        <v>25387</v>
      </c>
      <c r="C829" s="149" t="s">
        <v>22044</v>
      </c>
      <c r="D829" s="181">
        <f>'Row Data'!F1017</f>
        <v>5</v>
      </c>
    </row>
    <row r="830" spans="2:4">
      <c r="B830" s="148" t="s">
        <v>25388</v>
      </c>
      <c r="C830" s="149" t="s">
        <v>22970</v>
      </c>
      <c r="D830" s="181">
        <f>'Row Data'!F1018</f>
        <v>5</v>
      </c>
    </row>
    <row r="831" spans="2:4">
      <c r="B831" s="146" t="s">
        <v>25389</v>
      </c>
      <c r="C831" s="147" t="s">
        <v>21723</v>
      </c>
      <c r="D831" s="180"/>
    </row>
    <row r="832" spans="2:4">
      <c r="B832" s="148" t="s">
        <v>25390</v>
      </c>
      <c r="C832" s="149" t="s">
        <v>22972</v>
      </c>
      <c r="D832" s="181">
        <f>'Row Data'!F1020</f>
        <v>5</v>
      </c>
    </row>
    <row r="833" spans="2:4">
      <c r="B833" s="148" t="s">
        <v>25391</v>
      </c>
      <c r="C833" s="149" t="s">
        <v>22974</v>
      </c>
      <c r="D833" s="181">
        <f>'Row Data'!F1021</f>
        <v>5</v>
      </c>
    </row>
    <row r="834" spans="2:4">
      <c r="B834" s="148" t="s">
        <v>25392</v>
      </c>
      <c r="C834" s="149" t="s">
        <v>22976</v>
      </c>
      <c r="D834" s="181">
        <f>'Row Data'!F1022</f>
        <v>5</v>
      </c>
    </row>
    <row r="835" spans="2:4">
      <c r="B835" s="148" t="s">
        <v>25393</v>
      </c>
      <c r="C835" s="149" t="s">
        <v>22978</v>
      </c>
      <c r="D835" s="181">
        <f>'Row Data'!F1023</f>
        <v>5</v>
      </c>
    </row>
    <row r="836" spans="2:4">
      <c r="B836" s="148" t="s">
        <v>25394</v>
      </c>
      <c r="C836" s="149" t="s">
        <v>22980</v>
      </c>
      <c r="D836" s="181">
        <f>'Row Data'!F1024</f>
        <v>5</v>
      </c>
    </row>
    <row r="837" spans="2:4">
      <c r="B837" s="148" t="s">
        <v>25395</v>
      </c>
      <c r="C837" s="149" t="s">
        <v>22982</v>
      </c>
      <c r="D837" s="181">
        <f>'Row Data'!F1025</f>
        <v>5</v>
      </c>
    </row>
    <row r="838" spans="2:4">
      <c r="B838" s="148" t="s">
        <v>25396</v>
      </c>
      <c r="C838" s="149" t="s">
        <v>22984</v>
      </c>
      <c r="D838" s="181">
        <f>'Row Data'!F1026</f>
        <v>5</v>
      </c>
    </row>
    <row r="839" spans="2:4">
      <c r="B839" s="148" t="s">
        <v>25397</v>
      </c>
      <c r="C839" s="149" t="s">
        <v>22986</v>
      </c>
      <c r="D839" s="181">
        <f>'Row Data'!F1027</f>
        <v>5</v>
      </c>
    </row>
    <row r="840" spans="2:4">
      <c r="B840" s="148" t="s">
        <v>25398</v>
      </c>
      <c r="C840" s="149" t="s">
        <v>22988</v>
      </c>
      <c r="D840" s="181">
        <f>'Row Data'!F1028</f>
        <v>5</v>
      </c>
    </row>
    <row r="841" spans="2:4">
      <c r="B841" s="156" t="s">
        <v>25399</v>
      </c>
      <c r="C841" s="151" t="s">
        <v>22990</v>
      </c>
      <c r="D841" s="181">
        <f>'Row Data'!F1029</f>
        <v>5</v>
      </c>
    </row>
    <row r="842" spans="2:4">
      <c r="B842" s="148" t="s">
        <v>25400</v>
      </c>
      <c r="C842" s="149" t="s">
        <v>22992</v>
      </c>
      <c r="D842" s="181">
        <f>'Row Data'!F1030</f>
        <v>5</v>
      </c>
    </row>
    <row r="843" spans="2:4">
      <c r="B843" s="148" t="s">
        <v>25401</v>
      </c>
      <c r="C843" s="149" t="s">
        <v>22994</v>
      </c>
      <c r="D843" s="181">
        <f>'Row Data'!F1031</f>
        <v>5</v>
      </c>
    </row>
    <row r="844" spans="2:4">
      <c r="B844" s="148" t="s">
        <v>25402</v>
      </c>
      <c r="C844" s="149" t="s">
        <v>22996</v>
      </c>
      <c r="D844" s="181">
        <f>'Row Data'!F1032</f>
        <v>5</v>
      </c>
    </row>
    <row r="845" spans="2:4">
      <c r="B845" s="148" t="s">
        <v>25403</v>
      </c>
      <c r="C845" s="149" t="s">
        <v>22998</v>
      </c>
      <c r="D845" s="181">
        <f>'Row Data'!F1033</f>
        <v>5</v>
      </c>
    </row>
    <row r="846" spans="2:4">
      <c r="B846" s="148" t="s">
        <v>25404</v>
      </c>
      <c r="C846" s="149" t="s">
        <v>23000</v>
      </c>
      <c r="D846" s="181">
        <f>'Row Data'!F1034</f>
        <v>5</v>
      </c>
    </row>
    <row r="847" spans="2:4">
      <c r="B847" s="148" t="s">
        <v>25405</v>
      </c>
      <c r="C847" s="149" t="s">
        <v>23002</v>
      </c>
      <c r="D847" s="181">
        <f>'Row Data'!F1035</f>
        <v>5</v>
      </c>
    </row>
    <row r="848" spans="2:4">
      <c r="B848" s="148" t="s">
        <v>25406</v>
      </c>
      <c r="C848" s="149" t="s">
        <v>23004</v>
      </c>
      <c r="D848" s="181">
        <f>'Row Data'!F1036</f>
        <v>5</v>
      </c>
    </row>
    <row r="849" spans="2:4">
      <c r="B849" s="148" t="s">
        <v>25407</v>
      </c>
      <c r="C849" s="149" t="s">
        <v>23006</v>
      </c>
      <c r="D849" s="181">
        <f>'Row Data'!F1037</f>
        <v>5</v>
      </c>
    </row>
    <row r="850" spans="2:4">
      <c r="B850" s="148" t="s">
        <v>25408</v>
      </c>
      <c r="C850" s="149" t="s">
        <v>23008</v>
      </c>
      <c r="D850" s="181">
        <f>'Row Data'!F1038</f>
        <v>5</v>
      </c>
    </row>
    <row r="851" spans="2:4">
      <c r="B851" s="148" t="s">
        <v>25409</v>
      </c>
      <c r="C851" s="149" t="s">
        <v>23010</v>
      </c>
      <c r="D851" s="181">
        <f>'Row Data'!F1039</f>
        <v>5</v>
      </c>
    </row>
    <row r="852" spans="2:4">
      <c r="B852" s="148" t="s">
        <v>25410</v>
      </c>
      <c r="C852" s="149" t="s">
        <v>23012</v>
      </c>
      <c r="D852" s="181">
        <f>'Row Data'!F1040</f>
        <v>5</v>
      </c>
    </row>
    <row r="853" spans="2:4">
      <c r="B853" s="148" t="s">
        <v>25411</v>
      </c>
      <c r="C853" s="149" t="s">
        <v>23014</v>
      </c>
      <c r="D853" s="181">
        <f>'Row Data'!F1041</f>
        <v>5</v>
      </c>
    </row>
    <row r="854" spans="2:4">
      <c r="B854" s="148" t="s">
        <v>25412</v>
      </c>
      <c r="C854" s="149" t="s">
        <v>11497</v>
      </c>
      <c r="D854" s="181">
        <f>'Row Data'!F1042</f>
        <v>5</v>
      </c>
    </row>
    <row r="855" spans="2:4">
      <c r="B855" s="146" t="s">
        <v>25413</v>
      </c>
      <c r="C855" s="147" t="s">
        <v>22009</v>
      </c>
      <c r="D855" s="180"/>
    </row>
    <row r="856" spans="2:4">
      <c r="B856" s="148" t="s">
        <v>25414</v>
      </c>
      <c r="C856" s="149" t="s">
        <v>24008</v>
      </c>
      <c r="D856" s="181">
        <f>'Row Data'!F1044</f>
        <v>5</v>
      </c>
    </row>
    <row r="857" spans="2:4" ht="17.25" thickBot="1">
      <c r="B857" s="144">
        <v>18</v>
      </c>
      <c r="C857" s="145" t="s">
        <v>25415</v>
      </c>
      <c r="D857" s="179"/>
    </row>
    <row r="858" spans="2:4" ht="17.25" thickTop="1">
      <c r="B858" s="146" t="s">
        <v>25416</v>
      </c>
      <c r="C858" s="147" t="s">
        <v>25417</v>
      </c>
      <c r="D858" s="180"/>
    </row>
    <row r="859" spans="2:4">
      <c r="B859" s="148" t="s">
        <v>25418</v>
      </c>
      <c r="C859" s="149" t="s">
        <v>23716</v>
      </c>
      <c r="D859" s="206" t="e">
        <f>'Row Data'!E2690</f>
        <v>#N/A</v>
      </c>
    </row>
    <row r="860" spans="2:4" ht="17.25" thickBot="1">
      <c r="B860" s="144">
        <v>21</v>
      </c>
      <c r="C860" s="145" t="s">
        <v>25419</v>
      </c>
      <c r="D860" s="179"/>
    </row>
    <row r="861" spans="2:4" ht="17.25" thickTop="1">
      <c r="B861" s="146" t="s">
        <v>25420</v>
      </c>
      <c r="C861" s="147" t="s">
        <v>25421</v>
      </c>
      <c r="D861" s="180"/>
    </row>
    <row r="862" spans="2:4">
      <c r="B862" s="148" t="s">
        <v>25422</v>
      </c>
      <c r="C862" s="48" t="s">
        <v>11533</v>
      </c>
      <c r="D862" s="181">
        <f>'Row Data'!F1047</f>
        <v>5</v>
      </c>
    </row>
    <row r="863" spans="2:4">
      <c r="B863" s="148" t="s">
        <v>25423</v>
      </c>
      <c r="C863" s="48" t="s">
        <v>11540</v>
      </c>
      <c r="D863" s="181">
        <f>'Row Data'!F1055</f>
        <v>5</v>
      </c>
    </row>
    <row r="864" spans="2:4">
      <c r="B864" s="148" t="s">
        <v>25424</v>
      </c>
      <c r="C864" s="48" t="s">
        <v>11542</v>
      </c>
      <c r="D864" s="181">
        <f>'Row Data'!F1057</f>
        <v>5</v>
      </c>
    </row>
    <row r="865" spans="2:4">
      <c r="B865" s="148" t="s">
        <v>25425</v>
      </c>
      <c r="C865" s="48" t="s">
        <v>11541</v>
      </c>
      <c r="D865" s="181">
        <f>'Row Data'!F1056</f>
        <v>5</v>
      </c>
    </row>
    <row r="866" spans="2:4">
      <c r="B866" s="148" t="s">
        <v>25426</v>
      </c>
      <c r="C866" s="48" t="s">
        <v>11536</v>
      </c>
      <c r="D866" s="181">
        <f>'Row Data'!F1051</f>
        <v>5</v>
      </c>
    </row>
    <row r="867" spans="2:4">
      <c r="B867" s="148" t="s">
        <v>25427</v>
      </c>
      <c r="C867" s="48" t="s">
        <v>11531</v>
      </c>
      <c r="D867" s="181">
        <f>'Row Data'!F1046</f>
        <v>5</v>
      </c>
    </row>
    <row r="868" spans="2:4">
      <c r="B868" s="148" t="s">
        <v>25428</v>
      </c>
      <c r="C868" s="48" t="s">
        <v>11539</v>
      </c>
      <c r="D868" s="181">
        <f>'Row Data'!F1054</f>
        <v>5</v>
      </c>
    </row>
    <row r="869" spans="2:4">
      <c r="B869" s="148" t="s">
        <v>25429</v>
      </c>
      <c r="C869" s="48" t="s">
        <v>11532</v>
      </c>
      <c r="D869" s="181">
        <f>'Row Data'!F1047</f>
        <v>5</v>
      </c>
    </row>
    <row r="870" spans="2:4">
      <c r="B870" s="148" t="s">
        <v>25430</v>
      </c>
      <c r="C870" s="47" t="s">
        <v>11538</v>
      </c>
      <c r="D870" s="181">
        <f>'Row Data'!F1053</f>
        <v>5</v>
      </c>
    </row>
    <row r="871" spans="2:4">
      <c r="B871" s="148" t="s">
        <v>25431</v>
      </c>
      <c r="C871" s="48" t="s">
        <v>11535</v>
      </c>
      <c r="D871" s="181">
        <f>'Row Data'!F1050</f>
        <v>5</v>
      </c>
    </row>
    <row r="872" spans="2:4">
      <c r="B872" s="148" t="s">
        <v>25432</v>
      </c>
      <c r="C872" s="48" t="s">
        <v>11534</v>
      </c>
      <c r="D872" s="181">
        <f>'Row Data'!F1049</f>
        <v>5</v>
      </c>
    </row>
    <row r="873" spans="2:4">
      <c r="B873" s="148" t="s">
        <v>25433</v>
      </c>
      <c r="C873" s="48" t="s">
        <v>11537</v>
      </c>
      <c r="D873" s="181">
        <f>'Row Data'!F1052</f>
        <v>5</v>
      </c>
    </row>
    <row r="874" spans="2:4">
      <c r="B874" s="146" t="s">
        <v>25434</v>
      </c>
      <c r="C874" s="147" t="s">
        <v>23860</v>
      </c>
      <c r="D874" s="180"/>
    </row>
    <row r="875" spans="2:4">
      <c r="B875" s="148" t="s">
        <v>25435</v>
      </c>
      <c r="C875" s="42" t="s">
        <v>11651</v>
      </c>
      <c r="D875" s="182">
        <f>'Row Data'!E1072</f>
        <v>5</v>
      </c>
    </row>
    <row r="876" spans="2:4">
      <c r="B876" s="148" t="s">
        <v>25436</v>
      </c>
      <c r="C876" s="42" t="s">
        <v>11526</v>
      </c>
      <c r="D876" s="182">
        <f>'Row Data'!E1073</f>
        <v>5</v>
      </c>
    </row>
    <row r="877" spans="2:4">
      <c r="B877" s="148" t="s">
        <v>25437</v>
      </c>
      <c r="C877" s="42" t="s">
        <v>23607</v>
      </c>
      <c r="D877" s="182">
        <f>'Row Data'!E1074</f>
        <v>5</v>
      </c>
    </row>
    <row r="878" spans="2:4">
      <c r="B878" s="148" t="s">
        <v>25438</v>
      </c>
      <c r="C878" s="42" t="s">
        <v>23608</v>
      </c>
      <c r="D878" s="182">
        <f>'Row Data'!E1075</f>
        <v>5</v>
      </c>
    </row>
    <row r="879" spans="2:4">
      <c r="B879" s="148" t="s">
        <v>25439</v>
      </c>
      <c r="C879" s="42" t="s">
        <v>11652</v>
      </c>
      <c r="D879" s="182">
        <f>'Row Data'!E1076</f>
        <v>5</v>
      </c>
    </row>
    <row r="880" spans="2:4">
      <c r="B880" s="148" t="s">
        <v>25440</v>
      </c>
      <c r="C880" s="42" t="s">
        <v>11653</v>
      </c>
      <c r="D880" s="182">
        <f>'Row Data'!E1077</f>
        <v>5</v>
      </c>
    </row>
    <row r="881" spans="2:4">
      <c r="B881" s="148" t="s">
        <v>25441</v>
      </c>
      <c r="C881" s="42" t="s">
        <v>23609</v>
      </c>
      <c r="D881" s="182">
        <f>'Row Data'!E1078</f>
        <v>5</v>
      </c>
    </row>
    <row r="882" spans="2:4">
      <c r="B882" s="148" t="s">
        <v>25442</v>
      </c>
      <c r="C882" s="42" t="s">
        <v>11654</v>
      </c>
      <c r="D882" s="182">
        <f>'Row Data'!E1079</f>
        <v>5</v>
      </c>
    </row>
    <row r="883" spans="2:4">
      <c r="B883" s="148" t="s">
        <v>25443</v>
      </c>
      <c r="C883" s="42" t="s">
        <v>24007</v>
      </c>
      <c r="D883" s="182">
        <f>'Row Data'!E1080</f>
        <v>5</v>
      </c>
    </row>
    <row r="884" spans="2:4">
      <c r="B884" s="148" t="s">
        <v>25444</v>
      </c>
      <c r="C884" s="42" t="s">
        <v>11656</v>
      </c>
      <c r="D884" s="182">
        <f>'Row Data'!E1081</f>
        <v>5</v>
      </c>
    </row>
    <row r="885" spans="2:4">
      <c r="B885" s="148" t="s">
        <v>25445</v>
      </c>
      <c r="C885" s="42" t="s">
        <v>11529</v>
      </c>
      <c r="D885" s="182">
        <f>'Row Data'!E1082</f>
        <v>5</v>
      </c>
    </row>
    <row r="886" spans="2:4">
      <c r="B886" s="148" t="s">
        <v>25446</v>
      </c>
      <c r="C886" s="42" t="s">
        <v>11530</v>
      </c>
      <c r="D886" s="182">
        <f>'Row Data'!E1083</f>
        <v>5</v>
      </c>
    </row>
    <row r="887" spans="2:4">
      <c r="B887" s="148" t="s">
        <v>25447</v>
      </c>
      <c r="C887" s="42" t="s">
        <v>11657</v>
      </c>
      <c r="D887" s="182">
        <f>'Row Data'!E1084</f>
        <v>5</v>
      </c>
    </row>
    <row r="888" spans="2:4">
      <c r="B888" s="148" t="s">
        <v>25448</v>
      </c>
      <c r="C888" s="42" t="s">
        <v>11658</v>
      </c>
      <c r="D888" s="182">
        <f>'Row Data'!E1085</f>
        <v>5</v>
      </c>
    </row>
    <row r="889" spans="2:4">
      <c r="B889" s="148" t="s">
        <v>25449</v>
      </c>
      <c r="C889" s="42" t="s">
        <v>11659</v>
      </c>
      <c r="D889" s="182">
        <f>'Row Data'!E1086</f>
        <v>5</v>
      </c>
    </row>
    <row r="890" spans="2:4">
      <c r="B890" s="148" t="s">
        <v>25450</v>
      </c>
      <c r="C890" s="42" t="s">
        <v>11660</v>
      </c>
      <c r="D890" s="182">
        <f>'Row Data'!E1087</f>
        <v>5</v>
      </c>
    </row>
    <row r="891" spans="2:4">
      <c r="B891" s="148" t="s">
        <v>25451</v>
      </c>
      <c r="C891" s="42" t="s">
        <v>11661</v>
      </c>
      <c r="D891" s="182">
        <f>'Row Data'!E1088</f>
        <v>5</v>
      </c>
    </row>
    <row r="892" spans="2:4">
      <c r="B892" s="148" t="s">
        <v>25452</v>
      </c>
      <c r="C892" s="42" t="s">
        <v>23610</v>
      </c>
      <c r="D892" s="182">
        <f>'Row Data'!E1089</f>
        <v>5</v>
      </c>
    </row>
    <row r="893" spans="2:4">
      <c r="B893" s="148" t="s">
        <v>25453</v>
      </c>
      <c r="C893" s="42" t="s">
        <v>11662</v>
      </c>
      <c r="D893" s="182">
        <f>'Row Data'!E1090</f>
        <v>5</v>
      </c>
    </row>
    <row r="894" spans="2:4">
      <c r="B894" s="148" t="s">
        <v>25454</v>
      </c>
      <c r="C894" s="42" t="s">
        <v>11663</v>
      </c>
      <c r="D894" s="182">
        <f>'Row Data'!E1091</f>
        <v>5</v>
      </c>
    </row>
    <row r="895" spans="2:4">
      <c r="B895" s="148" t="s">
        <v>25455</v>
      </c>
      <c r="C895" s="42" t="s">
        <v>11664</v>
      </c>
      <c r="D895" s="182">
        <f>'Row Data'!E1092</f>
        <v>5</v>
      </c>
    </row>
    <row r="896" spans="2:4">
      <c r="B896" s="148" t="s">
        <v>25456</v>
      </c>
      <c r="C896" s="42" t="s">
        <v>11665</v>
      </c>
      <c r="D896" s="182">
        <f>'Row Data'!E1093</f>
        <v>5</v>
      </c>
    </row>
    <row r="897" spans="2:4">
      <c r="B897" s="148" t="s">
        <v>25457</v>
      </c>
      <c r="C897" s="42" t="s">
        <v>11666</v>
      </c>
      <c r="D897" s="182">
        <f>'Row Data'!E1094</f>
        <v>5</v>
      </c>
    </row>
    <row r="898" spans="2:4">
      <c r="B898" s="148" t="s">
        <v>25458</v>
      </c>
      <c r="C898" s="42" t="s">
        <v>11667</v>
      </c>
      <c r="D898" s="182">
        <f>'Row Data'!E1095</f>
        <v>5</v>
      </c>
    </row>
    <row r="899" spans="2:4">
      <c r="B899" s="148" t="s">
        <v>25459</v>
      </c>
      <c r="C899" s="42" t="s">
        <v>11668</v>
      </c>
      <c r="D899" s="182">
        <f>'Row Data'!E1096</f>
        <v>5</v>
      </c>
    </row>
    <row r="900" spans="2:4">
      <c r="B900" s="148" t="s">
        <v>25460</v>
      </c>
      <c r="C900" s="42" t="s">
        <v>11669</v>
      </c>
      <c r="D900" s="182">
        <f>'Row Data'!E1097</f>
        <v>5</v>
      </c>
    </row>
    <row r="901" spans="2:4">
      <c r="B901" s="148" t="s">
        <v>25461</v>
      </c>
      <c r="C901" s="42" t="s">
        <v>23611</v>
      </c>
      <c r="D901" s="182">
        <f>'Row Data'!E1098</f>
        <v>5</v>
      </c>
    </row>
    <row r="902" spans="2:4">
      <c r="B902" s="148" t="s">
        <v>25462</v>
      </c>
      <c r="C902" s="42" t="s">
        <v>11670</v>
      </c>
      <c r="D902" s="182">
        <f>'Row Data'!E1099</f>
        <v>5</v>
      </c>
    </row>
    <row r="903" spans="2:4">
      <c r="B903" s="148" t="s">
        <v>25463</v>
      </c>
      <c r="C903" s="42" t="s">
        <v>23612</v>
      </c>
      <c r="D903" s="182">
        <f>'Row Data'!E1100</f>
        <v>5</v>
      </c>
    </row>
    <row r="904" spans="2:4">
      <c r="B904" s="148" t="s">
        <v>25464</v>
      </c>
      <c r="C904" s="42" t="s">
        <v>11671</v>
      </c>
      <c r="D904" s="182">
        <f>'Row Data'!E1101</f>
        <v>5</v>
      </c>
    </row>
    <row r="905" spans="2:4">
      <c r="B905" s="148" t="s">
        <v>25465</v>
      </c>
      <c r="C905" s="42" t="s">
        <v>11672</v>
      </c>
      <c r="D905" s="182">
        <f>'Row Data'!E1102</f>
        <v>5</v>
      </c>
    </row>
    <row r="906" spans="2:4">
      <c r="B906" s="148" t="s">
        <v>25466</v>
      </c>
      <c r="C906" s="42" t="s">
        <v>11673</v>
      </c>
      <c r="D906" s="182">
        <f>'Row Data'!E1103</f>
        <v>5</v>
      </c>
    </row>
    <row r="907" spans="2:4">
      <c r="B907" s="148" t="s">
        <v>25467</v>
      </c>
      <c r="C907" s="42" t="s">
        <v>11674</v>
      </c>
      <c r="D907" s="182">
        <f>'Row Data'!E1104</f>
        <v>5</v>
      </c>
    </row>
    <row r="908" spans="2:4">
      <c r="B908" s="148" t="s">
        <v>25468</v>
      </c>
      <c r="C908" s="42" t="s">
        <v>11675</v>
      </c>
      <c r="D908" s="182">
        <f>'Row Data'!E1106</f>
        <v>5</v>
      </c>
    </row>
    <row r="909" spans="2:4">
      <c r="B909" s="148" t="s">
        <v>25469</v>
      </c>
      <c r="C909" s="42" t="s">
        <v>11676</v>
      </c>
      <c r="D909" s="182">
        <f>'Row Data'!E1107</f>
        <v>5</v>
      </c>
    </row>
    <row r="910" spans="2:4">
      <c r="B910" s="148" t="s">
        <v>25470</v>
      </c>
      <c r="C910" s="42" t="s">
        <v>11677</v>
      </c>
      <c r="D910" s="182">
        <f>'Row Data'!E1108</f>
        <v>5</v>
      </c>
    </row>
    <row r="911" spans="2:4">
      <c r="B911" s="148" t="s">
        <v>25471</v>
      </c>
      <c r="C911" s="42" t="s">
        <v>11678</v>
      </c>
      <c r="D911" s="182">
        <f>'Row Data'!E1109</f>
        <v>5</v>
      </c>
    </row>
    <row r="912" spans="2:4">
      <c r="B912" s="148" t="s">
        <v>25472</v>
      </c>
      <c r="C912" s="42" t="s">
        <v>11679</v>
      </c>
      <c r="D912" s="182">
        <f>'Row Data'!E1110</f>
        <v>5</v>
      </c>
    </row>
    <row r="913" spans="2:4">
      <c r="B913" s="148" t="s">
        <v>25473</v>
      </c>
      <c r="C913" s="42" t="s">
        <v>11680</v>
      </c>
      <c r="D913" s="182">
        <f>'Row Data'!E1111</f>
        <v>5</v>
      </c>
    </row>
    <row r="914" spans="2:4">
      <c r="B914" s="148" t="s">
        <v>25474</v>
      </c>
      <c r="C914" s="42" t="s">
        <v>11681</v>
      </c>
      <c r="D914" s="182">
        <f>'Row Data'!E1112</f>
        <v>5</v>
      </c>
    </row>
    <row r="915" spans="2:4">
      <c r="B915" s="148" t="s">
        <v>25475</v>
      </c>
      <c r="C915" s="42" t="s">
        <v>23613</v>
      </c>
      <c r="D915" s="182">
        <f>'Row Data'!E1113</f>
        <v>5</v>
      </c>
    </row>
    <row r="916" spans="2:4">
      <c r="B916" s="148" t="s">
        <v>25476</v>
      </c>
      <c r="C916" s="42" t="s">
        <v>11682</v>
      </c>
      <c r="D916" s="182">
        <f>'Row Data'!E1114</f>
        <v>5</v>
      </c>
    </row>
    <row r="917" spans="2:4">
      <c r="B917" s="148" t="s">
        <v>25477</v>
      </c>
      <c r="C917" s="42" t="s">
        <v>11683</v>
      </c>
      <c r="D917" s="182">
        <f>'Row Data'!E1115</f>
        <v>5</v>
      </c>
    </row>
    <row r="918" spans="2:4">
      <c r="B918" s="148" t="s">
        <v>25478</v>
      </c>
      <c r="C918" s="42" t="s">
        <v>11684</v>
      </c>
      <c r="D918" s="182">
        <f>'Row Data'!E1116</f>
        <v>5</v>
      </c>
    </row>
    <row r="919" spans="2:4">
      <c r="B919" s="148" t="s">
        <v>25479</v>
      </c>
      <c r="C919" s="42" t="s">
        <v>11685</v>
      </c>
      <c r="D919" s="182">
        <f>'Row Data'!E1117</f>
        <v>5</v>
      </c>
    </row>
    <row r="920" spans="2:4">
      <c r="B920" s="148" t="s">
        <v>25480</v>
      </c>
      <c r="C920" s="42" t="s">
        <v>11686</v>
      </c>
      <c r="D920" s="182">
        <f>'Row Data'!E1118</f>
        <v>5</v>
      </c>
    </row>
    <row r="921" spans="2:4">
      <c r="B921" s="148" t="s">
        <v>25481</v>
      </c>
      <c r="C921" s="42" t="s">
        <v>11687</v>
      </c>
      <c r="D921" s="182">
        <f>'Row Data'!E1119</f>
        <v>5</v>
      </c>
    </row>
    <row r="922" spans="2:4">
      <c r="B922" s="148" t="s">
        <v>25482</v>
      </c>
      <c r="C922" s="42" t="s">
        <v>11688</v>
      </c>
      <c r="D922" s="182">
        <f>'Row Data'!E1120</f>
        <v>5</v>
      </c>
    </row>
    <row r="923" spans="2:4">
      <c r="B923" s="148" t="s">
        <v>25483</v>
      </c>
      <c r="C923" s="42" t="s">
        <v>11689</v>
      </c>
      <c r="D923" s="182">
        <f>'Row Data'!E1121</f>
        <v>5</v>
      </c>
    </row>
    <row r="924" spans="2:4">
      <c r="B924" s="148" t="s">
        <v>25484</v>
      </c>
      <c r="C924" s="41" t="s">
        <v>23614</v>
      </c>
      <c r="D924" s="182">
        <f>'Row Data'!E1122</f>
        <v>5</v>
      </c>
    </row>
    <row r="925" spans="2:4">
      <c r="B925" s="148" t="s">
        <v>25485</v>
      </c>
      <c r="C925" s="41" t="s">
        <v>11690</v>
      </c>
      <c r="D925" s="182">
        <f>'Row Data'!E1123</f>
        <v>5</v>
      </c>
    </row>
    <row r="926" spans="2:4">
      <c r="B926" s="148" t="s">
        <v>25486</v>
      </c>
      <c r="C926" s="42" t="s">
        <v>11691</v>
      </c>
      <c r="D926" s="182">
        <f>'Row Data'!E1124</f>
        <v>5</v>
      </c>
    </row>
    <row r="927" spans="2:4">
      <c r="B927" s="148" t="s">
        <v>25487</v>
      </c>
      <c r="C927" s="42" t="s">
        <v>11692</v>
      </c>
      <c r="D927" s="182">
        <f>'Row Data'!E1125</f>
        <v>5</v>
      </c>
    </row>
    <row r="928" spans="2:4">
      <c r="B928" s="148" t="s">
        <v>25488</v>
      </c>
      <c r="C928" s="42" t="s">
        <v>11693</v>
      </c>
      <c r="D928" s="182">
        <f>'Row Data'!E1126</f>
        <v>5</v>
      </c>
    </row>
    <row r="929" spans="2:4">
      <c r="B929" s="148" t="s">
        <v>25489</v>
      </c>
      <c r="C929" s="42" t="s">
        <v>11694</v>
      </c>
      <c r="D929" s="182">
        <f>'Row Data'!E1127</f>
        <v>5</v>
      </c>
    </row>
    <row r="930" spans="2:4">
      <c r="B930" s="148" t="s">
        <v>25490</v>
      </c>
      <c r="C930" s="42" t="s">
        <v>11695</v>
      </c>
      <c r="D930" s="182">
        <f>'Row Data'!E1128</f>
        <v>5</v>
      </c>
    </row>
    <row r="931" spans="2:4">
      <c r="B931" s="148" t="s">
        <v>25491</v>
      </c>
      <c r="C931" s="42" t="s">
        <v>11696</v>
      </c>
      <c r="D931" s="182">
        <f>'Row Data'!E1129</f>
        <v>5</v>
      </c>
    </row>
    <row r="932" spans="2:4">
      <c r="B932" s="148" t="s">
        <v>25492</v>
      </c>
      <c r="C932" s="42" t="s">
        <v>23615</v>
      </c>
      <c r="D932" s="182">
        <f>'Row Data'!E1130</f>
        <v>5</v>
      </c>
    </row>
    <row r="933" spans="2:4">
      <c r="B933" s="148" t="s">
        <v>25493</v>
      </c>
      <c r="C933" s="42" t="s">
        <v>11697</v>
      </c>
      <c r="D933" s="182">
        <f>'Row Data'!E1131</f>
        <v>5</v>
      </c>
    </row>
    <row r="934" spans="2:4">
      <c r="B934" s="148" t="s">
        <v>25494</v>
      </c>
      <c r="C934" s="42" t="s">
        <v>11698</v>
      </c>
      <c r="D934" s="182">
        <f>'Row Data'!E1132</f>
        <v>5</v>
      </c>
    </row>
    <row r="935" spans="2:4">
      <c r="B935" s="148" t="s">
        <v>25495</v>
      </c>
      <c r="C935" s="42" t="s">
        <v>11699</v>
      </c>
      <c r="D935" s="182">
        <f>'Row Data'!E1133</f>
        <v>5</v>
      </c>
    </row>
    <row r="936" spans="2:4">
      <c r="B936" s="148" t="s">
        <v>25496</v>
      </c>
      <c r="C936" s="42" t="s">
        <v>11700</v>
      </c>
      <c r="D936" s="182">
        <f>'Row Data'!E1134</f>
        <v>5</v>
      </c>
    </row>
    <row r="937" spans="2:4">
      <c r="B937" s="148" t="s">
        <v>25497</v>
      </c>
      <c r="C937" s="42" t="s">
        <v>11701</v>
      </c>
      <c r="D937" s="182">
        <f>'Row Data'!E1135</f>
        <v>5</v>
      </c>
    </row>
    <row r="938" spans="2:4">
      <c r="B938" s="156" t="s">
        <v>25498</v>
      </c>
      <c r="C938" s="41" t="s">
        <v>11702</v>
      </c>
      <c r="D938" s="182">
        <f>'Row Data'!E1136</f>
        <v>5</v>
      </c>
    </row>
    <row r="939" spans="2:4">
      <c r="B939" s="148" t="s">
        <v>25499</v>
      </c>
      <c r="C939" s="42" t="s">
        <v>11703</v>
      </c>
      <c r="D939" s="182">
        <f>'Row Data'!E1137</f>
        <v>5</v>
      </c>
    </row>
    <row r="940" spans="2:4">
      <c r="B940" s="148" t="s">
        <v>25500</v>
      </c>
      <c r="C940" s="42" t="s">
        <v>11704</v>
      </c>
      <c r="D940" s="182">
        <f>'Row Data'!E1138</f>
        <v>5</v>
      </c>
    </row>
    <row r="941" spans="2:4">
      <c r="B941" s="148" t="s">
        <v>25501</v>
      </c>
      <c r="C941" s="42" t="s">
        <v>11705</v>
      </c>
      <c r="D941" s="182">
        <f>'Row Data'!E1139</f>
        <v>5</v>
      </c>
    </row>
    <row r="942" spans="2:4">
      <c r="B942" s="148" t="s">
        <v>25502</v>
      </c>
      <c r="C942" s="42" t="s">
        <v>11706</v>
      </c>
      <c r="D942" s="182">
        <f>'Row Data'!E1140</f>
        <v>5</v>
      </c>
    </row>
    <row r="943" spans="2:4">
      <c r="B943" s="148" t="s">
        <v>25503</v>
      </c>
      <c r="C943" s="42" t="s">
        <v>11707</v>
      </c>
      <c r="D943" s="182">
        <f>'Row Data'!E1141</f>
        <v>5</v>
      </c>
    </row>
    <row r="944" spans="2:4">
      <c r="B944" s="148" t="s">
        <v>25504</v>
      </c>
      <c r="C944" s="42" t="s">
        <v>11708</v>
      </c>
      <c r="D944" s="182">
        <f>'Row Data'!E1142</f>
        <v>5</v>
      </c>
    </row>
    <row r="945" spans="2:4">
      <c r="B945" s="148" t="s">
        <v>25505</v>
      </c>
      <c r="C945" s="42" t="s">
        <v>23616</v>
      </c>
      <c r="D945" s="182">
        <f>'Row Data'!E1143</f>
        <v>5</v>
      </c>
    </row>
    <row r="946" spans="2:4">
      <c r="B946" s="148" t="s">
        <v>25506</v>
      </c>
      <c r="C946" s="42" t="s">
        <v>11709</v>
      </c>
      <c r="D946" s="182">
        <f>'Row Data'!E1144</f>
        <v>5</v>
      </c>
    </row>
    <row r="947" spans="2:4">
      <c r="B947" s="148" t="s">
        <v>25507</v>
      </c>
      <c r="C947" s="42" t="s">
        <v>11710</v>
      </c>
      <c r="D947" s="182">
        <f>'Row Data'!E1145</f>
        <v>5</v>
      </c>
    </row>
    <row r="948" spans="2:4">
      <c r="B948" s="148" t="s">
        <v>25508</v>
      </c>
      <c r="C948" s="42" t="s">
        <v>11711</v>
      </c>
      <c r="D948" s="182">
        <f>'Row Data'!E1146</f>
        <v>5</v>
      </c>
    </row>
    <row r="949" spans="2:4">
      <c r="B949" s="148" t="s">
        <v>25509</v>
      </c>
      <c r="C949" s="42" t="s">
        <v>11712</v>
      </c>
      <c r="D949" s="182">
        <f>'Row Data'!E1147</f>
        <v>5</v>
      </c>
    </row>
    <row r="950" spans="2:4">
      <c r="B950" s="148" t="s">
        <v>25510</v>
      </c>
      <c r="C950" s="42" t="s">
        <v>11713</v>
      </c>
      <c r="D950" s="182">
        <f>'Row Data'!E1148</f>
        <v>5</v>
      </c>
    </row>
    <row r="951" spans="2:4">
      <c r="B951" s="148" t="s">
        <v>25511</v>
      </c>
      <c r="C951" s="42" t="s">
        <v>11714</v>
      </c>
      <c r="D951" s="182">
        <f>'Row Data'!E1149</f>
        <v>5</v>
      </c>
    </row>
    <row r="952" spans="2:4">
      <c r="B952" s="148" t="s">
        <v>25512</v>
      </c>
      <c r="C952" s="42" t="s">
        <v>11715</v>
      </c>
      <c r="D952" s="182">
        <f>'Row Data'!E1150</f>
        <v>5</v>
      </c>
    </row>
    <row r="953" spans="2:4">
      <c r="B953" s="148" t="s">
        <v>25513</v>
      </c>
      <c r="C953" s="42" t="s">
        <v>11716</v>
      </c>
      <c r="D953" s="182">
        <f>'Row Data'!E1151</f>
        <v>5</v>
      </c>
    </row>
    <row r="954" spans="2:4">
      <c r="B954" s="148" t="s">
        <v>25514</v>
      </c>
      <c r="C954" s="42" t="s">
        <v>11717</v>
      </c>
      <c r="D954" s="182">
        <f>'Row Data'!E1152</f>
        <v>5</v>
      </c>
    </row>
    <row r="955" spans="2:4">
      <c r="B955" s="148" t="s">
        <v>25515</v>
      </c>
      <c r="C955" s="42" t="s">
        <v>11718</v>
      </c>
      <c r="D955" s="182">
        <f>'Row Data'!E1153</f>
        <v>5</v>
      </c>
    </row>
    <row r="956" spans="2:4">
      <c r="B956" s="148" t="s">
        <v>25516</v>
      </c>
      <c r="C956" s="42" t="s">
        <v>11719</v>
      </c>
      <c r="D956" s="182">
        <f>'Row Data'!E1154</f>
        <v>5</v>
      </c>
    </row>
    <row r="957" spans="2:4">
      <c r="B957" s="148" t="s">
        <v>25517</v>
      </c>
      <c r="C957" s="42" t="s">
        <v>11720</v>
      </c>
      <c r="D957" s="182">
        <f>'Row Data'!E1155</f>
        <v>5</v>
      </c>
    </row>
    <row r="958" spans="2:4">
      <c r="B958" s="148" t="s">
        <v>25518</v>
      </c>
      <c r="C958" s="42" t="s">
        <v>11721</v>
      </c>
      <c r="D958" s="182">
        <f>'Row Data'!E1157</f>
        <v>5</v>
      </c>
    </row>
    <row r="959" spans="2:4">
      <c r="B959" s="148" t="s">
        <v>25519</v>
      </c>
      <c r="C959" s="42" t="s">
        <v>11722</v>
      </c>
      <c r="D959" s="182">
        <f>'Row Data'!E1158</f>
        <v>5</v>
      </c>
    </row>
    <row r="960" spans="2:4">
      <c r="B960" s="148" t="s">
        <v>25520</v>
      </c>
      <c r="C960" s="42" t="s">
        <v>11723</v>
      </c>
      <c r="D960" s="182">
        <f>'Row Data'!E1159</f>
        <v>5</v>
      </c>
    </row>
    <row r="961" spans="2:4">
      <c r="B961" s="148" t="s">
        <v>25521</v>
      </c>
      <c r="C961" s="42" t="s">
        <v>11724</v>
      </c>
      <c r="D961" s="182">
        <f>'Row Data'!E1160</f>
        <v>5</v>
      </c>
    </row>
    <row r="962" spans="2:4">
      <c r="B962" s="148" t="s">
        <v>25522</v>
      </c>
      <c r="C962" s="42" t="s">
        <v>11725</v>
      </c>
      <c r="D962" s="182">
        <f>'Row Data'!E1161</f>
        <v>5</v>
      </c>
    </row>
    <row r="963" spans="2:4">
      <c r="B963" s="148" t="s">
        <v>25523</v>
      </c>
      <c r="C963" s="42" t="s">
        <v>11726</v>
      </c>
      <c r="D963" s="182">
        <f>'Row Data'!E1162</f>
        <v>5</v>
      </c>
    </row>
    <row r="964" spans="2:4">
      <c r="B964" s="148" t="s">
        <v>25524</v>
      </c>
      <c r="C964" s="42" t="s">
        <v>11727</v>
      </c>
      <c r="D964" s="182">
        <f>'Row Data'!E1163</f>
        <v>5</v>
      </c>
    </row>
    <row r="965" spans="2:4">
      <c r="B965" s="148" t="s">
        <v>25525</v>
      </c>
      <c r="C965" s="42" t="s">
        <v>11728</v>
      </c>
      <c r="D965" s="182">
        <f>'Row Data'!E1164</f>
        <v>5</v>
      </c>
    </row>
    <row r="966" spans="2:4">
      <c r="B966" s="148" t="s">
        <v>25526</v>
      </c>
      <c r="C966" s="42" t="s">
        <v>11729</v>
      </c>
      <c r="D966" s="182">
        <f>'Row Data'!E1165</f>
        <v>5</v>
      </c>
    </row>
    <row r="967" spans="2:4">
      <c r="B967" s="148" t="s">
        <v>25527</v>
      </c>
      <c r="C967" s="42" t="s">
        <v>11730</v>
      </c>
      <c r="D967" s="182">
        <f>'Row Data'!E1166</f>
        <v>5</v>
      </c>
    </row>
    <row r="968" spans="2:4">
      <c r="B968" s="148" t="s">
        <v>25528</v>
      </c>
      <c r="C968" s="42" t="s">
        <v>11731</v>
      </c>
      <c r="D968" s="182">
        <f>'Row Data'!E1167</f>
        <v>5</v>
      </c>
    </row>
    <row r="969" spans="2:4">
      <c r="B969" s="148" t="s">
        <v>25529</v>
      </c>
      <c r="C969" s="42" t="s">
        <v>11732</v>
      </c>
      <c r="D969" s="182">
        <f>'Row Data'!E1168</f>
        <v>5</v>
      </c>
    </row>
    <row r="970" spans="2:4">
      <c r="B970" s="148" t="s">
        <v>25530</v>
      </c>
      <c r="C970" s="42" t="s">
        <v>11733</v>
      </c>
      <c r="D970" s="182">
        <f>'Row Data'!E1169</f>
        <v>5</v>
      </c>
    </row>
    <row r="971" spans="2:4">
      <c r="B971" s="148" t="s">
        <v>25531</v>
      </c>
      <c r="C971" s="42" t="s">
        <v>11734</v>
      </c>
      <c r="D971" s="182">
        <f>'Row Data'!E1170</f>
        <v>5</v>
      </c>
    </row>
    <row r="972" spans="2:4">
      <c r="B972" s="148" t="s">
        <v>25532</v>
      </c>
      <c r="C972" s="42" t="s">
        <v>11735</v>
      </c>
      <c r="D972" s="182">
        <f>'Row Data'!E1171</f>
        <v>5</v>
      </c>
    </row>
    <row r="973" spans="2:4">
      <c r="B973" s="148" t="s">
        <v>25533</v>
      </c>
      <c r="C973" s="42" t="s">
        <v>11736</v>
      </c>
      <c r="D973" s="182">
        <f>'Row Data'!E1172</f>
        <v>5</v>
      </c>
    </row>
    <row r="974" spans="2:4">
      <c r="B974" s="148" t="s">
        <v>25534</v>
      </c>
      <c r="C974" s="42" t="s">
        <v>11737</v>
      </c>
      <c r="D974" s="182">
        <f>'Row Data'!E1173</f>
        <v>5</v>
      </c>
    </row>
    <row r="975" spans="2:4">
      <c r="B975" s="148" t="s">
        <v>25535</v>
      </c>
      <c r="C975" s="42" t="s">
        <v>11738</v>
      </c>
      <c r="D975" s="182">
        <f>'Row Data'!E1174</f>
        <v>5</v>
      </c>
    </row>
    <row r="976" spans="2:4">
      <c r="B976" s="148" t="s">
        <v>25536</v>
      </c>
      <c r="C976" s="42" t="s">
        <v>11739</v>
      </c>
      <c r="D976" s="182">
        <f>'Row Data'!E1175</f>
        <v>5</v>
      </c>
    </row>
    <row r="977" spans="2:4">
      <c r="B977" s="148" t="s">
        <v>25537</v>
      </c>
      <c r="C977" s="42" t="s">
        <v>11740</v>
      </c>
      <c r="D977" s="182">
        <f>'Row Data'!E1176</f>
        <v>5</v>
      </c>
    </row>
    <row r="978" spans="2:4">
      <c r="B978" s="148" t="s">
        <v>25538</v>
      </c>
      <c r="C978" s="42" t="s">
        <v>23617</v>
      </c>
      <c r="D978" s="182">
        <f>'Row Data'!E1177</f>
        <v>5</v>
      </c>
    </row>
    <row r="979" spans="2:4">
      <c r="B979" s="148" t="s">
        <v>25539</v>
      </c>
      <c r="C979" s="42" t="s">
        <v>11741</v>
      </c>
      <c r="D979" s="182">
        <f>'Row Data'!E1178</f>
        <v>5</v>
      </c>
    </row>
    <row r="980" spans="2:4">
      <c r="B980" s="148" t="s">
        <v>25540</v>
      </c>
      <c r="C980" s="42" t="s">
        <v>11742</v>
      </c>
      <c r="D980" s="182">
        <f>'Row Data'!E1179</f>
        <v>5</v>
      </c>
    </row>
    <row r="981" spans="2:4">
      <c r="B981" s="148" t="s">
        <v>25541</v>
      </c>
      <c r="C981" s="42" t="s">
        <v>11743</v>
      </c>
      <c r="D981" s="182">
        <f>'Row Data'!E1180</f>
        <v>5</v>
      </c>
    </row>
    <row r="982" spans="2:4">
      <c r="B982" s="148" t="s">
        <v>25542</v>
      </c>
      <c r="C982" s="41" t="s">
        <v>11744</v>
      </c>
      <c r="D982" s="182">
        <f>'Row Data'!E1181</f>
        <v>5</v>
      </c>
    </row>
    <row r="983" spans="2:4">
      <c r="B983" s="148" t="s">
        <v>25543</v>
      </c>
      <c r="C983" s="42" t="s">
        <v>11745</v>
      </c>
      <c r="D983" s="182">
        <f>'Row Data'!E1182</f>
        <v>5</v>
      </c>
    </row>
    <row r="984" spans="2:4">
      <c r="B984" s="148" t="s">
        <v>25544</v>
      </c>
      <c r="C984" s="42" t="s">
        <v>11746</v>
      </c>
      <c r="D984" s="182">
        <f>'Row Data'!E1183</f>
        <v>5</v>
      </c>
    </row>
    <row r="985" spans="2:4">
      <c r="B985" s="148" t="s">
        <v>25545</v>
      </c>
      <c r="C985" s="42" t="s">
        <v>11747</v>
      </c>
      <c r="D985" s="182">
        <f>'Row Data'!E1184</f>
        <v>5</v>
      </c>
    </row>
    <row r="986" spans="2:4">
      <c r="B986" s="148" t="s">
        <v>25546</v>
      </c>
      <c r="C986" s="42" t="s">
        <v>11748</v>
      </c>
      <c r="D986" s="182">
        <f>'Row Data'!E1185</f>
        <v>5</v>
      </c>
    </row>
    <row r="987" spans="2:4">
      <c r="B987" s="148" t="s">
        <v>25547</v>
      </c>
      <c r="C987" s="42" t="s">
        <v>11749</v>
      </c>
      <c r="D987" s="182">
        <f>'Row Data'!E1186</f>
        <v>5</v>
      </c>
    </row>
    <row r="988" spans="2:4">
      <c r="B988" s="148" t="s">
        <v>25548</v>
      </c>
      <c r="C988" s="42" t="s">
        <v>11750</v>
      </c>
      <c r="D988" s="182">
        <f>'Row Data'!E1187</f>
        <v>5</v>
      </c>
    </row>
    <row r="989" spans="2:4">
      <c r="B989" s="148" t="s">
        <v>25549</v>
      </c>
      <c r="C989" s="42" t="s">
        <v>11751</v>
      </c>
      <c r="D989" s="182">
        <f>'Row Data'!E1188</f>
        <v>5</v>
      </c>
    </row>
    <row r="990" spans="2:4">
      <c r="B990" s="148" t="s">
        <v>25550</v>
      </c>
      <c r="C990" s="42" t="s">
        <v>23618</v>
      </c>
      <c r="D990" s="182">
        <f>'Row Data'!E1189</f>
        <v>5</v>
      </c>
    </row>
    <row r="991" spans="2:4">
      <c r="B991" s="148" t="s">
        <v>25888</v>
      </c>
      <c r="C991" s="42" t="s">
        <v>11752</v>
      </c>
      <c r="D991" s="182">
        <f>'Row Data'!E1190</f>
        <v>5</v>
      </c>
    </row>
    <row r="992" spans="2:4">
      <c r="B992" s="148" t="s">
        <v>25551</v>
      </c>
      <c r="C992" s="42" t="s">
        <v>11753</v>
      </c>
      <c r="D992" s="182">
        <f>'Row Data'!E1191</f>
        <v>5</v>
      </c>
    </row>
    <row r="993" spans="2:4">
      <c r="B993" s="148" t="s">
        <v>25552</v>
      </c>
      <c r="C993" s="42" t="s">
        <v>11754</v>
      </c>
      <c r="D993" s="182">
        <f>'Row Data'!E1192</f>
        <v>5</v>
      </c>
    </row>
    <row r="994" spans="2:4">
      <c r="B994" s="148" t="s">
        <v>25553</v>
      </c>
      <c r="C994" s="42" t="s">
        <v>11755</v>
      </c>
      <c r="D994" s="182">
        <f>'Row Data'!E1193</f>
        <v>5</v>
      </c>
    </row>
    <row r="995" spans="2:4">
      <c r="B995" s="148" t="s">
        <v>25554</v>
      </c>
      <c r="C995" s="42" t="s">
        <v>11756</v>
      </c>
      <c r="D995" s="182">
        <f>'Row Data'!E1194</f>
        <v>5</v>
      </c>
    </row>
    <row r="996" spans="2:4">
      <c r="B996" s="148" t="s">
        <v>25555</v>
      </c>
      <c r="C996" s="42" t="s">
        <v>11757</v>
      </c>
      <c r="D996" s="182">
        <f>'Row Data'!E1195</f>
        <v>5</v>
      </c>
    </row>
    <row r="997" spans="2:4">
      <c r="B997" s="148" t="s">
        <v>25556</v>
      </c>
      <c r="C997" s="42" t="s">
        <v>11758</v>
      </c>
      <c r="D997" s="182">
        <f>'Row Data'!E1196</f>
        <v>5</v>
      </c>
    </row>
    <row r="998" spans="2:4">
      <c r="B998" s="148" t="s">
        <v>25557</v>
      </c>
      <c r="C998" s="42" t="s">
        <v>11759</v>
      </c>
      <c r="D998" s="182">
        <f>'Row Data'!E1197</f>
        <v>5</v>
      </c>
    </row>
    <row r="999" spans="2:4">
      <c r="B999" s="148" t="s">
        <v>25558</v>
      </c>
      <c r="C999" s="42" t="s">
        <v>11760</v>
      </c>
      <c r="D999" s="182">
        <f>'Row Data'!E1198</f>
        <v>5</v>
      </c>
    </row>
    <row r="1000" spans="2:4">
      <c r="B1000" s="148" t="s">
        <v>25559</v>
      </c>
      <c r="C1000" s="42" t="s">
        <v>11761</v>
      </c>
      <c r="D1000" s="182">
        <f>'Row Data'!E1199</f>
        <v>5</v>
      </c>
    </row>
    <row r="1001" spans="2:4">
      <c r="B1001" s="148" t="s">
        <v>25560</v>
      </c>
      <c r="C1001" s="42" t="s">
        <v>11762</v>
      </c>
      <c r="D1001" s="182">
        <f>'Row Data'!E1200</f>
        <v>5</v>
      </c>
    </row>
    <row r="1002" spans="2:4">
      <c r="B1002" s="148" t="s">
        <v>25561</v>
      </c>
      <c r="C1002" s="42" t="s">
        <v>23619</v>
      </c>
      <c r="D1002" s="182">
        <f>'Row Data'!E1201</f>
        <v>5</v>
      </c>
    </row>
    <row r="1003" spans="2:4">
      <c r="B1003" s="148" t="s">
        <v>25562</v>
      </c>
      <c r="C1003" s="42" t="s">
        <v>11763</v>
      </c>
      <c r="D1003" s="182">
        <f>'Row Data'!E1202</f>
        <v>5</v>
      </c>
    </row>
    <row r="1004" spans="2:4">
      <c r="B1004" s="148" t="s">
        <v>25563</v>
      </c>
      <c r="C1004" s="42" t="s">
        <v>11764</v>
      </c>
      <c r="D1004" s="182">
        <f>'Row Data'!E1203</f>
        <v>5</v>
      </c>
    </row>
    <row r="1005" spans="2:4">
      <c r="B1005" s="148" t="s">
        <v>25564</v>
      </c>
      <c r="C1005" s="42" t="s">
        <v>24006</v>
      </c>
      <c r="D1005" s="182">
        <f>'Row Data'!E1204</f>
        <v>5</v>
      </c>
    </row>
    <row r="1006" spans="2:4">
      <c r="B1006" s="148" t="s">
        <v>25565</v>
      </c>
      <c r="C1006" s="42" t="s">
        <v>11765</v>
      </c>
      <c r="D1006" s="182">
        <f>'Row Data'!E1205</f>
        <v>5</v>
      </c>
    </row>
    <row r="1007" spans="2:4">
      <c r="B1007" s="148" t="s">
        <v>25566</v>
      </c>
      <c r="C1007" s="42" t="s">
        <v>11766</v>
      </c>
      <c r="D1007" s="182">
        <f>'Row Data'!E1206</f>
        <v>5</v>
      </c>
    </row>
    <row r="1008" spans="2:4">
      <c r="B1008" s="148" t="s">
        <v>25567</v>
      </c>
      <c r="C1008" s="42" t="s">
        <v>11767</v>
      </c>
      <c r="D1008" s="182">
        <f>'Row Data'!E1207</f>
        <v>5</v>
      </c>
    </row>
    <row r="1009" spans="2:4">
      <c r="B1009" s="148" t="s">
        <v>25568</v>
      </c>
      <c r="C1009" s="42" t="s">
        <v>11768</v>
      </c>
      <c r="D1009" s="182">
        <f>'Row Data'!E1208</f>
        <v>5</v>
      </c>
    </row>
    <row r="1010" spans="2:4">
      <c r="B1010" s="148" t="s">
        <v>25569</v>
      </c>
      <c r="C1010" s="42" t="s">
        <v>11769</v>
      </c>
      <c r="D1010" s="182">
        <f>'Row Data'!E1209</f>
        <v>5</v>
      </c>
    </row>
    <row r="1011" spans="2:4">
      <c r="B1011" s="148" t="s">
        <v>25570</v>
      </c>
      <c r="C1011" s="42" t="s">
        <v>11770</v>
      </c>
      <c r="D1011" s="182">
        <f>'Row Data'!E1210</f>
        <v>5</v>
      </c>
    </row>
    <row r="1012" spans="2:4">
      <c r="B1012" s="148" t="s">
        <v>25571</v>
      </c>
      <c r="C1012" s="41" t="s">
        <v>11771</v>
      </c>
      <c r="D1012" s="182">
        <f>'Row Data'!E1211</f>
        <v>5</v>
      </c>
    </row>
    <row r="1013" spans="2:4">
      <c r="B1013" s="148" t="s">
        <v>25572</v>
      </c>
      <c r="C1013" s="42" t="s">
        <v>23620</v>
      </c>
      <c r="D1013" s="182">
        <f>'Row Data'!E1212</f>
        <v>5</v>
      </c>
    </row>
    <row r="1014" spans="2:4">
      <c r="B1014" s="148" t="s">
        <v>25573</v>
      </c>
      <c r="C1014" s="42" t="s">
        <v>23621</v>
      </c>
      <c r="D1014" s="182">
        <f>'Row Data'!E1213</f>
        <v>5</v>
      </c>
    </row>
    <row r="1015" spans="2:4">
      <c r="B1015" s="148" t="s">
        <v>25574</v>
      </c>
      <c r="C1015" s="42" t="s">
        <v>11772</v>
      </c>
      <c r="D1015" s="182">
        <f>'Row Data'!E1214</f>
        <v>5</v>
      </c>
    </row>
    <row r="1016" spans="2:4">
      <c r="B1016" s="148" t="s">
        <v>25575</v>
      </c>
      <c r="C1016" s="42" t="s">
        <v>11773</v>
      </c>
      <c r="D1016" s="182">
        <f>'Row Data'!E1215</f>
        <v>5</v>
      </c>
    </row>
    <row r="1017" spans="2:4">
      <c r="B1017" s="148" t="s">
        <v>25576</v>
      </c>
      <c r="C1017" s="42" t="s">
        <v>11774</v>
      </c>
      <c r="D1017" s="182">
        <f>'Row Data'!E1216</f>
        <v>5</v>
      </c>
    </row>
    <row r="1018" spans="2:4">
      <c r="B1018" s="148" t="s">
        <v>25577</v>
      </c>
      <c r="C1018" s="42" t="s">
        <v>23170</v>
      </c>
      <c r="D1018" s="182">
        <f>'Row Data'!E1217</f>
        <v>5</v>
      </c>
    </row>
    <row r="1019" spans="2:4">
      <c r="B1019" s="148" t="s">
        <v>25578</v>
      </c>
      <c r="C1019" s="42" t="s">
        <v>11780</v>
      </c>
      <c r="D1019" s="182">
        <f>'Row Data'!E1218</f>
        <v>5</v>
      </c>
    </row>
    <row r="1020" spans="2:4">
      <c r="B1020" s="148" t="s">
        <v>25579</v>
      </c>
      <c r="C1020" s="42" t="s">
        <v>11781</v>
      </c>
      <c r="D1020" s="182">
        <f>'Row Data'!E1219</f>
        <v>5</v>
      </c>
    </row>
    <row r="1021" spans="2:4">
      <c r="B1021" s="146" t="s">
        <v>25580</v>
      </c>
      <c r="C1021" s="147" t="s">
        <v>23173</v>
      </c>
      <c r="D1021" s="180"/>
    </row>
    <row r="1022" spans="2:4">
      <c r="B1022" s="162" t="s">
        <v>25581</v>
      </c>
      <c r="C1022" s="43" t="s">
        <v>11775</v>
      </c>
      <c r="D1022" s="186">
        <f>'Row Data'!E1221</f>
        <v>5</v>
      </c>
    </row>
    <row r="1023" spans="2:4">
      <c r="B1023" s="49" t="s">
        <v>25582</v>
      </c>
      <c r="C1023" s="42" t="s">
        <v>11776</v>
      </c>
      <c r="D1023" s="186">
        <f>'Row Data'!E1222</f>
        <v>5</v>
      </c>
    </row>
    <row r="1024" spans="2:4">
      <c r="B1024" s="49" t="s">
        <v>25583</v>
      </c>
      <c r="C1024" s="42" t="s">
        <v>11777</v>
      </c>
      <c r="D1024" s="186">
        <f>'Row Data'!E1223</f>
        <v>5</v>
      </c>
    </row>
    <row r="1025" spans="2:4">
      <c r="B1025" s="49" t="s">
        <v>25584</v>
      </c>
      <c r="C1025" s="42" t="s">
        <v>11778</v>
      </c>
      <c r="D1025" s="186">
        <f>'Row Data'!E1224</f>
        <v>5</v>
      </c>
    </row>
    <row r="1026" spans="2:4">
      <c r="B1026" s="49" t="s">
        <v>25585</v>
      </c>
      <c r="C1026" s="42" t="s">
        <v>11527</v>
      </c>
      <c r="D1026" s="186">
        <f>'Row Data'!E1225</f>
        <v>5</v>
      </c>
    </row>
    <row r="1027" spans="2:4">
      <c r="B1027" s="49" t="s">
        <v>25586</v>
      </c>
      <c r="C1027" s="42" t="s">
        <v>11779</v>
      </c>
      <c r="D1027" s="186">
        <f>'Row Data'!E1226</f>
        <v>5</v>
      </c>
    </row>
    <row r="1028" spans="2:4">
      <c r="B1028" s="49" t="s">
        <v>25587</v>
      </c>
      <c r="C1028" s="42" t="s">
        <v>11528</v>
      </c>
      <c r="D1028" s="186">
        <f>'Row Data'!E1227</f>
        <v>5</v>
      </c>
    </row>
    <row r="1029" spans="2:4">
      <c r="B1029" s="49" t="s">
        <v>25588</v>
      </c>
      <c r="C1029" s="42" t="s">
        <v>11782</v>
      </c>
      <c r="D1029" s="186">
        <f>'Row Data'!E1229</f>
        <v>5</v>
      </c>
    </row>
    <row r="1030" spans="2:4">
      <c r="B1030" s="49" t="s">
        <v>25589</v>
      </c>
      <c r="C1030" s="42" t="s">
        <v>11783</v>
      </c>
      <c r="D1030" s="186">
        <f>'Row Data'!E1230</f>
        <v>5</v>
      </c>
    </row>
    <row r="1031" spans="2:4">
      <c r="B1031" s="49" t="s">
        <v>25590</v>
      </c>
      <c r="C1031" s="42" t="s">
        <v>11784</v>
      </c>
      <c r="D1031" s="186">
        <f>'Row Data'!E1231</f>
        <v>5</v>
      </c>
    </row>
    <row r="1032" spans="2:4">
      <c r="B1032" s="49" t="s">
        <v>25591</v>
      </c>
      <c r="C1032" s="42" t="s">
        <v>11785</v>
      </c>
      <c r="D1032" s="186">
        <f>'Row Data'!E1232</f>
        <v>5</v>
      </c>
    </row>
    <row r="1033" spans="2:4">
      <c r="B1033" s="49" t="s">
        <v>25592</v>
      </c>
      <c r="C1033" s="42" t="s">
        <v>11786</v>
      </c>
      <c r="D1033" s="186">
        <f>'Row Data'!E1233</f>
        <v>5</v>
      </c>
    </row>
    <row r="1034" spans="2:4">
      <c r="B1034" s="49" t="s">
        <v>25593</v>
      </c>
      <c r="C1034" s="42" t="s">
        <v>11787</v>
      </c>
      <c r="D1034" s="186">
        <f>'Row Data'!E1234</f>
        <v>5</v>
      </c>
    </row>
    <row r="1035" spans="2:4">
      <c r="B1035" s="49" t="s">
        <v>25594</v>
      </c>
      <c r="C1035" s="42" t="s">
        <v>11788</v>
      </c>
      <c r="D1035" s="186">
        <f>'Row Data'!E1235</f>
        <v>5</v>
      </c>
    </row>
    <row r="1036" spans="2:4">
      <c r="B1036" s="49" t="s">
        <v>25595</v>
      </c>
      <c r="C1036" s="42" t="s">
        <v>11789</v>
      </c>
      <c r="D1036" s="186">
        <f>'Row Data'!E1236</f>
        <v>5</v>
      </c>
    </row>
    <row r="1037" spans="2:4">
      <c r="B1037" s="49" t="s">
        <v>25596</v>
      </c>
      <c r="C1037" s="42" t="s">
        <v>11790</v>
      </c>
      <c r="D1037" s="186">
        <f>'Row Data'!E1237</f>
        <v>5</v>
      </c>
    </row>
    <row r="1038" spans="2:4">
      <c r="B1038" s="49" t="s">
        <v>25597</v>
      </c>
      <c r="C1038" s="42" t="s">
        <v>11791</v>
      </c>
      <c r="D1038" s="186">
        <f>'Row Data'!E1238</f>
        <v>5</v>
      </c>
    </row>
    <row r="1039" spans="2:4">
      <c r="B1039" s="49" t="s">
        <v>25598</v>
      </c>
      <c r="C1039" s="42" t="s">
        <v>11792</v>
      </c>
      <c r="D1039" s="186">
        <f>'Row Data'!E1239</f>
        <v>5</v>
      </c>
    </row>
    <row r="1040" spans="2:4">
      <c r="B1040" s="49" t="s">
        <v>25599</v>
      </c>
      <c r="C1040" s="42" t="s">
        <v>11793</v>
      </c>
      <c r="D1040" s="186">
        <f>'Row Data'!E1240</f>
        <v>5</v>
      </c>
    </row>
    <row r="1041" spans="2:4">
      <c r="B1041" s="49" t="s">
        <v>25600</v>
      </c>
      <c r="C1041" s="42" t="s">
        <v>11794</v>
      </c>
      <c r="D1041" s="186">
        <f>'Row Data'!E1242</f>
        <v>5</v>
      </c>
    </row>
    <row r="1042" spans="2:4">
      <c r="B1042" s="49" t="s">
        <v>25601</v>
      </c>
      <c r="C1042" s="42" t="s">
        <v>11795</v>
      </c>
      <c r="D1042" s="186">
        <f>'Row Data'!E1243</f>
        <v>5</v>
      </c>
    </row>
    <row r="1043" spans="2:4">
      <c r="B1043" s="49" t="s">
        <v>25602</v>
      </c>
      <c r="C1043" s="42" t="s">
        <v>23622</v>
      </c>
      <c r="D1043" s="186">
        <f>'Row Data'!E1244</f>
        <v>5</v>
      </c>
    </row>
    <row r="1044" spans="2:4">
      <c r="B1044" s="49" t="s">
        <v>25603</v>
      </c>
      <c r="C1044" s="42" t="s">
        <v>11796</v>
      </c>
      <c r="D1044" s="186">
        <f>'Row Data'!E1245</f>
        <v>5</v>
      </c>
    </row>
    <row r="1045" spans="2:4">
      <c r="B1045" s="49" t="s">
        <v>25604</v>
      </c>
      <c r="C1045" s="42" t="s">
        <v>11797</v>
      </c>
      <c r="D1045" s="186">
        <f>'Row Data'!E1246</f>
        <v>5</v>
      </c>
    </row>
    <row r="1046" spans="2:4">
      <c r="B1046" s="49" t="s">
        <v>25605</v>
      </c>
      <c r="C1046" s="42" t="s">
        <v>11798</v>
      </c>
      <c r="D1046" s="186">
        <f>'Row Data'!E1247</f>
        <v>5</v>
      </c>
    </row>
    <row r="1047" spans="2:4">
      <c r="B1047" s="49" t="s">
        <v>25606</v>
      </c>
      <c r="C1047" s="42" t="s">
        <v>11799</v>
      </c>
      <c r="D1047" s="186">
        <f>'Row Data'!E1248</f>
        <v>5</v>
      </c>
    </row>
    <row r="1048" spans="2:4">
      <c r="B1048" s="49" t="s">
        <v>25607</v>
      </c>
      <c r="C1048" s="42" t="s">
        <v>11800</v>
      </c>
      <c r="D1048" s="186">
        <f>'Row Data'!E1249</f>
        <v>5</v>
      </c>
    </row>
    <row r="1049" spans="2:4">
      <c r="B1049" s="49" t="s">
        <v>25608</v>
      </c>
      <c r="C1049" s="42" t="s">
        <v>11801</v>
      </c>
      <c r="D1049" s="186">
        <f>'Row Data'!E1250</f>
        <v>5</v>
      </c>
    </row>
    <row r="1050" spans="2:4">
      <c r="B1050" s="49" t="s">
        <v>25609</v>
      </c>
      <c r="C1050" s="42" t="s">
        <v>11802</v>
      </c>
      <c r="D1050" s="186">
        <f>'Row Data'!E1251</f>
        <v>5</v>
      </c>
    </row>
    <row r="1051" spans="2:4">
      <c r="B1051" s="49" t="s">
        <v>25610</v>
      </c>
      <c r="C1051" s="42" t="s">
        <v>11803</v>
      </c>
      <c r="D1051" s="186">
        <f>'Row Data'!E1252</f>
        <v>5</v>
      </c>
    </row>
    <row r="1052" spans="2:4">
      <c r="B1052" s="49" t="s">
        <v>25611</v>
      </c>
      <c r="C1052" s="42" t="s">
        <v>11804</v>
      </c>
      <c r="D1052" s="186">
        <f>'Row Data'!E1253</f>
        <v>5</v>
      </c>
    </row>
    <row r="1053" spans="2:4">
      <c r="B1053" s="49" t="s">
        <v>25612</v>
      </c>
      <c r="C1053" s="42" t="s">
        <v>11805</v>
      </c>
      <c r="D1053" s="186">
        <f>'Row Data'!E1254</f>
        <v>5</v>
      </c>
    </row>
    <row r="1054" spans="2:4">
      <c r="B1054" s="49" t="s">
        <v>25613</v>
      </c>
      <c r="C1054" s="42" t="s">
        <v>11806</v>
      </c>
      <c r="D1054" s="186">
        <f>'Row Data'!E1255</f>
        <v>5</v>
      </c>
    </row>
    <row r="1055" spans="2:4">
      <c r="B1055" s="49" t="s">
        <v>25614</v>
      </c>
      <c r="C1055" s="42" t="s">
        <v>11807</v>
      </c>
      <c r="D1055" s="186">
        <f>'Row Data'!E1256</f>
        <v>5</v>
      </c>
    </row>
    <row r="1056" spans="2:4">
      <c r="B1056" s="49" t="s">
        <v>25615</v>
      </c>
      <c r="C1056" s="42" t="s">
        <v>11808</v>
      </c>
      <c r="D1056" s="186">
        <f>'Row Data'!E1257</f>
        <v>5</v>
      </c>
    </row>
    <row r="1057" spans="2:4">
      <c r="B1057" s="49" t="s">
        <v>25616</v>
      </c>
      <c r="C1057" s="42" t="s">
        <v>11809</v>
      </c>
      <c r="D1057" s="186">
        <f>'Row Data'!E1258</f>
        <v>5</v>
      </c>
    </row>
    <row r="1058" spans="2:4">
      <c r="B1058" s="49" t="s">
        <v>25617</v>
      </c>
      <c r="C1058" s="42" t="s">
        <v>23209</v>
      </c>
      <c r="D1058" s="186">
        <f>'Row Data'!E1259</f>
        <v>5</v>
      </c>
    </row>
    <row r="1059" spans="2:4">
      <c r="B1059" s="49" t="s">
        <v>25618</v>
      </c>
      <c r="C1059" s="42" t="s">
        <v>11810</v>
      </c>
      <c r="D1059" s="186">
        <f>'Row Data'!E1260</f>
        <v>5</v>
      </c>
    </row>
    <row r="1060" spans="2:4">
      <c r="B1060" s="49" t="s">
        <v>25619</v>
      </c>
      <c r="C1060" s="42" t="s">
        <v>11811</v>
      </c>
      <c r="D1060" s="186">
        <f>'Row Data'!E1261</f>
        <v>5</v>
      </c>
    </row>
    <row r="1061" spans="2:4">
      <c r="B1061" s="49" t="s">
        <v>25620</v>
      </c>
      <c r="C1061" s="42" t="s">
        <v>11812</v>
      </c>
      <c r="D1061" s="186">
        <f>'Row Data'!E1262</f>
        <v>5</v>
      </c>
    </row>
    <row r="1062" spans="2:4">
      <c r="B1062" s="49" t="s">
        <v>25621</v>
      </c>
      <c r="C1062" s="42" t="s">
        <v>11813</v>
      </c>
      <c r="D1062" s="186">
        <f>'Row Data'!E1263</f>
        <v>5</v>
      </c>
    </row>
    <row r="1063" spans="2:4">
      <c r="B1063" s="49" t="s">
        <v>25622</v>
      </c>
      <c r="C1063" s="42" t="s">
        <v>11814</v>
      </c>
      <c r="D1063" s="186">
        <f>'Row Data'!E1264</f>
        <v>5</v>
      </c>
    </row>
    <row r="1064" spans="2:4">
      <c r="B1064" s="49" t="s">
        <v>25623</v>
      </c>
      <c r="C1064" s="42" t="s">
        <v>11815</v>
      </c>
      <c r="D1064" s="186">
        <f>'Row Data'!E1265</f>
        <v>5</v>
      </c>
    </row>
    <row r="1065" spans="2:4">
      <c r="B1065" s="49" t="s">
        <v>25624</v>
      </c>
      <c r="C1065" s="42" t="s">
        <v>11816</v>
      </c>
      <c r="D1065" s="186">
        <f>'Row Data'!E1266</f>
        <v>5</v>
      </c>
    </row>
    <row r="1066" spans="2:4">
      <c r="B1066" s="49" t="s">
        <v>25625</v>
      </c>
      <c r="C1066" s="42" t="s">
        <v>11817</v>
      </c>
      <c r="D1066" s="186">
        <f>'Row Data'!E1267</f>
        <v>5</v>
      </c>
    </row>
    <row r="1067" spans="2:4">
      <c r="B1067" s="49" t="s">
        <v>25626</v>
      </c>
      <c r="C1067" s="42" t="s">
        <v>11818</v>
      </c>
      <c r="D1067" s="186">
        <f>'Row Data'!E1268</f>
        <v>5</v>
      </c>
    </row>
    <row r="1068" spans="2:4">
      <c r="B1068" s="49" t="s">
        <v>25627</v>
      </c>
      <c r="C1068" s="42" t="s">
        <v>11819</v>
      </c>
      <c r="D1068" s="186">
        <f>'Row Data'!E1269</f>
        <v>5</v>
      </c>
    </row>
    <row r="1069" spans="2:4">
      <c r="B1069" s="49" t="s">
        <v>25628</v>
      </c>
      <c r="C1069" s="42" t="s">
        <v>11820</v>
      </c>
      <c r="D1069" s="186">
        <f>'Row Data'!E1270</f>
        <v>5</v>
      </c>
    </row>
    <row r="1070" spans="2:4">
      <c r="B1070" s="49" t="s">
        <v>25629</v>
      </c>
      <c r="C1070" s="42" t="s">
        <v>11821</v>
      </c>
      <c r="D1070" s="186">
        <f>'Row Data'!E1271</f>
        <v>5</v>
      </c>
    </row>
    <row r="1071" spans="2:4">
      <c r="B1071" s="49" t="s">
        <v>25630</v>
      </c>
      <c r="C1071" s="42" t="s">
        <v>11822</v>
      </c>
      <c r="D1071" s="186">
        <f>'Row Data'!E1272</f>
        <v>5</v>
      </c>
    </row>
    <row r="1072" spans="2:4">
      <c r="B1072" s="49" t="s">
        <v>25631</v>
      </c>
      <c r="C1072" s="42" t="s">
        <v>11823</v>
      </c>
      <c r="D1072" s="186">
        <f>'Row Data'!E1273</f>
        <v>5</v>
      </c>
    </row>
    <row r="1073" spans="2:4">
      <c r="B1073" s="49" t="s">
        <v>25632</v>
      </c>
      <c r="C1073" s="42" t="s">
        <v>11824</v>
      </c>
      <c r="D1073" s="186">
        <f>'Row Data'!E1274</f>
        <v>5</v>
      </c>
    </row>
    <row r="1074" spans="2:4">
      <c r="B1074" s="49" t="s">
        <v>25633</v>
      </c>
      <c r="C1074" s="42" t="s">
        <v>11825</v>
      </c>
      <c r="D1074" s="186">
        <f>'Row Data'!E1275</f>
        <v>5</v>
      </c>
    </row>
    <row r="1075" spans="2:4">
      <c r="B1075" s="49" t="s">
        <v>25634</v>
      </c>
      <c r="C1075" s="42" t="s">
        <v>11826</v>
      </c>
      <c r="D1075" s="186">
        <f>'Row Data'!E1276</f>
        <v>5</v>
      </c>
    </row>
    <row r="1076" spans="2:4">
      <c r="B1076" s="49" t="s">
        <v>25635</v>
      </c>
      <c r="C1076" s="42" t="s">
        <v>11827</v>
      </c>
      <c r="D1076" s="186">
        <f>'Row Data'!E1277</f>
        <v>5</v>
      </c>
    </row>
    <row r="1077" spans="2:4">
      <c r="B1077" s="49" t="s">
        <v>25636</v>
      </c>
      <c r="C1077" s="42" t="s">
        <v>11828</v>
      </c>
      <c r="D1077" s="186">
        <f>'Row Data'!E1278</f>
        <v>5</v>
      </c>
    </row>
    <row r="1078" spans="2:4">
      <c r="B1078" s="49" t="s">
        <v>25637</v>
      </c>
      <c r="C1078" s="42" t="s">
        <v>11829</v>
      </c>
      <c r="D1078" s="186">
        <f>'Row Data'!E1279</f>
        <v>5</v>
      </c>
    </row>
    <row r="1079" spans="2:4">
      <c r="B1079" s="49" t="s">
        <v>25638</v>
      </c>
      <c r="C1079" s="42" t="s">
        <v>11830</v>
      </c>
      <c r="D1079" s="186">
        <f>'Row Data'!E1280</f>
        <v>5</v>
      </c>
    </row>
    <row r="1080" spans="2:4">
      <c r="B1080" s="49" t="s">
        <v>25639</v>
      </c>
      <c r="C1080" s="42" t="s">
        <v>11831</v>
      </c>
      <c r="D1080" s="186">
        <f>'Row Data'!E1281</f>
        <v>5</v>
      </c>
    </row>
    <row r="1081" spans="2:4">
      <c r="B1081" s="49" t="s">
        <v>25640</v>
      </c>
      <c r="C1081" s="42" t="s">
        <v>11832</v>
      </c>
      <c r="D1081" s="186">
        <f>'Row Data'!E1282</f>
        <v>5</v>
      </c>
    </row>
    <row r="1082" spans="2:4">
      <c r="B1082" s="49" t="s">
        <v>25641</v>
      </c>
      <c r="C1082" s="42" t="s">
        <v>23234</v>
      </c>
      <c r="D1082" s="186">
        <f>'Row Data'!E1283</f>
        <v>5</v>
      </c>
    </row>
    <row r="1083" spans="2:4">
      <c r="B1083" s="49" t="s">
        <v>25642</v>
      </c>
      <c r="C1083" s="42" t="s">
        <v>11833</v>
      </c>
      <c r="D1083" s="186">
        <f>'Row Data'!E1284</f>
        <v>5</v>
      </c>
    </row>
    <row r="1084" spans="2:4">
      <c r="B1084" s="49" t="s">
        <v>25643</v>
      </c>
      <c r="C1084" s="42" t="s">
        <v>11834</v>
      </c>
      <c r="D1084" s="186">
        <f>'Row Data'!E1285</f>
        <v>5</v>
      </c>
    </row>
    <row r="1085" spans="2:4">
      <c r="B1085" s="49" t="s">
        <v>25644</v>
      </c>
      <c r="C1085" s="42" t="s">
        <v>11835</v>
      </c>
      <c r="D1085" s="186">
        <f>'Row Data'!E1286</f>
        <v>5</v>
      </c>
    </row>
    <row r="1086" spans="2:4">
      <c r="B1086" s="49" t="s">
        <v>25645</v>
      </c>
      <c r="C1086" s="42" t="s">
        <v>11836</v>
      </c>
      <c r="D1086" s="186">
        <f>'Row Data'!E1287</f>
        <v>5</v>
      </c>
    </row>
    <row r="1087" spans="2:4">
      <c r="B1087" s="49" t="s">
        <v>25646</v>
      </c>
      <c r="C1087" s="42" t="s">
        <v>11837</v>
      </c>
      <c r="D1087" s="186">
        <f>'Row Data'!E1288</f>
        <v>5</v>
      </c>
    </row>
    <row r="1088" spans="2:4">
      <c r="B1088" s="49" t="s">
        <v>25647</v>
      </c>
      <c r="C1088" s="42" t="s">
        <v>11838</v>
      </c>
      <c r="D1088" s="186">
        <f>'Row Data'!E1289</f>
        <v>5</v>
      </c>
    </row>
    <row r="1089" spans="2:4">
      <c r="B1089" s="49" t="s">
        <v>25648</v>
      </c>
      <c r="C1089" s="42" t="s">
        <v>11839</v>
      </c>
      <c r="D1089" s="186">
        <f>'Row Data'!E1290</f>
        <v>5</v>
      </c>
    </row>
    <row r="1090" spans="2:4">
      <c r="B1090" s="49" t="s">
        <v>25649</v>
      </c>
      <c r="C1090" s="42" t="s">
        <v>11840</v>
      </c>
      <c r="D1090" s="186">
        <f>'Row Data'!E1291</f>
        <v>5</v>
      </c>
    </row>
    <row r="1091" spans="2:4">
      <c r="B1091" s="162" t="s">
        <v>25650</v>
      </c>
      <c r="C1091" s="41" t="s">
        <v>11841</v>
      </c>
      <c r="D1091" s="186">
        <f>'Row Data'!E1292</f>
        <v>5</v>
      </c>
    </row>
    <row r="1092" spans="2:4">
      <c r="B1092" s="49" t="s">
        <v>25651</v>
      </c>
      <c r="C1092" s="42" t="s">
        <v>11842</v>
      </c>
      <c r="D1092" s="186">
        <f>'Row Data'!E1293</f>
        <v>5</v>
      </c>
    </row>
    <row r="1093" spans="2:4">
      <c r="B1093" s="49" t="s">
        <v>25652</v>
      </c>
      <c r="C1093" s="42" t="s">
        <v>11843</v>
      </c>
      <c r="D1093" s="186">
        <f>'Row Data'!E1294</f>
        <v>5</v>
      </c>
    </row>
    <row r="1094" spans="2:4">
      <c r="B1094" s="49" t="s">
        <v>25653</v>
      </c>
      <c r="C1094" s="42" t="s">
        <v>11844</v>
      </c>
      <c r="D1094" s="186">
        <f>'Row Data'!E1295</f>
        <v>5</v>
      </c>
    </row>
    <row r="1095" spans="2:4">
      <c r="B1095" s="49" t="s">
        <v>25654</v>
      </c>
      <c r="C1095" s="42" t="s">
        <v>11845</v>
      </c>
      <c r="D1095" s="186">
        <f>'Row Data'!E1296</f>
        <v>5</v>
      </c>
    </row>
    <row r="1096" spans="2:4">
      <c r="B1096" s="49" t="s">
        <v>25655</v>
      </c>
      <c r="C1096" s="42" t="s">
        <v>11846</v>
      </c>
      <c r="D1096" s="186">
        <f>'Row Data'!E1297</f>
        <v>5</v>
      </c>
    </row>
    <row r="1097" spans="2:4">
      <c r="B1097" s="49" t="s">
        <v>25656</v>
      </c>
      <c r="C1097" s="42" t="s">
        <v>11847</v>
      </c>
      <c r="D1097" s="186">
        <f>'Row Data'!E1298</f>
        <v>5</v>
      </c>
    </row>
    <row r="1098" spans="2:4">
      <c r="B1098" s="49" t="s">
        <v>25657</v>
      </c>
      <c r="C1098" s="42" t="s">
        <v>11848</v>
      </c>
      <c r="D1098" s="186">
        <f>'Row Data'!E1299</f>
        <v>5</v>
      </c>
    </row>
    <row r="1099" spans="2:4">
      <c r="B1099" s="49" t="s">
        <v>25658</v>
      </c>
      <c r="C1099" s="42" t="s">
        <v>11849</v>
      </c>
      <c r="D1099" s="186">
        <f>'Row Data'!E1300</f>
        <v>5</v>
      </c>
    </row>
    <row r="1100" spans="2:4">
      <c r="B1100" s="49" t="s">
        <v>25659</v>
      </c>
      <c r="C1100" s="42" t="s">
        <v>11850</v>
      </c>
      <c r="D1100" s="186">
        <f>'Row Data'!E1301</f>
        <v>5</v>
      </c>
    </row>
    <row r="1101" spans="2:4">
      <c r="B1101" s="49" t="s">
        <v>25660</v>
      </c>
      <c r="C1101" s="42" t="s">
        <v>11851</v>
      </c>
      <c r="D1101" s="186">
        <f>'Row Data'!E1302</f>
        <v>5</v>
      </c>
    </row>
    <row r="1102" spans="2:4">
      <c r="B1102" s="49" t="s">
        <v>25661</v>
      </c>
      <c r="C1102" s="42" t="s">
        <v>11852</v>
      </c>
      <c r="D1102" s="186">
        <f>'Row Data'!E1303</f>
        <v>5</v>
      </c>
    </row>
    <row r="1103" spans="2:4">
      <c r="B1103" s="49" t="s">
        <v>25662</v>
      </c>
      <c r="C1103" s="42" t="s">
        <v>11853</v>
      </c>
      <c r="D1103" s="186">
        <f>'Row Data'!E1304</f>
        <v>5</v>
      </c>
    </row>
    <row r="1104" spans="2:4">
      <c r="B1104" s="162" t="s">
        <v>25663</v>
      </c>
      <c r="C1104" s="41" t="s">
        <v>11854</v>
      </c>
      <c r="D1104" s="186">
        <f>'Row Data'!E1305</f>
        <v>5</v>
      </c>
    </row>
    <row r="1105" spans="2:4">
      <c r="B1105" s="49" t="s">
        <v>25664</v>
      </c>
      <c r="C1105" s="42" t="s">
        <v>11855</v>
      </c>
      <c r="D1105" s="186">
        <f>'Row Data'!E1306</f>
        <v>5</v>
      </c>
    </row>
    <row r="1106" spans="2:4">
      <c r="B1106" s="49" t="s">
        <v>25665</v>
      </c>
      <c r="C1106" s="42" t="s">
        <v>11856</v>
      </c>
      <c r="D1106" s="186">
        <f>'Row Data'!E1307</f>
        <v>5</v>
      </c>
    </row>
    <row r="1107" spans="2:4">
      <c r="B1107" s="49" t="s">
        <v>25666</v>
      </c>
      <c r="C1107" s="42" t="s">
        <v>11857</v>
      </c>
      <c r="D1107" s="186">
        <f>'Row Data'!E1308</f>
        <v>5</v>
      </c>
    </row>
    <row r="1108" spans="2:4">
      <c r="B1108" s="49" t="s">
        <v>25667</v>
      </c>
      <c r="C1108" s="42" t="s">
        <v>11858</v>
      </c>
      <c r="D1108" s="186">
        <f>'Row Data'!E1309</f>
        <v>5</v>
      </c>
    </row>
    <row r="1109" spans="2:4">
      <c r="B1109" s="49" t="s">
        <v>25668</v>
      </c>
      <c r="C1109" s="42" t="s">
        <v>11859</v>
      </c>
      <c r="D1109" s="186">
        <f>'Row Data'!E1310</f>
        <v>5</v>
      </c>
    </row>
    <row r="1110" spans="2:4">
      <c r="B1110" s="49" t="s">
        <v>25669</v>
      </c>
      <c r="C1110" s="42" t="s">
        <v>11860</v>
      </c>
      <c r="D1110" s="186">
        <f>'Row Data'!E1311</f>
        <v>5</v>
      </c>
    </row>
    <row r="1111" spans="2:4">
      <c r="B1111" s="49" t="s">
        <v>25670</v>
      </c>
      <c r="C1111" s="42" t="s">
        <v>11861</v>
      </c>
      <c r="D1111" s="186">
        <f>'Row Data'!E1312</f>
        <v>5</v>
      </c>
    </row>
    <row r="1112" spans="2:4">
      <c r="B1112" s="49" t="s">
        <v>25671</v>
      </c>
      <c r="C1112" s="42" t="s">
        <v>11862</v>
      </c>
      <c r="D1112" s="186">
        <f>'Row Data'!E1313</f>
        <v>5</v>
      </c>
    </row>
    <row r="1113" spans="2:4">
      <c r="B1113" s="49" t="s">
        <v>25672</v>
      </c>
      <c r="C1113" s="42" t="s">
        <v>11863</v>
      </c>
      <c r="D1113" s="186">
        <f>'Row Data'!E1314</f>
        <v>5</v>
      </c>
    </row>
    <row r="1114" spans="2:4">
      <c r="B1114" s="49" t="s">
        <v>25673</v>
      </c>
      <c r="C1114" s="42" t="s">
        <v>11864</v>
      </c>
      <c r="D1114" s="186">
        <f>'Row Data'!E1315</f>
        <v>5</v>
      </c>
    </row>
    <row r="1115" spans="2:4">
      <c r="B1115" s="49" t="s">
        <v>25674</v>
      </c>
      <c r="C1115" s="42" t="s">
        <v>11865</v>
      </c>
      <c r="D1115" s="186">
        <f>'Row Data'!E1316</f>
        <v>5</v>
      </c>
    </row>
    <row r="1116" spans="2:4" ht="17.25" thickBot="1">
      <c r="B1116" s="144">
        <v>22</v>
      </c>
      <c r="C1116" s="145" t="s">
        <v>25675</v>
      </c>
      <c r="D1116" s="179"/>
    </row>
    <row r="1117" spans="2:4" ht="17.25" thickTop="1">
      <c r="B1117" s="146" t="s">
        <v>25676</v>
      </c>
      <c r="C1117" s="147" t="s">
        <v>25677</v>
      </c>
      <c r="D1117" s="180"/>
    </row>
    <row r="1118" spans="2:4">
      <c r="B1118" s="49" t="s">
        <v>25678</v>
      </c>
      <c r="C1118" s="42" t="s">
        <v>11549</v>
      </c>
      <c r="D1118" s="186">
        <f>'Row Data'!F1324</f>
        <v>5</v>
      </c>
    </row>
    <row r="1119" spans="2:4">
      <c r="B1119" s="49" t="s">
        <v>25679</v>
      </c>
      <c r="C1119" s="48" t="s">
        <v>25680</v>
      </c>
      <c r="D1119" s="186">
        <f>'Row Data'!F1323</f>
        <v>5</v>
      </c>
    </row>
    <row r="1120" spans="2:4">
      <c r="B1120" s="49" t="s">
        <v>25681</v>
      </c>
      <c r="C1120" s="42" t="s">
        <v>11547</v>
      </c>
      <c r="D1120" s="186">
        <f>'Row Data'!F1322</f>
        <v>5</v>
      </c>
    </row>
    <row r="1121" spans="2:4">
      <c r="B1121" s="49" t="s">
        <v>25682</v>
      </c>
      <c r="C1121" s="42" t="s">
        <v>11546</v>
      </c>
      <c r="D1121" s="186">
        <f>'Row Data'!F1321</f>
        <v>5</v>
      </c>
    </row>
    <row r="1122" spans="2:4">
      <c r="B1122" s="49" t="s">
        <v>25683</v>
      </c>
      <c r="C1122" s="42" t="s">
        <v>11544</v>
      </c>
      <c r="D1122" s="186">
        <f>'Row Data'!F1319</f>
        <v>5</v>
      </c>
    </row>
    <row r="1123" spans="2:4">
      <c r="B1123" s="49" t="s">
        <v>25684</v>
      </c>
      <c r="C1123" s="48" t="s">
        <v>25685</v>
      </c>
      <c r="D1123" s="186">
        <f>'Row Data'!F1320</f>
        <v>5</v>
      </c>
    </row>
    <row r="1124" spans="2:4">
      <c r="B1124" s="49" t="s">
        <v>25686</v>
      </c>
      <c r="C1124" s="48" t="s">
        <v>25687</v>
      </c>
      <c r="D1124" s="186">
        <f>'Row Data'!F1318</f>
        <v>5</v>
      </c>
    </row>
    <row r="1125" spans="2:4" ht="17.25" thickBot="1">
      <c r="B1125" s="144">
        <v>23</v>
      </c>
      <c r="C1125" s="145" t="s">
        <v>25688</v>
      </c>
      <c r="D1125" s="179"/>
    </row>
    <row r="1126" spans="2:4" ht="17.25" thickTop="1">
      <c r="B1126" s="146" t="s">
        <v>25689</v>
      </c>
      <c r="C1126" s="147" t="s">
        <v>25690</v>
      </c>
      <c r="D1126" s="180"/>
    </row>
    <row r="1127" spans="2:4">
      <c r="B1127" s="49" t="s">
        <v>25691</v>
      </c>
      <c r="C1127" s="42" t="s">
        <v>11550</v>
      </c>
      <c r="D1127" s="182">
        <f>'Row Data'!F1326</f>
        <v>5</v>
      </c>
    </row>
    <row r="1128" spans="2:4">
      <c r="B1128" s="49" t="s">
        <v>25692</v>
      </c>
      <c r="C1128" s="42" t="s">
        <v>11551</v>
      </c>
      <c r="D1128" s="182">
        <f>'Row Data'!F1327</f>
        <v>5</v>
      </c>
    </row>
    <row r="1129" spans="2:4">
      <c r="B1129" s="49" t="s">
        <v>25693</v>
      </c>
      <c r="C1129" s="42" t="s">
        <v>11552</v>
      </c>
      <c r="D1129" s="182">
        <f>'Row Data'!F1328</f>
        <v>5</v>
      </c>
    </row>
    <row r="1130" spans="2:4">
      <c r="B1130" s="49" t="s">
        <v>25694</v>
      </c>
      <c r="C1130" s="42" t="s">
        <v>11553</v>
      </c>
      <c r="D1130" s="182">
        <f>'Row Data'!F1329</f>
        <v>5</v>
      </c>
    </row>
    <row r="1131" spans="2:4">
      <c r="B1131" s="49" t="s">
        <v>25695</v>
      </c>
      <c r="C1131" s="42" t="s">
        <v>11554</v>
      </c>
      <c r="D1131" s="182">
        <f>'Row Data'!F1330</f>
        <v>5</v>
      </c>
    </row>
    <row r="1132" spans="2:4">
      <c r="B1132" s="49" t="s">
        <v>25696</v>
      </c>
      <c r="C1132" s="42" t="s">
        <v>11555</v>
      </c>
      <c r="D1132" s="182">
        <f>'Row Data'!F1331</f>
        <v>5</v>
      </c>
    </row>
    <row r="1133" spans="2:4">
      <c r="B1133" s="49" t="s">
        <v>25697</v>
      </c>
      <c r="C1133" s="42" t="s">
        <v>11556</v>
      </c>
      <c r="D1133" s="182">
        <f>'Row Data'!F1332</f>
        <v>5</v>
      </c>
    </row>
    <row r="1134" spans="2:4">
      <c r="B1134" s="49" t="s">
        <v>25698</v>
      </c>
      <c r="C1134" s="42" t="s">
        <v>11557</v>
      </c>
      <c r="D1134" s="182">
        <f>'Row Data'!F1333</f>
        <v>5</v>
      </c>
    </row>
    <row r="1135" spans="2:4">
      <c r="B1135" s="49" t="s">
        <v>25699</v>
      </c>
      <c r="C1135" s="42" t="s">
        <v>23623</v>
      </c>
      <c r="D1135" s="182">
        <f>'Row Data'!F1334</f>
        <v>5</v>
      </c>
    </row>
    <row r="1136" spans="2:4">
      <c r="B1136" s="49" t="s">
        <v>25700</v>
      </c>
      <c r="C1136" s="42" t="s">
        <v>11558</v>
      </c>
      <c r="D1136" s="182">
        <f>'Row Data'!F1335</f>
        <v>5</v>
      </c>
    </row>
    <row r="1137" spans="2:4">
      <c r="B1137" s="49" t="s">
        <v>25701</v>
      </c>
      <c r="C1137" s="42" t="s">
        <v>23624</v>
      </c>
      <c r="D1137" s="182">
        <f>'Row Data'!F1336</f>
        <v>5</v>
      </c>
    </row>
    <row r="1138" spans="2:4">
      <c r="B1138" s="49" t="s">
        <v>25702</v>
      </c>
      <c r="C1138" s="42" t="s">
        <v>11559</v>
      </c>
      <c r="D1138" s="182">
        <f>'Row Data'!F1337</f>
        <v>5</v>
      </c>
    </row>
    <row r="1139" spans="2:4">
      <c r="B1139" s="49" t="s">
        <v>25703</v>
      </c>
      <c r="C1139" s="42" t="s">
        <v>11560</v>
      </c>
      <c r="D1139" s="182">
        <f>'Row Data'!F1338</f>
        <v>5</v>
      </c>
    </row>
    <row r="1140" spans="2:4">
      <c r="B1140" s="49" t="s">
        <v>25704</v>
      </c>
      <c r="C1140" s="42" t="s">
        <v>11561</v>
      </c>
      <c r="D1140" s="182">
        <f>'Row Data'!F1339</f>
        <v>5</v>
      </c>
    </row>
    <row r="1141" spans="2:4">
      <c r="B1141" s="49" t="s">
        <v>25705</v>
      </c>
      <c r="C1141" s="42" t="s">
        <v>11562</v>
      </c>
      <c r="D1141" s="182">
        <f>'Row Data'!F1340</f>
        <v>5</v>
      </c>
    </row>
    <row r="1142" spans="2:4">
      <c r="B1142" s="49" t="s">
        <v>25706</v>
      </c>
      <c r="C1142" s="42" t="s">
        <v>23625</v>
      </c>
      <c r="D1142" s="182">
        <f>'Row Data'!F1341</f>
        <v>5</v>
      </c>
    </row>
    <row r="1143" spans="2:4">
      <c r="B1143" s="49" t="s">
        <v>25707</v>
      </c>
      <c r="C1143" s="42" t="s">
        <v>23626</v>
      </c>
      <c r="D1143" s="182">
        <f>'Row Data'!F1342</f>
        <v>5</v>
      </c>
    </row>
    <row r="1144" spans="2:4">
      <c r="B1144" s="49" t="s">
        <v>25708</v>
      </c>
      <c r="C1144" s="42" t="s">
        <v>11563</v>
      </c>
      <c r="D1144" s="182">
        <f>'Row Data'!F1343</f>
        <v>5</v>
      </c>
    </row>
    <row r="1145" spans="2:4">
      <c r="B1145" s="49" t="s">
        <v>25709</v>
      </c>
      <c r="C1145" s="42" t="s">
        <v>11564</v>
      </c>
      <c r="D1145" s="182">
        <f>'Row Data'!F1344</f>
        <v>5</v>
      </c>
    </row>
    <row r="1146" spans="2:4">
      <c r="B1146" s="49" t="s">
        <v>25710</v>
      </c>
      <c r="C1146" s="42" t="s">
        <v>11565</v>
      </c>
      <c r="D1146" s="182">
        <f>'Row Data'!F1345</f>
        <v>5</v>
      </c>
    </row>
    <row r="1147" spans="2:4">
      <c r="B1147" s="49" t="s">
        <v>25711</v>
      </c>
      <c r="C1147" s="42" t="s">
        <v>11448</v>
      </c>
      <c r="D1147" s="182">
        <f>'Row Data'!F1346</f>
        <v>5</v>
      </c>
    </row>
    <row r="1148" spans="2:4">
      <c r="B1148" s="49" t="s">
        <v>25712</v>
      </c>
      <c r="C1148" s="42" t="s">
        <v>11566</v>
      </c>
      <c r="D1148" s="182">
        <f>'Row Data'!F1347</f>
        <v>5</v>
      </c>
    </row>
    <row r="1149" spans="2:4">
      <c r="B1149" s="49" t="s">
        <v>25713</v>
      </c>
      <c r="C1149" s="42" t="s">
        <v>23627</v>
      </c>
      <c r="D1149" s="182">
        <f>'Row Data'!F1348</f>
        <v>5</v>
      </c>
    </row>
    <row r="1150" spans="2:4">
      <c r="B1150" s="49" t="s">
        <v>25714</v>
      </c>
      <c r="C1150" s="42" t="s">
        <v>11567</v>
      </c>
      <c r="D1150" s="182">
        <f>'Row Data'!F1349</f>
        <v>5</v>
      </c>
    </row>
    <row r="1151" spans="2:4">
      <c r="B1151" s="49" t="s">
        <v>25715</v>
      </c>
      <c r="C1151" s="42" t="s">
        <v>11568</v>
      </c>
      <c r="D1151" s="182">
        <f>'Row Data'!F1351</f>
        <v>5</v>
      </c>
    </row>
    <row r="1152" spans="2:4">
      <c r="B1152" s="49" t="s">
        <v>25716</v>
      </c>
      <c r="C1152" s="42" t="s">
        <v>23628</v>
      </c>
      <c r="D1152" s="182">
        <f>'Row Data'!F1352</f>
        <v>5</v>
      </c>
    </row>
    <row r="1153" spans="2:4">
      <c r="B1153" s="49" t="s">
        <v>25717</v>
      </c>
      <c r="C1153" s="42" t="s">
        <v>11569</v>
      </c>
      <c r="D1153" s="182">
        <f>'Row Data'!F1353</f>
        <v>5</v>
      </c>
    </row>
    <row r="1154" spans="2:4">
      <c r="B1154" s="49" t="s">
        <v>25718</v>
      </c>
      <c r="C1154" s="42" t="s">
        <v>23629</v>
      </c>
      <c r="D1154" s="182">
        <f>'Row Data'!F1354</f>
        <v>5</v>
      </c>
    </row>
    <row r="1155" spans="2:4">
      <c r="B1155" s="49" t="s">
        <v>25719</v>
      </c>
      <c r="C1155" s="42" t="s">
        <v>11570</v>
      </c>
      <c r="D1155" s="182">
        <f>'Row Data'!F1355</f>
        <v>5</v>
      </c>
    </row>
    <row r="1156" spans="2:4">
      <c r="B1156" s="49" t="s">
        <v>25720</v>
      </c>
      <c r="C1156" s="42" t="s">
        <v>11571</v>
      </c>
      <c r="D1156" s="182">
        <f>'Row Data'!F1356</f>
        <v>5</v>
      </c>
    </row>
    <row r="1157" spans="2:4">
      <c r="B1157" s="49" t="s">
        <v>25721</v>
      </c>
      <c r="C1157" s="42" t="s">
        <v>11572</v>
      </c>
      <c r="D1157" s="182">
        <f>'Row Data'!F1357</f>
        <v>5</v>
      </c>
    </row>
    <row r="1158" spans="2:4">
      <c r="B1158" s="49" t="s">
        <v>25722</v>
      </c>
      <c r="C1158" s="42" t="s">
        <v>11573</v>
      </c>
      <c r="D1158" s="182">
        <f>'Row Data'!F1358</f>
        <v>5</v>
      </c>
    </row>
    <row r="1159" spans="2:4">
      <c r="B1159" s="49" t="s">
        <v>25723</v>
      </c>
      <c r="C1159" s="42" t="s">
        <v>11574</v>
      </c>
      <c r="D1159" s="182">
        <f>'Row Data'!F1359</f>
        <v>5</v>
      </c>
    </row>
    <row r="1160" spans="2:4">
      <c r="B1160" s="49" t="s">
        <v>25724</v>
      </c>
      <c r="C1160" s="42" t="s">
        <v>11575</v>
      </c>
      <c r="D1160" s="182">
        <f>'Row Data'!F1360</f>
        <v>5</v>
      </c>
    </row>
    <row r="1161" spans="2:4">
      <c r="B1161" s="49" t="s">
        <v>25725</v>
      </c>
      <c r="C1161" s="42" t="s">
        <v>23630</v>
      </c>
      <c r="D1161" s="182">
        <f>'Row Data'!F1361</f>
        <v>5</v>
      </c>
    </row>
    <row r="1162" spans="2:4">
      <c r="B1162" s="49" t="s">
        <v>25726</v>
      </c>
      <c r="C1162" s="42" t="s">
        <v>11576</v>
      </c>
      <c r="D1162" s="182">
        <f>'Row Data'!F1362</f>
        <v>5</v>
      </c>
    </row>
    <row r="1163" spans="2:4">
      <c r="B1163" s="49" t="s">
        <v>25727</v>
      </c>
      <c r="C1163" s="42" t="s">
        <v>26348</v>
      </c>
      <c r="D1163" s="182">
        <f>'Row Data'!F1363</f>
        <v>5</v>
      </c>
    </row>
    <row r="1164" spans="2:4">
      <c r="B1164" s="49" t="s">
        <v>25728</v>
      </c>
      <c r="C1164" s="42" t="s">
        <v>11578</v>
      </c>
      <c r="D1164" s="182">
        <f>'Row Data'!F1364</f>
        <v>5</v>
      </c>
    </row>
    <row r="1165" spans="2:4">
      <c r="B1165" s="49" t="s">
        <v>25729</v>
      </c>
      <c r="C1165" s="42" t="s">
        <v>23312</v>
      </c>
      <c r="D1165" s="182">
        <f>'Row Data'!F1365</f>
        <v>5</v>
      </c>
    </row>
    <row r="1166" spans="2:4" ht="17.25" thickBot="1">
      <c r="B1166" s="144" t="s">
        <v>25730</v>
      </c>
      <c r="C1166" s="145" t="s">
        <v>21890</v>
      </c>
      <c r="D1166" s="179"/>
    </row>
    <row r="1167" spans="2:4" ht="17.25" thickTop="1">
      <c r="B1167" s="49" t="s">
        <v>25731</v>
      </c>
      <c r="C1167" s="42" t="s">
        <v>26267</v>
      </c>
      <c r="D1167" s="182">
        <f>'Row Data'!F1367</f>
        <v>5</v>
      </c>
    </row>
    <row r="1168" spans="2:4">
      <c r="B1168" s="49" t="s">
        <v>25732</v>
      </c>
      <c r="C1168" s="42" t="s">
        <v>26268</v>
      </c>
      <c r="D1168" s="182">
        <f>'Row Data'!F1368</f>
        <v>5</v>
      </c>
    </row>
    <row r="1169" spans="2:4">
      <c r="B1169" s="49" t="s">
        <v>25733</v>
      </c>
      <c r="C1169" s="42" t="s">
        <v>26269</v>
      </c>
      <c r="D1169" s="182">
        <f>'Row Data'!F1369</f>
        <v>5</v>
      </c>
    </row>
    <row r="1170" spans="2:4">
      <c r="B1170" s="49" t="s">
        <v>25734</v>
      </c>
      <c r="C1170" s="42" t="s">
        <v>26270</v>
      </c>
      <c r="D1170" s="182">
        <f>'Row Data'!F1370</f>
        <v>5</v>
      </c>
    </row>
    <row r="1171" spans="2:4">
      <c r="B1171" s="49" t="s">
        <v>25735</v>
      </c>
      <c r="C1171" s="42" t="s">
        <v>26271</v>
      </c>
      <c r="D1171" s="182">
        <f>'Row Data'!F1371</f>
        <v>5</v>
      </c>
    </row>
    <row r="1172" spans="2:4">
      <c r="B1172" s="49" t="s">
        <v>25736</v>
      </c>
      <c r="C1172" s="42" t="s">
        <v>26272</v>
      </c>
      <c r="D1172" s="182">
        <f>'Row Data'!F1372</f>
        <v>5</v>
      </c>
    </row>
    <row r="1173" spans="2:4">
      <c r="B1173" s="49" t="s">
        <v>25737</v>
      </c>
      <c r="C1173" s="42" t="s">
        <v>11872</v>
      </c>
      <c r="D1173" s="182">
        <f>'Row Data'!F1374</f>
        <v>5</v>
      </c>
    </row>
    <row r="1174" spans="2:4">
      <c r="B1174" s="49" t="s">
        <v>25738</v>
      </c>
      <c r="C1174" s="42" t="s">
        <v>11873</v>
      </c>
      <c r="D1174" s="182">
        <f>'Row Data'!F1375</f>
        <v>5</v>
      </c>
    </row>
    <row r="1175" spans="2:4">
      <c r="B1175" s="49" t="s">
        <v>25739</v>
      </c>
      <c r="C1175" s="42" t="s">
        <v>11874</v>
      </c>
      <c r="D1175" s="182">
        <f>'Row Data'!F1376</f>
        <v>5</v>
      </c>
    </row>
    <row r="1176" spans="2:4">
      <c r="B1176" s="49" t="s">
        <v>25740</v>
      </c>
      <c r="C1176" s="42" t="s">
        <v>11875</v>
      </c>
      <c r="D1176" s="182">
        <f>'Row Data'!F1378</f>
        <v>5</v>
      </c>
    </row>
    <row r="1177" spans="2:4">
      <c r="B1177" s="49" t="s">
        <v>25741</v>
      </c>
      <c r="C1177" s="42" t="s">
        <v>11876</v>
      </c>
      <c r="D1177" s="182">
        <f>'Row Data'!F1379</f>
        <v>5</v>
      </c>
    </row>
    <row r="1178" spans="2:4">
      <c r="B1178" s="49" t="s">
        <v>25742</v>
      </c>
      <c r="C1178" s="42" t="s">
        <v>11877</v>
      </c>
      <c r="D1178" s="182">
        <f>'Row Data'!F1380</f>
        <v>5</v>
      </c>
    </row>
    <row r="1179" spans="2:4">
      <c r="B1179" s="49" t="s">
        <v>25743</v>
      </c>
      <c r="C1179" s="42" t="s">
        <v>11878</v>
      </c>
      <c r="D1179" s="182">
        <f>'Row Data'!F1381</f>
        <v>5</v>
      </c>
    </row>
    <row r="1180" spans="2:4">
      <c r="B1180" s="49" t="s">
        <v>25744</v>
      </c>
      <c r="C1180" s="42" t="s">
        <v>11879</v>
      </c>
      <c r="D1180" s="182">
        <f>'Row Data'!F1382</f>
        <v>5</v>
      </c>
    </row>
    <row r="1181" spans="2:4">
      <c r="B1181" s="49" t="s">
        <v>25745</v>
      </c>
      <c r="C1181" s="42" t="s">
        <v>11880</v>
      </c>
      <c r="D1181" s="182">
        <f>'Row Data'!F1383</f>
        <v>5</v>
      </c>
    </row>
    <row r="1182" spans="2:4">
      <c r="B1182" s="49" t="s">
        <v>25746</v>
      </c>
      <c r="C1182" s="42" t="s">
        <v>11881</v>
      </c>
      <c r="D1182" s="182">
        <f>'Row Data'!F1384</f>
        <v>5</v>
      </c>
    </row>
    <row r="1183" spans="2:4">
      <c r="B1183" s="49" t="s">
        <v>25747</v>
      </c>
      <c r="C1183" s="42" t="s">
        <v>26274</v>
      </c>
      <c r="D1183" s="182">
        <f>'Row Data'!F1385</f>
        <v>5</v>
      </c>
    </row>
    <row r="1184" spans="2:4">
      <c r="B1184" s="49" t="s">
        <v>25748</v>
      </c>
      <c r="C1184" s="42" t="s">
        <v>11883</v>
      </c>
      <c r="D1184" s="182">
        <f>'Row Data'!F1386</f>
        <v>5</v>
      </c>
    </row>
    <row r="1185" spans="2:4">
      <c r="B1185" s="49" t="s">
        <v>25749</v>
      </c>
      <c r="C1185" s="42" t="s">
        <v>26275</v>
      </c>
      <c r="D1185" s="182">
        <f>'Row Data'!F1387</f>
        <v>5</v>
      </c>
    </row>
    <row r="1186" spans="2:4">
      <c r="B1186" s="49" t="s">
        <v>25750</v>
      </c>
      <c r="C1186" s="42" t="s">
        <v>11885</v>
      </c>
      <c r="D1186" s="182">
        <f>'Row Data'!F1388</f>
        <v>5</v>
      </c>
    </row>
    <row r="1187" spans="2:4">
      <c r="B1187" s="49" t="s">
        <v>25751</v>
      </c>
      <c r="C1187" s="42" t="s">
        <v>11886</v>
      </c>
      <c r="D1187" s="182">
        <f>'Row Data'!F1389</f>
        <v>5</v>
      </c>
    </row>
    <row r="1188" spans="2:4">
      <c r="B1188" s="49" t="s">
        <v>25752</v>
      </c>
      <c r="C1188" s="42" t="s">
        <v>11887</v>
      </c>
      <c r="D1188" s="182">
        <f>'Row Data'!F1390</f>
        <v>5</v>
      </c>
    </row>
    <row r="1189" spans="2:4">
      <c r="B1189" s="49" t="s">
        <v>25753</v>
      </c>
      <c r="C1189" s="42" t="s">
        <v>11888</v>
      </c>
      <c r="D1189" s="182">
        <f>'Row Data'!F1392</f>
        <v>5</v>
      </c>
    </row>
    <row r="1190" spans="2:4">
      <c r="B1190" s="49" t="s">
        <v>25754</v>
      </c>
      <c r="C1190" s="42" t="s">
        <v>11889</v>
      </c>
      <c r="D1190" s="182">
        <f>'Row Data'!F1393</f>
        <v>5</v>
      </c>
    </row>
    <row r="1191" spans="2:4">
      <c r="B1191" s="49" t="s">
        <v>25755</v>
      </c>
      <c r="C1191" s="42" t="s">
        <v>11890</v>
      </c>
      <c r="D1191" s="182">
        <f>'Row Data'!F1394</f>
        <v>5</v>
      </c>
    </row>
    <row r="1192" spans="2:4">
      <c r="B1192" s="49" t="s">
        <v>25756</v>
      </c>
      <c r="C1192" s="42" t="s">
        <v>11891</v>
      </c>
      <c r="D1192" s="182">
        <f>'Row Data'!F1395</f>
        <v>5</v>
      </c>
    </row>
    <row r="1193" spans="2:4">
      <c r="B1193" s="49" t="s">
        <v>25757</v>
      </c>
      <c r="C1193" s="42" t="s">
        <v>11892</v>
      </c>
      <c r="D1193" s="182">
        <f>'Row Data'!F1396</f>
        <v>5</v>
      </c>
    </row>
    <row r="1194" spans="2:4">
      <c r="B1194" s="49" t="s">
        <v>25758</v>
      </c>
      <c r="C1194" s="42" t="s">
        <v>11893</v>
      </c>
      <c r="D1194" s="182">
        <f>'Row Data'!F1397</f>
        <v>5</v>
      </c>
    </row>
    <row r="1195" spans="2:4">
      <c r="B1195" s="49" t="s">
        <v>25759</v>
      </c>
      <c r="C1195" s="42" t="s">
        <v>11894</v>
      </c>
      <c r="D1195" s="182">
        <f>'Row Data'!F1398</f>
        <v>5</v>
      </c>
    </row>
    <row r="1196" spans="2:4">
      <c r="B1196" s="49" t="s">
        <v>25760</v>
      </c>
      <c r="C1196" s="42" t="s">
        <v>11895</v>
      </c>
      <c r="D1196" s="182">
        <f>'Row Data'!F1399</f>
        <v>5</v>
      </c>
    </row>
    <row r="1197" spans="2:4">
      <c r="B1197" s="49" t="s">
        <v>25761</v>
      </c>
      <c r="C1197" s="42" t="s">
        <v>11896</v>
      </c>
      <c r="D1197" s="182">
        <f>'Row Data'!F1400</f>
        <v>5</v>
      </c>
    </row>
    <row r="1198" spans="2:4">
      <c r="B1198" s="49" t="s">
        <v>25762</v>
      </c>
      <c r="C1198" s="42" t="s">
        <v>11897</v>
      </c>
      <c r="D1198" s="182">
        <f>'Row Data'!F1401</f>
        <v>5</v>
      </c>
    </row>
    <row r="1199" spans="2:4">
      <c r="B1199" s="49" t="s">
        <v>25763</v>
      </c>
      <c r="C1199" s="42" t="s">
        <v>11898</v>
      </c>
      <c r="D1199" s="182">
        <f>'Row Data'!F1402</f>
        <v>5</v>
      </c>
    </row>
    <row r="1200" spans="2:4">
      <c r="B1200" s="49" t="s">
        <v>25764</v>
      </c>
      <c r="C1200" s="42" t="s">
        <v>11899</v>
      </c>
      <c r="D1200" s="182">
        <f>'Row Data'!F1403</f>
        <v>5</v>
      </c>
    </row>
    <row r="1201" spans="2:4">
      <c r="B1201" s="49" t="s">
        <v>25765</v>
      </c>
      <c r="C1201" s="42" t="s">
        <v>11900</v>
      </c>
      <c r="D1201" s="182">
        <f>'Row Data'!F1404</f>
        <v>5</v>
      </c>
    </row>
    <row r="1202" spans="2:4">
      <c r="B1202" s="49" t="s">
        <v>25766</v>
      </c>
      <c r="C1202" s="42" t="s">
        <v>11901</v>
      </c>
      <c r="D1202" s="182">
        <f>'Row Data'!F1405</f>
        <v>5</v>
      </c>
    </row>
    <row r="1203" spans="2:4">
      <c r="B1203" s="49" t="s">
        <v>25767</v>
      </c>
      <c r="C1203" s="42" t="s">
        <v>11902</v>
      </c>
      <c r="D1203" s="182">
        <f>'Row Data'!F1406</f>
        <v>5</v>
      </c>
    </row>
    <row r="1204" spans="2:4">
      <c r="B1204" s="49" t="s">
        <v>25768</v>
      </c>
      <c r="C1204" s="42" t="s">
        <v>11903</v>
      </c>
      <c r="D1204" s="182">
        <f>'Row Data'!F1407</f>
        <v>5</v>
      </c>
    </row>
    <row r="1205" spans="2:4">
      <c r="B1205" s="49" t="s">
        <v>25769</v>
      </c>
      <c r="C1205" s="42" t="s">
        <v>11904</v>
      </c>
      <c r="D1205" s="182">
        <f>'Row Data'!F1408</f>
        <v>5</v>
      </c>
    </row>
    <row r="1206" spans="2:4">
      <c r="B1206" s="49" t="s">
        <v>25770</v>
      </c>
      <c r="C1206" s="42" t="s">
        <v>11905</v>
      </c>
      <c r="D1206" s="182">
        <f>'Row Data'!F1409</f>
        <v>5</v>
      </c>
    </row>
    <row r="1207" spans="2:4">
      <c r="B1207" s="49" t="s">
        <v>25771</v>
      </c>
      <c r="C1207" s="42" t="s">
        <v>11906</v>
      </c>
      <c r="D1207" s="182">
        <f>'Row Data'!F1410</f>
        <v>5</v>
      </c>
    </row>
    <row r="1208" spans="2:4">
      <c r="B1208" s="49" t="s">
        <v>25772</v>
      </c>
      <c r="C1208" s="42" t="s">
        <v>11907</v>
      </c>
      <c r="D1208" s="182">
        <f>'Row Data'!F1411</f>
        <v>5</v>
      </c>
    </row>
    <row r="1209" spans="2:4">
      <c r="B1209" s="49" t="s">
        <v>25773</v>
      </c>
      <c r="C1209" s="42" t="s">
        <v>11908</v>
      </c>
      <c r="D1209" s="182">
        <f>'Row Data'!F1412</f>
        <v>5</v>
      </c>
    </row>
    <row r="1210" spans="2:4">
      <c r="B1210" s="49" t="s">
        <v>25774</v>
      </c>
      <c r="C1210" s="42" t="s">
        <v>11909</v>
      </c>
      <c r="D1210" s="182">
        <f>'Row Data'!F1413</f>
        <v>5</v>
      </c>
    </row>
    <row r="1211" spans="2:4">
      <c r="B1211" s="49" t="s">
        <v>25775</v>
      </c>
      <c r="C1211" s="42" t="s">
        <v>11910</v>
      </c>
      <c r="D1211" s="182">
        <f>'Row Data'!F1414</f>
        <v>5</v>
      </c>
    </row>
    <row r="1212" spans="2:4">
      <c r="B1212" s="49" t="s">
        <v>25776</v>
      </c>
      <c r="C1212" s="42" t="s">
        <v>11911</v>
      </c>
      <c r="D1212" s="182">
        <f>'Row Data'!F1415</f>
        <v>5</v>
      </c>
    </row>
    <row r="1213" spans="2:4">
      <c r="B1213" s="49" t="s">
        <v>25777</v>
      </c>
      <c r="C1213" s="42" t="s">
        <v>11912</v>
      </c>
      <c r="D1213" s="182">
        <f>'Row Data'!F1416</f>
        <v>5</v>
      </c>
    </row>
    <row r="1214" spans="2:4">
      <c r="B1214" s="49" t="s">
        <v>25778</v>
      </c>
      <c r="C1214" s="42" t="s">
        <v>11913</v>
      </c>
      <c r="D1214" s="182">
        <f>'Row Data'!F1417</f>
        <v>5</v>
      </c>
    </row>
    <row r="1215" spans="2:4">
      <c r="B1215" s="49" t="s">
        <v>25779</v>
      </c>
      <c r="C1215" s="42" t="s">
        <v>11449</v>
      </c>
      <c r="D1215" s="182">
        <f>'Row Data'!F1418</f>
        <v>5</v>
      </c>
    </row>
    <row r="1216" spans="2:4">
      <c r="B1216" s="49" t="s">
        <v>25780</v>
      </c>
      <c r="C1216" s="42" t="s">
        <v>11931</v>
      </c>
      <c r="D1216" s="182">
        <f>'Row Data'!F1419</f>
        <v>5</v>
      </c>
    </row>
    <row r="1217" spans="2:4">
      <c r="B1217" s="49" t="s">
        <v>25781</v>
      </c>
      <c r="C1217" s="42" t="s">
        <v>11932</v>
      </c>
      <c r="D1217" s="182">
        <f>'Row Data'!F1420</f>
        <v>5</v>
      </c>
    </row>
    <row r="1218" spans="2:4">
      <c r="B1218" s="49" t="s">
        <v>25782</v>
      </c>
      <c r="C1218" s="42" t="s">
        <v>11914</v>
      </c>
      <c r="D1218" s="182">
        <f>'Row Data'!F1421</f>
        <v>5</v>
      </c>
    </row>
    <row r="1219" spans="2:4">
      <c r="B1219" s="49" t="s">
        <v>25783</v>
      </c>
      <c r="C1219" s="42" t="s">
        <v>11915</v>
      </c>
      <c r="D1219" s="182">
        <f>'Row Data'!F1422</f>
        <v>5</v>
      </c>
    </row>
    <row r="1220" spans="2:4">
      <c r="B1220" s="49" t="s">
        <v>25784</v>
      </c>
      <c r="C1220" s="42" t="s">
        <v>11916</v>
      </c>
      <c r="D1220" s="182">
        <f>'Row Data'!F1423</f>
        <v>5</v>
      </c>
    </row>
    <row r="1221" spans="2:4">
      <c r="B1221" s="49" t="s">
        <v>25785</v>
      </c>
      <c r="C1221" s="42" t="s">
        <v>11917</v>
      </c>
      <c r="D1221" s="182">
        <f>'Row Data'!F1424</f>
        <v>5</v>
      </c>
    </row>
    <row r="1222" spans="2:4">
      <c r="B1222" s="49" t="s">
        <v>25786</v>
      </c>
      <c r="C1222" s="42" t="s">
        <v>11918</v>
      </c>
      <c r="D1222" s="182">
        <f>'Row Data'!F1425</f>
        <v>5</v>
      </c>
    </row>
    <row r="1223" spans="2:4">
      <c r="B1223" s="49" t="s">
        <v>25787</v>
      </c>
      <c r="C1223" s="42" t="s">
        <v>11919</v>
      </c>
      <c r="D1223" s="182">
        <f>'Row Data'!F1426</f>
        <v>5</v>
      </c>
    </row>
    <row r="1224" spans="2:4">
      <c r="B1224" s="49" t="s">
        <v>25788</v>
      </c>
      <c r="C1224" s="42" t="s">
        <v>11920</v>
      </c>
      <c r="D1224" s="182">
        <f>'Row Data'!F1427</f>
        <v>5</v>
      </c>
    </row>
    <row r="1225" spans="2:4">
      <c r="B1225" s="49" t="s">
        <v>25789</v>
      </c>
      <c r="C1225" s="42" t="s">
        <v>11921</v>
      </c>
      <c r="D1225" s="182">
        <f>'Row Data'!F1428</f>
        <v>5</v>
      </c>
    </row>
    <row r="1226" spans="2:4">
      <c r="B1226" s="49" t="s">
        <v>25790</v>
      </c>
      <c r="C1226" s="42" t="s">
        <v>11922</v>
      </c>
      <c r="D1226" s="182">
        <f>'Row Data'!F1429</f>
        <v>5</v>
      </c>
    </row>
    <row r="1227" spans="2:4">
      <c r="B1227" s="49" t="s">
        <v>25791</v>
      </c>
      <c r="C1227" s="42" t="s">
        <v>11923</v>
      </c>
      <c r="D1227" s="182">
        <f>'Row Data'!F1430</f>
        <v>5</v>
      </c>
    </row>
    <row r="1228" spans="2:4">
      <c r="B1228" s="49" t="s">
        <v>25792</v>
      </c>
      <c r="C1228" s="42" t="s">
        <v>11924</v>
      </c>
      <c r="D1228" s="182">
        <f>'Row Data'!F1431</f>
        <v>5</v>
      </c>
    </row>
    <row r="1229" spans="2:4">
      <c r="B1229" s="162" t="s">
        <v>25793</v>
      </c>
      <c r="C1229" s="41" t="s">
        <v>11925</v>
      </c>
      <c r="D1229" s="182">
        <f>'Row Data'!F1432</f>
        <v>5</v>
      </c>
    </row>
    <row r="1230" spans="2:4">
      <c r="B1230" s="49" t="s">
        <v>25794</v>
      </c>
      <c r="C1230" s="42" t="s">
        <v>11926</v>
      </c>
      <c r="D1230" s="182">
        <f>'Row Data'!F1433</f>
        <v>5</v>
      </c>
    </row>
    <row r="1231" spans="2:4">
      <c r="B1231" s="49" t="s">
        <v>25795</v>
      </c>
      <c r="C1231" s="42" t="s">
        <v>26273</v>
      </c>
      <c r="D1231" s="182">
        <f>'Row Data'!F1434</f>
        <v>5</v>
      </c>
    </row>
    <row r="1232" spans="2:4">
      <c r="B1232" s="49" t="s">
        <v>25796</v>
      </c>
      <c r="C1232" s="42" t="s">
        <v>11928</v>
      </c>
      <c r="D1232" s="182">
        <f>'Row Data'!F1435</f>
        <v>5</v>
      </c>
    </row>
    <row r="1233" spans="2:4">
      <c r="B1233" s="49" t="s">
        <v>25797</v>
      </c>
      <c r="C1233" s="42" t="s">
        <v>11929</v>
      </c>
      <c r="D1233" s="182">
        <f>'Row Data'!F1436</f>
        <v>5</v>
      </c>
    </row>
    <row r="1234" spans="2:4">
      <c r="B1234" s="49" t="s">
        <v>25798</v>
      </c>
      <c r="C1234" s="42" t="s">
        <v>11930</v>
      </c>
      <c r="D1234" s="182">
        <f>'Row Data'!F1437</f>
        <v>5</v>
      </c>
    </row>
    <row r="1235" spans="2:4">
      <c r="B1235" s="49" t="s">
        <v>25799</v>
      </c>
      <c r="C1235" s="42" t="s">
        <v>11933</v>
      </c>
      <c r="D1235" s="182">
        <f>'Row Data'!F1438</f>
        <v>5</v>
      </c>
    </row>
    <row r="1236" spans="2:4" ht="17.25" thickBot="1">
      <c r="B1236" s="144">
        <v>31</v>
      </c>
      <c r="C1236" s="145" t="s">
        <v>25800</v>
      </c>
      <c r="D1236" s="179"/>
    </row>
    <row r="1237" spans="2:4" ht="17.25" thickTop="1">
      <c r="B1237" s="146" t="s">
        <v>25801</v>
      </c>
      <c r="C1237" s="147" t="s">
        <v>25802</v>
      </c>
      <c r="D1237" s="180"/>
    </row>
    <row r="1238" spans="2:4">
      <c r="B1238" s="49" t="s">
        <v>25803</v>
      </c>
      <c r="C1238" s="48" t="s">
        <v>24005</v>
      </c>
      <c r="D1238" s="177" t="e">
        <f>AVERAGE(LARGE(D9:D29,1),LARGE(D9:D29,2),LARGE(D9:D29,3))</f>
        <v>#N/A</v>
      </c>
    </row>
    <row r="1239" spans="2:4">
      <c r="B1239" s="49" t="s">
        <v>25804</v>
      </c>
      <c r="C1239" s="48" t="s">
        <v>23633</v>
      </c>
      <c r="D1239" s="177" t="e">
        <f ca="1">AVERAGE(LARGE(D32:D57,1),LARGE(D32:D57,2),LARGE(D32:D57,3))</f>
        <v>#N/A</v>
      </c>
    </row>
    <row r="1240" spans="2:4">
      <c r="B1240" s="49" t="s">
        <v>25805</v>
      </c>
      <c r="C1240" s="48" t="s">
        <v>23636</v>
      </c>
      <c r="D1240" s="177" t="e">
        <f>AVERAGE(LARGE(D59:D110,1),LARGE(D59:D110,2),LARGE(D59:D110,3))</f>
        <v>#N/A</v>
      </c>
    </row>
    <row r="1241" spans="2:4">
      <c r="B1241" s="49" t="s">
        <v>25806</v>
      </c>
      <c r="C1241" s="48" t="s">
        <v>23634</v>
      </c>
      <c r="D1241" s="177">
        <f>AVERAGE(LARGE(D164:D180,1),LARGE(D164:D180,2),LARGE(D164:D180,3))</f>
        <v>5</v>
      </c>
    </row>
    <row r="1242" spans="2:4">
      <c r="B1242" s="49" t="s">
        <v>25807</v>
      </c>
      <c r="C1242" s="48" t="s">
        <v>25808</v>
      </c>
      <c r="D1242" s="177" t="e">
        <f>AVERAGE(LARGE(D182:D227,1),LARGE(D182:D227,2),LARGE(D182:D227,3))</f>
        <v>#N/A</v>
      </c>
    </row>
    <row r="1243" spans="2:4">
      <c r="B1243" s="49" t="s">
        <v>25809</v>
      </c>
      <c r="C1243" s="48" t="s">
        <v>23635</v>
      </c>
      <c r="D1243" s="177">
        <f>AVERAGE(LARGE(D329:D385,1),LARGE(D329:D385,2),LARGE(D329:D385,3))</f>
        <v>5</v>
      </c>
    </row>
    <row r="1244" spans="2:4">
      <c r="B1244" s="49" t="s">
        <v>25810</v>
      </c>
      <c r="C1244" s="48" t="s">
        <v>23631</v>
      </c>
      <c r="D1244" s="177" t="e">
        <f>AVERAGE(LARGE(D389:D420,1),LARGE(D389:D420,2),LARGE(D389:D420,3))</f>
        <v>#N/A</v>
      </c>
    </row>
    <row r="1245" spans="2:4">
      <c r="B1245" s="49" t="s">
        <v>25811</v>
      </c>
      <c r="C1245" s="48" t="s">
        <v>23561</v>
      </c>
      <c r="D1245" s="177" t="e">
        <f>AVERAGE(LARGE(D458:D522,1),LARGE(D458:D522,2),LARGE(D458:D522,3))</f>
        <v>#N/A</v>
      </c>
    </row>
    <row r="1246" spans="2:4">
      <c r="B1246" s="49" t="s">
        <v>25812</v>
      </c>
      <c r="C1246" s="48" t="s">
        <v>24004</v>
      </c>
      <c r="D1246" s="177">
        <f>AVERAGE(LARGE(D423:D456,1),LARGE(D423:D456,2),LARGE(D423:D456,3))</f>
        <v>5</v>
      </c>
    </row>
    <row r="1247" spans="2:4">
      <c r="B1247" s="49" t="s">
        <v>25813</v>
      </c>
      <c r="C1247" s="48" t="s">
        <v>23640</v>
      </c>
      <c r="D1247" s="177" t="e">
        <f ca="1">AVERAGE(LARGE(D630:D676,1),LARGE(D630:D676,2),LARGE(D630:D676,3))</f>
        <v>#N/A</v>
      </c>
    </row>
    <row r="1248" spans="2:4">
      <c r="B1248" s="49" t="s">
        <v>25814</v>
      </c>
      <c r="C1248" s="48" t="s">
        <v>25815</v>
      </c>
      <c r="D1248" s="177">
        <f>MAX('Row Data'!I2:I16)</f>
        <v>5</v>
      </c>
    </row>
    <row r="1249" spans="2:8">
      <c r="B1249" s="49" t="s">
        <v>25816</v>
      </c>
      <c r="C1249" s="48" t="s">
        <v>23637</v>
      </c>
      <c r="D1249" s="177">
        <f>AVERAGE(LARGE(D808:D856,1),LARGE(D808:D856,2),LARGE(D808:D856,3))</f>
        <v>5</v>
      </c>
    </row>
    <row r="1250" spans="2:8">
      <c r="B1250" s="49" t="s">
        <v>25817</v>
      </c>
      <c r="C1250" s="48" t="s">
        <v>23638</v>
      </c>
      <c r="D1250" s="177" t="e">
        <f>MAX('Row Data'!E2684:E2685,D203,D204,D183,D184)</f>
        <v>#N/A</v>
      </c>
    </row>
    <row r="1251" spans="2:8">
      <c r="B1251" s="49" t="s">
        <v>25818</v>
      </c>
      <c r="C1251" s="48" t="s">
        <v>23639</v>
      </c>
      <c r="D1251" s="177" t="e">
        <f>'Row Data'!C818</f>
        <v>#N/A</v>
      </c>
    </row>
    <row r="1252" spans="2:8">
      <c r="B1252" s="49" t="s">
        <v>25819</v>
      </c>
      <c r="C1252" s="48" t="s">
        <v>23641</v>
      </c>
      <c r="D1252" s="177" t="e">
        <f>AVERAGE(LARGE(D272:D304,1),LARGE(D272:D304,2),LARGE(D272:D304,3))</f>
        <v>#N/A</v>
      </c>
    </row>
    <row r="1253" spans="2:8">
      <c r="B1253" s="49" t="s">
        <v>25820</v>
      </c>
      <c r="C1253" s="48" t="s">
        <v>23560</v>
      </c>
      <c r="D1253" s="177" t="e">
        <f>AVERAGE(LARGE(D397:D401,1),LARGE(D397:D401,2),LARGE(D397:D401,3))</f>
        <v>#N/A</v>
      </c>
    </row>
    <row r="1254" spans="2:8">
      <c r="B1254" s="49" t="s">
        <v>25821</v>
      </c>
      <c r="C1254" s="48" t="s">
        <v>23642</v>
      </c>
      <c r="D1254" s="177">
        <f ca="1">AVERAGE(LARGE(D87:D90,1),LARGE(D87:D90,2),LARGE(D87:D90,3))</f>
        <v>5</v>
      </c>
    </row>
    <row r="1255" spans="2:8">
      <c r="B1255" s="49" t="s">
        <v>25822</v>
      </c>
      <c r="C1255" s="48" t="s">
        <v>23643</v>
      </c>
      <c r="D1255" s="177" t="e">
        <f>AVERAGE(LARGE(D113:D130,1),LARGE(D113:D130,2),LARGE(D113:D130,3))</f>
        <v>#N/A</v>
      </c>
    </row>
    <row r="1256" spans="2:8">
      <c r="B1256" s="49" t="s">
        <v>25823</v>
      </c>
      <c r="C1256" s="48" t="s">
        <v>23644</v>
      </c>
      <c r="D1256" s="177" t="e">
        <f ca="1">AVERAGE(LARGE(D630:D676,1),LARGE(D630:D676,2),LARGE(D630:D676,3))</f>
        <v>#N/A</v>
      </c>
    </row>
    <row r="1257" spans="2:8">
      <c r="B1257" s="49" t="s">
        <v>25824</v>
      </c>
      <c r="C1257" s="48" t="s">
        <v>23558</v>
      </c>
      <c r="D1257" s="177" t="e">
        <f>MAX(AVERAGE(LARGE(D230:D234,1),LARGE(D230:D234,2),LARGE(D230:D234,3)),D626,D313:D319,D210:D212)</f>
        <v>#N/A</v>
      </c>
    </row>
    <row r="1258" spans="2:8" ht="17.25" thickBot="1">
      <c r="B1258" s="144">
        <v>32</v>
      </c>
      <c r="C1258" s="145" t="s">
        <v>25825</v>
      </c>
      <c r="D1258" s="179"/>
    </row>
    <row r="1259" spans="2:8" s="171" customFormat="1" ht="17.25" thickTop="1">
      <c r="B1259" s="169" t="s">
        <v>25889</v>
      </c>
      <c r="C1259" s="170" t="s">
        <v>26353</v>
      </c>
      <c r="D1259" s="192"/>
      <c r="E1259" s="196"/>
      <c r="H1259" s="202"/>
    </row>
    <row r="1260" spans="2:8" s="130" customFormat="1">
      <c r="B1260" s="172" t="s">
        <v>25890</v>
      </c>
      <c r="C1260" s="48" t="s">
        <v>24349</v>
      </c>
      <c r="D1260" s="177" t="e">
        <f>D101</f>
        <v>#N/A</v>
      </c>
      <c r="H1260" s="127"/>
    </row>
    <row r="1261" spans="2:8" s="130" customFormat="1">
      <c r="B1261" s="172" t="s">
        <v>25891</v>
      </c>
      <c r="C1261" s="48" t="s">
        <v>24263</v>
      </c>
      <c r="D1261" s="177" t="e">
        <f>D233</f>
        <v>#N/A</v>
      </c>
      <c r="H1261" s="127"/>
    </row>
    <row r="1262" spans="2:8" s="130" customFormat="1">
      <c r="B1262" s="172" t="s">
        <v>25892</v>
      </c>
      <c r="C1262" s="48" t="s">
        <v>24265</v>
      </c>
      <c r="D1262" s="177" t="e">
        <f>D231</f>
        <v>#N/A</v>
      </c>
      <c r="H1262" s="127"/>
    </row>
    <row r="1263" spans="2:8" s="130" customFormat="1">
      <c r="B1263" s="172" t="s">
        <v>25893</v>
      </c>
      <c r="C1263" s="48" t="s">
        <v>24350</v>
      </c>
      <c r="D1263" s="177" t="e">
        <f>'Row Data'!F145</f>
        <v>#N/A</v>
      </c>
      <c r="H1263" s="127"/>
    </row>
    <row r="1264" spans="2:8" s="130" customFormat="1">
      <c r="B1264" s="172" t="s">
        <v>25894</v>
      </c>
      <c r="C1264" s="48" t="s">
        <v>24235</v>
      </c>
      <c r="D1264" s="177">
        <f>D266</f>
        <v>5</v>
      </c>
      <c r="H1264" s="127"/>
    </row>
    <row r="1265" spans="2:8">
      <c r="B1265" s="172" t="s">
        <v>25895</v>
      </c>
      <c r="C1265" s="48" t="s">
        <v>26276</v>
      </c>
      <c r="D1265" s="177">
        <f>D272</f>
        <v>5</v>
      </c>
    </row>
    <row r="1266" spans="2:8">
      <c r="B1266" s="172" t="s">
        <v>25896</v>
      </c>
      <c r="C1266" s="48" t="s">
        <v>26277</v>
      </c>
      <c r="D1266" s="177">
        <f>D273</f>
        <v>5</v>
      </c>
    </row>
    <row r="1267" spans="2:8">
      <c r="B1267" s="172" t="s">
        <v>25897</v>
      </c>
      <c r="C1267" s="48" t="s">
        <v>26331</v>
      </c>
      <c r="D1267" s="177">
        <f>D1618</f>
        <v>5</v>
      </c>
      <c r="E1267" s="197"/>
    </row>
    <row r="1268" spans="2:8" s="130" customFormat="1">
      <c r="B1268" s="172" t="s">
        <v>25898</v>
      </c>
      <c r="C1268" s="48" t="s">
        <v>24233</v>
      </c>
      <c r="D1268" s="177">
        <f>D280</f>
        <v>5</v>
      </c>
      <c r="H1268" s="127"/>
    </row>
    <row r="1269" spans="2:8">
      <c r="B1269" s="172" t="s">
        <v>25899</v>
      </c>
      <c r="C1269" s="48" t="s">
        <v>26278</v>
      </c>
      <c r="D1269" s="177">
        <f>D276</f>
        <v>5</v>
      </c>
    </row>
    <row r="1270" spans="2:8">
      <c r="B1270" s="172" t="s">
        <v>25900</v>
      </c>
      <c r="C1270" s="48" t="s">
        <v>26279</v>
      </c>
      <c r="D1270" s="191">
        <f>D278</f>
        <v>5</v>
      </c>
    </row>
    <row r="1271" spans="2:8">
      <c r="B1271" s="172" t="s">
        <v>25901</v>
      </c>
      <c r="C1271" s="48" t="s">
        <v>26280</v>
      </c>
      <c r="D1271" s="177">
        <f>D279</f>
        <v>5</v>
      </c>
    </row>
    <row r="1272" spans="2:8">
      <c r="B1272" s="172" t="s">
        <v>25902</v>
      </c>
      <c r="C1272" s="48" t="s">
        <v>26281</v>
      </c>
      <c r="D1272" s="177">
        <f>D292</f>
        <v>5</v>
      </c>
    </row>
    <row r="1273" spans="2:8">
      <c r="B1273" s="172" t="s">
        <v>25903</v>
      </c>
      <c r="C1273" s="48" t="s">
        <v>26282</v>
      </c>
      <c r="D1273" s="177">
        <f>D300</f>
        <v>5</v>
      </c>
    </row>
    <row r="1274" spans="2:8">
      <c r="B1274" s="172" t="s">
        <v>25904</v>
      </c>
      <c r="C1274" s="48" t="s">
        <v>26283</v>
      </c>
      <c r="D1274" s="177">
        <f>D304</f>
        <v>5</v>
      </c>
    </row>
    <row r="1275" spans="2:8">
      <c r="B1275" s="172" t="s">
        <v>25905</v>
      </c>
      <c r="C1275" s="48" t="s">
        <v>26284</v>
      </c>
      <c r="D1275" s="177">
        <f>D298</f>
        <v>5</v>
      </c>
    </row>
    <row r="1276" spans="2:8">
      <c r="B1276" s="172" t="s">
        <v>25906</v>
      </c>
      <c r="C1276" s="48" t="s">
        <v>26332</v>
      </c>
      <c r="D1276" s="177">
        <f>'Row Data'!F2660</f>
        <v>5</v>
      </c>
    </row>
    <row r="1277" spans="2:8">
      <c r="B1277" s="172" t="s">
        <v>25907</v>
      </c>
      <c r="C1277" s="48" t="s">
        <v>24256</v>
      </c>
      <c r="D1277" s="177">
        <f>D242</f>
        <v>5</v>
      </c>
    </row>
    <row r="1278" spans="2:8">
      <c r="B1278" s="172" t="s">
        <v>25908</v>
      </c>
      <c r="C1278" s="48" t="s">
        <v>24252</v>
      </c>
      <c r="D1278" s="177">
        <f>D246</f>
        <v>5</v>
      </c>
    </row>
    <row r="1279" spans="2:8">
      <c r="B1279" s="172" t="s">
        <v>25909</v>
      </c>
      <c r="C1279" s="48" t="s">
        <v>24249</v>
      </c>
      <c r="D1279" s="177">
        <f>D249</f>
        <v>5</v>
      </c>
    </row>
    <row r="1280" spans="2:8">
      <c r="B1280" s="172" t="s">
        <v>25910</v>
      </c>
      <c r="C1280" s="48" t="s">
        <v>24251</v>
      </c>
      <c r="D1280" s="177">
        <f>D247</f>
        <v>5</v>
      </c>
    </row>
    <row r="1281" spans="2:8">
      <c r="B1281" s="172" t="s">
        <v>25911</v>
      </c>
      <c r="C1281" s="48" t="s">
        <v>24243</v>
      </c>
      <c r="D1281" s="177">
        <f>D255</f>
        <v>5</v>
      </c>
    </row>
    <row r="1282" spans="2:8">
      <c r="B1282" s="172" t="s">
        <v>25912</v>
      </c>
      <c r="C1282" s="48" t="s">
        <v>24245</v>
      </c>
      <c r="D1282" s="177">
        <f>D253</f>
        <v>5</v>
      </c>
    </row>
    <row r="1283" spans="2:8">
      <c r="B1283" s="172" t="s">
        <v>25913</v>
      </c>
      <c r="C1283" s="48" t="s">
        <v>24241</v>
      </c>
      <c r="D1283" s="177">
        <f>D257</f>
        <v>5</v>
      </c>
    </row>
    <row r="1284" spans="2:8" s="130" customFormat="1">
      <c r="B1284" s="172" t="s">
        <v>25914</v>
      </c>
      <c r="C1284" s="199" t="s">
        <v>23671</v>
      </c>
      <c r="D1284" s="177" t="e">
        <f>D285</f>
        <v>#N/A</v>
      </c>
      <c r="E1284" s="48"/>
      <c r="H1284" s="127"/>
    </row>
    <row r="1285" spans="2:8" s="130" customFormat="1">
      <c r="B1285" s="172" t="s">
        <v>25915</v>
      </c>
      <c r="C1285" s="48" t="s">
        <v>25220</v>
      </c>
      <c r="D1285" s="177" t="e">
        <f>D725</f>
        <v>#N/A</v>
      </c>
      <c r="H1285" s="127"/>
    </row>
    <row r="1286" spans="2:8" s="130" customFormat="1">
      <c r="B1286" s="172" t="s">
        <v>25916</v>
      </c>
      <c r="C1286" s="48" t="s">
        <v>24282</v>
      </c>
      <c r="D1286" s="177">
        <f>D202</f>
        <v>5</v>
      </c>
      <c r="H1286" s="127"/>
    </row>
    <row r="1287" spans="2:8" s="130" customFormat="1">
      <c r="B1287" s="172" t="s">
        <v>25917</v>
      </c>
      <c r="C1287" s="48" t="s">
        <v>26333</v>
      </c>
      <c r="D1287" s="177">
        <f>MAX('Row Data'!F560:F562)</f>
        <v>5</v>
      </c>
      <c r="E1287" s="48"/>
      <c r="H1287" s="127"/>
    </row>
    <row r="1288" spans="2:8" s="130" customFormat="1">
      <c r="B1288" s="172" t="s">
        <v>25918</v>
      </c>
      <c r="C1288" s="48" t="s">
        <v>24371</v>
      </c>
      <c r="D1288" s="177">
        <f ca="1">D70</f>
        <v>4.2</v>
      </c>
      <c r="H1288" s="127"/>
    </row>
    <row r="1289" spans="2:8" s="130" customFormat="1">
      <c r="B1289" s="172" t="s">
        <v>25919</v>
      </c>
      <c r="C1289" s="48" t="s">
        <v>24367</v>
      </c>
      <c r="D1289" s="177" t="e">
        <f>D75</f>
        <v>#N/A</v>
      </c>
      <c r="H1289" s="127"/>
    </row>
    <row r="1290" spans="2:8" s="130" customFormat="1">
      <c r="B1290" s="172" t="s">
        <v>25920</v>
      </c>
      <c r="C1290" s="48" t="s">
        <v>24366</v>
      </c>
      <c r="D1290" s="177" t="e">
        <f>D76</f>
        <v>#N/A</v>
      </c>
      <c r="H1290" s="127"/>
    </row>
    <row r="1291" spans="2:8" s="130" customFormat="1">
      <c r="B1291" s="172" t="s">
        <v>25921</v>
      </c>
      <c r="C1291" s="48" t="s">
        <v>24364</v>
      </c>
      <c r="D1291" s="177" t="e">
        <f>D79</f>
        <v>#N/A</v>
      </c>
      <c r="H1291" s="127"/>
    </row>
    <row r="1292" spans="2:8">
      <c r="B1292" s="172" t="s">
        <v>25922</v>
      </c>
      <c r="C1292" s="48" t="s">
        <v>10658</v>
      </c>
      <c r="D1292" s="177">
        <f>'Row Data'!F572</f>
        <v>5</v>
      </c>
    </row>
    <row r="1293" spans="2:8" s="173" customFormat="1">
      <c r="B1293" s="172" t="s">
        <v>25923</v>
      </c>
      <c r="C1293" s="195" t="s">
        <v>21995</v>
      </c>
      <c r="D1293" s="177" t="e">
        <f>'Row Data'!F31</f>
        <v>#N/A</v>
      </c>
      <c r="H1293" s="203"/>
    </row>
    <row r="1294" spans="2:8" s="173" customFormat="1">
      <c r="B1294" s="172" t="s">
        <v>25924</v>
      </c>
      <c r="C1294" s="195" t="s">
        <v>25826</v>
      </c>
      <c r="D1294" s="177">
        <f>'Row Data'!F59</f>
        <v>5</v>
      </c>
      <c r="H1294" s="203"/>
    </row>
    <row r="1295" spans="2:8" s="130" customFormat="1">
      <c r="B1295" s="172" t="s">
        <v>25925</v>
      </c>
      <c r="C1295" s="48" t="s">
        <v>11457</v>
      </c>
      <c r="D1295" s="177" t="e">
        <f>'Row Data'!F549</f>
        <v>#N/A</v>
      </c>
      <c r="H1295" s="127"/>
    </row>
    <row r="1296" spans="2:8" s="130" customFormat="1">
      <c r="B1296" s="172" t="s">
        <v>25926</v>
      </c>
      <c r="C1296" s="48" t="s">
        <v>21871</v>
      </c>
      <c r="D1296" s="177" t="e">
        <f>'Row Data'!F565</f>
        <v>#N/A</v>
      </c>
      <c r="H1296" s="127"/>
    </row>
    <row r="1297" spans="2:8" s="130" customFormat="1">
      <c r="B1297" s="172" t="s">
        <v>25927</v>
      </c>
      <c r="C1297" s="48" t="s">
        <v>24358</v>
      </c>
      <c r="D1297" s="177">
        <f ca="1">D87</f>
        <v>4</v>
      </c>
      <c r="H1297" s="127"/>
    </row>
    <row r="1298" spans="2:8" s="130" customFormat="1">
      <c r="B1298" s="172" t="s">
        <v>25928</v>
      </c>
      <c r="C1298" s="48" t="s">
        <v>24341</v>
      </c>
      <c r="D1298" s="177" t="e">
        <f>MAX('Row Data'!F163:F178)</f>
        <v>#N/A</v>
      </c>
      <c r="E1298" s="48"/>
      <c r="H1298" s="127"/>
    </row>
    <row r="1299" spans="2:8" s="171" customFormat="1">
      <c r="B1299" s="169" t="s">
        <v>25929</v>
      </c>
      <c r="C1299" s="170" t="s">
        <v>26354</v>
      </c>
      <c r="D1299" s="192"/>
      <c r="E1299" s="196"/>
      <c r="H1299" s="202"/>
    </row>
    <row r="1300" spans="2:8">
      <c r="B1300" s="174" t="s">
        <v>25930</v>
      </c>
      <c r="C1300" s="48" t="s">
        <v>26285</v>
      </c>
      <c r="D1300" s="177">
        <f>D267</f>
        <v>5</v>
      </c>
    </row>
    <row r="1301" spans="2:8">
      <c r="B1301" s="174" t="s">
        <v>25931</v>
      </c>
      <c r="C1301" s="48" t="s">
        <v>26286</v>
      </c>
      <c r="D1301" s="177">
        <f>D273</f>
        <v>5</v>
      </c>
    </row>
    <row r="1302" spans="2:8">
      <c r="B1302" s="174" t="s">
        <v>25932</v>
      </c>
      <c r="C1302" s="48" t="s">
        <v>26334</v>
      </c>
      <c r="D1302" s="177">
        <f>D1617</f>
        <v>5</v>
      </c>
      <c r="E1302" s="197"/>
    </row>
    <row r="1303" spans="2:8">
      <c r="B1303" s="174" t="s">
        <v>25933</v>
      </c>
      <c r="C1303" s="48" t="s">
        <v>26335</v>
      </c>
      <c r="D1303" s="177">
        <f>D1618</f>
        <v>5</v>
      </c>
      <c r="E1303" s="197"/>
    </row>
    <row r="1304" spans="2:8" s="130" customFormat="1">
      <c r="B1304" s="174" t="s">
        <v>25934</v>
      </c>
      <c r="C1304" s="48" t="str">
        <f>C280</f>
        <v>叶酸缺乏</v>
      </c>
      <c r="D1304" s="177">
        <f>D280</f>
        <v>5</v>
      </c>
      <c r="H1304" s="127"/>
    </row>
    <row r="1305" spans="2:8">
      <c r="B1305" s="174" t="s">
        <v>25935</v>
      </c>
      <c r="C1305" s="48" t="s">
        <v>26287</v>
      </c>
      <c r="D1305" s="177">
        <f>D277</f>
        <v>5</v>
      </c>
    </row>
    <row r="1306" spans="2:8">
      <c r="B1306" s="174" t="s">
        <v>25936</v>
      </c>
      <c r="C1306" s="48" t="s">
        <v>26288</v>
      </c>
      <c r="D1306" s="177">
        <f>D288</f>
        <v>5</v>
      </c>
    </row>
    <row r="1307" spans="2:8">
      <c r="B1307" s="174" t="s">
        <v>25937</v>
      </c>
      <c r="C1307" s="48" t="s">
        <v>26289</v>
      </c>
      <c r="D1307" s="98">
        <f>D289</f>
        <v>5</v>
      </c>
    </row>
    <row r="1308" spans="2:8">
      <c r="B1308" s="174" t="s">
        <v>25938</v>
      </c>
      <c r="C1308" s="48" t="s">
        <v>24251</v>
      </c>
      <c r="D1308" s="98">
        <f>D247</f>
        <v>5</v>
      </c>
    </row>
    <row r="1309" spans="2:8" s="130" customFormat="1">
      <c r="B1309" s="174" t="s">
        <v>25939</v>
      </c>
      <c r="C1309" s="48" t="s">
        <v>25220</v>
      </c>
      <c r="D1309" s="98" t="e">
        <f>D725</f>
        <v>#N/A</v>
      </c>
      <c r="H1309" s="127"/>
    </row>
    <row r="1310" spans="2:8">
      <c r="B1310" s="174" t="s">
        <v>25940</v>
      </c>
      <c r="C1310" s="157" t="s">
        <v>25827</v>
      </c>
      <c r="D1310" s="98">
        <f>D227</f>
        <v>5</v>
      </c>
    </row>
    <row r="1311" spans="2:8">
      <c r="B1311" s="174" t="s">
        <v>25941</v>
      </c>
      <c r="C1311" s="48" t="s">
        <v>24282</v>
      </c>
      <c r="D1311" s="98">
        <f>D202</f>
        <v>5</v>
      </c>
    </row>
    <row r="1312" spans="2:8">
      <c r="B1312" s="174" t="s">
        <v>25942</v>
      </c>
      <c r="C1312" s="48" t="s">
        <v>24288</v>
      </c>
      <c r="D1312" s="98">
        <f>D194</f>
        <v>5</v>
      </c>
    </row>
    <row r="1313" spans="2:8">
      <c r="B1313" s="174" t="s">
        <v>25943</v>
      </c>
      <c r="C1313" s="48" t="s">
        <v>24291</v>
      </c>
      <c r="D1313" s="98">
        <f>MAX(D190:D191)</f>
        <v>5</v>
      </c>
    </row>
    <row r="1314" spans="2:8" s="130" customFormat="1">
      <c r="B1314" s="174" t="s">
        <v>25944</v>
      </c>
      <c r="C1314" s="48" t="s">
        <v>26290</v>
      </c>
      <c r="D1314" s="98">
        <f>D424</f>
        <v>5</v>
      </c>
      <c r="H1314" s="127"/>
    </row>
    <row r="1315" spans="2:8" s="130" customFormat="1">
      <c r="B1315" s="174" t="s">
        <v>25945</v>
      </c>
      <c r="C1315" s="48" t="s">
        <v>26291</v>
      </c>
      <c r="D1315" s="98">
        <f>D425</f>
        <v>5</v>
      </c>
      <c r="H1315" s="127"/>
    </row>
    <row r="1316" spans="2:8" s="171" customFormat="1">
      <c r="B1316" s="169" t="s">
        <v>25946</v>
      </c>
      <c r="C1316" s="170" t="s">
        <v>26355</v>
      </c>
      <c r="D1316" s="192"/>
      <c r="E1316" s="196"/>
      <c r="H1316" s="202"/>
    </row>
    <row r="1317" spans="2:8">
      <c r="B1317" s="174" t="s">
        <v>25947</v>
      </c>
      <c r="C1317" s="157" t="s">
        <v>26292</v>
      </c>
      <c r="D1317" s="177">
        <f>D268</f>
        <v>5</v>
      </c>
    </row>
    <row r="1318" spans="2:8">
      <c r="B1318" s="174" t="s">
        <v>25948</v>
      </c>
      <c r="C1318" s="48" t="s">
        <v>24235</v>
      </c>
      <c r="D1318" s="177">
        <f>D266</f>
        <v>5</v>
      </c>
    </row>
    <row r="1319" spans="2:8">
      <c r="B1319" s="174" t="s">
        <v>25949</v>
      </c>
      <c r="C1319" s="48" t="s">
        <v>26277</v>
      </c>
      <c r="D1319" s="177">
        <f>D273</f>
        <v>5</v>
      </c>
    </row>
    <row r="1320" spans="2:8">
      <c r="B1320" s="174" t="s">
        <v>25950</v>
      </c>
      <c r="C1320" s="48" t="s">
        <v>26294</v>
      </c>
      <c r="D1320" s="177">
        <f>D274</f>
        <v>5</v>
      </c>
    </row>
    <row r="1321" spans="2:8">
      <c r="B1321" s="174" t="s">
        <v>25951</v>
      </c>
      <c r="C1321" s="48" t="s">
        <v>26336</v>
      </c>
      <c r="D1321" s="98">
        <f>D1617</f>
        <v>5</v>
      </c>
      <c r="E1321" s="197"/>
    </row>
    <row r="1322" spans="2:8">
      <c r="B1322" s="174" t="s">
        <v>25952</v>
      </c>
      <c r="C1322" s="48" t="s">
        <v>26335</v>
      </c>
      <c r="D1322" s="98">
        <f>D1618</f>
        <v>5</v>
      </c>
      <c r="E1322" s="197"/>
    </row>
    <row r="1323" spans="2:8">
      <c r="B1323" s="174" t="s">
        <v>25953</v>
      </c>
      <c r="C1323" s="48" t="s">
        <v>26278</v>
      </c>
      <c r="D1323" s="98">
        <f>D276</f>
        <v>5</v>
      </c>
    </row>
    <row r="1324" spans="2:8">
      <c r="B1324" s="174" t="s">
        <v>25954</v>
      </c>
      <c r="C1324" s="48" t="s">
        <v>26287</v>
      </c>
      <c r="D1324" s="177">
        <f>D277</f>
        <v>5</v>
      </c>
    </row>
    <row r="1325" spans="2:8" s="130" customFormat="1">
      <c r="B1325" s="174" t="s">
        <v>25955</v>
      </c>
      <c r="C1325" s="48" t="s">
        <v>24233</v>
      </c>
      <c r="D1325" s="177">
        <f>D280</f>
        <v>5</v>
      </c>
      <c r="H1325" s="127"/>
    </row>
    <row r="1326" spans="2:8">
      <c r="B1326" s="174" t="s">
        <v>25956</v>
      </c>
      <c r="C1326" s="48" t="s">
        <v>26280</v>
      </c>
      <c r="D1326" s="177">
        <f>D279</f>
        <v>5</v>
      </c>
    </row>
    <row r="1327" spans="2:8">
      <c r="B1327" s="174" t="s">
        <v>25957</v>
      </c>
      <c r="C1327" s="48" t="s">
        <v>26296</v>
      </c>
      <c r="D1327" s="177">
        <f>D287</f>
        <v>5</v>
      </c>
    </row>
    <row r="1328" spans="2:8">
      <c r="B1328" s="174" t="s">
        <v>25958</v>
      </c>
      <c r="C1328" s="48" t="s">
        <v>26297</v>
      </c>
      <c r="D1328" s="177">
        <f>D291</f>
        <v>5</v>
      </c>
    </row>
    <row r="1329" spans="2:8">
      <c r="B1329" s="174" t="s">
        <v>25959</v>
      </c>
      <c r="C1329" s="48" t="s">
        <v>26283</v>
      </c>
      <c r="D1329" s="177">
        <f>D304</f>
        <v>5</v>
      </c>
    </row>
    <row r="1330" spans="2:8">
      <c r="B1330" s="174" t="s">
        <v>25960</v>
      </c>
      <c r="C1330" s="48" t="s">
        <v>24246</v>
      </c>
      <c r="D1330" s="177">
        <f>D252</f>
        <v>5</v>
      </c>
    </row>
    <row r="1331" spans="2:8">
      <c r="B1331" s="174" t="s">
        <v>25961</v>
      </c>
      <c r="C1331" s="48" t="s">
        <v>24251</v>
      </c>
      <c r="D1331" s="177">
        <f>D247</f>
        <v>5</v>
      </c>
    </row>
    <row r="1332" spans="2:8" s="130" customFormat="1">
      <c r="B1332" s="174" t="s">
        <v>25962</v>
      </c>
      <c r="C1332" s="175" t="s">
        <v>23671</v>
      </c>
      <c r="D1332" s="177" t="e">
        <f>D285</f>
        <v>#N/A</v>
      </c>
      <c r="E1332" s="48"/>
      <c r="H1332" s="127"/>
    </row>
    <row r="1333" spans="2:8">
      <c r="B1333" s="174" t="s">
        <v>25963</v>
      </c>
      <c r="C1333" s="48" t="s">
        <v>24281</v>
      </c>
      <c r="D1333" s="177" t="e">
        <f>D203</f>
        <v>#N/A</v>
      </c>
    </row>
    <row r="1334" spans="2:8">
      <c r="B1334" s="174" t="s">
        <v>25964</v>
      </c>
      <c r="C1334" s="48" t="s">
        <v>24271</v>
      </c>
      <c r="D1334" s="177">
        <f>D217</f>
        <v>5</v>
      </c>
    </row>
    <row r="1335" spans="2:8">
      <c r="B1335" s="174" t="s">
        <v>25965</v>
      </c>
      <c r="C1335" s="197" t="s">
        <v>26351</v>
      </c>
      <c r="D1335" s="177">
        <f>D1588</f>
        <v>5</v>
      </c>
    </row>
    <row r="1336" spans="2:8" s="130" customFormat="1">
      <c r="B1336" s="174" t="s">
        <v>25966</v>
      </c>
      <c r="C1336" s="48" t="s">
        <v>24367</v>
      </c>
      <c r="D1336" s="177" t="e">
        <f>D75</f>
        <v>#N/A</v>
      </c>
      <c r="H1336" s="127"/>
    </row>
    <row r="1337" spans="2:8" s="130" customFormat="1">
      <c r="B1337" s="174" t="s">
        <v>25967</v>
      </c>
      <c r="C1337" s="48" t="s">
        <v>24366</v>
      </c>
      <c r="D1337" s="177" t="e">
        <f>D76</f>
        <v>#N/A</v>
      </c>
      <c r="H1337" s="127"/>
    </row>
    <row r="1338" spans="2:8" s="130" customFormat="1">
      <c r="B1338" s="174" t="s">
        <v>25968</v>
      </c>
      <c r="C1338" s="48" t="s">
        <v>24364</v>
      </c>
      <c r="D1338" s="177" t="e">
        <f>D79</f>
        <v>#N/A</v>
      </c>
      <c r="H1338" s="127"/>
    </row>
    <row r="1339" spans="2:8" s="130" customFormat="1">
      <c r="B1339" s="174" t="s">
        <v>25969</v>
      </c>
      <c r="C1339" s="48" t="s">
        <v>26290</v>
      </c>
      <c r="D1339" s="177">
        <f>D424</f>
        <v>5</v>
      </c>
      <c r="H1339" s="127"/>
    </row>
    <row r="1340" spans="2:8">
      <c r="B1340" s="169" t="s">
        <v>25970</v>
      </c>
      <c r="C1340" s="170" t="s">
        <v>26356</v>
      </c>
      <c r="D1340" s="192"/>
    </row>
    <row r="1341" spans="2:8">
      <c r="B1341" s="174" t="s">
        <v>25971</v>
      </c>
      <c r="C1341" s="48" t="s">
        <v>26298</v>
      </c>
      <c r="D1341" s="177" t="e">
        <f>'Row Data'!E2689</f>
        <v>#N/A</v>
      </c>
    </row>
    <row r="1342" spans="2:8">
      <c r="B1342" s="174" t="s">
        <v>25972</v>
      </c>
      <c r="C1342" s="48" t="s">
        <v>24349</v>
      </c>
      <c r="D1342" s="177" t="e">
        <f>D101</f>
        <v>#N/A</v>
      </c>
    </row>
    <row r="1343" spans="2:8">
      <c r="B1343" s="174" t="s">
        <v>25973</v>
      </c>
      <c r="C1343" s="48" t="s">
        <v>24263</v>
      </c>
      <c r="D1343" s="177" t="e">
        <f>D233</f>
        <v>#N/A</v>
      </c>
    </row>
    <row r="1344" spans="2:8">
      <c r="B1344" s="174" t="s">
        <v>25974</v>
      </c>
      <c r="C1344" s="48" t="s">
        <v>24265</v>
      </c>
      <c r="D1344" s="177" t="e">
        <f>D231</f>
        <v>#N/A</v>
      </c>
    </row>
    <row r="1345" spans="2:8" s="130" customFormat="1">
      <c r="B1345" s="174" t="s">
        <v>25975</v>
      </c>
      <c r="C1345" s="48" t="s">
        <v>24235</v>
      </c>
      <c r="D1345" s="177">
        <f>D266</f>
        <v>5</v>
      </c>
      <c r="H1345" s="127"/>
    </row>
    <row r="1346" spans="2:8">
      <c r="B1346" s="174" t="s">
        <v>25976</v>
      </c>
      <c r="C1346" s="48" t="s">
        <v>24350</v>
      </c>
      <c r="D1346" s="177" t="e">
        <f>'Row Data'!F145</f>
        <v>#N/A</v>
      </c>
    </row>
    <row r="1347" spans="2:8">
      <c r="B1347" s="174" t="s">
        <v>25977</v>
      </c>
      <c r="C1347" s="48" t="s">
        <v>26276</v>
      </c>
      <c r="D1347" s="177">
        <f>D272</f>
        <v>5</v>
      </c>
    </row>
    <row r="1348" spans="2:8">
      <c r="B1348" s="174" t="s">
        <v>25978</v>
      </c>
      <c r="C1348" s="48" t="s">
        <v>26278</v>
      </c>
      <c r="D1348" s="177">
        <f>D276</f>
        <v>5</v>
      </c>
    </row>
    <row r="1349" spans="2:8">
      <c r="B1349" s="174" t="s">
        <v>25979</v>
      </c>
      <c r="C1349" s="48" t="s">
        <v>26281</v>
      </c>
      <c r="D1349" s="177">
        <f>D292</f>
        <v>5</v>
      </c>
    </row>
    <row r="1350" spans="2:8">
      <c r="B1350" s="174" t="s">
        <v>25980</v>
      </c>
      <c r="C1350" s="48" t="s">
        <v>26282</v>
      </c>
      <c r="D1350" s="177">
        <f>D300</f>
        <v>5</v>
      </c>
    </row>
    <row r="1351" spans="2:8">
      <c r="B1351" s="174" t="s">
        <v>25981</v>
      </c>
      <c r="C1351" s="48" t="s">
        <v>26283</v>
      </c>
      <c r="D1351" s="177">
        <f>D304</f>
        <v>5</v>
      </c>
    </row>
    <row r="1352" spans="2:8">
      <c r="B1352" s="174" t="s">
        <v>25982</v>
      </c>
      <c r="C1352" s="48" t="s">
        <v>26284</v>
      </c>
      <c r="D1352" s="177">
        <f>D298</f>
        <v>5</v>
      </c>
    </row>
    <row r="1353" spans="2:8">
      <c r="B1353" s="174" t="s">
        <v>25983</v>
      </c>
      <c r="C1353" s="48" t="s">
        <v>26332</v>
      </c>
      <c r="D1353" s="177">
        <f>'Row Data'!F2660</f>
        <v>5</v>
      </c>
    </row>
    <row r="1354" spans="2:8">
      <c r="B1354" s="174" t="s">
        <v>25984</v>
      </c>
      <c r="C1354" s="48" t="s">
        <v>24256</v>
      </c>
      <c r="D1354" s="177">
        <f>D242</f>
        <v>5</v>
      </c>
    </row>
    <row r="1355" spans="2:8">
      <c r="B1355" s="174" t="s">
        <v>25985</v>
      </c>
      <c r="C1355" s="48" t="s">
        <v>24252</v>
      </c>
      <c r="D1355" s="177">
        <f>D246</f>
        <v>5</v>
      </c>
    </row>
    <row r="1356" spans="2:8">
      <c r="B1356" s="174" t="s">
        <v>25986</v>
      </c>
      <c r="C1356" s="48" t="s">
        <v>24249</v>
      </c>
      <c r="D1356" s="177">
        <f>D249</f>
        <v>5</v>
      </c>
    </row>
    <row r="1357" spans="2:8">
      <c r="B1357" s="174" t="s">
        <v>25987</v>
      </c>
      <c r="C1357" s="48" t="s">
        <v>24251</v>
      </c>
      <c r="D1357" s="177">
        <f>D247</f>
        <v>5</v>
      </c>
    </row>
    <row r="1358" spans="2:8">
      <c r="B1358" s="174" t="s">
        <v>25988</v>
      </c>
      <c r="C1358" s="48" t="s">
        <v>24243</v>
      </c>
      <c r="D1358" s="177">
        <f>D255</f>
        <v>5</v>
      </c>
    </row>
    <row r="1359" spans="2:8">
      <c r="B1359" s="174" t="s">
        <v>25989</v>
      </c>
      <c r="C1359" s="48" t="s">
        <v>24245</v>
      </c>
      <c r="D1359" s="177">
        <f>D253</f>
        <v>5</v>
      </c>
    </row>
    <row r="1360" spans="2:8">
      <c r="B1360" s="174" t="s">
        <v>25990</v>
      </c>
      <c r="C1360" s="48" t="s">
        <v>24241</v>
      </c>
      <c r="D1360" s="177">
        <f>D257</f>
        <v>5</v>
      </c>
    </row>
    <row r="1361" spans="2:8" s="130" customFormat="1">
      <c r="B1361" s="174" t="s">
        <v>25991</v>
      </c>
      <c r="C1361" s="175" t="s">
        <v>23671</v>
      </c>
      <c r="D1361" s="177" t="e">
        <f>D285</f>
        <v>#N/A</v>
      </c>
      <c r="E1361" s="48"/>
      <c r="H1361" s="127"/>
    </row>
    <row r="1362" spans="2:8" s="130" customFormat="1">
      <c r="B1362" s="174" t="s">
        <v>25992</v>
      </c>
      <c r="C1362" s="48" t="s">
        <v>25220</v>
      </c>
      <c r="D1362" s="177" t="e">
        <f>D725</f>
        <v>#N/A</v>
      </c>
      <c r="H1362" s="127"/>
    </row>
    <row r="1363" spans="2:8" s="130" customFormat="1">
      <c r="B1363" s="174" t="s">
        <v>25993</v>
      </c>
      <c r="C1363" s="48" t="s">
        <v>24282</v>
      </c>
      <c r="D1363" s="177">
        <f>D202</f>
        <v>5</v>
      </c>
      <c r="H1363" s="127"/>
    </row>
    <row r="1364" spans="2:8">
      <c r="B1364" s="174" t="s">
        <v>25994</v>
      </c>
      <c r="C1364" s="48" t="s">
        <v>26333</v>
      </c>
      <c r="D1364" s="177">
        <f>MAX('Row Data'!F560:F562)</f>
        <v>5</v>
      </c>
    </row>
    <row r="1365" spans="2:8">
      <c r="B1365" s="174" t="s">
        <v>25995</v>
      </c>
      <c r="C1365" s="48" t="s">
        <v>10658</v>
      </c>
      <c r="D1365" s="177">
        <f>'Row Data'!F572</f>
        <v>5</v>
      </c>
    </row>
    <row r="1366" spans="2:8">
      <c r="B1366" s="174" t="s">
        <v>25996</v>
      </c>
      <c r="C1366" s="48" t="s">
        <v>21871</v>
      </c>
      <c r="D1366" s="177" t="e">
        <f>'Row Data'!F565</f>
        <v>#N/A</v>
      </c>
    </row>
    <row r="1367" spans="2:8" s="130" customFormat="1">
      <c r="B1367" s="174" t="s">
        <v>25997</v>
      </c>
      <c r="C1367" s="48" t="s">
        <v>24371</v>
      </c>
      <c r="D1367" s="177">
        <f ca="1">D70</f>
        <v>4.2</v>
      </c>
      <c r="H1367" s="127"/>
    </row>
    <row r="1368" spans="2:8" s="130" customFormat="1">
      <c r="B1368" s="174" t="s">
        <v>25998</v>
      </c>
      <c r="C1368" s="48" t="s">
        <v>24367</v>
      </c>
      <c r="D1368" s="177" t="e">
        <f>D75</f>
        <v>#N/A</v>
      </c>
      <c r="H1368" s="127"/>
    </row>
    <row r="1369" spans="2:8" s="130" customFormat="1">
      <c r="B1369" s="174" t="s">
        <v>25999</v>
      </c>
      <c r="C1369" s="48" t="s">
        <v>24366</v>
      </c>
      <c r="D1369" s="177" t="e">
        <f>D76</f>
        <v>#N/A</v>
      </c>
      <c r="H1369" s="127"/>
    </row>
    <row r="1370" spans="2:8" s="130" customFormat="1">
      <c r="B1370" s="174" t="s">
        <v>26000</v>
      </c>
      <c r="C1370" s="48" t="s">
        <v>24364</v>
      </c>
      <c r="D1370" s="177" t="e">
        <f>D79</f>
        <v>#N/A</v>
      </c>
      <c r="H1370" s="127"/>
    </row>
    <row r="1371" spans="2:8" s="130" customFormat="1">
      <c r="B1371" s="174" t="s">
        <v>26001</v>
      </c>
      <c r="C1371" s="48" t="s">
        <v>26299</v>
      </c>
      <c r="D1371" s="177">
        <f>D440</f>
        <v>5</v>
      </c>
      <c r="H1371" s="127"/>
    </row>
    <row r="1372" spans="2:8">
      <c r="B1372" s="169" t="s">
        <v>26002</v>
      </c>
      <c r="C1372" s="170" t="s">
        <v>26357</v>
      </c>
      <c r="D1372" s="192"/>
    </row>
    <row r="1373" spans="2:8">
      <c r="B1373" s="174" t="s">
        <v>26003</v>
      </c>
      <c r="C1373" s="48" t="s">
        <v>26294</v>
      </c>
      <c r="D1373" s="177">
        <f>D274</f>
        <v>5</v>
      </c>
    </row>
    <row r="1374" spans="2:8">
      <c r="B1374" s="174" t="s">
        <v>26004</v>
      </c>
      <c r="C1374" s="48" t="s">
        <v>26335</v>
      </c>
      <c r="D1374" s="177">
        <f>D1618</f>
        <v>5</v>
      </c>
      <c r="E1374" s="197"/>
    </row>
    <row r="1375" spans="2:8">
      <c r="B1375" s="174" t="s">
        <v>26005</v>
      </c>
      <c r="C1375" s="48" t="s">
        <v>26300</v>
      </c>
      <c r="D1375" s="177">
        <f>D275</f>
        <v>5</v>
      </c>
    </row>
    <row r="1376" spans="2:8">
      <c r="B1376" s="174" t="s">
        <v>26006</v>
      </c>
      <c r="C1376" s="48" t="s">
        <v>26296</v>
      </c>
      <c r="D1376" s="177">
        <f>D287</f>
        <v>5</v>
      </c>
    </row>
    <row r="1377" spans="2:8">
      <c r="B1377" s="174" t="s">
        <v>26007</v>
      </c>
      <c r="C1377" s="48" t="s">
        <v>26284</v>
      </c>
      <c r="D1377" s="177">
        <f>D298</f>
        <v>5</v>
      </c>
    </row>
    <row r="1378" spans="2:8">
      <c r="B1378" s="174" t="s">
        <v>26008</v>
      </c>
      <c r="C1378" s="48" t="s">
        <v>24251</v>
      </c>
      <c r="D1378" s="177">
        <f>D247</f>
        <v>5</v>
      </c>
    </row>
    <row r="1379" spans="2:8">
      <c r="B1379" s="174" t="s">
        <v>26009</v>
      </c>
      <c r="C1379" s="48" t="s">
        <v>24273</v>
      </c>
      <c r="D1379" s="177">
        <f>D215</f>
        <v>5</v>
      </c>
    </row>
    <row r="1380" spans="2:8">
      <c r="B1380" s="174" t="s">
        <v>26010</v>
      </c>
      <c r="C1380" s="48" t="s">
        <v>26337</v>
      </c>
      <c r="D1380" s="177">
        <f>MAX('Row Data'!F482:F483)</f>
        <v>5</v>
      </c>
    </row>
    <row r="1381" spans="2:8">
      <c r="B1381" s="174" t="s">
        <v>26011</v>
      </c>
      <c r="C1381" s="48" t="s">
        <v>25220</v>
      </c>
      <c r="D1381" s="177" t="e">
        <f>D725</f>
        <v>#N/A</v>
      </c>
    </row>
    <row r="1382" spans="2:8" s="130" customFormat="1">
      <c r="B1382" s="174" t="s">
        <v>26012</v>
      </c>
      <c r="C1382" s="48" t="s">
        <v>11531</v>
      </c>
      <c r="D1382" s="177">
        <f>D867</f>
        <v>5</v>
      </c>
      <c r="H1382" s="127"/>
    </row>
    <row r="1383" spans="2:8" s="130" customFormat="1">
      <c r="B1383" s="174" t="s">
        <v>26013</v>
      </c>
      <c r="C1383" s="48" t="s">
        <v>24365</v>
      </c>
      <c r="D1383" s="177" t="e">
        <f>D77</f>
        <v>#N/A</v>
      </c>
      <c r="H1383" s="127"/>
    </row>
    <row r="1384" spans="2:8" s="130" customFormat="1">
      <c r="B1384" s="174" t="s">
        <v>26014</v>
      </c>
      <c r="C1384" s="48" t="s">
        <v>24364</v>
      </c>
      <c r="D1384" s="177" t="e">
        <f>D79</f>
        <v>#N/A</v>
      </c>
      <c r="H1384" s="127"/>
    </row>
    <row r="1385" spans="2:8" s="130" customFormat="1">
      <c r="B1385" s="174" t="s">
        <v>26015</v>
      </c>
      <c r="C1385" s="48" t="s">
        <v>24373</v>
      </c>
      <c r="D1385" s="177">
        <f>D66</f>
        <v>5</v>
      </c>
      <c r="H1385" s="127"/>
    </row>
    <row r="1386" spans="2:8" s="130" customFormat="1">
      <c r="B1386" s="174" t="s">
        <v>26016</v>
      </c>
      <c r="C1386" s="48" t="s">
        <v>26290</v>
      </c>
      <c r="D1386" s="177">
        <f>D424</f>
        <v>5</v>
      </c>
      <c r="H1386" s="127"/>
    </row>
    <row r="1387" spans="2:8" s="130" customFormat="1">
      <c r="B1387" s="174" t="s">
        <v>26017</v>
      </c>
      <c r="C1387" s="48" t="s">
        <v>26291</v>
      </c>
      <c r="D1387" s="177">
        <f>D425</f>
        <v>5</v>
      </c>
      <c r="H1387" s="127"/>
    </row>
    <row r="1388" spans="2:8" s="130" customFormat="1">
      <c r="B1388" s="174" t="s">
        <v>26018</v>
      </c>
      <c r="C1388" s="48" t="s">
        <v>26301</v>
      </c>
      <c r="D1388" s="177">
        <f>D426</f>
        <v>5</v>
      </c>
      <c r="H1388" s="127"/>
    </row>
    <row r="1389" spans="2:8" s="130" customFormat="1">
      <c r="B1389" s="174" t="s">
        <v>26019</v>
      </c>
      <c r="C1389" s="48" t="s">
        <v>21724</v>
      </c>
      <c r="D1389" s="177">
        <f>'Row Data'!F3</f>
        <v>5</v>
      </c>
      <c r="H1389" s="127"/>
    </row>
    <row r="1390" spans="2:8">
      <c r="B1390" s="169" t="s">
        <v>26020</v>
      </c>
      <c r="C1390" s="170" t="s">
        <v>26369</v>
      </c>
      <c r="D1390" s="192"/>
    </row>
    <row r="1391" spans="2:8" s="130" customFormat="1">
      <c r="B1391" s="172" t="s">
        <v>26021</v>
      </c>
      <c r="C1391" s="48" t="s">
        <v>26276</v>
      </c>
      <c r="D1391" s="177">
        <f>D272</f>
        <v>5</v>
      </c>
      <c r="H1391" s="127"/>
    </row>
    <row r="1392" spans="2:8">
      <c r="B1392" s="172" t="s">
        <v>26022</v>
      </c>
      <c r="C1392" s="48" t="s">
        <v>22002</v>
      </c>
      <c r="D1392" s="177">
        <f>MAX(D695:D717)</f>
        <v>5</v>
      </c>
    </row>
    <row r="1393" spans="2:8">
      <c r="B1393" s="172" t="s">
        <v>26023</v>
      </c>
      <c r="C1393" s="48" t="s">
        <v>25185</v>
      </c>
      <c r="D1393" s="177" t="e">
        <f>MAX(D651:D654)</f>
        <v>#N/A</v>
      </c>
    </row>
    <row r="1394" spans="2:8" s="130" customFormat="1">
      <c r="B1394" s="172" t="s">
        <v>26024</v>
      </c>
      <c r="C1394" s="48" t="s">
        <v>11540</v>
      </c>
      <c r="D1394" s="177">
        <f>D863</f>
        <v>5</v>
      </c>
      <c r="H1394" s="127"/>
    </row>
    <row r="1395" spans="2:8" s="130" customFormat="1">
      <c r="B1395" s="172" t="s">
        <v>26025</v>
      </c>
      <c r="C1395" s="48" t="s">
        <v>11542</v>
      </c>
      <c r="D1395" s="177">
        <f>D864</f>
        <v>5</v>
      </c>
      <c r="H1395" s="127"/>
    </row>
    <row r="1396" spans="2:8" s="130" customFormat="1">
      <c r="B1396" s="172" t="s">
        <v>26026</v>
      </c>
      <c r="C1396" s="48" t="s">
        <v>11533</v>
      </c>
      <c r="D1396" s="177">
        <f>D862</f>
        <v>5</v>
      </c>
      <c r="H1396" s="127"/>
    </row>
    <row r="1397" spans="2:8" s="130" customFormat="1">
      <c r="B1397" s="172" t="s">
        <v>26027</v>
      </c>
      <c r="C1397" s="48" t="s">
        <v>11535</v>
      </c>
      <c r="D1397" s="177">
        <f>D871</f>
        <v>5</v>
      </c>
      <c r="H1397" s="127"/>
    </row>
    <row r="1398" spans="2:8" s="130" customFormat="1">
      <c r="B1398" s="172" t="s">
        <v>26028</v>
      </c>
      <c r="C1398" s="48" t="s">
        <v>11538</v>
      </c>
      <c r="D1398" s="177">
        <f>D870</f>
        <v>5</v>
      </c>
      <c r="H1398" s="127"/>
    </row>
    <row r="1399" spans="2:8" s="130" customFormat="1">
      <c r="B1399" s="172" t="s">
        <v>26029</v>
      </c>
      <c r="C1399" s="48" t="s">
        <v>26302</v>
      </c>
      <c r="D1399" s="177">
        <f>D427</f>
        <v>5</v>
      </c>
      <c r="H1399" s="127"/>
    </row>
    <row r="1400" spans="2:8" s="130" customFormat="1">
      <c r="B1400" s="172" t="s">
        <v>26030</v>
      </c>
      <c r="C1400" s="48" t="s">
        <v>26303</v>
      </c>
      <c r="D1400" s="177">
        <f>D428</f>
        <v>5</v>
      </c>
      <c r="H1400" s="127"/>
    </row>
    <row r="1401" spans="2:8" s="130" customFormat="1">
      <c r="B1401" s="172" t="s">
        <v>26031</v>
      </c>
      <c r="C1401" s="48" t="s">
        <v>26304</v>
      </c>
      <c r="D1401" s="177">
        <f>D429</f>
        <v>5</v>
      </c>
      <c r="H1401" s="127"/>
    </row>
    <row r="1402" spans="2:8" s="130" customFormat="1">
      <c r="B1402" s="172" t="s">
        <v>26032</v>
      </c>
      <c r="C1402" s="48" t="s">
        <v>26305</v>
      </c>
      <c r="D1402" s="177">
        <f>D430</f>
        <v>5</v>
      </c>
      <c r="H1402" s="127"/>
    </row>
    <row r="1403" spans="2:8">
      <c r="B1403" s="169" t="s">
        <v>26033</v>
      </c>
      <c r="C1403" s="170" t="s">
        <v>26368</v>
      </c>
      <c r="D1403" s="192"/>
    </row>
    <row r="1404" spans="2:8" s="130" customFormat="1">
      <c r="B1404" s="172" t="s">
        <v>26034</v>
      </c>
      <c r="C1404" s="157" t="s">
        <v>26292</v>
      </c>
      <c r="D1404" s="177">
        <f>D268</f>
        <v>5</v>
      </c>
      <c r="H1404" s="127"/>
    </row>
    <row r="1405" spans="2:8" s="130" customFormat="1">
      <c r="B1405" s="172" t="s">
        <v>26035</v>
      </c>
      <c r="C1405" s="48" t="s">
        <v>24260</v>
      </c>
      <c r="D1405" s="177" t="e">
        <f ca="1">D237</f>
        <v>#N/A</v>
      </c>
      <c r="H1405" s="127"/>
    </row>
    <row r="1406" spans="2:8" s="130" customFormat="1">
      <c r="B1406" s="172" t="s">
        <v>26036</v>
      </c>
      <c r="C1406" s="48" t="s">
        <v>24261</v>
      </c>
      <c r="D1406" s="177" t="e">
        <f>D236</f>
        <v>#N/A</v>
      </c>
      <c r="H1406" s="127"/>
    </row>
    <row r="1407" spans="2:8" s="130" customFormat="1">
      <c r="B1407" s="172" t="s">
        <v>26037</v>
      </c>
      <c r="C1407" s="48" t="s">
        <v>24259</v>
      </c>
      <c r="D1407" s="177">
        <f>D238</f>
        <v>5</v>
      </c>
      <c r="H1407" s="127"/>
    </row>
    <row r="1408" spans="2:8">
      <c r="B1408" s="172" t="s">
        <v>26038</v>
      </c>
      <c r="C1408" s="48" t="s">
        <v>26286</v>
      </c>
      <c r="D1408" s="177">
        <f>D273</f>
        <v>5</v>
      </c>
    </row>
    <row r="1409" spans="2:8">
      <c r="B1409" s="172" t="s">
        <v>26039</v>
      </c>
      <c r="C1409" s="48" t="s">
        <v>26335</v>
      </c>
      <c r="D1409" s="177">
        <f>D1618</f>
        <v>5</v>
      </c>
      <c r="E1409" s="197"/>
    </row>
    <row r="1410" spans="2:8">
      <c r="B1410" s="172" t="s">
        <v>26040</v>
      </c>
      <c r="C1410" s="48" t="s">
        <v>26300</v>
      </c>
      <c r="D1410" s="177">
        <f>D275</f>
        <v>5</v>
      </c>
    </row>
    <row r="1411" spans="2:8" s="130" customFormat="1">
      <c r="B1411" s="172" t="s">
        <v>26041</v>
      </c>
      <c r="C1411" s="48" t="s">
        <v>26280</v>
      </c>
      <c r="D1411" s="177">
        <f>D279</f>
        <v>5</v>
      </c>
      <c r="H1411" s="127"/>
    </row>
    <row r="1412" spans="2:8">
      <c r="B1412" s="172" t="s">
        <v>26042</v>
      </c>
      <c r="C1412" s="48" t="s">
        <v>26296</v>
      </c>
      <c r="D1412" s="177">
        <f>D287</f>
        <v>5</v>
      </c>
    </row>
    <row r="1413" spans="2:8">
      <c r="B1413" s="172" t="s">
        <v>26043</v>
      </c>
      <c r="C1413" s="48" t="s">
        <v>26288</v>
      </c>
      <c r="D1413" s="177">
        <f>D288</f>
        <v>5</v>
      </c>
    </row>
    <row r="1414" spans="2:8">
      <c r="B1414" s="172" t="s">
        <v>26044</v>
      </c>
      <c r="C1414" s="48" t="s">
        <v>26289</v>
      </c>
      <c r="D1414" s="177">
        <f>D289</f>
        <v>5</v>
      </c>
    </row>
    <row r="1415" spans="2:8">
      <c r="B1415" s="172" t="s">
        <v>26045</v>
      </c>
      <c r="C1415" s="48" t="s">
        <v>26306</v>
      </c>
      <c r="D1415" s="177">
        <f>D286</f>
        <v>5</v>
      </c>
    </row>
    <row r="1416" spans="2:8">
      <c r="B1416" s="172" t="s">
        <v>26046</v>
      </c>
      <c r="C1416" s="48" t="s">
        <v>26307</v>
      </c>
      <c r="D1416" s="177">
        <f>D302</f>
        <v>5</v>
      </c>
    </row>
    <row r="1417" spans="2:8">
      <c r="B1417" s="172" t="s">
        <v>26047</v>
      </c>
      <c r="C1417" s="48" t="s">
        <v>26332</v>
      </c>
      <c r="D1417" s="177">
        <f>'Row Data'!F2660</f>
        <v>5</v>
      </c>
    </row>
    <row r="1418" spans="2:8">
      <c r="B1418" s="172" t="s">
        <v>26048</v>
      </c>
      <c r="C1418" s="48" t="s">
        <v>24258</v>
      </c>
      <c r="D1418" s="177">
        <f>D240</f>
        <v>5</v>
      </c>
    </row>
    <row r="1419" spans="2:8">
      <c r="B1419" s="172" t="s">
        <v>26049</v>
      </c>
      <c r="C1419" s="48" t="s">
        <v>24252</v>
      </c>
      <c r="D1419" s="177">
        <f>D246</f>
        <v>5</v>
      </c>
    </row>
    <row r="1420" spans="2:8">
      <c r="B1420" s="172" t="s">
        <v>26050</v>
      </c>
      <c r="C1420" s="48" t="s">
        <v>24245</v>
      </c>
      <c r="D1420" s="177">
        <f>D253</f>
        <v>5</v>
      </c>
    </row>
    <row r="1421" spans="2:8">
      <c r="B1421" s="172" t="s">
        <v>26051</v>
      </c>
      <c r="C1421" s="48" t="s">
        <v>24241</v>
      </c>
      <c r="D1421" s="177">
        <f>D257</f>
        <v>5</v>
      </c>
    </row>
    <row r="1422" spans="2:8">
      <c r="B1422" s="172" t="s">
        <v>26052</v>
      </c>
      <c r="C1422" s="48" t="s">
        <v>25220</v>
      </c>
      <c r="D1422" s="177" t="e">
        <f>D725</f>
        <v>#N/A</v>
      </c>
    </row>
    <row r="1423" spans="2:8" s="130" customFormat="1">
      <c r="B1423" s="172" t="s">
        <v>26053</v>
      </c>
      <c r="C1423" s="48" t="s">
        <v>11537</v>
      </c>
      <c r="D1423" s="177">
        <f>D873</f>
        <v>5</v>
      </c>
      <c r="H1423" s="127"/>
    </row>
    <row r="1424" spans="2:8" s="130" customFormat="1">
      <c r="B1424" s="172" t="s">
        <v>26054</v>
      </c>
      <c r="C1424" s="48" t="s">
        <v>11541</v>
      </c>
      <c r="D1424" s="177">
        <f>D865</f>
        <v>5</v>
      </c>
      <c r="H1424" s="127"/>
    </row>
    <row r="1425" spans="2:8" s="130" customFormat="1">
      <c r="B1425" s="172" t="s">
        <v>26055</v>
      </c>
      <c r="C1425" s="48" t="s">
        <v>26303</v>
      </c>
      <c r="D1425" s="177">
        <f>D428</f>
        <v>5</v>
      </c>
      <c r="H1425" s="127"/>
    </row>
    <row r="1426" spans="2:8" s="130" customFormat="1">
      <c r="B1426" s="172" t="s">
        <v>26056</v>
      </c>
      <c r="C1426" s="48" t="s">
        <v>26304</v>
      </c>
      <c r="D1426" s="177">
        <f>D429</f>
        <v>5</v>
      </c>
      <c r="H1426" s="127"/>
    </row>
    <row r="1427" spans="2:8" s="130" customFormat="1">
      <c r="B1427" s="172" t="s">
        <v>26057</v>
      </c>
      <c r="C1427" s="48" t="s">
        <v>26305</v>
      </c>
      <c r="D1427" s="177">
        <f>D430</f>
        <v>5</v>
      </c>
      <c r="H1427" s="127"/>
    </row>
    <row r="1428" spans="2:8" s="130" customFormat="1">
      <c r="B1428" s="172" t="s">
        <v>26058</v>
      </c>
      <c r="C1428" s="48" t="s">
        <v>26308</v>
      </c>
      <c r="D1428" s="177">
        <f t="shared" ref="D1428:D1433" si="0">D433</f>
        <v>5</v>
      </c>
      <c r="H1428" s="127"/>
    </row>
    <row r="1429" spans="2:8" s="130" customFormat="1">
      <c r="B1429" s="172" t="s">
        <v>26059</v>
      </c>
      <c r="C1429" s="48" t="s">
        <v>26309</v>
      </c>
      <c r="D1429" s="177">
        <f t="shared" si="0"/>
        <v>5</v>
      </c>
      <c r="H1429" s="127"/>
    </row>
    <row r="1430" spans="2:8" s="130" customFormat="1">
      <c r="B1430" s="172" t="s">
        <v>26060</v>
      </c>
      <c r="C1430" s="48" t="s">
        <v>26310</v>
      </c>
      <c r="D1430" s="177">
        <f t="shared" si="0"/>
        <v>5</v>
      </c>
      <c r="H1430" s="127"/>
    </row>
    <row r="1431" spans="2:8" s="130" customFormat="1">
      <c r="B1431" s="172" t="s">
        <v>26061</v>
      </c>
      <c r="C1431" s="48" t="s">
        <v>26311</v>
      </c>
      <c r="D1431" s="177">
        <f t="shared" si="0"/>
        <v>5</v>
      </c>
      <c r="H1431" s="127"/>
    </row>
    <row r="1432" spans="2:8" s="130" customFormat="1">
      <c r="B1432" s="172" t="s">
        <v>26062</v>
      </c>
      <c r="C1432" s="48" t="s">
        <v>26312</v>
      </c>
      <c r="D1432" s="177">
        <f t="shared" si="0"/>
        <v>5</v>
      </c>
      <c r="H1432" s="127"/>
    </row>
    <row r="1433" spans="2:8" s="130" customFormat="1">
      <c r="B1433" s="172" t="s">
        <v>26063</v>
      </c>
      <c r="C1433" s="48" t="s">
        <v>26313</v>
      </c>
      <c r="D1433" s="177">
        <f t="shared" si="0"/>
        <v>5</v>
      </c>
      <c r="H1433" s="127"/>
    </row>
    <row r="1434" spans="2:8">
      <c r="B1434" s="169" t="s">
        <v>26064</v>
      </c>
      <c r="C1434" s="170" t="s">
        <v>26367</v>
      </c>
      <c r="D1434" s="192"/>
    </row>
    <row r="1435" spans="2:8">
      <c r="B1435" s="174" t="s">
        <v>26065</v>
      </c>
      <c r="C1435" s="48" t="s">
        <v>26315</v>
      </c>
      <c r="D1435" s="177">
        <f>D272</f>
        <v>5</v>
      </c>
    </row>
    <row r="1436" spans="2:8">
      <c r="B1436" s="174" t="s">
        <v>26066</v>
      </c>
      <c r="C1436" s="48" t="s">
        <v>26314</v>
      </c>
      <c r="D1436" s="177">
        <f>D274</f>
        <v>5</v>
      </c>
    </row>
    <row r="1437" spans="2:8">
      <c r="B1437" s="174" t="s">
        <v>26067</v>
      </c>
      <c r="C1437" s="48" t="s">
        <v>26336</v>
      </c>
      <c r="D1437" s="177">
        <f>D1617</f>
        <v>5</v>
      </c>
      <c r="E1437" s="197"/>
    </row>
    <row r="1438" spans="2:8">
      <c r="B1438" s="174" t="s">
        <v>26068</v>
      </c>
      <c r="C1438" s="48" t="s">
        <v>26335</v>
      </c>
      <c r="D1438" s="177">
        <f>D1618</f>
        <v>5</v>
      </c>
      <c r="E1438" s="197"/>
    </row>
    <row r="1439" spans="2:8" s="130" customFormat="1">
      <c r="B1439" s="174" t="s">
        <v>26069</v>
      </c>
      <c r="C1439" s="48" t="s">
        <v>24233</v>
      </c>
      <c r="D1439" s="177">
        <f>D280</f>
        <v>5</v>
      </c>
      <c r="H1439" s="127"/>
    </row>
    <row r="1440" spans="2:8">
      <c r="B1440" s="174" t="s">
        <v>26070</v>
      </c>
      <c r="C1440" s="48" t="s">
        <v>26278</v>
      </c>
      <c r="D1440" s="177">
        <f>D276</f>
        <v>5</v>
      </c>
    </row>
    <row r="1441" spans="2:8" s="130" customFormat="1">
      <c r="B1441" s="174" t="s">
        <v>26071</v>
      </c>
      <c r="C1441" s="48" t="s">
        <v>26280</v>
      </c>
      <c r="D1441" s="177">
        <f>D279</f>
        <v>5</v>
      </c>
      <c r="H1441" s="127"/>
    </row>
    <row r="1442" spans="2:8">
      <c r="B1442" s="174" t="s">
        <v>26072</v>
      </c>
      <c r="C1442" s="48" t="s">
        <v>26316</v>
      </c>
      <c r="D1442" s="177">
        <f>D290</f>
        <v>5</v>
      </c>
    </row>
    <row r="1443" spans="2:8">
      <c r="B1443" s="174" t="s">
        <v>26073</v>
      </c>
      <c r="C1443" s="48" t="s">
        <v>26281</v>
      </c>
      <c r="D1443" s="177">
        <f>D292</f>
        <v>5</v>
      </c>
    </row>
    <row r="1444" spans="2:8" s="130" customFormat="1">
      <c r="B1444" s="174" t="s">
        <v>26074</v>
      </c>
      <c r="C1444" s="48" t="s">
        <v>24255</v>
      </c>
      <c r="D1444" s="177">
        <f>D243</f>
        <v>5</v>
      </c>
      <c r="H1444" s="127"/>
    </row>
    <row r="1445" spans="2:8" s="130" customFormat="1">
      <c r="B1445" s="174" t="s">
        <v>26075</v>
      </c>
      <c r="C1445" s="48" t="s">
        <v>24246</v>
      </c>
      <c r="D1445" s="177">
        <f>D252</f>
        <v>5</v>
      </c>
      <c r="H1445" s="127"/>
    </row>
    <row r="1446" spans="2:8" s="130" customFormat="1">
      <c r="B1446" s="174" t="s">
        <v>26076</v>
      </c>
      <c r="C1446" s="48" t="s">
        <v>26332</v>
      </c>
      <c r="D1446" s="177">
        <f>'Row Data'!F2660</f>
        <v>5</v>
      </c>
      <c r="E1446" s="48"/>
      <c r="H1446" s="127"/>
    </row>
    <row r="1447" spans="2:8">
      <c r="B1447" s="174" t="s">
        <v>26077</v>
      </c>
      <c r="C1447" s="48" t="s">
        <v>22002</v>
      </c>
      <c r="D1447" s="177">
        <f ca="1">MAX(D678:D720)</f>
        <v>5</v>
      </c>
    </row>
    <row r="1448" spans="2:8">
      <c r="B1448" s="174" t="s">
        <v>26078</v>
      </c>
      <c r="C1448" s="48" t="s">
        <v>25185</v>
      </c>
      <c r="D1448" s="177" t="e">
        <f>MAX(D651:D654)</f>
        <v>#N/A</v>
      </c>
    </row>
    <row r="1449" spans="2:8">
      <c r="B1449" s="174" t="s">
        <v>26079</v>
      </c>
      <c r="C1449" s="176" t="s">
        <v>23671</v>
      </c>
      <c r="D1449" s="177" t="e">
        <f>D285</f>
        <v>#N/A</v>
      </c>
    </row>
    <row r="1450" spans="2:8" s="130" customFormat="1">
      <c r="B1450" s="174" t="s">
        <v>26080</v>
      </c>
      <c r="C1450" s="48" t="s">
        <v>24364</v>
      </c>
      <c r="D1450" s="177" t="e">
        <f>D79</f>
        <v>#N/A</v>
      </c>
      <c r="H1450" s="127"/>
    </row>
    <row r="1451" spans="2:8" s="130" customFormat="1">
      <c r="B1451" s="174" t="s">
        <v>26081</v>
      </c>
      <c r="C1451" s="48" t="s">
        <v>26317</v>
      </c>
      <c r="D1451" s="177">
        <f>D442</f>
        <v>5</v>
      </c>
      <c r="H1451" s="127"/>
    </row>
    <row r="1452" spans="2:8" s="130" customFormat="1">
      <c r="B1452" s="174" t="s">
        <v>26082</v>
      </c>
      <c r="C1452" s="48" t="s">
        <v>26318</v>
      </c>
      <c r="D1452" s="177">
        <f>D443</f>
        <v>5</v>
      </c>
      <c r="H1452" s="127"/>
    </row>
    <row r="1453" spans="2:8">
      <c r="B1453" s="169" t="s">
        <v>26083</v>
      </c>
      <c r="C1453" s="170" t="s">
        <v>26366</v>
      </c>
      <c r="D1453" s="192"/>
    </row>
    <row r="1454" spans="2:8" s="130" customFormat="1">
      <c r="B1454" s="172" t="s">
        <v>26084</v>
      </c>
      <c r="C1454" s="48" t="s">
        <v>26285</v>
      </c>
      <c r="D1454" s="177">
        <f>D267</f>
        <v>5</v>
      </c>
      <c r="H1454" s="127"/>
    </row>
    <row r="1455" spans="2:8">
      <c r="B1455" s="172" t="s">
        <v>26085</v>
      </c>
      <c r="C1455" s="48" t="s">
        <v>26286</v>
      </c>
      <c r="D1455" s="177">
        <f>D273</f>
        <v>5</v>
      </c>
    </row>
    <row r="1456" spans="2:8">
      <c r="B1456" s="172" t="s">
        <v>26086</v>
      </c>
      <c r="C1456" s="48" t="s">
        <v>26338</v>
      </c>
      <c r="D1456" s="177">
        <f>'Row Data'!F2388</f>
        <v>5</v>
      </c>
    </row>
    <row r="1457" spans="2:8">
      <c r="B1457" s="172" t="s">
        <v>26087</v>
      </c>
      <c r="C1457" s="48" t="s">
        <v>26339</v>
      </c>
      <c r="D1457" s="177">
        <f>D1618</f>
        <v>5</v>
      </c>
      <c r="E1457" s="197"/>
    </row>
    <row r="1458" spans="2:8">
      <c r="B1458" s="172" t="s">
        <v>26088</v>
      </c>
      <c r="C1458" s="48" t="s">
        <v>26300</v>
      </c>
      <c r="D1458" s="177">
        <f>D275</f>
        <v>5</v>
      </c>
    </row>
    <row r="1459" spans="2:8" s="130" customFormat="1">
      <c r="B1459" s="172" t="s">
        <v>26089</v>
      </c>
      <c r="C1459" s="48" t="s">
        <v>24233</v>
      </c>
      <c r="D1459" s="177">
        <f>D280</f>
        <v>5</v>
      </c>
      <c r="H1459" s="127"/>
    </row>
    <row r="1460" spans="2:8">
      <c r="B1460" s="172" t="s">
        <v>26090</v>
      </c>
      <c r="C1460" s="48" t="s">
        <v>26278</v>
      </c>
      <c r="D1460" s="177">
        <f>D276</f>
        <v>5</v>
      </c>
    </row>
    <row r="1461" spans="2:8">
      <c r="B1461" s="172" t="s">
        <v>26091</v>
      </c>
      <c r="C1461" s="48" t="s">
        <v>26287</v>
      </c>
      <c r="D1461" s="177">
        <f>D277</f>
        <v>5</v>
      </c>
    </row>
    <row r="1462" spans="2:8">
      <c r="B1462" s="172" t="s">
        <v>26092</v>
      </c>
      <c r="C1462" s="48" t="s">
        <v>26288</v>
      </c>
      <c r="D1462" s="177">
        <f>D288</f>
        <v>5</v>
      </c>
    </row>
    <row r="1463" spans="2:8">
      <c r="B1463" s="172" t="s">
        <v>26093</v>
      </c>
      <c r="C1463" s="48" t="s">
        <v>26289</v>
      </c>
      <c r="D1463" s="177">
        <f>D289</f>
        <v>5</v>
      </c>
    </row>
    <row r="1464" spans="2:8">
      <c r="B1464" s="172" t="s">
        <v>26094</v>
      </c>
      <c r="C1464" s="48" t="s">
        <v>26319</v>
      </c>
      <c r="D1464" s="177">
        <f>D295</f>
        <v>5</v>
      </c>
    </row>
    <row r="1465" spans="2:8">
      <c r="B1465" s="172" t="s">
        <v>26095</v>
      </c>
      <c r="C1465" s="48" t="s">
        <v>26320</v>
      </c>
      <c r="D1465" s="177">
        <f>D294</f>
        <v>5</v>
      </c>
    </row>
    <row r="1466" spans="2:8">
      <c r="B1466" s="172" t="s">
        <v>26096</v>
      </c>
      <c r="C1466" s="48" t="s">
        <v>24254</v>
      </c>
      <c r="D1466" s="177">
        <f>D244</f>
        <v>5</v>
      </c>
    </row>
    <row r="1467" spans="2:8">
      <c r="B1467" s="172" t="s">
        <v>26097</v>
      </c>
      <c r="C1467" s="48" t="s">
        <v>24240</v>
      </c>
      <c r="D1467" s="177">
        <f>D258</f>
        <v>5</v>
      </c>
    </row>
    <row r="1468" spans="2:8">
      <c r="B1468" s="172" t="s">
        <v>26098</v>
      </c>
      <c r="C1468" s="48" t="s">
        <v>24249</v>
      </c>
      <c r="D1468" s="177">
        <f>D249</f>
        <v>5</v>
      </c>
    </row>
    <row r="1469" spans="2:8">
      <c r="B1469" s="172" t="s">
        <v>26099</v>
      </c>
      <c r="C1469" s="48" t="s">
        <v>24251</v>
      </c>
      <c r="D1469" s="177">
        <f>D247</f>
        <v>5</v>
      </c>
    </row>
    <row r="1470" spans="2:8">
      <c r="B1470" s="172" t="s">
        <v>26100</v>
      </c>
      <c r="C1470" s="48" t="s">
        <v>11539</v>
      </c>
      <c r="D1470" s="177">
        <f>D868</f>
        <v>5</v>
      </c>
    </row>
    <row r="1471" spans="2:8" s="130" customFormat="1">
      <c r="B1471" s="172" t="s">
        <v>26101</v>
      </c>
      <c r="C1471" s="48" t="s">
        <v>26321</v>
      </c>
      <c r="D1471" s="177">
        <f>D447</f>
        <v>5</v>
      </c>
      <c r="H1471" s="127"/>
    </row>
    <row r="1472" spans="2:8" s="130" customFormat="1">
      <c r="B1472" s="172" t="s">
        <v>26102</v>
      </c>
      <c r="C1472" s="48" t="s">
        <v>26322</v>
      </c>
      <c r="D1472" s="177">
        <f t="shared" ref="D1472:D1475" si="1">D448</f>
        <v>5</v>
      </c>
      <c r="H1472" s="127"/>
    </row>
    <row r="1473" spans="2:10" s="130" customFormat="1">
      <c r="B1473" s="172" t="s">
        <v>26103</v>
      </c>
      <c r="C1473" s="48" t="s">
        <v>26323</v>
      </c>
      <c r="D1473" s="177">
        <f t="shared" si="1"/>
        <v>5</v>
      </c>
      <c r="H1473" s="127"/>
    </row>
    <row r="1474" spans="2:10" s="130" customFormat="1">
      <c r="B1474" s="172" t="s">
        <v>26104</v>
      </c>
      <c r="C1474" s="48" t="s">
        <v>26324</v>
      </c>
      <c r="D1474" s="177">
        <f t="shared" si="1"/>
        <v>5</v>
      </c>
      <c r="H1474" s="127"/>
    </row>
    <row r="1475" spans="2:10" s="130" customFormat="1">
      <c r="B1475" s="172" t="s">
        <v>26105</v>
      </c>
      <c r="C1475" s="48" t="s">
        <v>26325</v>
      </c>
      <c r="D1475" s="177">
        <f t="shared" si="1"/>
        <v>5</v>
      </c>
      <c r="H1475" s="127"/>
    </row>
    <row r="1476" spans="2:10" s="130" customFormat="1">
      <c r="B1476" s="172" t="s">
        <v>26106</v>
      </c>
      <c r="C1476" s="48" t="s">
        <v>24365</v>
      </c>
      <c r="D1476" s="177" t="e">
        <f>D77</f>
        <v>#N/A</v>
      </c>
      <c r="H1476" s="127"/>
    </row>
    <row r="1477" spans="2:10" s="130" customFormat="1">
      <c r="B1477" s="172" t="s">
        <v>26107</v>
      </c>
      <c r="C1477" s="48" t="s">
        <v>26340</v>
      </c>
      <c r="D1477" s="177">
        <f>MAX(D505:D508)</f>
        <v>5</v>
      </c>
      <c r="E1477" s="48"/>
      <c r="H1477" s="127"/>
    </row>
    <row r="1478" spans="2:10" s="130" customFormat="1">
      <c r="B1478" s="172" t="s">
        <v>26108</v>
      </c>
      <c r="C1478" s="48" t="s">
        <v>26341</v>
      </c>
      <c r="D1478" s="177">
        <f>MAX(D496:D500)</f>
        <v>5</v>
      </c>
      <c r="E1478" s="48"/>
      <c r="H1478" s="127"/>
    </row>
    <row r="1479" spans="2:10" s="130" customFormat="1">
      <c r="B1479" s="172" t="s">
        <v>26109</v>
      </c>
      <c r="C1479" s="48" t="s">
        <v>26342</v>
      </c>
      <c r="D1479" s="177">
        <f>MAX(D480:D494)</f>
        <v>5</v>
      </c>
      <c r="E1479" s="48"/>
      <c r="H1479" s="127"/>
    </row>
    <row r="1480" spans="2:10" s="130" customFormat="1">
      <c r="B1480" s="172" t="s">
        <v>26110</v>
      </c>
      <c r="C1480" s="48" t="s">
        <v>26350</v>
      </c>
      <c r="D1480" s="177" t="e">
        <f>MAX(D502:D503)</f>
        <v>#N/A</v>
      </c>
      <c r="E1480" s="48"/>
      <c r="H1480" s="127"/>
    </row>
    <row r="1481" spans="2:10">
      <c r="B1481" s="169" t="s">
        <v>26111</v>
      </c>
      <c r="C1481" s="170" t="s">
        <v>26365</v>
      </c>
      <c r="D1481" s="192"/>
    </row>
    <row r="1482" spans="2:10">
      <c r="B1482" s="174" t="s">
        <v>26112</v>
      </c>
      <c r="C1482" s="48" t="s">
        <v>26276</v>
      </c>
      <c r="D1482" s="177">
        <f>D272</f>
        <v>5</v>
      </c>
    </row>
    <row r="1483" spans="2:10">
      <c r="B1483" s="174" t="s">
        <v>26113</v>
      </c>
      <c r="C1483" s="48" t="s">
        <v>26279</v>
      </c>
      <c r="D1483" s="177">
        <f>D278</f>
        <v>5</v>
      </c>
    </row>
    <row r="1484" spans="2:10">
      <c r="B1484" s="174" t="s">
        <v>26114</v>
      </c>
      <c r="C1484" s="48" t="s">
        <v>26281</v>
      </c>
      <c r="D1484" s="177">
        <f>D292</f>
        <v>5</v>
      </c>
    </row>
    <row r="1485" spans="2:10">
      <c r="B1485" s="174" t="s">
        <v>26115</v>
      </c>
      <c r="C1485" s="48" t="s">
        <v>26326</v>
      </c>
      <c r="D1485" s="177">
        <f>D296</f>
        <v>5</v>
      </c>
      <c r="J1485" s="157"/>
    </row>
    <row r="1486" spans="2:10">
      <c r="B1486" s="174" t="s">
        <v>26116</v>
      </c>
      <c r="C1486" s="157" t="s">
        <v>26292</v>
      </c>
      <c r="D1486" s="177">
        <f>D268</f>
        <v>5</v>
      </c>
    </row>
    <row r="1487" spans="2:10">
      <c r="B1487" s="174" t="s">
        <v>26117</v>
      </c>
      <c r="C1487" s="48" t="s">
        <v>24260</v>
      </c>
      <c r="D1487" s="177" t="e">
        <f ca="1">D237</f>
        <v>#N/A</v>
      </c>
    </row>
    <row r="1488" spans="2:10">
      <c r="B1488" s="174" t="s">
        <v>26118</v>
      </c>
      <c r="C1488" s="48" t="s">
        <v>24261</v>
      </c>
      <c r="D1488" s="177" t="e">
        <f>D236</f>
        <v>#N/A</v>
      </c>
    </row>
    <row r="1489" spans="2:8">
      <c r="B1489" s="174" t="s">
        <v>26119</v>
      </c>
      <c r="C1489" s="48" t="s">
        <v>24259</v>
      </c>
      <c r="D1489" s="177">
        <f>D238</f>
        <v>5</v>
      </c>
    </row>
    <row r="1490" spans="2:8">
      <c r="B1490" s="174" t="s">
        <v>26120</v>
      </c>
      <c r="C1490" s="48" t="s">
        <v>25220</v>
      </c>
      <c r="D1490" s="177" t="e">
        <f>D725</f>
        <v>#N/A</v>
      </c>
    </row>
    <row r="1491" spans="2:8" s="130" customFormat="1">
      <c r="B1491" s="174" t="s">
        <v>26121</v>
      </c>
      <c r="C1491" s="48" t="s">
        <v>24273</v>
      </c>
      <c r="D1491" s="177">
        <f>D215</f>
        <v>5</v>
      </c>
      <c r="H1491" s="127"/>
    </row>
    <row r="1492" spans="2:8" s="130" customFormat="1">
      <c r="B1492" s="174" t="s">
        <v>26122</v>
      </c>
      <c r="C1492" s="48" t="s">
        <v>24271</v>
      </c>
      <c r="D1492" s="177">
        <f>D217</f>
        <v>5</v>
      </c>
      <c r="H1492" s="127"/>
    </row>
    <row r="1493" spans="2:8" s="130" customFormat="1">
      <c r="B1493" s="174" t="s">
        <v>26123</v>
      </c>
      <c r="C1493" s="157" t="s">
        <v>25828</v>
      </c>
      <c r="D1493" s="177">
        <f>D226</f>
        <v>5</v>
      </c>
      <c r="H1493" s="127"/>
    </row>
    <row r="1494" spans="2:8" s="130" customFormat="1">
      <c r="B1494" s="174" t="s">
        <v>26124</v>
      </c>
      <c r="C1494" s="157" t="s">
        <v>24281</v>
      </c>
      <c r="D1494" s="177" t="e">
        <f>D203</f>
        <v>#N/A</v>
      </c>
      <c r="H1494" s="127"/>
    </row>
    <row r="1495" spans="2:8" s="130" customFormat="1">
      <c r="B1495" s="174" t="s">
        <v>26125</v>
      </c>
      <c r="C1495" s="157" t="s">
        <v>26344</v>
      </c>
      <c r="D1495" s="177">
        <f>D1506</f>
        <v>5</v>
      </c>
      <c r="H1495" s="127"/>
    </row>
    <row r="1496" spans="2:8" s="130" customFormat="1">
      <c r="B1496" s="174" t="s">
        <v>26126</v>
      </c>
      <c r="C1496" s="157" t="s">
        <v>23727</v>
      </c>
      <c r="D1496" s="177">
        <f>D225</f>
        <v>5</v>
      </c>
      <c r="H1496" s="127"/>
    </row>
    <row r="1497" spans="2:8" s="130" customFormat="1">
      <c r="B1497" s="174" t="s">
        <v>26127</v>
      </c>
      <c r="C1497" s="157" t="s">
        <v>26343</v>
      </c>
      <c r="D1497" s="177">
        <f>MAX(D454:D456)</f>
        <v>5</v>
      </c>
      <c r="E1497" s="48"/>
      <c r="H1497" s="127"/>
    </row>
    <row r="1498" spans="2:8" s="130" customFormat="1">
      <c r="B1498" s="174" t="s">
        <v>26128</v>
      </c>
      <c r="C1498" s="48" t="s">
        <v>26322</v>
      </c>
      <c r="D1498" s="177">
        <f>D448</f>
        <v>5</v>
      </c>
      <c r="H1498" s="127"/>
    </row>
    <row r="1499" spans="2:8" s="130" customFormat="1">
      <c r="B1499" s="174" t="s">
        <v>26129</v>
      </c>
      <c r="C1499" s="48" t="s">
        <v>26323</v>
      </c>
      <c r="D1499" s="177">
        <f>D449</f>
        <v>5</v>
      </c>
      <c r="H1499" s="127"/>
    </row>
    <row r="1500" spans="2:8" s="130" customFormat="1">
      <c r="B1500" s="174" t="s">
        <v>26130</v>
      </c>
      <c r="C1500" s="48" t="s">
        <v>26325</v>
      </c>
      <c r="D1500" s="177">
        <f>D451</f>
        <v>5</v>
      </c>
      <c r="H1500" s="127"/>
    </row>
    <row r="1501" spans="2:8">
      <c r="B1501" s="169" t="s">
        <v>26131</v>
      </c>
      <c r="C1501" s="170" t="s">
        <v>26364</v>
      </c>
      <c r="D1501" s="192"/>
    </row>
    <row r="1502" spans="2:8">
      <c r="B1502" s="174" t="s">
        <v>26132</v>
      </c>
      <c r="C1502" s="48" t="s">
        <v>24349</v>
      </c>
      <c r="D1502" s="177" t="e">
        <f>D101</f>
        <v>#N/A</v>
      </c>
    </row>
    <row r="1503" spans="2:8">
      <c r="B1503" s="174" t="s">
        <v>26133</v>
      </c>
      <c r="C1503" s="48" t="s">
        <v>26285</v>
      </c>
      <c r="D1503" s="177">
        <f>D267</f>
        <v>5</v>
      </c>
    </row>
    <row r="1504" spans="2:8">
      <c r="B1504" s="174" t="s">
        <v>26134</v>
      </c>
      <c r="C1504" s="48" t="s">
        <v>26286</v>
      </c>
      <c r="D1504" s="177">
        <f>D273</f>
        <v>5</v>
      </c>
    </row>
    <row r="1505" spans="2:8">
      <c r="B1505" s="174" t="s">
        <v>26135</v>
      </c>
      <c r="C1505" s="48" t="s">
        <v>26335</v>
      </c>
      <c r="D1505" s="177">
        <f>D1618</f>
        <v>5</v>
      </c>
      <c r="E1505" s="197"/>
    </row>
    <row r="1506" spans="2:8">
      <c r="B1506" s="174" t="s">
        <v>26136</v>
      </c>
      <c r="C1506" s="197" t="s">
        <v>26352</v>
      </c>
      <c r="D1506" s="177">
        <f>D1588</f>
        <v>5</v>
      </c>
    </row>
    <row r="1507" spans="2:8" s="130" customFormat="1">
      <c r="B1507" s="174" t="s">
        <v>26137</v>
      </c>
      <c r="C1507" s="48" t="s">
        <v>24237</v>
      </c>
      <c r="D1507" s="177">
        <f>D263</f>
        <v>5</v>
      </c>
      <c r="H1507" s="127"/>
    </row>
    <row r="1508" spans="2:8">
      <c r="B1508" s="174" t="s">
        <v>26138</v>
      </c>
      <c r="C1508" s="176" t="str">
        <f>C285</f>
        <v>水分指数</v>
      </c>
      <c r="D1508" s="177" t="e">
        <f>D285</f>
        <v>#N/A</v>
      </c>
    </row>
    <row r="1509" spans="2:8">
      <c r="B1509" s="174" t="s">
        <v>26139</v>
      </c>
      <c r="C1509" s="48" t="s">
        <v>25220</v>
      </c>
      <c r="D1509" s="177" t="e">
        <f>D725</f>
        <v>#N/A</v>
      </c>
    </row>
    <row r="1510" spans="2:8" s="130" customFormat="1">
      <c r="B1510" s="174" t="s">
        <v>26140</v>
      </c>
      <c r="C1510" s="48" t="s">
        <v>26321</v>
      </c>
      <c r="D1510" s="177">
        <f>D447</f>
        <v>5</v>
      </c>
      <c r="H1510" s="127"/>
    </row>
    <row r="1511" spans="2:8" s="130" customFormat="1">
      <c r="B1511" s="174" t="s">
        <v>26141</v>
      </c>
      <c r="C1511" s="48" t="s">
        <v>26322</v>
      </c>
      <c r="D1511" s="177">
        <f>D448</f>
        <v>5</v>
      </c>
      <c r="H1511" s="127"/>
    </row>
    <row r="1512" spans="2:8" s="130" customFormat="1">
      <c r="B1512" s="174" t="s">
        <v>26142</v>
      </c>
      <c r="C1512" s="48" t="s">
        <v>26324</v>
      </c>
      <c r="D1512" s="177">
        <f>D450</f>
        <v>5</v>
      </c>
      <c r="H1512" s="127"/>
    </row>
    <row r="1513" spans="2:8" s="130" customFormat="1">
      <c r="B1513" s="174" t="s">
        <v>26143</v>
      </c>
      <c r="C1513" s="48" t="s">
        <v>11534</v>
      </c>
      <c r="D1513" s="177">
        <f>D872</f>
        <v>5</v>
      </c>
      <c r="H1513" s="127"/>
    </row>
    <row r="1514" spans="2:8" s="130" customFormat="1">
      <c r="B1514" s="174" t="s">
        <v>26144</v>
      </c>
      <c r="C1514" s="48" t="s">
        <v>11540</v>
      </c>
      <c r="D1514" s="177">
        <f>D863</f>
        <v>5</v>
      </c>
      <c r="H1514" s="127"/>
    </row>
    <row r="1515" spans="2:8" s="130" customFormat="1">
      <c r="B1515" s="174" t="s">
        <v>26145</v>
      </c>
      <c r="C1515" s="48" t="s">
        <v>24365</v>
      </c>
      <c r="D1515" s="177" t="e">
        <f>D77</f>
        <v>#N/A</v>
      </c>
      <c r="H1515" s="127"/>
    </row>
    <row r="1516" spans="2:8" s="130" customFormat="1">
      <c r="B1516" s="174" t="s">
        <v>26146</v>
      </c>
      <c r="C1516" s="48" t="s">
        <v>24364</v>
      </c>
      <c r="D1516" s="177" t="e">
        <f>D79</f>
        <v>#N/A</v>
      </c>
      <c r="H1516" s="127"/>
    </row>
    <row r="1517" spans="2:8">
      <c r="B1517" s="169" t="s">
        <v>26147</v>
      </c>
      <c r="C1517" s="170" t="s">
        <v>26363</v>
      </c>
      <c r="D1517" s="192"/>
    </row>
    <row r="1518" spans="2:8">
      <c r="B1518" s="174" t="s">
        <v>26148</v>
      </c>
      <c r="C1518" s="48" t="s">
        <v>24349</v>
      </c>
      <c r="D1518" s="177" t="e">
        <f>D101</f>
        <v>#N/A</v>
      </c>
    </row>
    <row r="1519" spans="2:8">
      <c r="B1519" s="174" t="s">
        <v>26149</v>
      </c>
      <c r="C1519" s="48" t="s">
        <v>24350</v>
      </c>
      <c r="D1519" s="177" t="e">
        <f>'Row Data'!F145</f>
        <v>#N/A</v>
      </c>
    </row>
    <row r="1520" spans="2:8" s="130" customFormat="1">
      <c r="B1520" s="174" t="s">
        <v>26150</v>
      </c>
      <c r="C1520" s="157" t="s">
        <v>26292</v>
      </c>
      <c r="D1520" s="177">
        <f>D268</f>
        <v>5</v>
      </c>
      <c r="H1520" s="127"/>
    </row>
    <row r="1521" spans="2:8">
      <c r="B1521" s="174" t="s">
        <v>26151</v>
      </c>
      <c r="C1521" s="48" t="s">
        <v>24266</v>
      </c>
      <c r="D1521" s="177" t="e">
        <f>D230</f>
        <v>#N/A</v>
      </c>
    </row>
    <row r="1522" spans="2:8">
      <c r="B1522" s="174" t="s">
        <v>26152</v>
      </c>
      <c r="C1522" s="48" t="s">
        <v>24262</v>
      </c>
      <c r="D1522" s="177" t="e">
        <f>D234</f>
        <v>#N/A</v>
      </c>
    </row>
    <row r="1523" spans="2:8">
      <c r="B1523" s="174" t="s">
        <v>26153</v>
      </c>
      <c r="C1523" s="48" t="s">
        <v>24264</v>
      </c>
      <c r="D1523" s="177" t="e">
        <f>D232</f>
        <v>#N/A</v>
      </c>
    </row>
    <row r="1524" spans="2:8">
      <c r="B1524" s="174" t="s">
        <v>26154</v>
      </c>
      <c r="C1524" s="48" t="s">
        <v>24260</v>
      </c>
      <c r="D1524" s="177" t="e">
        <f ca="1">D237</f>
        <v>#N/A</v>
      </c>
    </row>
    <row r="1525" spans="2:8">
      <c r="B1525" s="174" t="s">
        <v>26155</v>
      </c>
      <c r="C1525" s="48" t="s">
        <v>24261</v>
      </c>
      <c r="D1525" s="177" t="e">
        <f>D236</f>
        <v>#N/A</v>
      </c>
    </row>
    <row r="1526" spans="2:8">
      <c r="B1526" s="174" t="s">
        <v>26156</v>
      </c>
      <c r="C1526" s="48" t="s">
        <v>24259</v>
      </c>
      <c r="D1526" s="177">
        <f>D238</f>
        <v>5</v>
      </c>
    </row>
    <row r="1527" spans="2:8">
      <c r="B1527" s="174" t="s">
        <v>26157</v>
      </c>
      <c r="C1527" s="48" t="s">
        <v>26277</v>
      </c>
      <c r="D1527" s="177">
        <f>D273</f>
        <v>5</v>
      </c>
    </row>
    <row r="1528" spans="2:8">
      <c r="B1528" s="174" t="s">
        <v>26158</v>
      </c>
      <c r="C1528" s="48" t="s">
        <v>24233</v>
      </c>
      <c r="D1528" s="177">
        <f>D280</f>
        <v>5</v>
      </c>
    </row>
    <row r="1529" spans="2:8" s="130" customFormat="1">
      <c r="B1529" s="174" t="s">
        <v>26159</v>
      </c>
      <c r="C1529" s="48" t="s">
        <v>26280</v>
      </c>
      <c r="D1529" s="177">
        <f>D279</f>
        <v>5</v>
      </c>
      <c r="H1529" s="127"/>
    </row>
    <row r="1530" spans="2:8">
      <c r="B1530" s="174" t="s">
        <v>26160</v>
      </c>
      <c r="C1530" s="48" t="s">
        <v>26316</v>
      </c>
      <c r="D1530" s="177">
        <f>D290</f>
        <v>5</v>
      </c>
    </row>
    <row r="1531" spans="2:8">
      <c r="B1531" s="174" t="s">
        <v>26161</v>
      </c>
      <c r="C1531" s="48" t="s">
        <v>26281</v>
      </c>
      <c r="D1531" s="177">
        <f>D292</f>
        <v>5</v>
      </c>
    </row>
    <row r="1532" spans="2:8">
      <c r="B1532" s="174" t="s">
        <v>26162</v>
      </c>
      <c r="C1532" s="48" t="s">
        <v>26320</v>
      </c>
      <c r="D1532" s="177">
        <f>D294</f>
        <v>5</v>
      </c>
    </row>
    <row r="1533" spans="2:8">
      <c r="B1533" s="174" t="s">
        <v>26163</v>
      </c>
      <c r="C1533" s="48" t="s">
        <v>26326</v>
      </c>
      <c r="D1533" s="177">
        <f>D296</f>
        <v>5</v>
      </c>
    </row>
    <row r="1534" spans="2:8">
      <c r="B1534" s="174" t="s">
        <v>26164</v>
      </c>
      <c r="C1534" s="48" t="s">
        <v>26307</v>
      </c>
      <c r="D1534" s="177">
        <f>D302</f>
        <v>5</v>
      </c>
    </row>
    <row r="1535" spans="2:8">
      <c r="B1535" s="174" t="s">
        <v>26165</v>
      </c>
      <c r="C1535" s="48" t="s">
        <v>24239</v>
      </c>
      <c r="D1535" s="177">
        <f>D259</f>
        <v>5</v>
      </c>
    </row>
    <row r="1536" spans="2:8">
      <c r="B1536" s="174" t="s">
        <v>26166</v>
      </c>
      <c r="C1536" s="48" t="s">
        <v>24253</v>
      </c>
      <c r="D1536" s="177">
        <f>D245</f>
        <v>5</v>
      </c>
    </row>
    <row r="1537" spans="2:8">
      <c r="B1537" s="174" t="s">
        <v>26167</v>
      </c>
      <c r="C1537" s="48" t="s">
        <v>24249</v>
      </c>
      <c r="D1537" s="177">
        <f>D249</f>
        <v>5</v>
      </c>
    </row>
    <row r="1538" spans="2:8">
      <c r="B1538" s="174" t="s">
        <v>26168</v>
      </c>
      <c r="C1538" s="48" t="s">
        <v>24245</v>
      </c>
      <c r="D1538" s="177">
        <f>D253</f>
        <v>5</v>
      </c>
    </row>
    <row r="1539" spans="2:8">
      <c r="B1539" s="174" t="s">
        <v>26169</v>
      </c>
      <c r="C1539" s="48" t="s">
        <v>24251</v>
      </c>
      <c r="D1539" s="177">
        <f>D247</f>
        <v>5</v>
      </c>
    </row>
    <row r="1540" spans="2:8">
      <c r="B1540" s="174" t="s">
        <v>26170</v>
      </c>
      <c r="C1540" s="48" t="s">
        <v>24252</v>
      </c>
      <c r="D1540" s="177">
        <f>D246</f>
        <v>5</v>
      </c>
    </row>
    <row r="1541" spans="2:8">
      <c r="B1541" s="174" t="s">
        <v>26171</v>
      </c>
      <c r="C1541" s="48" t="s">
        <v>24241</v>
      </c>
      <c r="D1541" s="177">
        <f>D257</f>
        <v>5</v>
      </c>
    </row>
    <row r="1542" spans="2:8">
      <c r="B1542" s="174" t="s">
        <v>26172</v>
      </c>
      <c r="C1542" s="48" t="s">
        <v>24358</v>
      </c>
      <c r="D1542" s="177">
        <f ca="1">D87</f>
        <v>4</v>
      </c>
    </row>
    <row r="1543" spans="2:8" s="130" customFormat="1">
      <c r="B1543" s="174" t="s">
        <v>26173</v>
      </c>
      <c r="C1543" s="48" t="s">
        <v>24237</v>
      </c>
      <c r="D1543" s="177">
        <f>D263</f>
        <v>5</v>
      </c>
      <c r="H1543" s="127"/>
    </row>
    <row r="1544" spans="2:8">
      <c r="B1544" s="169" t="s">
        <v>26174</v>
      </c>
      <c r="C1544" s="170" t="s">
        <v>26362</v>
      </c>
      <c r="D1544" s="192"/>
    </row>
    <row r="1545" spans="2:8" s="130" customFormat="1">
      <c r="B1545" s="172" t="s">
        <v>26175</v>
      </c>
      <c r="C1545" s="48" t="s">
        <v>24265</v>
      </c>
      <c r="D1545" s="177" t="e">
        <f>D231</f>
        <v>#N/A</v>
      </c>
      <c r="H1545" s="127"/>
    </row>
    <row r="1546" spans="2:8" s="130" customFormat="1">
      <c r="B1546" s="172" t="s">
        <v>26176</v>
      </c>
      <c r="C1546" s="48" t="s">
        <v>24264</v>
      </c>
      <c r="D1546" s="177" t="e">
        <f>D232</f>
        <v>#N/A</v>
      </c>
      <c r="H1546" s="127"/>
    </row>
    <row r="1547" spans="2:8" s="130" customFormat="1">
      <c r="B1547" s="172" t="s">
        <v>26177</v>
      </c>
      <c r="C1547" s="48" t="s">
        <v>24262</v>
      </c>
      <c r="D1547" s="177" t="e">
        <f>D234</f>
        <v>#N/A</v>
      </c>
      <c r="H1547" s="127"/>
    </row>
    <row r="1548" spans="2:8" s="130" customFormat="1">
      <c r="B1548" s="172" t="s">
        <v>26178</v>
      </c>
      <c r="C1548" s="48" t="s">
        <v>24266</v>
      </c>
      <c r="D1548" s="177" t="e">
        <f>D230</f>
        <v>#N/A</v>
      </c>
      <c r="H1548" s="127"/>
    </row>
    <row r="1549" spans="2:8" s="130" customFormat="1">
      <c r="B1549" s="172" t="s">
        <v>26179</v>
      </c>
      <c r="C1549" s="157" t="s">
        <v>26292</v>
      </c>
      <c r="D1549" s="177">
        <f>D268</f>
        <v>5</v>
      </c>
      <c r="H1549" s="127"/>
    </row>
    <row r="1550" spans="2:8" s="130" customFormat="1">
      <c r="B1550" s="172" t="s">
        <v>26180</v>
      </c>
      <c r="C1550" s="48" t="s">
        <v>24235</v>
      </c>
      <c r="D1550" s="177">
        <f>D266</f>
        <v>5</v>
      </c>
      <c r="H1550" s="127"/>
    </row>
    <row r="1551" spans="2:8" s="130" customFormat="1">
      <c r="B1551" s="172" t="s">
        <v>26181</v>
      </c>
      <c r="C1551" s="48" t="s">
        <v>26277</v>
      </c>
      <c r="D1551" s="177">
        <f>D273</f>
        <v>5</v>
      </c>
      <c r="H1551" s="127"/>
    </row>
    <row r="1552" spans="2:8" s="130" customFormat="1">
      <c r="B1552" s="172" t="s">
        <v>26182</v>
      </c>
      <c r="C1552" s="48" t="s">
        <v>26316</v>
      </c>
      <c r="D1552" s="177">
        <f>D290</f>
        <v>5</v>
      </c>
      <c r="H1552" s="127"/>
    </row>
    <row r="1553" spans="2:8" s="130" customFormat="1">
      <c r="B1553" s="172" t="s">
        <v>26183</v>
      </c>
      <c r="C1553" s="48" t="s">
        <v>26306</v>
      </c>
      <c r="D1553" s="177">
        <f>D286</f>
        <v>5</v>
      </c>
      <c r="H1553" s="127"/>
    </row>
    <row r="1554" spans="2:8" s="130" customFormat="1">
      <c r="B1554" s="172" t="s">
        <v>26184</v>
      </c>
      <c r="C1554" s="48" t="s">
        <v>26326</v>
      </c>
      <c r="D1554" s="177">
        <f>D296</f>
        <v>5</v>
      </c>
      <c r="H1554" s="127"/>
    </row>
    <row r="1555" spans="2:8" s="130" customFormat="1">
      <c r="B1555" s="172" t="s">
        <v>26185</v>
      </c>
      <c r="C1555" s="48" t="s">
        <v>26307</v>
      </c>
      <c r="D1555" s="177">
        <f>D302</f>
        <v>5</v>
      </c>
      <c r="H1555" s="127"/>
    </row>
    <row r="1556" spans="2:8" s="130" customFormat="1">
      <c r="B1556" s="172" t="s">
        <v>26186</v>
      </c>
      <c r="C1556" s="48" t="s">
        <v>24254</v>
      </c>
      <c r="D1556" s="177">
        <f>D244</f>
        <v>5</v>
      </c>
      <c r="H1556" s="127"/>
    </row>
    <row r="1557" spans="2:8" s="130" customFormat="1">
      <c r="B1557" s="172" t="s">
        <v>26187</v>
      </c>
      <c r="C1557" s="48" t="s">
        <v>24244</v>
      </c>
      <c r="D1557" s="177">
        <f>D254</f>
        <v>5</v>
      </c>
      <c r="H1557" s="127"/>
    </row>
    <row r="1558" spans="2:8" s="130" customFormat="1">
      <c r="B1558" s="172" t="s">
        <v>26188</v>
      </c>
      <c r="C1558" s="48" t="s">
        <v>24253</v>
      </c>
      <c r="D1558" s="177">
        <f>D245</f>
        <v>5</v>
      </c>
      <c r="H1558" s="127"/>
    </row>
    <row r="1559" spans="2:8" s="130" customFormat="1">
      <c r="B1559" s="172" t="s">
        <v>26189</v>
      </c>
      <c r="C1559" s="48" t="s">
        <v>24231</v>
      </c>
      <c r="D1559" s="177">
        <f ca="1">D311</f>
        <v>4.4000000000000004</v>
      </c>
      <c r="H1559" s="127"/>
    </row>
    <row r="1560" spans="2:8">
      <c r="B1560" s="172" t="s">
        <v>26190</v>
      </c>
      <c r="C1560" s="48" t="s">
        <v>26345</v>
      </c>
      <c r="D1560" s="177" t="e">
        <f>MAX(D210:D212)</f>
        <v>#N/A</v>
      </c>
    </row>
    <row r="1561" spans="2:8">
      <c r="B1561" s="172" t="s">
        <v>26191</v>
      </c>
      <c r="C1561" s="48" t="s">
        <v>24282</v>
      </c>
      <c r="D1561" s="177">
        <f>D202</f>
        <v>5</v>
      </c>
    </row>
    <row r="1562" spans="2:8" s="130" customFormat="1">
      <c r="B1562" s="172" t="s">
        <v>26192</v>
      </c>
      <c r="C1562" s="48" t="s">
        <v>26299</v>
      </c>
      <c r="D1562" s="177">
        <f>D440</f>
        <v>5</v>
      </c>
      <c r="H1562" s="127"/>
    </row>
    <row r="1563" spans="2:8" s="130" customFormat="1">
      <c r="B1563" s="172" t="s">
        <v>26193</v>
      </c>
      <c r="C1563" s="48" t="s">
        <v>26317</v>
      </c>
      <c r="D1563" s="177">
        <f>D442</f>
        <v>5</v>
      </c>
      <c r="H1563" s="127"/>
    </row>
    <row r="1564" spans="2:8" s="130" customFormat="1">
      <c r="B1564" s="172" t="s">
        <v>26194</v>
      </c>
      <c r="C1564" s="48" t="s">
        <v>26318</v>
      </c>
      <c r="D1564" s="177">
        <f>D443</f>
        <v>5</v>
      </c>
      <c r="H1564" s="127"/>
    </row>
    <row r="1565" spans="2:8" s="130" customFormat="1">
      <c r="B1565" s="172" t="s">
        <v>26195</v>
      </c>
      <c r="C1565" s="48" t="s">
        <v>24358</v>
      </c>
      <c r="D1565" s="177">
        <f ca="1">D87</f>
        <v>4</v>
      </c>
      <c r="H1565" s="127"/>
    </row>
    <row r="1566" spans="2:8" s="130" customFormat="1">
      <c r="B1566" s="172" t="s">
        <v>26196</v>
      </c>
      <c r="C1566" s="48" t="s">
        <v>24291</v>
      </c>
      <c r="D1566" s="177">
        <f>MAX(D190:D191)</f>
        <v>5</v>
      </c>
      <c r="E1566" s="48"/>
      <c r="H1566" s="127"/>
    </row>
    <row r="1567" spans="2:8">
      <c r="B1567" s="169" t="s">
        <v>26197</v>
      </c>
      <c r="C1567" s="170" t="s">
        <v>26361</v>
      </c>
      <c r="D1567" s="192"/>
    </row>
    <row r="1568" spans="2:8" s="130" customFormat="1">
      <c r="B1568" s="172" t="s">
        <v>26198</v>
      </c>
      <c r="C1568" s="48" t="s">
        <v>24350</v>
      </c>
      <c r="D1568" s="177" t="e">
        <f>'Row Data'!F145</f>
        <v>#N/A</v>
      </c>
      <c r="H1568" s="127"/>
    </row>
    <row r="1569" spans="2:8" s="130" customFormat="1">
      <c r="B1569" s="172" t="s">
        <v>26199</v>
      </c>
      <c r="C1569" s="48" t="s">
        <v>24266</v>
      </c>
      <c r="D1569" s="177" t="e">
        <f>D230</f>
        <v>#N/A</v>
      </c>
      <c r="H1569" s="127"/>
    </row>
    <row r="1570" spans="2:8" s="130" customFormat="1">
      <c r="B1570" s="172" t="s">
        <v>26200</v>
      </c>
      <c r="C1570" s="48" t="s">
        <v>24264</v>
      </c>
      <c r="D1570" s="177" t="e">
        <f>D232</f>
        <v>#N/A</v>
      </c>
      <c r="H1570" s="127"/>
    </row>
    <row r="1571" spans="2:8" s="130" customFormat="1">
      <c r="B1571" s="172" t="s">
        <v>26201</v>
      </c>
      <c r="C1571" s="48" t="s">
        <v>24262</v>
      </c>
      <c r="D1571" s="177" t="e">
        <f>D234</f>
        <v>#N/A</v>
      </c>
      <c r="H1571" s="127"/>
    </row>
    <row r="1572" spans="2:8" s="130" customFormat="1">
      <c r="B1572" s="172" t="s">
        <v>26202</v>
      </c>
      <c r="C1572" s="157" t="s">
        <v>26292</v>
      </c>
      <c r="D1572" s="177">
        <f>D268</f>
        <v>5</v>
      </c>
      <c r="H1572" s="127"/>
    </row>
    <row r="1573" spans="2:8" s="130" customFormat="1">
      <c r="B1573" s="172" t="s">
        <v>26203</v>
      </c>
      <c r="C1573" s="48" t="s">
        <v>26277</v>
      </c>
      <c r="D1573" s="177">
        <f>D273</f>
        <v>5</v>
      </c>
      <c r="H1573" s="127"/>
    </row>
    <row r="1574" spans="2:8" s="130" customFormat="1">
      <c r="B1574" s="172" t="s">
        <v>26204</v>
      </c>
      <c r="C1574" s="48" t="s">
        <v>24233</v>
      </c>
      <c r="D1574" s="177">
        <f>D280</f>
        <v>5</v>
      </c>
      <c r="H1574" s="127"/>
    </row>
    <row r="1575" spans="2:8" s="130" customFormat="1">
      <c r="B1575" s="172" t="s">
        <v>26205</v>
      </c>
      <c r="C1575" s="48" t="s">
        <v>26316</v>
      </c>
      <c r="D1575" s="177">
        <f>D290</f>
        <v>5</v>
      </c>
      <c r="H1575" s="127"/>
    </row>
    <row r="1576" spans="2:8" s="130" customFormat="1">
      <c r="B1576" s="172" t="s">
        <v>26206</v>
      </c>
      <c r="C1576" s="48" t="s">
        <v>26326</v>
      </c>
      <c r="D1576" s="177">
        <f>D296</f>
        <v>5</v>
      </c>
      <c r="H1576" s="127"/>
    </row>
    <row r="1577" spans="2:8" s="130" customFormat="1">
      <c r="B1577" s="172" t="s">
        <v>26207</v>
      </c>
      <c r="C1577" s="48" t="s">
        <v>26319</v>
      </c>
      <c r="D1577" s="177">
        <f>D295</f>
        <v>5</v>
      </c>
      <c r="H1577" s="127"/>
    </row>
    <row r="1578" spans="2:8">
      <c r="B1578" s="172" t="s">
        <v>26208</v>
      </c>
      <c r="C1578" s="48" t="s">
        <v>24239</v>
      </c>
      <c r="D1578" s="177">
        <f>D259</f>
        <v>5</v>
      </c>
    </row>
    <row r="1579" spans="2:8">
      <c r="B1579" s="172" t="s">
        <v>26209</v>
      </c>
      <c r="C1579" s="48" t="s">
        <v>24253</v>
      </c>
      <c r="D1579" s="177">
        <f>D245</f>
        <v>5</v>
      </c>
    </row>
    <row r="1580" spans="2:8">
      <c r="B1580" s="172" t="s">
        <v>26210</v>
      </c>
      <c r="C1580" s="48" t="s">
        <v>24249</v>
      </c>
      <c r="D1580" s="177">
        <f>D249</f>
        <v>5</v>
      </c>
    </row>
    <row r="1581" spans="2:8">
      <c r="B1581" s="172" t="s">
        <v>26211</v>
      </c>
      <c r="C1581" s="48" t="s">
        <v>24245</v>
      </c>
      <c r="D1581" s="177">
        <f>D253</f>
        <v>5</v>
      </c>
    </row>
    <row r="1582" spans="2:8">
      <c r="B1582" s="172" t="s">
        <v>26212</v>
      </c>
      <c r="C1582" s="48" t="s">
        <v>24241</v>
      </c>
      <c r="D1582" s="177">
        <f>D257</f>
        <v>5</v>
      </c>
    </row>
    <row r="1583" spans="2:8">
      <c r="B1583" s="172" t="s">
        <v>26213</v>
      </c>
      <c r="C1583" s="48" t="s">
        <v>24255</v>
      </c>
      <c r="D1583" s="177">
        <f>D243</f>
        <v>5</v>
      </c>
    </row>
    <row r="1584" spans="2:8">
      <c r="B1584" s="172" t="s">
        <v>26214</v>
      </c>
      <c r="C1584" s="48" t="s">
        <v>24251</v>
      </c>
      <c r="D1584" s="177">
        <f>D247</f>
        <v>5</v>
      </c>
    </row>
    <row r="1585" spans="2:8" s="130" customFormat="1">
      <c r="B1585" s="172" t="s">
        <v>26215</v>
      </c>
      <c r="C1585" s="48" t="s">
        <v>24273</v>
      </c>
      <c r="D1585" s="177">
        <f>D215</f>
        <v>5</v>
      </c>
      <c r="H1585" s="127"/>
    </row>
    <row r="1586" spans="2:8" s="130" customFormat="1">
      <c r="B1586" s="172" t="s">
        <v>26216</v>
      </c>
      <c r="C1586" s="48" t="s">
        <v>24285</v>
      </c>
      <c r="D1586" s="177">
        <f>D198</f>
        <v>5</v>
      </c>
      <c r="H1586" s="127"/>
    </row>
    <row r="1587" spans="2:8" s="130" customFormat="1">
      <c r="B1587" s="172" t="s">
        <v>26217</v>
      </c>
      <c r="C1587" s="48" t="s">
        <v>24271</v>
      </c>
      <c r="D1587" s="177">
        <f>D217</f>
        <v>5</v>
      </c>
      <c r="H1587" s="127"/>
    </row>
    <row r="1588" spans="2:8" s="130" customFormat="1">
      <c r="B1588" s="172" t="s">
        <v>26218</v>
      </c>
      <c r="C1588" s="48" t="s">
        <v>26346</v>
      </c>
      <c r="D1588" s="177">
        <f>MAX(D183:D188)</f>
        <v>5</v>
      </c>
      <c r="E1588" s="48"/>
      <c r="H1588" s="127"/>
    </row>
    <row r="1589" spans="2:8">
      <c r="B1589" s="169" t="s">
        <v>26219</v>
      </c>
      <c r="C1589" s="170" t="s">
        <v>26360</v>
      </c>
      <c r="D1589" s="192"/>
    </row>
    <row r="1590" spans="2:8">
      <c r="B1590" s="174" t="s">
        <v>26220</v>
      </c>
      <c r="C1590" s="48" t="s">
        <v>26293</v>
      </c>
      <c r="D1590" s="177">
        <f>D274</f>
        <v>5</v>
      </c>
    </row>
    <row r="1591" spans="2:8">
      <c r="B1591" s="174" t="s">
        <v>26221</v>
      </c>
      <c r="C1591" s="48" t="s">
        <v>26278</v>
      </c>
      <c r="D1591" s="177">
        <f>D276</f>
        <v>5</v>
      </c>
    </row>
    <row r="1592" spans="2:8">
      <c r="B1592" s="174" t="s">
        <v>26222</v>
      </c>
      <c r="C1592" s="48" t="s">
        <v>26279</v>
      </c>
      <c r="D1592" s="177">
        <f>D278</f>
        <v>5</v>
      </c>
    </row>
    <row r="1593" spans="2:8">
      <c r="B1593" s="174" t="s">
        <v>26223</v>
      </c>
      <c r="C1593" s="48" t="s">
        <v>26330</v>
      </c>
      <c r="D1593" s="177">
        <f>D290</f>
        <v>5</v>
      </c>
    </row>
    <row r="1594" spans="2:8">
      <c r="B1594" s="174" t="s">
        <v>26224</v>
      </c>
      <c r="C1594" s="48" t="s">
        <v>26347</v>
      </c>
      <c r="D1594" s="177">
        <f>'Row Data'!F407</f>
        <v>5</v>
      </c>
      <c r="E1594" s="197"/>
    </row>
    <row r="1595" spans="2:8">
      <c r="B1595" s="174" t="s">
        <v>26225</v>
      </c>
      <c r="C1595" s="48" t="s">
        <v>26327</v>
      </c>
      <c r="D1595" s="177">
        <f>D293</f>
        <v>5</v>
      </c>
    </row>
    <row r="1596" spans="2:8">
      <c r="B1596" s="174" t="s">
        <v>26226</v>
      </c>
      <c r="C1596" s="48" t="s">
        <v>26328</v>
      </c>
      <c r="D1596" s="177">
        <f>D297</f>
        <v>5</v>
      </c>
    </row>
    <row r="1597" spans="2:8">
      <c r="B1597" s="174" t="s">
        <v>26227</v>
      </c>
      <c r="C1597" s="48" t="s">
        <v>26329</v>
      </c>
      <c r="D1597" s="177">
        <f>D301</f>
        <v>5</v>
      </c>
    </row>
    <row r="1598" spans="2:8">
      <c r="B1598" s="174" t="s">
        <v>26228</v>
      </c>
      <c r="C1598" s="48" t="s">
        <v>24273</v>
      </c>
      <c r="D1598" s="177">
        <f>D215</f>
        <v>5</v>
      </c>
    </row>
    <row r="1599" spans="2:8">
      <c r="B1599" s="174" t="s">
        <v>26229</v>
      </c>
      <c r="C1599" s="48" t="s">
        <v>24271</v>
      </c>
      <c r="D1599" s="177">
        <f>D217</f>
        <v>5</v>
      </c>
    </row>
    <row r="1600" spans="2:8">
      <c r="B1600" s="169" t="s">
        <v>26230</v>
      </c>
      <c r="C1600" s="170" t="s">
        <v>26359</v>
      </c>
      <c r="D1600" s="192"/>
    </row>
    <row r="1601" spans="2:8">
      <c r="B1601" s="174" t="s">
        <v>26231</v>
      </c>
      <c r="C1601" s="48" t="s">
        <v>26294</v>
      </c>
      <c r="D1601" s="177">
        <f>D274</f>
        <v>5</v>
      </c>
    </row>
    <row r="1602" spans="2:8">
      <c r="B1602" s="174" t="s">
        <v>26232</v>
      </c>
      <c r="C1602" s="176" t="s">
        <v>26295</v>
      </c>
      <c r="D1602" s="177">
        <f>D1618</f>
        <v>5</v>
      </c>
      <c r="E1602" s="197"/>
    </row>
    <row r="1603" spans="2:8">
      <c r="B1603" s="174" t="s">
        <v>26233</v>
      </c>
      <c r="C1603" s="48" t="s">
        <v>26300</v>
      </c>
      <c r="D1603" s="177">
        <f>D275</f>
        <v>5</v>
      </c>
    </row>
    <row r="1604" spans="2:8" s="130" customFormat="1">
      <c r="B1604" s="174" t="s">
        <v>26234</v>
      </c>
      <c r="C1604" s="48" t="s">
        <v>24233</v>
      </c>
      <c r="D1604" s="177">
        <f>D280</f>
        <v>5</v>
      </c>
      <c r="H1604" s="127"/>
    </row>
    <row r="1605" spans="2:8">
      <c r="B1605" s="174" t="s">
        <v>26235</v>
      </c>
      <c r="C1605" s="48" t="s">
        <v>26278</v>
      </c>
      <c r="D1605" s="177">
        <f>D276</f>
        <v>5</v>
      </c>
    </row>
    <row r="1606" spans="2:8">
      <c r="B1606" s="174" t="s">
        <v>26236</v>
      </c>
      <c r="C1606" s="48" t="s">
        <v>26283</v>
      </c>
      <c r="D1606" s="177">
        <f>D304</f>
        <v>5</v>
      </c>
    </row>
    <row r="1607" spans="2:8">
      <c r="B1607" s="174" t="s">
        <v>26237</v>
      </c>
      <c r="C1607" s="48" t="s">
        <v>26326</v>
      </c>
      <c r="D1607" s="177">
        <f>D296</f>
        <v>5</v>
      </c>
    </row>
    <row r="1608" spans="2:8">
      <c r="B1608" s="174" t="s">
        <v>26238</v>
      </c>
      <c r="C1608" s="48" t="s">
        <v>26284</v>
      </c>
      <c r="D1608" s="177">
        <f>D298</f>
        <v>5</v>
      </c>
    </row>
    <row r="1609" spans="2:8">
      <c r="B1609" s="174" t="s">
        <v>26239</v>
      </c>
      <c r="C1609" s="48" t="s">
        <v>24252</v>
      </c>
      <c r="D1609" s="177">
        <f>D246</f>
        <v>5</v>
      </c>
    </row>
    <row r="1610" spans="2:8">
      <c r="B1610" s="174" t="s">
        <v>26240</v>
      </c>
      <c r="C1610" s="48" t="s">
        <v>24248</v>
      </c>
      <c r="D1610" s="177">
        <f>D250</f>
        <v>5</v>
      </c>
    </row>
    <row r="1611" spans="2:8">
      <c r="B1611" s="174" t="s">
        <v>26241</v>
      </c>
      <c r="C1611" s="48" t="s">
        <v>24251</v>
      </c>
      <c r="D1611" s="177">
        <f>D247</f>
        <v>5</v>
      </c>
    </row>
    <row r="1612" spans="2:8">
      <c r="B1612" s="169" t="s">
        <v>26242</v>
      </c>
      <c r="C1612" s="170" t="s">
        <v>26358</v>
      </c>
      <c r="D1612" s="192"/>
    </row>
    <row r="1613" spans="2:8" s="130" customFormat="1">
      <c r="B1613" s="172" t="s">
        <v>26243</v>
      </c>
      <c r="C1613" s="48" t="s">
        <v>24262</v>
      </c>
      <c r="D1613" s="193" t="e">
        <f>D234</f>
        <v>#N/A</v>
      </c>
      <c r="H1613" s="127"/>
    </row>
    <row r="1614" spans="2:8">
      <c r="B1614" s="172" t="s">
        <v>26244</v>
      </c>
      <c r="C1614" s="48" t="s">
        <v>24235</v>
      </c>
      <c r="D1614" s="193">
        <f>D266</f>
        <v>5</v>
      </c>
    </row>
    <row r="1615" spans="2:8">
      <c r="B1615" s="172" t="s">
        <v>26245</v>
      </c>
      <c r="C1615" s="48" t="s">
        <v>26285</v>
      </c>
      <c r="D1615" s="193">
        <f>D267</f>
        <v>5</v>
      </c>
    </row>
    <row r="1616" spans="2:8">
      <c r="B1616" s="172" t="s">
        <v>26246</v>
      </c>
      <c r="C1616" s="48" t="s">
        <v>26286</v>
      </c>
      <c r="D1616" s="193">
        <f>D273</f>
        <v>5</v>
      </c>
    </row>
    <row r="1617" spans="2:8">
      <c r="B1617" s="172" t="s">
        <v>26247</v>
      </c>
      <c r="C1617" s="48" t="s">
        <v>26336</v>
      </c>
      <c r="D1617" s="193">
        <f>'Row Data'!F2383</f>
        <v>5</v>
      </c>
    </row>
    <row r="1618" spans="2:8">
      <c r="B1618" s="172" t="s">
        <v>26248</v>
      </c>
      <c r="C1618" s="48" t="s">
        <v>26335</v>
      </c>
      <c r="D1618" s="193">
        <f>'Row Data'!F2392</f>
        <v>5</v>
      </c>
    </row>
    <row r="1619" spans="2:8">
      <c r="B1619" s="172" t="s">
        <v>26249</v>
      </c>
      <c r="C1619" s="48" t="s">
        <v>26300</v>
      </c>
      <c r="D1619" s="193">
        <f>D275</f>
        <v>5</v>
      </c>
    </row>
    <row r="1620" spans="2:8" s="130" customFormat="1">
      <c r="B1620" s="172" t="s">
        <v>26250</v>
      </c>
      <c r="C1620" s="48" t="s">
        <v>24233</v>
      </c>
      <c r="D1620" s="193">
        <f>D280</f>
        <v>5</v>
      </c>
      <c r="H1620" s="127"/>
    </row>
    <row r="1621" spans="2:8">
      <c r="B1621" s="172" t="s">
        <v>26251</v>
      </c>
      <c r="C1621" s="48" t="s">
        <v>26278</v>
      </c>
      <c r="D1621" s="177">
        <f>D276</f>
        <v>5</v>
      </c>
    </row>
    <row r="1622" spans="2:8">
      <c r="B1622" s="172" t="s">
        <v>26252</v>
      </c>
      <c r="C1622" s="48" t="s">
        <v>26288</v>
      </c>
      <c r="D1622" s="193">
        <f>D288</f>
        <v>5</v>
      </c>
    </row>
    <row r="1623" spans="2:8">
      <c r="B1623" s="172" t="s">
        <v>26253</v>
      </c>
      <c r="C1623" s="48" t="s">
        <v>26289</v>
      </c>
      <c r="D1623" s="193">
        <f>D289</f>
        <v>5</v>
      </c>
    </row>
    <row r="1624" spans="2:8">
      <c r="B1624" s="172" t="s">
        <v>26254</v>
      </c>
      <c r="C1624" s="48" t="s">
        <v>26297</v>
      </c>
      <c r="D1624" s="193">
        <f>D291</f>
        <v>5</v>
      </c>
    </row>
    <row r="1625" spans="2:8">
      <c r="B1625" s="172" t="s">
        <v>26255</v>
      </c>
      <c r="C1625" s="48" t="s">
        <v>24251</v>
      </c>
      <c r="D1625" s="193">
        <f>D247</f>
        <v>5</v>
      </c>
    </row>
    <row r="1626" spans="2:8">
      <c r="B1626" s="172" t="s">
        <v>26256</v>
      </c>
      <c r="C1626" s="48" t="s">
        <v>24247</v>
      </c>
      <c r="D1626" s="193">
        <f>D251</f>
        <v>5</v>
      </c>
    </row>
    <row r="1627" spans="2:8">
      <c r="B1627" s="172" t="s">
        <v>26257</v>
      </c>
      <c r="C1627" s="48" t="s">
        <v>24252</v>
      </c>
      <c r="D1627" s="193">
        <f>D246</f>
        <v>5</v>
      </c>
    </row>
    <row r="1628" spans="2:8" s="130" customFormat="1">
      <c r="B1628" s="172" t="s">
        <v>26258</v>
      </c>
      <c r="C1628" s="157" t="s">
        <v>25827</v>
      </c>
      <c r="D1628" s="193">
        <f>D227</f>
        <v>5</v>
      </c>
      <c r="H1628" s="127"/>
    </row>
    <row r="1629" spans="2:8" s="130" customFormat="1">
      <c r="B1629" s="172" t="s">
        <v>26259</v>
      </c>
      <c r="C1629" s="48" t="s">
        <v>24282</v>
      </c>
      <c r="D1629" s="193">
        <f>D202</f>
        <v>5</v>
      </c>
      <c r="H1629" s="127"/>
    </row>
    <row r="1630" spans="2:8" s="130" customFormat="1">
      <c r="B1630" s="172" t="s">
        <v>26260</v>
      </c>
      <c r="C1630" s="157" t="s">
        <v>23727</v>
      </c>
      <c r="D1630" s="193">
        <f>D225</f>
        <v>5</v>
      </c>
      <c r="H1630" s="127"/>
    </row>
    <row r="1631" spans="2:8">
      <c r="B1631" s="172" t="s">
        <v>26261</v>
      </c>
      <c r="C1631" s="48" t="s">
        <v>24273</v>
      </c>
      <c r="D1631" s="193">
        <f>D215</f>
        <v>5</v>
      </c>
    </row>
    <row r="1632" spans="2:8">
      <c r="B1632" s="172" t="s">
        <v>26262</v>
      </c>
      <c r="C1632" s="157" t="s">
        <v>25828</v>
      </c>
      <c r="D1632" s="193">
        <f>D226</f>
        <v>5</v>
      </c>
    </row>
    <row r="1633" spans="2:8" s="130" customFormat="1">
      <c r="B1633" s="172" t="s">
        <v>26263</v>
      </c>
      <c r="C1633" s="48" t="s">
        <v>24364</v>
      </c>
      <c r="D1633" s="193" t="e">
        <f>D79</f>
        <v>#N/A</v>
      </c>
      <c r="H1633" s="127"/>
    </row>
    <row r="1634" spans="2:8">
      <c r="B1634" s="172" t="s">
        <v>26264</v>
      </c>
      <c r="C1634" s="48" t="s">
        <v>24281</v>
      </c>
      <c r="D1634" s="193" t="e">
        <f>D203</f>
        <v>#N/A</v>
      </c>
    </row>
    <row r="1635" spans="2:8">
      <c r="B1635" s="172" t="s">
        <v>26265</v>
      </c>
      <c r="C1635" s="48" t="s">
        <v>24358</v>
      </c>
      <c r="D1635" s="193">
        <f ca="1">D87</f>
        <v>4</v>
      </c>
    </row>
    <row r="1636" spans="2:8">
      <c r="B1636" s="172" t="s">
        <v>26266</v>
      </c>
      <c r="C1636" s="48" t="s">
        <v>25220</v>
      </c>
      <c r="D1636" s="193" t="e">
        <f>D725</f>
        <v>#N/A</v>
      </c>
    </row>
    <row r="1637" spans="2:8" ht="22.5">
      <c r="B1637" s="214" t="s">
        <v>27059</v>
      </c>
      <c r="C1637" s="215" t="s">
        <v>27060</v>
      </c>
      <c r="E1637" s="213"/>
      <c r="F1637" s="177"/>
    </row>
    <row r="1638" spans="2:8">
      <c r="B1638" s="158" t="s">
        <v>27061</v>
      </c>
      <c r="C1638" s="170" t="s">
        <v>27062</v>
      </c>
      <c r="E1638" s="130"/>
      <c r="F1638" s="177"/>
    </row>
    <row r="1639" spans="2:8">
      <c r="B1639" s="172" t="s">
        <v>27063</v>
      </c>
      <c r="C1639" s="48" t="s">
        <v>26387</v>
      </c>
      <c r="D1639" s="177">
        <f>'Row Data'!D2711</f>
        <v>5</v>
      </c>
    </row>
    <row r="1640" spans="2:8">
      <c r="B1640" s="172" t="s">
        <v>27064</v>
      </c>
      <c r="C1640" s="48" t="s">
        <v>26391</v>
      </c>
      <c r="D1640" s="177">
        <f>'Row Data'!D2716</f>
        <v>5</v>
      </c>
    </row>
    <row r="1641" spans="2:8">
      <c r="B1641" s="172" t="s">
        <v>27065</v>
      </c>
      <c r="C1641" s="48" t="s">
        <v>26392</v>
      </c>
      <c r="D1641" s="177">
        <f>'Row Data'!D2717</f>
        <v>5</v>
      </c>
    </row>
    <row r="1642" spans="2:8">
      <c r="B1642" s="172" t="s">
        <v>27066</v>
      </c>
      <c r="C1642" s="48" t="s">
        <v>26396</v>
      </c>
      <c r="D1642" s="177">
        <f>'Row Data'!D2721</f>
        <v>5</v>
      </c>
    </row>
    <row r="1643" spans="2:8">
      <c r="B1643" s="172" t="s">
        <v>27067</v>
      </c>
      <c r="C1643" s="48" t="s">
        <v>26400</v>
      </c>
      <c r="D1643" s="177">
        <f>'Row Data'!D2725</f>
        <v>5</v>
      </c>
    </row>
    <row r="1644" spans="2:8">
      <c r="B1644" s="172" t="s">
        <v>27068</v>
      </c>
      <c r="C1644" s="48" t="s">
        <v>26398</v>
      </c>
      <c r="D1644" s="177">
        <f>'Row Data'!D2723</f>
        <v>5</v>
      </c>
    </row>
    <row r="1645" spans="2:8">
      <c r="B1645" s="172" t="s">
        <v>27069</v>
      </c>
      <c r="C1645" s="48" t="s">
        <v>11734</v>
      </c>
      <c r="D1645" s="177">
        <f>'Row Data'!D2713</f>
        <v>5</v>
      </c>
    </row>
    <row r="1646" spans="2:8">
      <c r="B1646" s="172" t="s">
        <v>27070</v>
      </c>
      <c r="C1646" s="48" t="s">
        <v>26402</v>
      </c>
      <c r="D1646" s="177">
        <f>'Row Data'!D2727</f>
        <v>5</v>
      </c>
    </row>
    <row r="1647" spans="2:8">
      <c r="B1647" s="172" t="s">
        <v>27071</v>
      </c>
      <c r="C1647" s="48" t="s">
        <v>26393</v>
      </c>
      <c r="D1647" s="177">
        <f>'Row Data'!D2718</f>
        <v>5</v>
      </c>
    </row>
    <row r="1648" spans="2:8">
      <c r="B1648" s="172" t="s">
        <v>27072</v>
      </c>
      <c r="C1648" s="48" t="s">
        <v>26390</v>
      </c>
      <c r="D1648" s="177">
        <f>'Row Data'!D2715</f>
        <v>5</v>
      </c>
    </row>
    <row r="1649" spans="2:6">
      <c r="B1649" s="172" t="s">
        <v>27073</v>
      </c>
      <c r="C1649" s="48" t="s">
        <v>26388</v>
      </c>
      <c r="D1649" s="177">
        <f>'Row Data'!D2712</f>
        <v>5</v>
      </c>
    </row>
    <row r="1650" spans="2:6">
      <c r="B1650" s="172" t="s">
        <v>27074</v>
      </c>
      <c r="C1650" s="48" t="s">
        <v>26395</v>
      </c>
      <c r="D1650" s="177">
        <f>'Row Data'!D2720</f>
        <v>5</v>
      </c>
    </row>
    <row r="1651" spans="2:6">
      <c r="B1651" s="172" t="s">
        <v>27075</v>
      </c>
      <c r="C1651" s="48" t="s">
        <v>26399</v>
      </c>
      <c r="D1651" s="177">
        <f>'Row Data'!D2724</f>
        <v>5</v>
      </c>
    </row>
    <row r="1652" spans="2:6">
      <c r="B1652" s="172" t="s">
        <v>27076</v>
      </c>
      <c r="C1652" s="48" t="s">
        <v>26401</v>
      </c>
      <c r="D1652" s="177">
        <f>'Row Data'!D2726</f>
        <v>5</v>
      </c>
    </row>
    <row r="1653" spans="2:6">
      <c r="B1653" s="172" t="s">
        <v>27077</v>
      </c>
      <c r="C1653" s="48" t="s">
        <v>26389</v>
      </c>
      <c r="D1653" s="177">
        <f>'Row Data'!D2714</f>
        <v>5</v>
      </c>
    </row>
    <row r="1654" spans="2:6">
      <c r="B1654" s="172" t="s">
        <v>27078</v>
      </c>
      <c r="C1654" s="48" t="s">
        <v>26394</v>
      </c>
      <c r="D1654" s="177">
        <f>'Row Data'!D2719</f>
        <v>5</v>
      </c>
    </row>
    <row r="1655" spans="2:6">
      <c r="B1655" s="172" t="s">
        <v>27079</v>
      </c>
      <c r="C1655" s="48" t="s">
        <v>26397</v>
      </c>
      <c r="D1655" s="177">
        <f>'Row Data'!D2722</f>
        <v>5</v>
      </c>
    </row>
    <row r="1656" spans="2:6">
      <c r="B1656" s="158" t="s">
        <v>27080</v>
      </c>
      <c r="C1656" s="170" t="s">
        <v>27081</v>
      </c>
      <c r="E1656" s="130"/>
      <c r="F1656" s="177"/>
    </row>
    <row r="1657" spans="2:6">
      <c r="B1657" s="172" t="s">
        <v>27082</v>
      </c>
      <c r="C1657" s="48" t="s">
        <v>26428</v>
      </c>
      <c r="D1657" s="177">
        <f>'Row Data'!D2754</f>
        <v>5</v>
      </c>
    </row>
    <row r="1658" spans="2:6">
      <c r="B1658" s="172" t="s">
        <v>27083</v>
      </c>
      <c r="C1658" s="48" t="s">
        <v>26429</v>
      </c>
      <c r="D1658" s="177">
        <f>'Row Data'!D2755</f>
        <v>5</v>
      </c>
    </row>
    <row r="1659" spans="2:6">
      <c r="B1659" s="172" t="s">
        <v>27084</v>
      </c>
      <c r="C1659" s="48" t="s">
        <v>26430</v>
      </c>
      <c r="D1659" s="177">
        <f>'Row Data'!D2756</f>
        <v>5</v>
      </c>
    </row>
    <row r="1660" spans="2:6">
      <c r="B1660" s="172" t="s">
        <v>27085</v>
      </c>
      <c r="C1660" s="48" t="s">
        <v>26431</v>
      </c>
      <c r="D1660" s="177">
        <f>'Row Data'!D2757</f>
        <v>5</v>
      </c>
    </row>
    <row r="1661" spans="2:6">
      <c r="B1661" s="172" t="s">
        <v>27086</v>
      </c>
      <c r="C1661" s="48" t="s">
        <v>26432</v>
      </c>
      <c r="D1661" s="177">
        <f>'Row Data'!D2758</f>
        <v>5</v>
      </c>
    </row>
    <row r="1662" spans="2:6">
      <c r="B1662" s="172" t="s">
        <v>27087</v>
      </c>
      <c r="C1662" s="48" t="s">
        <v>26433</v>
      </c>
      <c r="D1662" s="177">
        <f>'Row Data'!D2759</f>
        <v>5</v>
      </c>
    </row>
    <row r="1663" spans="2:6">
      <c r="B1663" s="172" t="s">
        <v>27088</v>
      </c>
      <c r="C1663" s="48" t="s">
        <v>26434</v>
      </c>
      <c r="D1663" s="177">
        <f>'Row Data'!D2760</f>
        <v>5</v>
      </c>
    </row>
    <row r="1664" spans="2:6">
      <c r="B1664" s="172" t="s">
        <v>27089</v>
      </c>
      <c r="C1664" s="48" t="s">
        <v>26435</v>
      </c>
      <c r="D1664" s="177">
        <f>'Row Data'!D2761</f>
        <v>5</v>
      </c>
    </row>
    <row r="1665" spans="2:4">
      <c r="B1665" s="172" t="s">
        <v>27090</v>
      </c>
      <c r="C1665" s="48" t="s">
        <v>26436</v>
      </c>
      <c r="D1665" s="177">
        <f>'Row Data'!D2762</f>
        <v>5</v>
      </c>
    </row>
    <row r="1666" spans="2:4">
      <c r="B1666" s="172" t="s">
        <v>27091</v>
      </c>
      <c r="C1666" s="48" t="s">
        <v>26437</v>
      </c>
      <c r="D1666" s="177">
        <f>'Row Data'!D2763</f>
        <v>5</v>
      </c>
    </row>
    <row r="1667" spans="2:4">
      <c r="B1667" s="172" t="s">
        <v>27092</v>
      </c>
      <c r="C1667" s="48" t="s">
        <v>26438</v>
      </c>
      <c r="D1667" s="177">
        <f>'Row Data'!D2764</f>
        <v>5</v>
      </c>
    </row>
    <row r="1668" spans="2:4">
      <c r="B1668" s="172" t="s">
        <v>27093</v>
      </c>
      <c r="C1668" s="48" t="s">
        <v>26439</v>
      </c>
      <c r="D1668" s="177">
        <f>'Row Data'!D2765</f>
        <v>5</v>
      </c>
    </row>
    <row r="1669" spans="2:4">
      <c r="B1669" s="172" t="s">
        <v>27094</v>
      </c>
      <c r="C1669" s="48" t="s">
        <v>26440</v>
      </c>
      <c r="D1669" s="177">
        <f>'Row Data'!D2766</f>
        <v>5</v>
      </c>
    </row>
    <row r="1670" spans="2:4">
      <c r="B1670" s="172" t="s">
        <v>27095</v>
      </c>
      <c r="C1670" s="48" t="s">
        <v>26441</v>
      </c>
      <c r="D1670" s="177">
        <f>'Row Data'!D2767</f>
        <v>5</v>
      </c>
    </row>
    <row r="1671" spans="2:4">
      <c r="B1671" s="172" t="s">
        <v>27096</v>
      </c>
      <c r="C1671" s="48" t="s">
        <v>26442</v>
      </c>
      <c r="D1671" s="177">
        <f>'Row Data'!D2768</f>
        <v>5</v>
      </c>
    </row>
    <row r="1672" spans="2:4">
      <c r="B1672" s="172" t="s">
        <v>27097</v>
      </c>
      <c r="C1672" s="48" t="s">
        <v>26443</v>
      </c>
      <c r="D1672" s="177">
        <f>'Row Data'!D2769</f>
        <v>5</v>
      </c>
    </row>
    <row r="1673" spans="2:4">
      <c r="B1673" s="172" t="s">
        <v>27098</v>
      </c>
      <c r="C1673" s="48" t="s">
        <v>26444</v>
      </c>
      <c r="D1673" s="177">
        <f>'Row Data'!D2770</f>
        <v>5</v>
      </c>
    </row>
    <row r="1674" spans="2:4">
      <c r="B1674" s="172" t="s">
        <v>27099</v>
      </c>
      <c r="C1674" s="48" t="s">
        <v>26445</v>
      </c>
      <c r="D1674" s="177">
        <f>'Row Data'!D2771</f>
        <v>5</v>
      </c>
    </row>
    <row r="1675" spans="2:4">
      <c r="B1675" s="172" t="s">
        <v>27100</v>
      </c>
      <c r="C1675" s="48" t="s">
        <v>26446</v>
      </c>
      <c r="D1675" s="177">
        <f>'Row Data'!D2772</f>
        <v>5</v>
      </c>
    </row>
    <row r="1676" spans="2:4">
      <c r="B1676" s="172" t="s">
        <v>27101</v>
      </c>
      <c r="C1676" s="48" t="s">
        <v>26447</v>
      </c>
      <c r="D1676" s="177">
        <f>'Row Data'!D2773</f>
        <v>5</v>
      </c>
    </row>
    <row r="1677" spans="2:4">
      <c r="B1677" s="172" t="s">
        <v>27102</v>
      </c>
      <c r="C1677" s="48" t="s">
        <v>26448</v>
      </c>
      <c r="D1677" s="177">
        <f>'Row Data'!D2774</f>
        <v>5</v>
      </c>
    </row>
    <row r="1678" spans="2:4">
      <c r="B1678" s="172" t="s">
        <v>27103</v>
      </c>
      <c r="C1678" s="48" t="s">
        <v>11666</v>
      </c>
      <c r="D1678" s="177">
        <f>'Row Data'!D2775</f>
        <v>5</v>
      </c>
    </row>
    <row r="1679" spans="2:4">
      <c r="B1679" s="172" t="s">
        <v>27104</v>
      </c>
      <c r="C1679" s="48" t="s">
        <v>11926</v>
      </c>
      <c r="D1679" s="177">
        <f>'Row Data'!D2776</f>
        <v>5</v>
      </c>
    </row>
    <row r="1680" spans="2:4">
      <c r="B1680" s="172" t="s">
        <v>27105</v>
      </c>
      <c r="C1680" s="48" t="s">
        <v>26449</v>
      </c>
      <c r="D1680" s="177">
        <f>'Row Data'!D2777</f>
        <v>5</v>
      </c>
    </row>
    <row r="1681" spans="2:4">
      <c r="B1681" s="172" t="s">
        <v>27106</v>
      </c>
      <c r="C1681" s="48" t="s">
        <v>26450</v>
      </c>
      <c r="D1681" s="177">
        <f>'Row Data'!D2778</f>
        <v>5</v>
      </c>
    </row>
    <row r="1682" spans="2:4">
      <c r="B1682" s="172" t="s">
        <v>27107</v>
      </c>
      <c r="C1682" s="48" t="s">
        <v>26451</v>
      </c>
      <c r="D1682" s="177">
        <f>'Row Data'!D2779</f>
        <v>5</v>
      </c>
    </row>
    <row r="1683" spans="2:4">
      <c r="B1683" s="172" t="s">
        <v>27108</v>
      </c>
      <c r="C1683" s="48" t="s">
        <v>26452</v>
      </c>
      <c r="D1683" s="177">
        <f>'Row Data'!D2780</f>
        <v>5</v>
      </c>
    </row>
    <row r="1684" spans="2:4">
      <c r="B1684" s="172" t="s">
        <v>27109</v>
      </c>
      <c r="C1684" s="48" t="s">
        <v>26453</v>
      </c>
      <c r="D1684" s="177">
        <f>'Row Data'!D2781</f>
        <v>5</v>
      </c>
    </row>
    <row r="1685" spans="2:4">
      <c r="B1685" s="172" t="s">
        <v>27110</v>
      </c>
      <c r="C1685" s="48" t="s">
        <v>26454</v>
      </c>
      <c r="D1685" s="177">
        <f>'Row Data'!D2782</f>
        <v>5</v>
      </c>
    </row>
    <row r="1686" spans="2:4">
      <c r="B1686" s="172" t="s">
        <v>27111</v>
      </c>
      <c r="C1686" s="48" t="s">
        <v>26455</v>
      </c>
      <c r="D1686" s="177">
        <f>'Row Data'!D2783</f>
        <v>5</v>
      </c>
    </row>
    <row r="1687" spans="2:4">
      <c r="B1687" s="172" t="s">
        <v>27112</v>
      </c>
      <c r="C1687" s="48" t="s">
        <v>26456</v>
      </c>
      <c r="D1687" s="177">
        <f>'Row Data'!D2784</f>
        <v>5</v>
      </c>
    </row>
    <row r="1688" spans="2:4">
      <c r="B1688" s="172" t="s">
        <v>27113</v>
      </c>
      <c r="C1688" s="48" t="s">
        <v>26457</v>
      </c>
      <c r="D1688" s="177">
        <f>'Row Data'!D2785</f>
        <v>5</v>
      </c>
    </row>
    <row r="1689" spans="2:4">
      <c r="B1689" s="172" t="s">
        <v>27114</v>
      </c>
      <c r="C1689" s="48" t="s">
        <v>26458</v>
      </c>
      <c r="D1689" s="177">
        <f>'Row Data'!D2786</f>
        <v>5</v>
      </c>
    </row>
    <row r="1690" spans="2:4">
      <c r="B1690" s="172" t="s">
        <v>27115</v>
      </c>
      <c r="C1690" s="48" t="s">
        <v>26459</v>
      </c>
      <c r="D1690" s="177">
        <f>'Row Data'!D2787</f>
        <v>5</v>
      </c>
    </row>
    <row r="1691" spans="2:4">
      <c r="B1691" s="172" t="s">
        <v>27116</v>
      </c>
      <c r="C1691" s="48" t="s">
        <v>26460</v>
      </c>
      <c r="D1691" s="177">
        <f>'Row Data'!D2788</f>
        <v>5</v>
      </c>
    </row>
    <row r="1692" spans="2:4">
      <c r="B1692" s="172" t="s">
        <v>27117</v>
      </c>
      <c r="C1692" s="48" t="s">
        <v>26461</v>
      </c>
      <c r="D1692" s="177">
        <f>'Row Data'!D2789</f>
        <v>5</v>
      </c>
    </row>
    <row r="1693" spans="2:4">
      <c r="B1693" s="172" t="s">
        <v>27118</v>
      </c>
      <c r="C1693" s="48" t="s">
        <v>26462</v>
      </c>
      <c r="D1693" s="177">
        <f>'Row Data'!D2790</f>
        <v>5</v>
      </c>
    </row>
    <row r="1694" spans="2:4">
      <c r="B1694" s="172" t="s">
        <v>27119</v>
      </c>
      <c r="C1694" s="48" t="s">
        <v>26463</v>
      </c>
      <c r="D1694" s="177">
        <f>'Row Data'!D2791</f>
        <v>5</v>
      </c>
    </row>
    <row r="1695" spans="2:4">
      <c r="B1695" s="172" t="s">
        <v>27120</v>
      </c>
      <c r="C1695" s="48" t="s">
        <v>26464</v>
      </c>
      <c r="D1695" s="177">
        <f>'Row Data'!D2792</f>
        <v>5</v>
      </c>
    </row>
    <row r="1696" spans="2:4">
      <c r="B1696" s="172" t="s">
        <v>27121</v>
      </c>
      <c r="C1696" s="48" t="s">
        <v>26465</v>
      </c>
      <c r="D1696" s="177">
        <f>'Row Data'!D2793</f>
        <v>5</v>
      </c>
    </row>
    <row r="1697" spans="2:6">
      <c r="B1697" s="172" t="s">
        <v>27122</v>
      </c>
      <c r="C1697" s="48" t="s">
        <v>26466</v>
      </c>
      <c r="D1697" s="177">
        <f>'Row Data'!D2794</f>
        <v>5</v>
      </c>
    </row>
    <row r="1698" spans="2:6">
      <c r="B1698" s="172" t="s">
        <v>27123</v>
      </c>
      <c r="C1698" s="48" t="s">
        <v>26467</v>
      </c>
      <c r="D1698" s="177">
        <f>'Row Data'!D2795</f>
        <v>5</v>
      </c>
    </row>
    <row r="1699" spans="2:6">
      <c r="B1699" s="172" t="s">
        <v>27124</v>
      </c>
      <c r="C1699" s="48" t="s">
        <v>26468</v>
      </c>
      <c r="D1699" s="177">
        <f>'Row Data'!D2796</f>
        <v>5</v>
      </c>
    </row>
    <row r="1700" spans="2:6">
      <c r="B1700" s="172" t="s">
        <v>27125</v>
      </c>
      <c r="C1700" s="48" t="s">
        <v>26469</v>
      </c>
      <c r="D1700" s="177">
        <f>'Row Data'!D2797</f>
        <v>5</v>
      </c>
    </row>
    <row r="1701" spans="2:6">
      <c r="B1701" s="158" t="s">
        <v>27126</v>
      </c>
      <c r="C1701" s="170" t="s">
        <v>27127</v>
      </c>
      <c r="E1701" s="130"/>
      <c r="F1701" s="177"/>
    </row>
    <row r="1702" spans="2:6">
      <c r="B1702" s="172" t="s">
        <v>27128</v>
      </c>
      <c r="C1702" s="48" t="s">
        <v>26515</v>
      </c>
      <c r="D1702" s="177">
        <f>'Row Data'!D2851</f>
        <v>5</v>
      </c>
    </row>
    <row r="1703" spans="2:6">
      <c r="B1703" s="172" t="s">
        <v>27129</v>
      </c>
      <c r="C1703" s="48" t="s">
        <v>26516</v>
      </c>
      <c r="D1703" s="177">
        <f>'Row Data'!D2852</f>
        <v>5</v>
      </c>
    </row>
    <row r="1704" spans="2:6">
      <c r="B1704" s="172" t="s">
        <v>27130</v>
      </c>
      <c r="C1704" s="48" t="s">
        <v>26513</v>
      </c>
      <c r="D1704" s="177">
        <f>'Row Data'!D2849</f>
        <v>5</v>
      </c>
    </row>
    <row r="1705" spans="2:6">
      <c r="B1705" s="172" t="s">
        <v>27131</v>
      </c>
      <c r="C1705" s="48" t="s">
        <v>26518</v>
      </c>
      <c r="D1705" s="177">
        <f>'Row Data'!D2854</f>
        <v>5</v>
      </c>
    </row>
    <row r="1706" spans="2:6">
      <c r="B1706" s="172" t="s">
        <v>27132</v>
      </c>
      <c r="C1706" s="48" t="s">
        <v>26520</v>
      </c>
      <c r="D1706" s="177">
        <f>'Row Data'!D2856</f>
        <v>5</v>
      </c>
    </row>
    <row r="1707" spans="2:6">
      <c r="B1707" s="172" t="s">
        <v>27133</v>
      </c>
      <c r="C1707" s="48" t="s">
        <v>26514</v>
      </c>
      <c r="D1707" s="177">
        <f>'Row Data'!D2850</f>
        <v>5</v>
      </c>
    </row>
    <row r="1708" spans="2:6">
      <c r="B1708" s="172" t="s">
        <v>27134</v>
      </c>
      <c r="C1708" s="48" t="s">
        <v>26517</v>
      </c>
      <c r="D1708" s="177">
        <f>'Row Data'!D2853</f>
        <v>5</v>
      </c>
    </row>
    <row r="1709" spans="2:6">
      <c r="B1709" s="172" t="s">
        <v>27135</v>
      </c>
      <c r="C1709" s="48" t="s">
        <v>26519</v>
      </c>
      <c r="D1709" s="177">
        <f>'Row Data'!D2855</f>
        <v>5</v>
      </c>
    </row>
    <row r="1710" spans="2:6">
      <c r="B1710" s="158" t="s">
        <v>27136</v>
      </c>
      <c r="C1710" s="170" t="s">
        <v>27137</v>
      </c>
      <c r="E1710" s="130"/>
      <c r="F1710" s="177"/>
    </row>
    <row r="1711" spans="2:6">
      <c r="B1711" s="172" t="s">
        <v>27138</v>
      </c>
      <c r="C1711" s="48" t="s">
        <v>26545</v>
      </c>
      <c r="D1711" s="177">
        <f>'Row Data'!D2881</f>
        <v>5</v>
      </c>
    </row>
    <row r="1712" spans="2:6">
      <c r="B1712" s="172" t="s">
        <v>27139</v>
      </c>
      <c r="C1712" s="48" t="s">
        <v>26544</v>
      </c>
      <c r="D1712" s="177">
        <f>'Row Data'!D2880</f>
        <v>5</v>
      </c>
    </row>
    <row r="1713" spans="2:8">
      <c r="B1713" s="172" t="s">
        <v>27140</v>
      </c>
      <c r="C1713" s="48" t="s">
        <v>26546</v>
      </c>
      <c r="D1713" s="177">
        <f>'Row Data'!D2882</f>
        <v>5</v>
      </c>
    </row>
    <row r="1714" spans="2:8">
      <c r="B1714" s="158" t="s">
        <v>27141</v>
      </c>
      <c r="C1714" s="170" t="s">
        <v>27142</v>
      </c>
      <c r="G1714" s="130"/>
      <c r="H1714" s="177"/>
    </row>
    <row r="1715" spans="2:8">
      <c r="B1715" s="172" t="s">
        <v>27143</v>
      </c>
      <c r="C1715" s="48" t="s">
        <v>26404</v>
      </c>
      <c r="D1715" s="177">
        <f>'Row Data'!D2729</f>
        <v>5</v>
      </c>
    </row>
    <row r="1716" spans="2:8">
      <c r="B1716" s="172" t="s">
        <v>27144</v>
      </c>
      <c r="C1716" s="48" t="s">
        <v>11743</v>
      </c>
      <c r="D1716" s="177">
        <f>'Row Data'!D2730</f>
        <v>5</v>
      </c>
    </row>
    <row r="1717" spans="2:8">
      <c r="B1717" s="172" t="s">
        <v>27145</v>
      </c>
      <c r="C1717" s="48" t="s">
        <v>26405</v>
      </c>
      <c r="D1717" s="177">
        <f>'Row Data'!D2731</f>
        <v>5</v>
      </c>
    </row>
    <row r="1718" spans="2:8">
      <c r="B1718" s="172" t="s">
        <v>27146</v>
      </c>
      <c r="C1718" s="48" t="s">
        <v>26406</v>
      </c>
      <c r="D1718" s="177">
        <f>'Row Data'!D2732</f>
        <v>5</v>
      </c>
    </row>
    <row r="1719" spans="2:8">
      <c r="B1719" s="172" t="s">
        <v>27147</v>
      </c>
      <c r="C1719" s="48" t="s">
        <v>26407</v>
      </c>
      <c r="D1719" s="177">
        <f>'Row Data'!D2733</f>
        <v>5</v>
      </c>
    </row>
    <row r="1720" spans="2:8">
      <c r="B1720" s="172" t="s">
        <v>27148</v>
      </c>
      <c r="C1720" s="48" t="s">
        <v>26408</v>
      </c>
      <c r="D1720" s="177">
        <f>'Row Data'!D2734</f>
        <v>5</v>
      </c>
    </row>
    <row r="1721" spans="2:8">
      <c r="B1721" s="172" t="s">
        <v>27149</v>
      </c>
      <c r="C1721" s="48" t="s">
        <v>26409</v>
      </c>
      <c r="D1721" s="177">
        <f>'Row Data'!D2735</f>
        <v>5</v>
      </c>
    </row>
    <row r="1722" spans="2:8">
      <c r="B1722" s="172" t="s">
        <v>27150</v>
      </c>
      <c r="C1722" s="48" t="s">
        <v>26410</v>
      </c>
      <c r="D1722" s="177">
        <f>'Row Data'!D2736</f>
        <v>5</v>
      </c>
    </row>
    <row r="1723" spans="2:8">
      <c r="B1723" s="172" t="s">
        <v>27151</v>
      </c>
      <c r="C1723" s="48" t="s">
        <v>26411</v>
      </c>
      <c r="D1723" s="177">
        <f>'Row Data'!D2737</f>
        <v>5</v>
      </c>
    </row>
    <row r="1724" spans="2:8">
      <c r="B1724" s="172" t="s">
        <v>27152</v>
      </c>
      <c r="C1724" s="48" t="s">
        <v>26412</v>
      </c>
      <c r="D1724" s="177">
        <f>'Row Data'!D2738</f>
        <v>5</v>
      </c>
    </row>
    <row r="1725" spans="2:8">
      <c r="B1725" s="172" t="s">
        <v>27153</v>
      </c>
      <c r="C1725" s="48" t="s">
        <v>26413</v>
      </c>
      <c r="D1725" s="177">
        <f>'Row Data'!D2739</f>
        <v>5</v>
      </c>
    </row>
    <row r="1726" spans="2:8">
      <c r="B1726" s="172" t="s">
        <v>27154</v>
      </c>
      <c r="C1726" s="48" t="s">
        <v>26414</v>
      </c>
      <c r="D1726" s="177">
        <f>'Row Data'!D2740</f>
        <v>5</v>
      </c>
    </row>
    <row r="1727" spans="2:8">
      <c r="B1727" s="172" t="s">
        <v>27155</v>
      </c>
      <c r="C1727" s="48" t="s">
        <v>26415</v>
      </c>
      <c r="D1727" s="177">
        <f>'Row Data'!D2741</f>
        <v>5</v>
      </c>
    </row>
    <row r="1728" spans="2:8">
      <c r="B1728" s="172" t="s">
        <v>27156</v>
      </c>
      <c r="C1728" s="48" t="s">
        <v>26416</v>
      </c>
      <c r="D1728" s="177">
        <f>'Row Data'!D2742</f>
        <v>5</v>
      </c>
    </row>
    <row r="1729" spans="2:6">
      <c r="B1729" s="172" t="s">
        <v>27157</v>
      </c>
      <c r="C1729" s="48" t="s">
        <v>26417</v>
      </c>
      <c r="D1729" s="177">
        <f>'Row Data'!D2743</f>
        <v>5</v>
      </c>
    </row>
    <row r="1730" spans="2:6">
      <c r="B1730" s="172" t="s">
        <v>27158</v>
      </c>
      <c r="C1730" s="48" t="s">
        <v>26418</v>
      </c>
      <c r="D1730" s="177">
        <f>'Row Data'!D2744</f>
        <v>5</v>
      </c>
    </row>
    <row r="1731" spans="2:6">
      <c r="B1731" s="172" t="s">
        <v>27159</v>
      </c>
      <c r="C1731" s="48" t="s">
        <v>26419</v>
      </c>
      <c r="D1731" s="177">
        <f>'Row Data'!D2745</f>
        <v>5</v>
      </c>
    </row>
    <row r="1732" spans="2:6">
      <c r="B1732" s="172" t="s">
        <v>27160</v>
      </c>
      <c r="C1732" s="48" t="s">
        <v>26420</v>
      </c>
      <c r="D1732" s="177">
        <f>'Row Data'!D2746</f>
        <v>5</v>
      </c>
    </row>
    <row r="1733" spans="2:6">
      <c r="B1733" s="172" t="s">
        <v>27161</v>
      </c>
      <c r="C1733" s="48" t="s">
        <v>26421</v>
      </c>
      <c r="D1733" s="177">
        <f>'Row Data'!D2747</f>
        <v>5</v>
      </c>
    </row>
    <row r="1734" spans="2:6">
      <c r="B1734" s="172" t="s">
        <v>27162</v>
      </c>
      <c r="C1734" s="48" t="s">
        <v>26422</v>
      </c>
      <c r="D1734" s="177">
        <f>'Row Data'!D2748</f>
        <v>5</v>
      </c>
    </row>
    <row r="1735" spans="2:6">
      <c r="B1735" s="172" t="s">
        <v>27163</v>
      </c>
      <c r="C1735" s="48" t="s">
        <v>26423</v>
      </c>
      <c r="D1735" s="177">
        <f>'Row Data'!D2749</f>
        <v>5</v>
      </c>
    </row>
    <row r="1736" spans="2:6">
      <c r="B1736" s="172" t="s">
        <v>27164</v>
      </c>
      <c r="C1736" s="48" t="s">
        <v>26424</v>
      </c>
      <c r="D1736" s="177">
        <f>'Row Data'!D2750</f>
        <v>5</v>
      </c>
    </row>
    <row r="1737" spans="2:6">
      <c r="B1737" s="172" t="s">
        <v>27165</v>
      </c>
      <c r="C1737" s="48" t="s">
        <v>26425</v>
      </c>
      <c r="D1737" s="177">
        <f>'Row Data'!D2751</f>
        <v>5</v>
      </c>
    </row>
    <row r="1738" spans="2:6">
      <c r="B1738" s="172" t="s">
        <v>27166</v>
      </c>
      <c r="C1738" s="48" t="s">
        <v>26426</v>
      </c>
      <c r="D1738" s="177">
        <f>'Row Data'!D2752</f>
        <v>5</v>
      </c>
    </row>
    <row r="1739" spans="2:6">
      <c r="B1739" s="158" t="s">
        <v>27167</v>
      </c>
      <c r="C1739" s="170" t="s">
        <v>27168</v>
      </c>
      <c r="E1739" s="130"/>
      <c r="F1739" s="177"/>
    </row>
    <row r="1740" spans="2:6">
      <c r="B1740" s="172" t="s">
        <v>27169</v>
      </c>
      <c r="C1740" s="48" t="s">
        <v>26572</v>
      </c>
      <c r="D1740" s="177">
        <f>'Row Data'!D2912</f>
        <v>5</v>
      </c>
    </row>
    <row r="1741" spans="2:6">
      <c r="B1741" s="172" t="s">
        <v>27170</v>
      </c>
      <c r="C1741" s="48" t="s">
        <v>26573</v>
      </c>
      <c r="D1741" s="177">
        <f>'Row Data'!D2913</f>
        <v>5</v>
      </c>
    </row>
    <row r="1742" spans="2:6">
      <c r="B1742" s="172" t="s">
        <v>27171</v>
      </c>
      <c r="C1742" s="48" t="s">
        <v>11560</v>
      </c>
      <c r="D1742" s="177">
        <f>'Row Data'!D2914</f>
        <v>5</v>
      </c>
    </row>
    <row r="1743" spans="2:6">
      <c r="B1743" s="172" t="s">
        <v>27172</v>
      </c>
      <c r="C1743" s="48" t="s">
        <v>26574</v>
      </c>
      <c r="D1743" s="177">
        <f>'Row Data'!D2915</f>
        <v>5</v>
      </c>
    </row>
    <row r="1744" spans="2:6">
      <c r="B1744" s="172" t="s">
        <v>27173</v>
      </c>
      <c r="C1744" s="48" t="s">
        <v>26575</v>
      </c>
      <c r="D1744" s="177">
        <f>'Row Data'!D2916</f>
        <v>5</v>
      </c>
    </row>
    <row r="1745" spans="2:6">
      <c r="B1745" s="172" t="s">
        <v>27174</v>
      </c>
      <c r="C1745" s="48" t="s">
        <v>26576</v>
      </c>
      <c r="D1745" s="177">
        <f>'Row Data'!D2917</f>
        <v>5</v>
      </c>
    </row>
    <row r="1746" spans="2:6">
      <c r="B1746" s="172" t="s">
        <v>27175</v>
      </c>
      <c r="C1746" s="48" t="s">
        <v>26577</v>
      </c>
      <c r="D1746" s="177">
        <f>'Row Data'!D2918</f>
        <v>5</v>
      </c>
    </row>
    <row r="1747" spans="2:6">
      <c r="B1747" s="172" t="s">
        <v>27176</v>
      </c>
      <c r="C1747" s="48" t="s">
        <v>26578</v>
      </c>
      <c r="D1747" s="177">
        <f>'Row Data'!D2919</f>
        <v>5</v>
      </c>
    </row>
    <row r="1748" spans="2:6">
      <c r="B1748" s="172" t="s">
        <v>27177</v>
      </c>
      <c r="C1748" s="48" t="s">
        <v>26579</v>
      </c>
      <c r="D1748" s="177">
        <f>'Row Data'!D2920</f>
        <v>5</v>
      </c>
    </row>
    <row r="1749" spans="2:6">
      <c r="B1749" s="172" t="s">
        <v>27178</v>
      </c>
      <c r="C1749" s="48" t="s">
        <v>26580</v>
      </c>
      <c r="D1749" s="177">
        <f>'Row Data'!D2921</f>
        <v>5</v>
      </c>
    </row>
    <row r="1750" spans="2:6">
      <c r="B1750" s="172" t="s">
        <v>27179</v>
      </c>
      <c r="C1750" s="48" t="s">
        <v>26581</v>
      </c>
      <c r="D1750" s="177">
        <f>'Row Data'!D2922</f>
        <v>5</v>
      </c>
    </row>
    <row r="1751" spans="2:6">
      <c r="B1751" s="158" t="s">
        <v>27180</v>
      </c>
      <c r="C1751" s="170" t="s">
        <v>27181</v>
      </c>
      <c r="E1751" s="130"/>
      <c r="F1751" s="177"/>
    </row>
    <row r="1752" spans="2:6">
      <c r="B1752" s="172" t="s">
        <v>27182</v>
      </c>
      <c r="C1752" s="48" t="s">
        <v>26522</v>
      </c>
      <c r="D1752" s="177">
        <f>'Row Data'!D2858</f>
        <v>5</v>
      </c>
    </row>
    <row r="1753" spans="2:6">
      <c r="B1753" s="172" t="s">
        <v>27183</v>
      </c>
      <c r="C1753" s="48" t="s">
        <v>26523</v>
      </c>
      <c r="D1753" s="177">
        <f>'Row Data'!D2859</f>
        <v>5</v>
      </c>
    </row>
    <row r="1754" spans="2:6">
      <c r="B1754" s="172" t="s">
        <v>27184</v>
      </c>
      <c r="C1754" s="48" t="s">
        <v>26524</v>
      </c>
      <c r="D1754" s="177">
        <f>'Row Data'!D2860</f>
        <v>5</v>
      </c>
    </row>
    <row r="1755" spans="2:6">
      <c r="B1755" s="172" t="s">
        <v>27185</v>
      </c>
      <c r="C1755" s="48" t="s">
        <v>26525</v>
      </c>
      <c r="D1755" s="177">
        <f>'Row Data'!D2861</f>
        <v>5</v>
      </c>
    </row>
    <row r="1756" spans="2:6">
      <c r="B1756" s="172" t="s">
        <v>27186</v>
      </c>
      <c r="C1756" s="48" t="s">
        <v>26526</v>
      </c>
      <c r="D1756" s="177">
        <f>'Row Data'!D2862</f>
        <v>5</v>
      </c>
    </row>
    <row r="1757" spans="2:6">
      <c r="B1757" s="172" t="s">
        <v>27187</v>
      </c>
      <c r="C1757" s="48" t="s">
        <v>26527</v>
      </c>
      <c r="D1757" s="177">
        <f>'Row Data'!D2863</f>
        <v>5</v>
      </c>
    </row>
    <row r="1758" spans="2:6">
      <c r="B1758" s="158" t="s">
        <v>27188</v>
      </c>
      <c r="C1758" s="170" t="s">
        <v>27189</v>
      </c>
      <c r="E1758" s="130"/>
      <c r="F1758" s="177"/>
    </row>
    <row r="1759" spans="2:6">
      <c r="B1759" s="172" t="s">
        <v>27190</v>
      </c>
      <c r="C1759" s="48" t="s">
        <v>27191</v>
      </c>
      <c r="D1759" s="177">
        <f>'Row Data'!D2924</f>
        <v>5</v>
      </c>
    </row>
    <row r="1760" spans="2:6">
      <c r="B1760" s="172" t="s">
        <v>27192</v>
      </c>
      <c r="C1760" s="48" t="s">
        <v>26584</v>
      </c>
      <c r="D1760" s="177">
        <f>'Row Data'!D2925</f>
        <v>5</v>
      </c>
    </row>
    <row r="1761" spans="2:8">
      <c r="B1761" s="172" t="s">
        <v>27193</v>
      </c>
      <c r="C1761" s="48" t="s">
        <v>27194</v>
      </c>
      <c r="D1761" s="177">
        <f>'Row Data'!D2926</f>
        <v>5</v>
      </c>
    </row>
    <row r="1762" spans="2:8">
      <c r="B1762" s="172" t="s">
        <v>27195</v>
      </c>
      <c r="C1762" s="48" t="s">
        <v>26586</v>
      </c>
      <c r="D1762" s="177">
        <f>'Row Data'!D2927</f>
        <v>5</v>
      </c>
    </row>
    <row r="1763" spans="2:8">
      <c r="B1763" s="172" t="s">
        <v>27196</v>
      </c>
      <c r="C1763" s="48" t="s">
        <v>26587</v>
      </c>
      <c r="D1763" s="177">
        <f>'Row Data'!D2928</f>
        <v>5</v>
      </c>
    </row>
    <row r="1764" spans="2:8">
      <c r="B1764" s="172" t="s">
        <v>27197</v>
      </c>
      <c r="C1764" s="48" t="s">
        <v>26588</v>
      </c>
      <c r="D1764" s="177">
        <f>'Row Data'!D2929</f>
        <v>5</v>
      </c>
    </row>
    <row r="1765" spans="2:8">
      <c r="B1765" s="172" t="s">
        <v>27198</v>
      </c>
      <c r="C1765" s="48" t="s">
        <v>26589</v>
      </c>
      <c r="D1765" s="177">
        <f>'Row Data'!D2930</f>
        <v>5</v>
      </c>
    </row>
    <row r="1766" spans="2:8">
      <c r="B1766" s="172" t="s">
        <v>27199</v>
      </c>
      <c r="C1766" s="48" t="s">
        <v>26590</v>
      </c>
      <c r="D1766" s="177">
        <f>'Row Data'!D2931</f>
        <v>5</v>
      </c>
    </row>
    <row r="1767" spans="2:8">
      <c r="B1767" s="172" t="s">
        <v>27200</v>
      </c>
      <c r="C1767" s="48" t="s">
        <v>26591</v>
      </c>
      <c r="D1767" s="177">
        <f>'Row Data'!D2932</f>
        <v>5</v>
      </c>
    </row>
    <row r="1768" spans="2:8">
      <c r="B1768" s="172" t="s">
        <v>27201</v>
      </c>
      <c r="C1768" s="48" t="s">
        <v>26592</v>
      </c>
      <c r="D1768" s="177">
        <f>'Row Data'!D2933</f>
        <v>5</v>
      </c>
    </row>
    <row r="1769" spans="2:8">
      <c r="B1769" s="172" t="s">
        <v>27202</v>
      </c>
      <c r="C1769" s="48" t="s">
        <v>26593</v>
      </c>
      <c r="D1769" s="177">
        <f>'Row Data'!D2934</f>
        <v>5</v>
      </c>
    </row>
    <row r="1770" spans="2:8">
      <c r="B1770" s="172" t="s">
        <v>27203</v>
      </c>
      <c r="C1770" s="48" t="s">
        <v>26594</v>
      </c>
      <c r="D1770" s="177">
        <f>'Row Data'!D2935</f>
        <v>5</v>
      </c>
    </row>
    <row r="1771" spans="2:8">
      <c r="B1771" s="172" t="s">
        <v>27204</v>
      </c>
      <c r="C1771" s="48" t="s">
        <v>26595</v>
      </c>
      <c r="D1771" s="177">
        <f>'Row Data'!D2936</f>
        <v>5</v>
      </c>
    </row>
    <row r="1772" spans="2:8">
      <c r="B1772" s="158" t="s">
        <v>27205</v>
      </c>
      <c r="C1772" s="170" t="s">
        <v>27206</v>
      </c>
      <c r="G1772" s="130"/>
      <c r="H1772" s="177"/>
    </row>
    <row r="1773" spans="2:8">
      <c r="B1773" s="172" t="s">
        <v>27207</v>
      </c>
      <c r="C1773" s="48" t="s">
        <v>26485</v>
      </c>
      <c r="D1773" s="177">
        <f>'Row Data'!D2816</f>
        <v>5</v>
      </c>
      <c r="G1773" s="48"/>
    </row>
    <row r="1774" spans="2:8">
      <c r="B1774" s="172" t="s">
        <v>27208</v>
      </c>
      <c r="C1774" s="48" t="s">
        <v>26486</v>
      </c>
      <c r="D1774" s="177">
        <f>'Row Data'!D2817</f>
        <v>5</v>
      </c>
      <c r="G1774" s="48"/>
    </row>
    <row r="1775" spans="2:8">
      <c r="B1775" s="172" t="s">
        <v>27209</v>
      </c>
      <c r="C1775" s="48" t="s">
        <v>26487</v>
      </c>
      <c r="D1775" s="177">
        <f>'Row Data'!D2818</f>
        <v>5</v>
      </c>
      <c r="G1775" s="48"/>
    </row>
    <row r="1776" spans="2:8">
      <c r="B1776" s="172" t="s">
        <v>27210</v>
      </c>
      <c r="C1776" s="48" t="s">
        <v>26488</v>
      </c>
      <c r="D1776" s="177">
        <f>'Row Data'!D2819</f>
        <v>5</v>
      </c>
      <c r="G1776" s="48"/>
    </row>
    <row r="1777" spans="2:7">
      <c r="B1777" s="172" t="s">
        <v>27211</v>
      </c>
      <c r="C1777" s="48" t="s">
        <v>26489</v>
      </c>
      <c r="D1777" s="177">
        <f>'Row Data'!D2820</f>
        <v>5</v>
      </c>
      <c r="G1777" s="48"/>
    </row>
    <row r="1778" spans="2:7">
      <c r="B1778" s="172" t="s">
        <v>27212</v>
      </c>
      <c r="C1778" s="48" t="s">
        <v>26490</v>
      </c>
      <c r="D1778" s="177">
        <f>'Row Data'!D2821</f>
        <v>5</v>
      </c>
      <c r="G1778" s="48"/>
    </row>
    <row r="1779" spans="2:7">
      <c r="B1779" s="172" t="s">
        <v>27213</v>
      </c>
      <c r="C1779" s="48" t="s">
        <v>26491</v>
      </c>
      <c r="D1779" s="177">
        <f>'Row Data'!D2822</f>
        <v>5</v>
      </c>
      <c r="G1779" s="48"/>
    </row>
    <row r="1780" spans="2:7">
      <c r="B1780" s="172" t="s">
        <v>27214</v>
      </c>
      <c r="C1780" s="48" t="s">
        <v>26492</v>
      </c>
      <c r="D1780" s="177">
        <f>'Row Data'!D2823</f>
        <v>5</v>
      </c>
      <c r="G1780" s="48"/>
    </row>
    <row r="1781" spans="2:7">
      <c r="B1781" s="172" t="s">
        <v>27215</v>
      </c>
      <c r="C1781" s="48" t="s">
        <v>11872</v>
      </c>
      <c r="D1781" s="177">
        <f>'Row Data'!D2824</f>
        <v>5</v>
      </c>
      <c r="G1781" s="48"/>
    </row>
    <row r="1782" spans="2:7">
      <c r="B1782" s="172" t="s">
        <v>27216</v>
      </c>
      <c r="C1782" s="48" t="s">
        <v>26493</v>
      </c>
      <c r="D1782" s="177">
        <f>'Row Data'!D2825</f>
        <v>5</v>
      </c>
      <c r="G1782" s="48"/>
    </row>
    <row r="1783" spans="2:7">
      <c r="B1783" s="172" t="s">
        <v>27217</v>
      </c>
      <c r="C1783" s="48" t="s">
        <v>11892</v>
      </c>
      <c r="D1783" s="177">
        <f>'Row Data'!D2826</f>
        <v>5</v>
      </c>
      <c r="G1783" s="48"/>
    </row>
    <row r="1784" spans="2:7">
      <c r="B1784" s="172" t="s">
        <v>27218</v>
      </c>
      <c r="C1784" s="48" t="s">
        <v>26494</v>
      </c>
      <c r="D1784" s="177">
        <f>'Row Data'!D2827</f>
        <v>5</v>
      </c>
      <c r="G1784" s="48"/>
    </row>
    <row r="1785" spans="2:7">
      <c r="B1785" s="172" t="s">
        <v>27219</v>
      </c>
      <c r="C1785" s="48" t="s">
        <v>26495</v>
      </c>
      <c r="D1785" s="177">
        <f>'Row Data'!D2828</f>
        <v>5</v>
      </c>
      <c r="G1785" s="48"/>
    </row>
    <row r="1786" spans="2:7">
      <c r="B1786" s="172" t="s">
        <v>27220</v>
      </c>
      <c r="C1786" s="48" t="s">
        <v>26496</v>
      </c>
      <c r="D1786" s="177">
        <f>'Row Data'!D2829</f>
        <v>5</v>
      </c>
      <c r="G1786" s="48"/>
    </row>
    <row r="1787" spans="2:7">
      <c r="B1787" s="172" t="s">
        <v>27221</v>
      </c>
      <c r="C1787" s="48" t="s">
        <v>26497</v>
      </c>
      <c r="D1787" s="177">
        <f>'Row Data'!D2830</f>
        <v>5</v>
      </c>
      <c r="G1787" s="48"/>
    </row>
    <row r="1788" spans="2:7">
      <c r="B1788" s="172" t="s">
        <v>27222</v>
      </c>
      <c r="C1788" s="48" t="s">
        <v>26498</v>
      </c>
      <c r="D1788" s="177">
        <f>'Row Data'!D2831</f>
        <v>5</v>
      </c>
      <c r="G1788" s="48"/>
    </row>
    <row r="1789" spans="2:7">
      <c r="B1789" s="172" t="s">
        <v>27223</v>
      </c>
      <c r="C1789" s="48" t="s">
        <v>26499</v>
      </c>
      <c r="D1789" s="177">
        <f>'Row Data'!D2832</f>
        <v>5</v>
      </c>
      <c r="G1789" s="48"/>
    </row>
    <row r="1790" spans="2:7">
      <c r="B1790" s="172" t="s">
        <v>27224</v>
      </c>
      <c r="C1790" s="48" t="s">
        <v>11573</v>
      </c>
      <c r="D1790" s="177">
        <f>'Row Data'!D2833</f>
        <v>5</v>
      </c>
      <c r="G1790" s="48"/>
    </row>
    <row r="1791" spans="2:7">
      <c r="B1791" s="172" t="s">
        <v>27225</v>
      </c>
      <c r="C1791" s="48" t="s">
        <v>26500</v>
      </c>
      <c r="D1791" s="177">
        <f>'Row Data'!D2834</f>
        <v>5</v>
      </c>
      <c r="G1791" s="48"/>
    </row>
    <row r="1792" spans="2:7">
      <c r="B1792" s="172" t="s">
        <v>27226</v>
      </c>
      <c r="C1792" s="48" t="s">
        <v>26501</v>
      </c>
      <c r="D1792" s="177">
        <f>'Row Data'!D2835</f>
        <v>5</v>
      </c>
      <c r="G1792" s="48"/>
    </row>
    <row r="1793" spans="2:8">
      <c r="B1793" s="172" t="s">
        <v>27227</v>
      </c>
      <c r="C1793" s="48" t="s">
        <v>26502</v>
      </c>
      <c r="D1793" s="177">
        <f>'Row Data'!D2836</f>
        <v>5</v>
      </c>
      <c r="G1793" s="48"/>
    </row>
    <row r="1794" spans="2:8">
      <c r="B1794" s="172" t="s">
        <v>27228</v>
      </c>
      <c r="C1794" s="48" t="s">
        <v>26503</v>
      </c>
      <c r="D1794" s="177">
        <f>'Row Data'!D2837</f>
        <v>5</v>
      </c>
      <c r="G1794" s="48"/>
    </row>
    <row r="1795" spans="2:8">
      <c r="B1795" s="172" t="s">
        <v>27229</v>
      </c>
      <c r="C1795" s="48" t="s">
        <v>26504</v>
      </c>
      <c r="D1795" s="177">
        <f>'Row Data'!D2838</f>
        <v>5</v>
      </c>
      <c r="G1795" s="48"/>
    </row>
    <row r="1796" spans="2:8">
      <c r="B1796" s="172" t="s">
        <v>27230</v>
      </c>
      <c r="C1796" s="48" t="s">
        <v>26505</v>
      </c>
      <c r="D1796" s="177">
        <f>'Row Data'!D2839</f>
        <v>5</v>
      </c>
      <c r="G1796" s="48"/>
    </row>
    <row r="1797" spans="2:8">
      <c r="B1797" s="172" t="s">
        <v>27231</v>
      </c>
      <c r="C1797" s="48" t="s">
        <v>26506</v>
      </c>
      <c r="D1797" s="177">
        <f>'Row Data'!D2840</f>
        <v>5</v>
      </c>
      <c r="G1797" s="48"/>
    </row>
    <row r="1798" spans="2:8">
      <c r="B1798" s="172" t="s">
        <v>27232</v>
      </c>
      <c r="C1798" s="48" t="s">
        <v>26507</v>
      </c>
      <c r="D1798" s="177">
        <f>'Row Data'!D2841</f>
        <v>5</v>
      </c>
      <c r="G1798" s="48"/>
    </row>
    <row r="1799" spans="2:8">
      <c r="B1799" s="172" t="s">
        <v>27233</v>
      </c>
      <c r="C1799" s="48" t="s">
        <v>26508</v>
      </c>
      <c r="D1799" s="177">
        <f>'Row Data'!D2842</f>
        <v>5</v>
      </c>
      <c r="G1799" s="48"/>
    </row>
    <row r="1800" spans="2:8">
      <c r="B1800" s="172" t="s">
        <v>27234</v>
      </c>
      <c r="C1800" s="48" t="s">
        <v>26509</v>
      </c>
      <c r="D1800" s="177">
        <f>'Row Data'!D2843</f>
        <v>5</v>
      </c>
      <c r="G1800" s="48"/>
    </row>
    <row r="1801" spans="2:8">
      <c r="B1801" s="172" t="s">
        <v>27235</v>
      </c>
      <c r="C1801" s="48" t="s">
        <v>11887</v>
      </c>
      <c r="D1801" s="177">
        <f>'Row Data'!D2844</f>
        <v>5</v>
      </c>
      <c r="G1801" s="48"/>
    </row>
    <row r="1802" spans="2:8">
      <c r="B1802" s="172" t="s">
        <v>27236</v>
      </c>
      <c r="C1802" s="48" t="s">
        <v>26510</v>
      </c>
      <c r="D1802" s="177">
        <f>'Row Data'!D2845</f>
        <v>5</v>
      </c>
      <c r="G1802" s="48"/>
    </row>
    <row r="1803" spans="2:8">
      <c r="B1803" s="172" t="s">
        <v>27237</v>
      </c>
      <c r="C1803" s="48" t="s">
        <v>26511</v>
      </c>
      <c r="D1803" s="177">
        <f>'Row Data'!D2846</f>
        <v>5</v>
      </c>
      <c r="G1803" s="48"/>
    </row>
    <row r="1804" spans="2:8">
      <c r="B1804" s="172" t="s">
        <v>27238</v>
      </c>
      <c r="C1804" s="48" t="s">
        <v>11755</v>
      </c>
      <c r="D1804" s="177">
        <f>'Row Data'!D2847</f>
        <v>5</v>
      </c>
      <c r="G1804" s="48"/>
    </row>
    <row r="1805" spans="2:8">
      <c r="B1805" s="158" t="s">
        <v>27239</v>
      </c>
      <c r="C1805" s="170" t="s">
        <v>27240</v>
      </c>
      <c r="G1805" s="130"/>
      <c r="H1805" s="177"/>
    </row>
    <row r="1806" spans="2:8">
      <c r="B1806" s="172" t="s">
        <v>27241</v>
      </c>
      <c r="C1806" s="48" t="s">
        <v>11680</v>
      </c>
      <c r="D1806" s="177">
        <f>'Row Data'!D2799</f>
        <v>5</v>
      </c>
      <c r="G1806" s="48"/>
    </row>
    <row r="1807" spans="2:8">
      <c r="B1807" s="172" t="s">
        <v>27242</v>
      </c>
      <c r="C1807" s="48" t="s">
        <v>26471</v>
      </c>
      <c r="D1807" s="177">
        <f>'Row Data'!D2800</f>
        <v>5</v>
      </c>
      <c r="G1807" s="48"/>
    </row>
    <row r="1808" spans="2:8">
      <c r="B1808" s="172" t="s">
        <v>27243</v>
      </c>
      <c r="C1808" s="48" t="s">
        <v>26472</v>
      </c>
      <c r="D1808" s="177">
        <f>'Row Data'!D2801</f>
        <v>5</v>
      </c>
      <c r="G1808" s="48"/>
    </row>
    <row r="1809" spans="2:8">
      <c r="B1809" s="172" t="s">
        <v>27244</v>
      </c>
      <c r="C1809" s="48" t="s">
        <v>26473</v>
      </c>
      <c r="D1809" s="177">
        <f>'Row Data'!D2802</f>
        <v>5</v>
      </c>
      <c r="G1809" s="48"/>
    </row>
    <row r="1810" spans="2:8">
      <c r="B1810" s="172" t="s">
        <v>27245</v>
      </c>
      <c r="C1810" s="48" t="s">
        <v>26474</v>
      </c>
      <c r="D1810" s="177">
        <f>'Row Data'!D2803</f>
        <v>5</v>
      </c>
      <c r="G1810" s="48"/>
    </row>
    <row r="1811" spans="2:8">
      <c r="B1811" s="172" t="s">
        <v>27246</v>
      </c>
      <c r="C1811" s="48" t="s">
        <v>26475</v>
      </c>
      <c r="D1811" s="177">
        <f>'Row Data'!D2804</f>
        <v>5</v>
      </c>
      <c r="G1811" s="48"/>
    </row>
    <row r="1812" spans="2:8">
      <c r="B1812" s="172" t="s">
        <v>27247</v>
      </c>
      <c r="C1812" s="48" t="s">
        <v>26476</v>
      </c>
      <c r="D1812" s="177">
        <f>'Row Data'!D2805</f>
        <v>5</v>
      </c>
      <c r="G1812" s="48"/>
    </row>
    <row r="1813" spans="2:8">
      <c r="B1813" s="172" t="s">
        <v>27248</v>
      </c>
      <c r="C1813" s="48" t="s">
        <v>11877</v>
      </c>
      <c r="D1813" s="177">
        <f>'Row Data'!D2806</f>
        <v>5</v>
      </c>
      <c r="G1813" s="48"/>
    </row>
    <row r="1814" spans="2:8">
      <c r="B1814" s="172" t="s">
        <v>27249</v>
      </c>
      <c r="C1814" s="48" t="s">
        <v>26477</v>
      </c>
      <c r="D1814" s="177">
        <f>'Row Data'!D2807</f>
        <v>5</v>
      </c>
      <c r="G1814" s="48"/>
    </row>
    <row r="1815" spans="2:8">
      <c r="B1815" s="172" t="s">
        <v>27250</v>
      </c>
      <c r="C1815" s="48" t="s">
        <v>26478</v>
      </c>
      <c r="D1815" s="177">
        <f>'Row Data'!D2808</f>
        <v>5</v>
      </c>
      <c r="G1815" s="48"/>
    </row>
    <row r="1816" spans="2:8">
      <c r="B1816" s="172" t="s">
        <v>27251</v>
      </c>
      <c r="C1816" s="48" t="s">
        <v>26479</v>
      </c>
      <c r="D1816" s="177">
        <f>'Row Data'!D2809</f>
        <v>5</v>
      </c>
      <c r="G1816" s="48"/>
    </row>
    <row r="1817" spans="2:8">
      <c r="B1817" s="172" t="s">
        <v>27252</v>
      </c>
      <c r="C1817" s="48" t="s">
        <v>26480</v>
      </c>
      <c r="D1817" s="177">
        <f>'Row Data'!D2810</f>
        <v>5</v>
      </c>
      <c r="G1817" s="48"/>
    </row>
    <row r="1818" spans="2:8">
      <c r="B1818" s="172" t="s">
        <v>27253</v>
      </c>
      <c r="C1818" s="48" t="s">
        <v>11574</v>
      </c>
      <c r="D1818" s="177">
        <f>'Row Data'!D2811</f>
        <v>5</v>
      </c>
      <c r="G1818" s="48"/>
    </row>
    <row r="1819" spans="2:8">
      <c r="B1819" s="172" t="s">
        <v>27254</v>
      </c>
      <c r="C1819" s="48" t="s">
        <v>26481</v>
      </c>
      <c r="D1819" s="177">
        <f>'Row Data'!D2812</f>
        <v>5</v>
      </c>
      <c r="G1819" s="48"/>
    </row>
    <row r="1820" spans="2:8">
      <c r="B1820" s="172" t="s">
        <v>27255</v>
      </c>
      <c r="C1820" s="48" t="s">
        <v>26482</v>
      </c>
      <c r="D1820" s="177">
        <f>'Row Data'!D2813</f>
        <v>5</v>
      </c>
      <c r="G1820" s="48"/>
    </row>
    <row r="1821" spans="2:8">
      <c r="B1821" s="172" t="s">
        <v>27256</v>
      </c>
      <c r="C1821" s="48" t="s">
        <v>26483</v>
      </c>
      <c r="D1821" s="177">
        <f>'Row Data'!D2814</f>
        <v>5</v>
      </c>
      <c r="G1821" s="48"/>
    </row>
    <row r="1822" spans="2:8">
      <c r="B1822" s="158" t="s">
        <v>27257</v>
      </c>
      <c r="C1822" s="170" t="s">
        <v>27258</v>
      </c>
      <c r="G1822" s="130"/>
      <c r="H1822" s="177"/>
    </row>
    <row r="1823" spans="2:8">
      <c r="B1823" s="172" t="s">
        <v>27259</v>
      </c>
      <c r="C1823" s="48" t="s">
        <v>26529</v>
      </c>
      <c r="D1823" s="177">
        <f>'Row Data'!D2865</f>
        <v>5</v>
      </c>
      <c r="G1823" s="48"/>
    </row>
    <row r="1824" spans="2:8">
      <c r="B1824" s="172" t="s">
        <v>27260</v>
      </c>
      <c r="C1824" s="48" t="s">
        <v>26530</v>
      </c>
      <c r="D1824" s="177">
        <f>'Row Data'!D2866</f>
        <v>5</v>
      </c>
      <c r="G1824" s="48"/>
    </row>
    <row r="1825" spans="2:8">
      <c r="B1825" s="172" t="s">
        <v>27261</v>
      </c>
      <c r="C1825" s="48" t="s">
        <v>26531</v>
      </c>
      <c r="D1825" s="177">
        <f>'Row Data'!D2867</f>
        <v>5</v>
      </c>
      <c r="G1825" s="48"/>
    </row>
    <row r="1826" spans="2:8">
      <c r="B1826" s="172" t="s">
        <v>27262</v>
      </c>
      <c r="C1826" s="48" t="s">
        <v>26532</v>
      </c>
      <c r="D1826" s="177">
        <f>'Row Data'!D2868</f>
        <v>5</v>
      </c>
      <c r="G1826" s="48"/>
    </row>
    <row r="1827" spans="2:8">
      <c r="B1827" s="172" t="s">
        <v>27263</v>
      </c>
      <c r="C1827" s="48" t="s">
        <v>26533</v>
      </c>
      <c r="D1827" s="177">
        <f>'Row Data'!D2869</f>
        <v>5</v>
      </c>
      <c r="G1827" s="48"/>
    </row>
    <row r="1828" spans="2:8">
      <c r="B1828" s="172" t="s">
        <v>27264</v>
      </c>
      <c r="C1828" s="48" t="s">
        <v>26534</v>
      </c>
      <c r="D1828" s="177">
        <f>'Row Data'!D2870</f>
        <v>5</v>
      </c>
      <c r="G1828" s="48"/>
    </row>
    <row r="1829" spans="2:8">
      <c r="B1829" s="172" t="s">
        <v>27265</v>
      </c>
      <c r="C1829" s="48" t="s">
        <v>26535</v>
      </c>
      <c r="D1829" s="177">
        <f>'Row Data'!D2871</f>
        <v>5</v>
      </c>
      <c r="G1829" s="48"/>
    </row>
    <row r="1830" spans="2:8">
      <c r="B1830" s="172" t="s">
        <v>27266</v>
      </c>
      <c r="C1830" s="48" t="s">
        <v>26536</v>
      </c>
      <c r="D1830" s="177">
        <f>'Row Data'!D2872</f>
        <v>5</v>
      </c>
      <c r="G1830" s="48"/>
    </row>
    <row r="1831" spans="2:8">
      <c r="B1831" s="172" t="s">
        <v>27267</v>
      </c>
      <c r="C1831" s="48" t="s">
        <v>26537</v>
      </c>
      <c r="D1831" s="177">
        <f>'Row Data'!D2873</f>
        <v>5</v>
      </c>
      <c r="G1831" s="48"/>
    </row>
    <row r="1832" spans="2:8">
      <c r="B1832" s="172" t="s">
        <v>27268</v>
      </c>
      <c r="C1832" s="48" t="s">
        <v>26538</v>
      </c>
      <c r="D1832" s="177">
        <f>'Row Data'!D2874</f>
        <v>5</v>
      </c>
      <c r="G1832" s="48"/>
    </row>
    <row r="1833" spans="2:8">
      <c r="B1833" s="172" t="s">
        <v>27269</v>
      </c>
      <c r="C1833" s="48" t="s">
        <v>26539</v>
      </c>
      <c r="D1833" s="177">
        <f>'Row Data'!D2875</f>
        <v>5</v>
      </c>
      <c r="G1833" s="48"/>
    </row>
    <row r="1834" spans="2:8">
      <c r="B1834" s="172" t="s">
        <v>27270</v>
      </c>
      <c r="C1834" s="48" t="s">
        <v>26540</v>
      </c>
      <c r="D1834" s="177">
        <f>'Row Data'!D2876</f>
        <v>5</v>
      </c>
      <c r="G1834" s="48"/>
    </row>
    <row r="1835" spans="2:8">
      <c r="B1835" s="172" t="s">
        <v>27271</v>
      </c>
      <c r="C1835" s="48" t="s">
        <v>26541</v>
      </c>
      <c r="D1835" s="177">
        <f>'Row Data'!D2877</f>
        <v>5</v>
      </c>
      <c r="G1835" s="48"/>
    </row>
    <row r="1836" spans="2:8">
      <c r="B1836" s="172" t="s">
        <v>27272</v>
      </c>
      <c r="C1836" s="48" t="s">
        <v>26542</v>
      </c>
      <c r="D1836" s="177">
        <f>'Row Data'!D2878</f>
        <v>5</v>
      </c>
      <c r="G1836" s="48"/>
    </row>
    <row r="1837" spans="2:8">
      <c r="B1837" s="158" t="s">
        <v>27273</v>
      </c>
      <c r="C1837" s="170" t="s">
        <v>27274</v>
      </c>
      <c r="G1837" s="130"/>
      <c r="H1837" s="177"/>
    </row>
    <row r="1838" spans="2:8">
      <c r="B1838" s="172" t="s">
        <v>27275</v>
      </c>
      <c r="C1838" s="48" t="s">
        <v>26549</v>
      </c>
      <c r="D1838" s="177">
        <f>'Row Data'!D2884</f>
        <v>5</v>
      </c>
      <c r="G1838" s="48"/>
    </row>
    <row r="1839" spans="2:8">
      <c r="B1839" s="172" t="s">
        <v>27276</v>
      </c>
      <c r="C1839" s="48" t="s">
        <v>26548</v>
      </c>
      <c r="D1839" s="177">
        <f>'Row Data'!D2885</f>
        <v>5</v>
      </c>
      <c r="G1839" s="48"/>
    </row>
    <row r="1840" spans="2:8">
      <c r="B1840" s="172" t="s">
        <v>27277</v>
      </c>
      <c r="C1840" s="48" t="s">
        <v>26550</v>
      </c>
      <c r="D1840" s="177">
        <f>'Row Data'!D2886</f>
        <v>5</v>
      </c>
      <c r="G1840" s="48"/>
    </row>
    <row r="1841" spans="2:6">
      <c r="B1841" s="158" t="s">
        <v>27278</v>
      </c>
      <c r="C1841" s="170" t="s">
        <v>27279</v>
      </c>
      <c r="E1841" s="130"/>
      <c r="F1841" s="177"/>
    </row>
    <row r="1842" spans="2:6">
      <c r="B1842" s="172" t="s">
        <v>27280</v>
      </c>
      <c r="C1842" s="48" t="s">
        <v>26553</v>
      </c>
      <c r="D1842" s="177">
        <f>'Row Data'!D2889</f>
        <v>5</v>
      </c>
    </row>
    <row r="1843" spans="2:6">
      <c r="B1843" s="172" t="s">
        <v>27281</v>
      </c>
      <c r="C1843" s="48" t="s">
        <v>26552</v>
      </c>
      <c r="D1843" s="177">
        <f>'Row Data'!D2888</f>
        <v>5</v>
      </c>
    </row>
    <row r="1844" spans="2:6">
      <c r="B1844" s="172" t="s">
        <v>27282</v>
      </c>
      <c r="C1844" s="48" t="s">
        <v>26555</v>
      </c>
      <c r="D1844" s="177">
        <f>'Row Data'!D2891</f>
        <v>5</v>
      </c>
    </row>
    <row r="1845" spans="2:6">
      <c r="B1845" s="172" t="s">
        <v>27283</v>
      </c>
      <c r="C1845" s="48" t="s">
        <v>26557</v>
      </c>
      <c r="D1845" s="177">
        <f>'Row Data'!D2893</f>
        <v>5</v>
      </c>
    </row>
    <row r="1846" spans="2:6">
      <c r="B1846" s="172" t="s">
        <v>27284</v>
      </c>
      <c r="C1846" s="48" t="s">
        <v>26554</v>
      </c>
      <c r="D1846" s="177">
        <f>'Row Data'!D2890</f>
        <v>5</v>
      </c>
    </row>
    <row r="1847" spans="2:6">
      <c r="B1847" s="172" t="s">
        <v>27285</v>
      </c>
      <c r="C1847" s="48" t="s">
        <v>26556</v>
      </c>
      <c r="D1847" s="177">
        <f>'Row Data'!D2892</f>
        <v>5</v>
      </c>
    </row>
    <row r="1848" spans="2:6">
      <c r="B1848" s="158" t="s">
        <v>27286</v>
      </c>
      <c r="C1848" s="170" t="s">
        <v>27287</v>
      </c>
      <c r="E1848" s="130"/>
      <c r="F1848" s="177"/>
    </row>
    <row r="1849" spans="2:6">
      <c r="B1849" s="172" t="s">
        <v>27288</v>
      </c>
      <c r="C1849" s="48" t="s">
        <v>26559</v>
      </c>
      <c r="D1849" s="177">
        <f>'Row Data'!D2896</f>
        <v>5</v>
      </c>
    </row>
    <row r="1850" spans="2:6">
      <c r="B1850" s="172" t="s">
        <v>27289</v>
      </c>
      <c r="C1850" s="48" t="s">
        <v>11447</v>
      </c>
      <c r="D1850" s="177">
        <f>'Row Data'!D2895</f>
        <v>5</v>
      </c>
    </row>
    <row r="1851" spans="2:6">
      <c r="B1851" s="172" t="s">
        <v>27290</v>
      </c>
      <c r="C1851" s="48" t="s">
        <v>11446</v>
      </c>
      <c r="D1851" s="177">
        <f>'Row Data'!D2908</f>
        <v>5</v>
      </c>
    </row>
    <row r="1852" spans="2:6">
      <c r="B1852" s="172" t="s">
        <v>27291</v>
      </c>
      <c r="C1852" s="48" t="s">
        <v>11469</v>
      </c>
      <c r="D1852" s="177">
        <f>'Row Data'!D2904</f>
        <v>5</v>
      </c>
    </row>
    <row r="1853" spans="2:6">
      <c r="B1853" s="172" t="s">
        <v>27292</v>
      </c>
      <c r="C1853" s="48" t="s">
        <v>26563</v>
      </c>
      <c r="D1853" s="177">
        <f>'Row Data'!D2900</f>
        <v>5</v>
      </c>
    </row>
    <row r="1854" spans="2:6">
      <c r="B1854" s="172" t="s">
        <v>27293</v>
      </c>
      <c r="C1854" s="48" t="s">
        <v>26570</v>
      </c>
      <c r="D1854" s="177">
        <f>'Row Data'!D2910</f>
        <v>5</v>
      </c>
    </row>
    <row r="1855" spans="2:6">
      <c r="B1855" s="172" t="s">
        <v>27294</v>
      </c>
      <c r="C1855" s="48" t="s">
        <v>26562</v>
      </c>
      <c r="D1855" s="177">
        <f>'Row Data'!D2899</f>
        <v>5</v>
      </c>
    </row>
    <row r="1856" spans="2:6">
      <c r="B1856" s="172" t="s">
        <v>27295</v>
      </c>
      <c r="C1856" s="48" t="s">
        <v>11470</v>
      </c>
      <c r="D1856" s="177">
        <f>'Row Data'!D2909</f>
        <v>5</v>
      </c>
    </row>
    <row r="1857" spans="2:6">
      <c r="B1857" s="172" t="s">
        <v>27296</v>
      </c>
      <c r="C1857" s="48" t="s">
        <v>26566</v>
      </c>
      <c r="D1857" s="177">
        <f>'Row Data'!D2903</f>
        <v>5</v>
      </c>
    </row>
    <row r="1858" spans="2:6">
      <c r="B1858" s="172" t="s">
        <v>27297</v>
      </c>
      <c r="C1858" s="48" t="s">
        <v>26567</v>
      </c>
      <c r="D1858" s="177">
        <f>'Row Data'!D2905</f>
        <v>5</v>
      </c>
    </row>
    <row r="1859" spans="2:6">
      <c r="B1859" s="172" t="s">
        <v>27298</v>
      </c>
      <c r="C1859" s="48" t="s">
        <v>26560</v>
      </c>
      <c r="D1859" s="177">
        <f>'Row Data'!D2897</f>
        <v>5</v>
      </c>
    </row>
    <row r="1860" spans="2:6">
      <c r="B1860" s="172" t="s">
        <v>27299</v>
      </c>
      <c r="C1860" s="48" t="s">
        <v>26561</v>
      </c>
      <c r="D1860" s="177">
        <f>'Row Data'!D2898</f>
        <v>5</v>
      </c>
    </row>
    <row r="1861" spans="2:6">
      <c r="B1861" s="172" t="s">
        <v>27300</v>
      </c>
      <c r="C1861" s="48" t="s">
        <v>26564</v>
      </c>
      <c r="D1861" s="177">
        <f>'Row Data'!D2901</f>
        <v>5</v>
      </c>
    </row>
    <row r="1862" spans="2:6">
      <c r="B1862" s="172" t="s">
        <v>27301</v>
      </c>
      <c r="C1862" s="48" t="s">
        <v>26565</v>
      </c>
      <c r="D1862" s="177">
        <f>'Row Data'!D2902</f>
        <v>5</v>
      </c>
    </row>
    <row r="1863" spans="2:6">
      <c r="B1863" s="172" t="s">
        <v>27302</v>
      </c>
      <c r="C1863" s="48" t="s">
        <v>26568</v>
      </c>
      <c r="D1863" s="177">
        <f>'Row Data'!D2906</f>
        <v>5</v>
      </c>
    </row>
    <row r="1864" spans="2:6">
      <c r="B1864" s="172" t="s">
        <v>27303</v>
      </c>
      <c r="C1864" s="48" t="s">
        <v>26569</v>
      </c>
      <c r="D1864" s="177">
        <f>'Row Data'!D2907</f>
        <v>5</v>
      </c>
    </row>
    <row r="1865" spans="2:6">
      <c r="B1865" s="158" t="s">
        <v>27304</v>
      </c>
      <c r="C1865" s="170" t="s">
        <v>27305</v>
      </c>
      <c r="E1865" s="130"/>
      <c r="F1865" s="177"/>
    </row>
    <row r="1866" spans="2:6">
      <c r="B1866" s="172" t="s">
        <v>27306</v>
      </c>
      <c r="C1866" s="48" t="s">
        <v>26597</v>
      </c>
      <c r="D1866" s="177">
        <f>'Row Data'!D2938</f>
        <v>5</v>
      </c>
    </row>
    <row r="1867" spans="2:6">
      <c r="B1867" s="172" t="s">
        <v>27307</v>
      </c>
      <c r="C1867" s="48" t="s">
        <v>11449</v>
      </c>
      <c r="D1867" s="177">
        <f>'Row Data'!D2939</f>
        <v>5</v>
      </c>
    </row>
    <row r="1868" spans="2:6">
      <c r="B1868" s="172" t="s">
        <v>27308</v>
      </c>
      <c r="C1868" s="48" t="s">
        <v>11690</v>
      </c>
      <c r="D1868" s="177">
        <f>'Row Data'!D2940</f>
        <v>5</v>
      </c>
    </row>
    <row r="1869" spans="2:6">
      <c r="B1869" s="172" t="s">
        <v>27309</v>
      </c>
      <c r="C1869" s="48" t="s">
        <v>26598</v>
      </c>
      <c r="D1869" s="177">
        <f>'Row Data'!D2941</f>
        <v>5</v>
      </c>
    </row>
    <row r="1870" spans="2:6">
      <c r="B1870" s="172" t="s">
        <v>27310</v>
      </c>
      <c r="C1870" s="48" t="s">
        <v>26599</v>
      </c>
      <c r="D1870" s="177">
        <f>'Row Data'!D2942</f>
        <v>5</v>
      </c>
    </row>
    <row r="1871" spans="2:6">
      <c r="B1871" s="172" t="s">
        <v>27311</v>
      </c>
      <c r="C1871" s="48" t="s">
        <v>26600</v>
      </c>
      <c r="D1871" s="177">
        <f>'Row Data'!D2943</f>
        <v>5</v>
      </c>
    </row>
    <row r="1872" spans="2:6">
      <c r="B1872" s="172" t="s">
        <v>27312</v>
      </c>
      <c r="C1872" s="48" t="s">
        <v>26601</v>
      </c>
      <c r="D1872" s="177">
        <f>'Row Data'!D2944</f>
        <v>5</v>
      </c>
    </row>
    <row r="1873" spans="2:4">
      <c r="B1873" s="172" t="s">
        <v>27313</v>
      </c>
      <c r="C1873" s="48" t="s">
        <v>26602</v>
      </c>
      <c r="D1873" s="177">
        <f>'Row Data'!D2945</f>
        <v>5</v>
      </c>
    </row>
    <row r="1874" spans="2:4">
      <c r="B1874" s="172" t="s">
        <v>27314</v>
      </c>
      <c r="C1874" s="48" t="s">
        <v>26603</v>
      </c>
      <c r="D1874" s="177">
        <f>'Row Data'!D2946</f>
        <v>5</v>
      </c>
    </row>
    <row r="1875" spans="2:4">
      <c r="B1875" s="172" t="s">
        <v>27315</v>
      </c>
      <c r="C1875" s="48" t="s">
        <v>11905</v>
      </c>
      <c r="D1875" s="177">
        <f>'Row Data'!D2947</f>
        <v>5</v>
      </c>
    </row>
    <row r="1876" spans="2:4">
      <c r="B1876" s="172" t="s">
        <v>27316</v>
      </c>
      <c r="C1876" s="48" t="s">
        <v>26604</v>
      </c>
      <c r="D1876" s="177">
        <f>'Row Data'!D2948</f>
        <v>5</v>
      </c>
    </row>
    <row r="1877" spans="2:4">
      <c r="B1877" s="172" t="s">
        <v>27317</v>
      </c>
      <c r="C1877" s="48" t="s">
        <v>26605</v>
      </c>
      <c r="D1877" s="177">
        <f>'Row Data'!D2949</f>
        <v>5</v>
      </c>
    </row>
    <row r="1878" spans="2:4">
      <c r="B1878" s="172" t="s">
        <v>27318</v>
      </c>
      <c r="C1878" s="48" t="s">
        <v>26463</v>
      </c>
      <c r="D1878" s="177">
        <f>'Row Data'!D2950</f>
        <v>5</v>
      </c>
    </row>
    <row r="1879" spans="2:4">
      <c r="B1879" s="172" t="s">
        <v>27319</v>
      </c>
      <c r="C1879" s="48" t="s">
        <v>26606</v>
      </c>
      <c r="D1879" s="177">
        <f>'Row Data'!D2951</f>
        <v>5</v>
      </c>
    </row>
    <row r="1880" spans="2:4">
      <c r="B1880" s="172" t="s">
        <v>27320</v>
      </c>
      <c r="C1880" s="48" t="s">
        <v>26607</v>
      </c>
      <c r="D1880" s="177">
        <f>'Row Data'!D2952</f>
        <v>5</v>
      </c>
    </row>
    <row r="1881" spans="2:4">
      <c r="B1881" s="172" t="s">
        <v>27321</v>
      </c>
      <c r="C1881" s="48" t="s">
        <v>26608</v>
      </c>
      <c r="D1881" s="177">
        <f>'Row Data'!D2953</f>
        <v>5</v>
      </c>
    </row>
    <row r="1882" spans="2:4">
      <c r="B1882" s="172" t="s">
        <v>27322</v>
      </c>
      <c r="C1882" s="48" t="s">
        <v>26609</v>
      </c>
      <c r="D1882" s="177">
        <f>'Row Data'!D2954</f>
        <v>5</v>
      </c>
    </row>
    <row r="1883" spans="2:4">
      <c r="B1883" s="172" t="s">
        <v>27323</v>
      </c>
      <c r="C1883" s="48" t="s">
        <v>11448</v>
      </c>
      <c r="D1883" s="177">
        <f>'Row Data'!D2955</f>
        <v>5</v>
      </c>
    </row>
    <row r="1884" spans="2:4">
      <c r="B1884" s="172" t="s">
        <v>27324</v>
      </c>
      <c r="C1884" s="48" t="s">
        <v>26610</v>
      </c>
      <c r="D1884" s="177">
        <f>'Row Data'!D2956</f>
        <v>5</v>
      </c>
    </row>
    <row r="1885" spans="2:4">
      <c r="B1885" s="172" t="s">
        <v>27325</v>
      </c>
      <c r="C1885" s="48" t="s">
        <v>26611</v>
      </c>
      <c r="D1885" s="177">
        <f>'Row Data'!D2957</f>
        <v>5</v>
      </c>
    </row>
    <row r="1886" spans="2:4">
      <c r="B1886" s="172" t="s">
        <v>27326</v>
      </c>
      <c r="C1886" s="48" t="s">
        <v>23857</v>
      </c>
      <c r="D1886" s="177">
        <f>'Row Data'!D2958</f>
        <v>5</v>
      </c>
    </row>
    <row r="1887" spans="2:4">
      <c r="B1887" s="172" t="s">
        <v>27327</v>
      </c>
      <c r="C1887" s="48" t="s">
        <v>26612</v>
      </c>
      <c r="D1887" s="177">
        <f>'Row Data'!D2959</f>
        <v>5</v>
      </c>
    </row>
    <row r="1888" spans="2:4">
      <c r="B1888" s="172" t="s">
        <v>27328</v>
      </c>
      <c r="C1888" s="48" t="s">
        <v>26613</v>
      </c>
      <c r="D1888" s="177">
        <f>'Row Data'!D2960</f>
        <v>5</v>
      </c>
    </row>
    <row r="1889" spans="2:6">
      <c r="B1889" s="172" t="s">
        <v>27329</v>
      </c>
      <c r="C1889" s="48" t="s">
        <v>26614</v>
      </c>
      <c r="D1889" s="177">
        <f>'Row Data'!D2961</f>
        <v>5</v>
      </c>
    </row>
    <row r="1890" spans="2:6">
      <c r="B1890" s="172" t="s">
        <v>27330</v>
      </c>
      <c r="C1890" s="48" t="s">
        <v>26615</v>
      </c>
      <c r="D1890" s="177">
        <f>'Row Data'!D2962</f>
        <v>5</v>
      </c>
    </row>
    <row r="1891" spans="2:6">
      <c r="B1891" s="172" t="s">
        <v>27331</v>
      </c>
      <c r="C1891" s="48" t="s">
        <v>26616</v>
      </c>
      <c r="D1891" s="177">
        <f>'Row Data'!D2963</f>
        <v>5</v>
      </c>
    </row>
    <row r="1892" spans="2:6">
      <c r="B1892" s="172" t="s">
        <v>27332</v>
      </c>
      <c r="C1892" s="48" t="s">
        <v>27333</v>
      </c>
      <c r="D1892" s="177">
        <f>'Row Data'!D2964</f>
        <v>5</v>
      </c>
    </row>
    <row r="1893" spans="2:6">
      <c r="B1893" s="172" t="s">
        <v>27334</v>
      </c>
      <c r="C1893" s="48" t="s">
        <v>26618</v>
      </c>
      <c r="D1893" s="177">
        <f>'Row Data'!D2965</f>
        <v>5</v>
      </c>
    </row>
    <row r="1894" spans="2:6">
      <c r="B1894" s="172" t="s">
        <v>27335</v>
      </c>
      <c r="C1894" s="48" t="s">
        <v>11919</v>
      </c>
      <c r="D1894" s="177">
        <f>'Row Data'!D2966</f>
        <v>5</v>
      </c>
    </row>
    <row r="1895" spans="2:6">
      <c r="B1895" s="172" t="s">
        <v>27336</v>
      </c>
      <c r="C1895" s="48" t="s">
        <v>11896</v>
      </c>
      <c r="D1895" s="177">
        <f>'Row Data'!D2967</f>
        <v>5</v>
      </c>
    </row>
    <row r="1896" spans="2:6">
      <c r="B1896" s="172" t="s">
        <v>27337</v>
      </c>
      <c r="C1896" s="48" t="s">
        <v>11773</v>
      </c>
      <c r="D1896" s="177">
        <f>'Row Data'!D2968</f>
        <v>5</v>
      </c>
    </row>
    <row r="1897" spans="2:6">
      <c r="B1897" s="158" t="s">
        <v>27338</v>
      </c>
      <c r="C1897" s="170" t="s">
        <v>27339</v>
      </c>
      <c r="E1897" s="130"/>
      <c r="F1897" s="177"/>
    </row>
    <row r="1898" spans="2:6">
      <c r="B1898" s="172" t="s">
        <v>27340</v>
      </c>
      <c r="C1898" s="48" t="s">
        <v>26620</v>
      </c>
      <c r="D1898" s="177">
        <f>'Row Data'!D2970</f>
        <v>5</v>
      </c>
    </row>
    <row r="1899" spans="2:6">
      <c r="B1899" s="172" t="s">
        <v>27341</v>
      </c>
      <c r="C1899" s="48" t="s">
        <v>26621</v>
      </c>
      <c r="D1899" s="177">
        <f>'Row Data'!D2971</f>
        <v>5</v>
      </c>
    </row>
    <row r="1900" spans="2:6">
      <c r="B1900" s="172" t="s">
        <v>27342</v>
      </c>
      <c r="C1900" s="48" t="s">
        <v>26622</v>
      </c>
      <c r="D1900" s="177">
        <f>'Row Data'!D2972</f>
        <v>5</v>
      </c>
    </row>
    <row r="1901" spans="2:6">
      <c r="B1901" s="172" t="s">
        <v>27343</v>
      </c>
      <c r="C1901" s="48" t="s">
        <v>26623</v>
      </c>
      <c r="D1901" s="177">
        <f>'Row Data'!D2973</f>
        <v>5</v>
      </c>
    </row>
    <row r="1902" spans="2:6">
      <c r="B1902" s="172" t="s">
        <v>27344</v>
      </c>
      <c r="C1902" s="48" t="s">
        <v>26624</v>
      </c>
      <c r="D1902" s="177">
        <f>'Row Data'!D2974</f>
        <v>5</v>
      </c>
    </row>
    <row r="1903" spans="2:6">
      <c r="B1903" s="172" t="s">
        <v>27345</v>
      </c>
      <c r="C1903" s="48" t="s">
        <v>26625</v>
      </c>
      <c r="D1903" s="177">
        <f>'Row Data'!D2975</f>
        <v>5</v>
      </c>
    </row>
    <row r="1904" spans="2:6">
      <c r="B1904" s="172" t="s">
        <v>27346</v>
      </c>
      <c r="C1904" s="48" t="s">
        <v>26626</v>
      </c>
      <c r="D1904" s="177">
        <f>'Row Data'!D2976</f>
        <v>5</v>
      </c>
    </row>
    <row r="1905" spans="2:4">
      <c r="B1905" s="172" t="s">
        <v>27347</v>
      </c>
      <c r="C1905" s="48" t="s">
        <v>26627</v>
      </c>
      <c r="D1905" s="177">
        <f>'Row Data'!D2977</f>
        <v>5</v>
      </c>
    </row>
    <row r="1906" spans="2:4">
      <c r="B1906" s="172" t="s">
        <v>27348</v>
      </c>
      <c r="C1906" s="48" t="s">
        <v>26628</v>
      </c>
      <c r="D1906" s="177">
        <f>'Row Data'!D2978</f>
        <v>5</v>
      </c>
    </row>
    <row r="1907" spans="2:4">
      <c r="B1907" s="172" t="s">
        <v>27349</v>
      </c>
      <c r="C1907" s="48" t="s">
        <v>26629</v>
      </c>
      <c r="D1907" s="177">
        <f>'Row Data'!D2979</f>
        <v>5</v>
      </c>
    </row>
    <row r="1908" spans="2:4">
      <c r="B1908" s="172" t="s">
        <v>27350</v>
      </c>
      <c r="C1908" s="48" t="s">
        <v>26630</v>
      </c>
      <c r="D1908" s="177">
        <f>'Row Data'!D2980</f>
        <v>5</v>
      </c>
    </row>
    <row r="1909" spans="2:4">
      <c r="B1909" s="172" t="s">
        <v>27351</v>
      </c>
      <c r="C1909" s="48" t="s">
        <v>26631</v>
      </c>
      <c r="D1909" s="177">
        <f>'Row Data'!D2981</f>
        <v>5</v>
      </c>
    </row>
    <row r="1910" spans="2:4">
      <c r="B1910" s="172" t="s">
        <v>27352</v>
      </c>
      <c r="C1910" s="48" t="s">
        <v>26632</v>
      </c>
      <c r="D1910" s="177">
        <f>'Row Data'!D2982</f>
        <v>5</v>
      </c>
    </row>
    <row r="1911" spans="2:4">
      <c r="B1911" s="172" t="s">
        <v>27353</v>
      </c>
      <c r="C1911" s="48" t="s">
        <v>26633</v>
      </c>
      <c r="D1911" s="177">
        <f>'Row Data'!D2983</f>
        <v>5</v>
      </c>
    </row>
    <row r="1912" spans="2:4">
      <c r="B1912" s="172" t="s">
        <v>27354</v>
      </c>
      <c r="C1912" s="48" t="s">
        <v>26634</v>
      </c>
      <c r="D1912" s="177">
        <f>'Row Data'!D2984</f>
        <v>5</v>
      </c>
    </row>
    <row r="1913" spans="2:4">
      <c r="B1913" s="172" t="s">
        <v>27355</v>
      </c>
      <c r="C1913" s="48" t="s">
        <v>26635</v>
      </c>
      <c r="D1913" s="177">
        <f>'Row Data'!D2985</f>
        <v>5</v>
      </c>
    </row>
    <row r="1914" spans="2:4">
      <c r="B1914" s="172" t="s">
        <v>27356</v>
      </c>
      <c r="C1914" s="48" t="s">
        <v>26636</v>
      </c>
      <c r="D1914" s="177">
        <f>'Row Data'!D2986</f>
        <v>5</v>
      </c>
    </row>
    <row r="1915" spans="2:4">
      <c r="B1915" s="172" t="s">
        <v>27357</v>
      </c>
      <c r="C1915" s="48" t="s">
        <v>26637</v>
      </c>
      <c r="D1915" s="177">
        <f>'Row Data'!D2987</f>
        <v>5</v>
      </c>
    </row>
    <row r="1916" spans="2:4">
      <c r="B1916" s="172" t="s">
        <v>27358</v>
      </c>
      <c r="C1916" s="48" t="s">
        <v>26638</v>
      </c>
      <c r="D1916" s="177">
        <f>'Row Data'!D2988</f>
        <v>5</v>
      </c>
    </row>
    <row r="1917" spans="2:4">
      <c r="B1917" s="172" t="s">
        <v>27359</v>
      </c>
      <c r="C1917" s="48" t="s">
        <v>26639</v>
      </c>
      <c r="D1917" s="177">
        <f>'Row Data'!D2989</f>
        <v>5</v>
      </c>
    </row>
    <row r="1918" spans="2:4">
      <c r="B1918" s="172" t="s">
        <v>27360</v>
      </c>
      <c r="C1918" s="48" t="s">
        <v>26640</v>
      </c>
      <c r="D1918" s="177">
        <f>'Row Data'!D2990</f>
        <v>5</v>
      </c>
    </row>
    <row r="1919" spans="2:4">
      <c r="B1919" s="172" t="s">
        <v>27361</v>
      </c>
      <c r="C1919" s="48" t="s">
        <v>26641</v>
      </c>
      <c r="D1919" s="177">
        <f>'Row Data'!D2991</f>
        <v>5</v>
      </c>
    </row>
    <row r="1920" spans="2:4">
      <c r="B1920" s="172" t="s">
        <v>27362</v>
      </c>
      <c r="C1920" s="48" t="s">
        <v>26642</v>
      </c>
      <c r="D1920" s="177">
        <f>'Row Data'!D2992</f>
        <v>5</v>
      </c>
    </row>
    <row r="1921" spans="2:4">
      <c r="B1921" s="172" t="s">
        <v>27363</v>
      </c>
      <c r="C1921" s="48" t="s">
        <v>26643</v>
      </c>
      <c r="D1921" s="177">
        <f>'Row Data'!D2993</f>
        <v>5</v>
      </c>
    </row>
    <row r="1922" spans="2:4">
      <c r="B1922" s="172" t="s">
        <v>27364</v>
      </c>
      <c r="C1922" s="48" t="s">
        <v>26644</v>
      </c>
      <c r="D1922" s="177">
        <f>'Row Data'!D2994</f>
        <v>5</v>
      </c>
    </row>
    <row r="1923" spans="2:4">
      <c r="B1923" s="172" t="s">
        <v>27365</v>
      </c>
      <c r="C1923" s="48" t="s">
        <v>26645</v>
      </c>
      <c r="D1923" s="177">
        <f>'Row Data'!D2995</f>
        <v>5</v>
      </c>
    </row>
    <row r="1924" spans="2:4">
      <c r="B1924" s="172" t="s">
        <v>27366</v>
      </c>
      <c r="C1924" s="48" t="s">
        <v>26646</v>
      </c>
      <c r="D1924" s="177">
        <f>'Row Data'!D2996</f>
        <v>5</v>
      </c>
    </row>
    <row r="1925" spans="2:4">
      <c r="B1925" s="172" t="s">
        <v>27367</v>
      </c>
      <c r="C1925" s="48" t="s">
        <v>26647</v>
      </c>
      <c r="D1925" s="177">
        <f>'Row Data'!D2997</f>
        <v>5</v>
      </c>
    </row>
    <row r="1926" spans="2:4">
      <c r="B1926" s="172" t="s">
        <v>27368</v>
      </c>
      <c r="C1926" s="48" t="s">
        <v>26648</v>
      </c>
      <c r="D1926" s="177">
        <f>'Row Data'!D2998</f>
        <v>5</v>
      </c>
    </row>
    <row r="1927" spans="2:4">
      <c r="B1927" s="172" t="s">
        <v>27369</v>
      </c>
      <c r="C1927" s="48" t="s">
        <v>26649</v>
      </c>
      <c r="D1927" s="177">
        <f>'Row Data'!D2999</f>
        <v>5</v>
      </c>
    </row>
    <row r="1928" spans="2:4">
      <c r="B1928" s="172" t="s">
        <v>27370</v>
      </c>
      <c r="C1928" s="48" t="s">
        <v>26650</v>
      </c>
      <c r="D1928" s="177">
        <f>'Row Data'!D3000</f>
        <v>5</v>
      </c>
    </row>
    <row r="1929" spans="2:4">
      <c r="B1929" s="172" t="s">
        <v>27371</v>
      </c>
      <c r="C1929" s="48" t="s">
        <v>26651</v>
      </c>
      <c r="D1929" s="177">
        <f>'Row Data'!D3001</f>
        <v>5</v>
      </c>
    </row>
    <row r="1930" spans="2:4">
      <c r="B1930" s="172" t="s">
        <v>27372</v>
      </c>
      <c r="C1930" s="48" t="s">
        <v>26634</v>
      </c>
      <c r="D1930" s="177">
        <f>'Row Data'!D3002</f>
        <v>5</v>
      </c>
    </row>
    <row r="1931" spans="2:4">
      <c r="B1931" s="172" t="s">
        <v>27373</v>
      </c>
      <c r="C1931" s="48" t="s">
        <v>26652</v>
      </c>
      <c r="D1931" s="177">
        <f>'Row Data'!D3003</f>
        <v>5</v>
      </c>
    </row>
    <row r="1932" spans="2:4">
      <c r="B1932" s="172" t="s">
        <v>27374</v>
      </c>
      <c r="C1932" s="48" t="s">
        <v>26653</v>
      </c>
      <c r="D1932" s="177">
        <f>'Row Data'!D3004</f>
        <v>5</v>
      </c>
    </row>
    <row r="1933" spans="2:4">
      <c r="B1933" s="172" t="s">
        <v>27375</v>
      </c>
      <c r="C1933" s="48" t="s">
        <v>26654</v>
      </c>
      <c r="D1933" s="177">
        <f>'Row Data'!D3005</f>
        <v>5</v>
      </c>
    </row>
    <row r="1934" spans="2:4">
      <c r="B1934" s="172" t="s">
        <v>27376</v>
      </c>
      <c r="C1934" s="48" t="s">
        <v>26655</v>
      </c>
      <c r="D1934" s="177">
        <f>'Row Data'!D3006</f>
        <v>5</v>
      </c>
    </row>
    <row r="1935" spans="2:4">
      <c r="B1935" s="172" t="s">
        <v>27377</v>
      </c>
      <c r="C1935" s="48" t="s">
        <v>26656</v>
      </c>
      <c r="D1935" s="177">
        <f>'Row Data'!D3007</f>
        <v>5</v>
      </c>
    </row>
    <row r="1936" spans="2:4">
      <c r="B1936" s="172" t="s">
        <v>27378</v>
      </c>
      <c r="C1936" s="48" t="s">
        <v>26657</v>
      </c>
      <c r="D1936" s="177">
        <f>'Row Data'!D3008</f>
        <v>5</v>
      </c>
    </row>
    <row r="1937" spans="2:4">
      <c r="B1937" s="172" t="s">
        <v>27379</v>
      </c>
      <c r="C1937" s="48" t="s">
        <v>26658</v>
      </c>
      <c r="D1937" s="177">
        <f>'Row Data'!D3009</f>
        <v>5</v>
      </c>
    </row>
    <row r="1938" spans="2:4">
      <c r="B1938" s="172" t="s">
        <v>27380</v>
      </c>
      <c r="C1938" s="48" t="s">
        <v>26659</v>
      </c>
      <c r="D1938" s="177">
        <f>'Row Data'!D3010</f>
        <v>5</v>
      </c>
    </row>
    <row r="1939" spans="2:4">
      <c r="B1939" s="172" t="s">
        <v>27381</v>
      </c>
      <c r="C1939" s="48" t="s">
        <v>26660</v>
      </c>
      <c r="D1939" s="177">
        <f>'Row Data'!D3011</f>
        <v>5</v>
      </c>
    </row>
    <row r="1940" spans="2:4">
      <c r="B1940" s="172" t="s">
        <v>27382</v>
      </c>
      <c r="C1940" s="48" t="s">
        <v>26558</v>
      </c>
      <c r="D1940" s="177">
        <f>'Row Data'!D3012</f>
        <v>5</v>
      </c>
    </row>
    <row r="1941" spans="2:4">
      <c r="B1941" s="172" t="s">
        <v>27383</v>
      </c>
      <c r="C1941" s="48" t="s">
        <v>26661</v>
      </c>
      <c r="D1941" s="177">
        <f>'Row Data'!D3013</f>
        <v>5</v>
      </c>
    </row>
    <row r="1942" spans="2:4">
      <c r="B1942" s="172" t="s">
        <v>27384</v>
      </c>
      <c r="C1942" s="48" t="s">
        <v>26662</v>
      </c>
      <c r="D1942" s="177">
        <f>'Row Data'!D3014</f>
        <v>5</v>
      </c>
    </row>
    <row r="1943" spans="2:4">
      <c r="B1943" s="172" t="s">
        <v>27385</v>
      </c>
      <c r="C1943" s="48" t="s">
        <v>26663</v>
      </c>
      <c r="D1943" s="177">
        <f>'Row Data'!D3015</f>
        <v>5</v>
      </c>
    </row>
    <row r="1944" spans="2:4">
      <c r="B1944" s="172" t="s">
        <v>27386</v>
      </c>
      <c r="C1944" s="48" t="s">
        <v>26664</v>
      </c>
      <c r="D1944" s="177">
        <f>'Row Data'!D3016</f>
        <v>5</v>
      </c>
    </row>
    <row r="1945" spans="2:4">
      <c r="B1945" s="172" t="s">
        <v>27387</v>
      </c>
      <c r="C1945" s="48" t="s">
        <v>26665</v>
      </c>
      <c r="D1945" s="177">
        <f>'Row Data'!D3017</f>
        <v>5</v>
      </c>
    </row>
    <row r="1946" spans="2:4">
      <c r="B1946" s="172" t="s">
        <v>27388</v>
      </c>
      <c r="C1946" s="48" t="s">
        <v>26666</v>
      </c>
      <c r="D1946" s="177">
        <f>'Row Data'!D3018</f>
        <v>5</v>
      </c>
    </row>
    <row r="1947" spans="2:4">
      <c r="B1947" s="172" t="s">
        <v>27389</v>
      </c>
      <c r="C1947" s="48" t="s">
        <v>26667</v>
      </c>
      <c r="D1947" s="177">
        <f>'Row Data'!D3019</f>
        <v>5</v>
      </c>
    </row>
    <row r="1948" spans="2:4">
      <c r="B1948" s="172" t="s">
        <v>27390</v>
      </c>
      <c r="C1948" s="48" t="s">
        <v>26665</v>
      </c>
      <c r="D1948" s="177">
        <f>'Row Data'!D3020</f>
        <v>5</v>
      </c>
    </row>
    <row r="1949" spans="2:4">
      <c r="B1949" s="172" t="s">
        <v>27391</v>
      </c>
      <c r="C1949" s="48" t="s">
        <v>26668</v>
      </c>
      <c r="D1949" s="177">
        <f>'Row Data'!D3021</f>
        <v>5</v>
      </c>
    </row>
    <row r="1950" spans="2:4">
      <c r="B1950" s="172" t="s">
        <v>27392</v>
      </c>
      <c r="C1950" s="48" t="s">
        <v>26669</v>
      </c>
      <c r="D1950" s="177">
        <f>'Row Data'!D3022</f>
        <v>5</v>
      </c>
    </row>
    <row r="1951" spans="2:4">
      <c r="B1951" s="172" t="s">
        <v>27393</v>
      </c>
      <c r="C1951" s="48" t="s">
        <v>26670</v>
      </c>
      <c r="D1951" s="177">
        <f>'Row Data'!D3023</f>
        <v>5</v>
      </c>
    </row>
    <row r="1952" spans="2:4">
      <c r="B1952" s="172" t="s">
        <v>27394</v>
      </c>
      <c r="C1952" s="48" t="s">
        <v>26671</v>
      </c>
      <c r="D1952" s="177">
        <f>'Row Data'!D3024</f>
        <v>5</v>
      </c>
    </row>
    <row r="1953" spans="2:6">
      <c r="B1953" s="172" t="s">
        <v>27395</v>
      </c>
      <c r="C1953" s="48" t="s">
        <v>26672</v>
      </c>
      <c r="D1953" s="177">
        <f>'Row Data'!D3025</f>
        <v>5</v>
      </c>
    </row>
    <row r="1954" spans="2:6" ht="22.5">
      <c r="B1954" s="214" t="s">
        <v>27396</v>
      </c>
      <c r="C1954" s="215" t="s">
        <v>27397</v>
      </c>
      <c r="E1954" s="213"/>
      <c r="F1954" s="177"/>
    </row>
    <row r="1955" spans="2:6">
      <c r="B1955" s="158" t="s">
        <v>27398</v>
      </c>
      <c r="C1955" s="170" t="s">
        <v>27399</v>
      </c>
      <c r="E1955" s="130"/>
      <c r="F1955" s="177"/>
    </row>
    <row r="1956" spans="2:6">
      <c r="B1956" s="172" t="s">
        <v>27400</v>
      </c>
      <c r="C1956" s="48" t="s">
        <v>26675</v>
      </c>
      <c r="D1956" s="177">
        <f>'Row Data'!D3028</f>
        <v>5</v>
      </c>
    </row>
    <row r="1957" spans="2:6">
      <c r="B1957" s="172" t="s">
        <v>27401</v>
      </c>
      <c r="C1957" s="48" t="s">
        <v>26676</v>
      </c>
      <c r="D1957" s="177">
        <f>'Row Data'!D3029</f>
        <v>5</v>
      </c>
    </row>
    <row r="1958" spans="2:6">
      <c r="B1958" s="172" t="s">
        <v>27402</v>
      </c>
      <c r="C1958" s="48" t="s">
        <v>26677</v>
      </c>
      <c r="D1958" s="177">
        <f>'Row Data'!D3030</f>
        <v>5</v>
      </c>
    </row>
    <row r="1959" spans="2:6">
      <c r="B1959" s="172" t="s">
        <v>27403</v>
      </c>
      <c r="C1959" s="48" t="s">
        <v>26678</v>
      </c>
      <c r="D1959" s="177">
        <f>'Row Data'!D3031</f>
        <v>5</v>
      </c>
    </row>
    <row r="1960" spans="2:6">
      <c r="B1960" s="172" t="s">
        <v>27404</v>
      </c>
      <c r="C1960" s="48" t="s">
        <v>26679</v>
      </c>
      <c r="D1960" s="177">
        <f>'Row Data'!D3032</f>
        <v>5</v>
      </c>
    </row>
    <row r="1961" spans="2:6">
      <c r="B1961" s="172" t="s">
        <v>27405</v>
      </c>
      <c r="C1961" s="48" t="s">
        <v>26680</v>
      </c>
      <c r="D1961" s="177">
        <f>'Row Data'!D3033</f>
        <v>5</v>
      </c>
    </row>
    <row r="1962" spans="2:6">
      <c r="B1962" s="172" t="s">
        <v>27406</v>
      </c>
      <c r="C1962" s="48" t="s">
        <v>26681</v>
      </c>
      <c r="D1962" s="177">
        <f>'Row Data'!D3034</f>
        <v>5</v>
      </c>
    </row>
    <row r="1963" spans="2:6">
      <c r="B1963" s="172" t="s">
        <v>27407</v>
      </c>
      <c r="C1963" s="48" t="s">
        <v>26682</v>
      </c>
      <c r="D1963" s="177">
        <f>'Row Data'!D3035</f>
        <v>5</v>
      </c>
    </row>
    <row r="1964" spans="2:6">
      <c r="B1964" s="172" t="s">
        <v>27408</v>
      </c>
      <c r="C1964" s="48" t="s">
        <v>26683</v>
      </c>
      <c r="D1964" s="177">
        <f>'Row Data'!D3036</f>
        <v>5</v>
      </c>
    </row>
    <row r="1965" spans="2:6">
      <c r="B1965" s="172" t="s">
        <v>27409</v>
      </c>
      <c r="C1965" s="48" t="s">
        <v>26684</v>
      </c>
      <c r="D1965" s="177">
        <f>'Row Data'!D3037</f>
        <v>5</v>
      </c>
    </row>
    <row r="1966" spans="2:6">
      <c r="B1966" s="172" t="s">
        <v>27410</v>
      </c>
      <c r="C1966" s="48" t="s">
        <v>26685</v>
      </c>
      <c r="D1966" s="177">
        <f>'Row Data'!D3038</f>
        <v>5</v>
      </c>
    </row>
    <row r="1967" spans="2:6">
      <c r="B1967" s="172" t="s">
        <v>27411</v>
      </c>
      <c r="C1967" s="48" t="s">
        <v>26686</v>
      </c>
      <c r="D1967" s="177">
        <f>'Row Data'!D3039</f>
        <v>5</v>
      </c>
    </row>
    <row r="1968" spans="2:6">
      <c r="B1968" s="172" t="s">
        <v>27412</v>
      </c>
      <c r="C1968" s="48" t="s">
        <v>26687</v>
      </c>
      <c r="D1968" s="177">
        <f>'Row Data'!D3040</f>
        <v>5</v>
      </c>
    </row>
    <row r="1969" spans="2:4">
      <c r="B1969" s="172" t="s">
        <v>27413</v>
      </c>
      <c r="C1969" s="48" t="s">
        <v>26688</v>
      </c>
      <c r="D1969" s="177">
        <f>'Row Data'!D3041</f>
        <v>5</v>
      </c>
    </row>
    <row r="1970" spans="2:4">
      <c r="B1970" s="172" t="s">
        <v>27414</v>
      </c>
      <c r="C1970" s="48" t="s">
        <v>26689</v>
      </c>
      <c r="D1970" s="177">
        <f>'Row Data'!D3042</f>
        <v>5</v>
      </c>
    </row>
    <row r="1971" spans="2:4">
      <c r="B1971" s="172" t="s">
        <v>27415</v>
      </c>
      <c r="C1971" s="48" t="s">
        <v>26690</v>
      </c>
      <c r="D1971" s="177">
        <f>'Row Data'!D3043</f>
        <v>5</v>
      </c>
    </row>
    <row r="1972" spans="2:4">
      <c r="B1972" s="172" t="s">
        <v>27416</v>
      </c>
      <c r="C1972" s="48" t="s">
        <v>26691</v>
      </c>
      <c r="D1972" s="177">
        <f>'Row Data'!D3044</f>
        <v>5</v>
      </c>
    </row>
    <row r="1973" spans="2:4">
      <c r="B1973" s="172" t="s">
        <v>27417</v>
      </c>
      <c r="C1973" s="48" t="s">
        <v>26692</v>
      </c>
      <c r="D1973" s="177">
        <f>'Row Data'!D3045</f>
        <v>5</v>
      </c>
    </row>
    <row r="1974" spans="2:4">
      <c r="B1974" s="172" t="s">
        <v>27418</v>
      </c>
      <c r="C1974" s="48" t="s">
        <v>26693</v>
      </c>
      <c r="D1974" s="177">
        <f>'Row Data'!D3046</f>
        <v>5</v>
      </c>
    </row>
    <row r="1975" spans="2:4">
      <c r="B1975" s="172" t="s">
        <v>27419</v>
      </c>
      <c r="C1975" s="48" t="s">
        <v>26694</v>
      </c>
      <c r="D1975" s="177">
        <f>'Row Data'!D3047</f>
        <v>5</v>
      </c>
    </row>
    <row r="1976" spans="2:4">
      <c r="B1976" s="172" t="s">
        <v>27420</v>
      </c>
      <c r="C1976" s="48" t="s">
        <v>26695</v>
      </c>
      <c r="D1976" s="177">
        <f>'Row Data'!D3048</f>
        <v>5</v>
      </c>
    </row>
    <row r="1977" spans="2:4">
      <c r="B1977" s="172" t="s">
        <v>27421</v>
      </c>
      <c r="C1977" s="48" t="s">
        <v>26696</v>
      </c>
      <c r="D1977" s="177">
        <f>'Row Data'!D3049</f>
        <v>5</v>
      </c>
    </row>
    <row r="1978" spans="2:4">
      <c r="B1978" s="172" t="s">
        <v>27422</v>
      </c>
      <c r="C1978" s="48" t="s">
        <v>26697</v>
      </c>
      <c r="D1978" s="177">
        <f>'Row Data'!D3050</f>
        <v>5</v>
      </c>
    </row>
    <row r="1979" spans="2:4">
      <c r="B1979" s="172" t="s">
        <v>27423</v>
      </c>
      <c r="C1979" s="48" t="s">
        <v>26698</v>
      </c>
      <c r="D1979" s="177">
        <f>'Row Data'!D3051</f>
        <v>5</v>
      </c>
    </row>
    <row r="1980" spans="2:4">
      <c r="B1980" s="172" t="s">
        <v>27424</v>
      </c>
      <c r="C1980" s="48" t="s">
        <v>26699</v>
      </c>
      <c r="D1980" s="177">
        <f>'Row Data'!D3052</f>
        <v>5</v>
      </c>
    </row>
    <row r="1981" spans="2:4">
      <c r="B1981" s="172" t="s">
        <v>27425</v>
      </c>
      <c r="C1981" s="48" t="s">
        <v>26700</v>
      </c>
      <c r="D1981" s="177">
        <f>'Row Data'!D3053</f>
        <v>5</v>
      </c>
    </row>
    <row r="1982" spans="2:4">
      <c r="B1982" s="172" t="s">
        <v>27426</v>
      </c>
      <c r="C1982" s="48" t="s">
        <v>26701</v>
      </c>
      <c r="D1982" s="177">
        <f>'Row Data'!D3054</f>
        <v>5</v>
      </c>
    </row>
    <row r="1983" spans="2:4">
      <c r="B1983" s="172" t="s">
        <v>27427</v>
      </c>
      <c r="C1983" s="48" t="s">
        <v>26702</v>
      </c>
      <c r="D1983" s="177">
        <f>'Row Data'!D3055</f>
        <v>5</v>
      </c>
    </row>
    <row r="1984" spans="2:4">
      <c r="B1984" s="172" t="s">
        <v>27428</v>
      </c>
      <c r="C1984" s="48" t="s">
        <v>26703</v>
      </c>
      <c r="D1984" s="177">
        <f>'Row Data'!D3056</f>
        <v>5</v>
      </c>
    </row>
    <row r="1985" spans="2:4">
      <c r="B1985" s="172" t="s">
        <v>27429</v>
      </c>
      <c r="C1985" s="48" t="s">
        <v>26704</v>
      </c>
      <c r="D1985" s="177">
        <f>'Row Data'!D3057</f>
        <v>5</v>
      </c>
    </row>
    <row r="1986" spans="2:4">
      <c r="B1986" s="172" t="s">
        <v>27430</v>
      </c>
      <c r="C1986" s="48" t="s">
        <v>26705</v>
      </c>
      <c r="D1986" s="177">
        <f>'Row Data'!D3058</f>
        <v>5</v>
      </c>
    </row>
    <row r="1987" spans="2:4">
      <c r="B1987" s="172" t="s">
        <v>27431</v>
      </c>
      <c r="C1987" s="48" t="s">
        <v>26706</v>
      </c>
      <c r="D1987" s="177">
        <f>'Row Data'!D3059</f>
        <v>5</v>
      </c>
    </row>
    <row r="1988" spans="2:4">
      <c r="B1988" s="172" t="s">
        <v>27432</v>
      </c>
      <c r="C1988" s="48" t="s">
        <v>26707</v>
      </c>
      <c r="D1988" s="177">
        <f>'Row Data'!D3060</f>
        <v>5</v>
      </c>
    </row>
    <row r="1989" spans="2:4">
      <c r="B1989" s="172" t="s">
        <v>27433</v>
      </c>
      <c r="C1989" s="48" t="s">
        <v>26708</v>
      </c>
      <c r="D1989" s="177">
        <f>'Row Data'!D3061</f>
        <v>5</v>
      </c>
    </row>
    <row r="1990" spans="2:4">
      <c r="B1990" s="172" t="s">
        <v>27434</v>
      </c>
      <c r="C1990" s="48" t="s">
        <v>26709</v>
      </c>
      <c r="D1990" s="177">
        <f>'Row Data'!D3062</f>
        <v>5</v>
      </c>
    </row>
    <row r="1991" spans="2:4">
      <c r="B1991" s="172" t="s">
        <v>27435</v>
      </c>
      <c r="C1991" s="48" t="s">
        <v>26710</v>
      </c>
      <c r="D1991" s="177">
        <f>'Row Data'!D3063</f>
        <v>5</v>
      </c>
    </row>
    <row r="1992" spans="2:4">
      <c r="B1992" s="172" t="s">
        <v>27436</v>
      </c>
      <c r="C1992" s="48" t="s">
        <v>26711</v>
      </c>
      <c r="D1992" s="177">
        <f>'Row Data'!D3064</f>
        <v>5</v>
      </c>
    </row>
    <row r="1993" spans="2:4">
      <c r="B1993" s="172" t="s">
        <v>27437</v>
      </c>
      <c r="C1993" s="48" t="s">
        <v>26690</v>
      </c>
      <c r="D1993" s="177">
        <f>'Row Data'!D3065</f>
        <v>5</v>
      </c>
    </row>
    <row r="1994" spans="2:4">
      <c r="B1994" s="172" t="s">
        <v>27438</v>
      </c>
      <c r="C1994" s="48" t="s">
        <v>26712</v>
      </c>
      <c r="D1994" s="177">
        <f>'Row Data'!D3066</f>
        <v>5</v>
      </c>
    </row>
    <row r="1995" spans="2:4">
      <c r="B1995" s="172" t="s">
        <v>27439</v>
      </c>
      <c r="C1995" s="48" t="s">
        <v>26713</v>
      </c>
      <c r="D1995" s="177">
        <f>'Row Data'!D3067</f>
        <v>5</v>
      </c>
    </row>
    <row r="1996" spans="2:4">
      <c r="B1996" s="172" t="s">
        <v>27440</v>
      </c>
      <c r="C1996" s="48" t="s">
        <v>26714</v>
      </c>
      <c r="D1996" s="177">
        <f>'Row Data'!D3068</f>
        <v>5</v>
      </c>
    </row>
    <row r="1997" spans="2:4">
      <c r="B1997" s="172" t="s">
        <v>27441</v>
      </c>
      <c r="C1997" s="48" t="s">
        <v>26715</v>
      </c>
      <c r="D1997" s="177">
        <f>'Row Data'!D3069</f>
        <v>5</v>
      </c>
    </row>
    <row r="1998" spans="2:4">
      <c r="B1998" s="172" t="s">
        <v>27442</v>
      </c>
      <c r="C1998" s="48" t="s">
        <v>26716</v>
      </c>
      <c r="D1998" s="177">
        <f>'Row Data'!D3070</f>
        <v>5</v>
      </c>
    </row>
    <row r="1999" spans="2:4">
      <c r="B1999" s="172" t="s">
        <v>27443</v>
      </c>
      <c r="C1999" s="48" t="s">
        <v>26717</v>
      </c>
      <c r="D1999" s="177">
        <f>'Row Data'!D3071</f>
        <v>5</v>
      </c>
    </row>
    <row r="2000" spans="2:4">
      <c r="B2000" s="172" t="s">
        <v>27444</v>
      </c>
      <c r="C2000" s="48" t="s">
        <v>26718</v>
      </c>
      <c r="D2000" s="177">
        <f>'Row Data'!D3072</f>
        <v>5</v>
      </c>
    </row>
    <row r="2001" spans="2:6">
      <c r="B2001" s="172" t="s">
        <v>27445</v>
      </c>
      <c r="C2001" s="48" t="s">
        <v>26719</v>
      </c>
      <c r="D2001" s="177">
        <f>'Row Data'!D3073</f>
        <v>5</v>
      </c>
    </row>
    <row r="2002" spans="2:6">
      <c r="B2002" s="172" t="s">
        <v>27446</v>
      </c>
      <c r="C2002" s="48" t="s">
        <v>26720</v>
      </c>
      <c r="D2002" s="177">
        <f>'Row Data'!D3074</f>
        <v>5</v>
      </c>
    </row>
    <row r="2003" spans="2:6">
      <c r="B2003" s="172" t="s">
        <v>27447</v>
      </c>
      <c r="C2003" s="48" t="s">
        <v>26721</v>
      </c>
      <c r="D2003" s="177">
        <f>'Row Data'!D3075</f>
        <v>5</v>
      </c>
    </row>
    <row r="2004" spans="2:6">
      <c r="B2004" s="172" t="s">
        <v>27448</v>
      </c>
      <c r="C2004" s="48" t="s">
        <v>26722</v>
      </c>
      <c r="D2004" s="177">
        <f>'Row Data'!D3076</f>
        <v>5</v>
      </c>
    </row>
    <row r="2005" spans="2:6">
      <c r="B2005" s="172" t="s">
        <v>27449</v>
      </c>
      <c r="C2005" s="48" t="s">
        <v>26723</v>
      </c>
      <c r="D2005" s="177">
        <f>'Row Data'!D3077</f>
        <v>5</v>
      </c>
    </row>
    <row r="2006" spans="2:6">
      <c r="B2006" s="172" t="s">
        <v>27450</v>
      </c>
      <c r="C2006" s="48" t="s">
        <v>26724</v>
      </c>
      <c r="D2006" s="177">
        <f>'Row Data'!D3078</f>
        <v>5</v>
      </c>
    </row>
    <row r="2007" spans="2:6">
      <c r="B2007" s="172" t="s">
        <v>27451</v>
      </c>
      <c r="C2007" s="48" t="s">
        <v>26725</v>
      </c>
      <c r="D2007" s="177">
        <f>'Row Data'!D3079</f>
        <v>5</v>
      </c>
    </row>
    <row r="2008" spans="2:6">
      <c r="B2008" s="172" t="s">
        <v>27452</v>
      </c>
      <c r="C2008" s="48" t="s">
        <v>26726</v>
      </c>
      <c r="D2008" s="177">
        <f>'Row Data'!D3080</f>
        <v>5</v>
      </c>
    </row>
    <row r="2009" spans="2:6">
      <c r="B2009" s="172" t="s">
        <v>27453</v>
      </c>
      <c r="C2009" s="48" t="s">
        <v>26727</v>
      </c>
      <c r="D2009" s="177">
        <f>'Row Data'!D3081</f>
        <v>5</v>
      </c>
    </row>
    <row r="2010" spans="2:6">
      <c r="B2010" s="172" t="s">
        <v>27454</v>
      </c>
      <c r="C2010" s="48" t="s">
        <v>26728</v>
      </c>
      <c r="D2010" s="177">
        <f>'Row Data'!D3082</f>
        <v>5</v>
      </c>
    </row>
    <row r="2011" spans="2:6">
      <c r="B2011" s="172" t="s">
        <v>27455</v>
      </c>
      <c r="C2011" s="48" t="s">
        <v>26729</v>
      </c>
      <c r="D2011" s="177">
        <f>'Row Data'!D3083</f>
        <v>5</v>
      </c>
    </row>
    <row r="2012" spans="2:6">
      <c r="B2012" s="172" t="s">
        <v>27456</v>
      </c>
      <c r="C2012" s="48" t="s">
        <v>26730</v>
      </c>
      <c r="D2012" s="177">
        <f>'Row Data'!D3084</f>
        <v>5</v>
      </c>
    </row>
    <row r="2013" spans="2:6">
      <c r="B2013" s="172" t="s">
        <v>27457</v>
      </c>
      <c r="C2013" s="48" t="s">
        <v>26731</v>
      </c>
      <c r="D2013" s="177">
        <f>'Row Data'!D3085</f>
        <v>5</v>
      </c>
    </row>
    <row r="2014" spans="2:6">
      <c r="B2014" s="158" t="s">
        <v>27458</v>
      </c>
      <c r="C2014" s="170" t="s">
        <v>27459</v>
      </c>
      <c r="E2014" s="130"/>
      <c r="F2014" s="177"/>
    </row>
    <row r="2015" spans="2:6">
      <c r="B2015" s="172" t="s">
        <v>27460</v>
      </c>
      <c r="C2015" s="48" t="s">
        <v>26734</v>
      </c>
      <c r="D2015" s="177">
        <f>'Row Data'!D3089</f>
        <v>5</v>
      </c>
    </row>
    <row r="2016" spans="2:6">
      <c r="B2016" s="172" t="s">
        <v>27461</v>
      </c>
      <c r="C2016" s="48" t="s">
        <v>26743</v>
      </c>
      <c r="D2016" s="177">
        <f>'Row Data'!D3099</f>
        <v>5</v>
      </c>
    </row>
    <row r="2017" spans="2:6">
      <c r="B2017" s="172" t="s">
        <v>27462</v>
      </c>
      <c r="C2017" s="48" t="s">
        <v>26735</v>
      </c>
      <c r="D2017" s="177">
        <f>'Row Data'!D3090</f>
        <v>5</v>
      </c>
    </row>
    <row r="2018" spans="2:6">
      <c r="B2018" s="172" t="s">
        <v>27463</v>
      </c>
      <c r="C2018" s="48" t="s">
        <v>26740</v>
      </c>
      <c r="D2018" s="177">
        <f>'Row Data'!D3096</f>
        <v>5</v>
      </c>
    </row>
    <row r="2019" spans="2:6">
      <c r="B2019" s="172" t="s">
        <v>27464</v>
      </c>
      <c r="C2019" s="48" t="s">
        <v>26733</v>
      </c>
      <c r="D2019" s="177">
        <f>'Row Data'!D3087</f>
        <v>5</v>
      </c>
    </row>
    <row r="2020" spans="2:6">
      <c r="B2020" s="172" t="s">
        <v>27465</v>
      </c>
      <c r="C2020" s="48" t="s">
        <v>26738</v>
      </c>
      <c r="D2020" s="177">
        <f>'Row Data'!D3093</f>
        <v>5</v>
      </c>
    </row>
    <row r="2021" spans="2:6">
      <c r="B2021" s="172" t="s">
        <v>27466</v>
      </c>
      <c r="C2021" s="48" t="s">
        <v>26741</v>
      </c>
      <c r="D2021" s="177">
        <f>'Row Data'!D3097</f>
        <v>5</v>
      </c>
    </row>
    <row r="2022" spans="2:6">
      <c r="B2022" s="172" t="s">
        <v>27467</v>
      </c>
      <c r="C2022" s="48" t="s">
        <v>24010</v>
      </c>
      <c r="D2022" s="177">
        <f>'Row Data'!D3088</f>
        <v>5</v>
      </c>
    </row>
    <row r="2023" spans="2:6">
      <c r="B2023" s="172" t="s">
        <v>27468</v>
      </c>
      <c r="C2023" s="48" t="s">
        <v>26737</v>
      </c>
      <c r="D2023" s="177">
        <f>'Row Data'!D3092</f>
        <v>5</v>
      </c>
    </row>
    <row r="2024" spans="2:6">
      <c r="B2024" s="172" t="s">
        <v>27469</v>
      </c>
      <c r="C2024" s="48" t="s">
        <v>26742</v>
      </c>
      <c r="D2024" s="177">
        <f>'Row Data'!D3098</f>
        <v>5</v>
      </c>
    </row>
    <row r="2025" spans="2:6">
      <c r="B2025" s="172" t="s">
        <v>27470</v>
      </c>
      <c r="C2025" s="48" t="s">
        <v>24013</v>
      </c>
      <c r="D2025" s="177">
        <f>'Row Data'!D3094</f>
        <v>5</v>
      </c>
    </row>
    <row r="2026" spans="2:6">
      <c r="B2026" s="172" t="s">
        <v>27471</v>
      </c>
      <c r="C2026" s="48" t="s">
        <v>24012</v>
      </c>
      <c r="D2026" s="177">
        <f>'Row Data'!D3100</f>
        <v>5</v>
      </c>
    </row>
    <row r="2027" spans="2:6">
      <c r="B2027" s="172" t="s">
        <v>27472</v>
      </c>
      <c r="C2027" s="48" t="s">
        <v>26736</v>
      </c>
      <c r="D2027" s="177">
        <f>'Row Data'!D3091</f>
        <v>5</v>
      </c>
    </row>
    <row r="2028" spans="2:6">
      <c r="B2028" s="172" t="s">
        <v>27473</v>
      </c>
      <c r="C2028" s="48" t="s">
        <v>26739</v>
      </c>
      <c r="D2028" s="177">
        <f>'Row Data'!D3095</f>
        <v>5</v>
      </c>
    </row>
    <row r="2029" spans="2:6">
      <c r="B2029" s="158" t="s">
        <v>27474</v>
      </c>
      <c r="C2029" s="170" t="s">
        <v>27475</v>
      </c>
      <c r="E2029" s="130"/>
      <c r="F2029" s="177"/>
    </row>
    <row r="2030" spans="2:6">
      <c r="B2030" s="172" t="s">
        <v>27476</v>
      </c>
      <c r="C2030" s="48" t="s">
        <v>20102</v>
      </c>
      <c r="D2030" s="177">
        <f>'Row Data'!D3110</f>
        <v>5</v>
      </c>
    </row>
    <row r="2031" spans="2:6">
      <c r="B2031" s="172" t="s">
        <v>27477</v>
      </c>
      <c r="C2031" s="48" t="s">
        <v>26750</v>
      </c>
      <c r="D2031" s="177">
        <f>'Row Data'!D3108</f>
        <v>5</v>
      </c>
    </row>
    <row r="2032" spans="2:6">
      <c r="B2032" s="172" t="s">
        <v>27478</v>
      </c>
      <c r="C2032" s="48" t="s">
        <v>26754</v>
      </c>
      <c r="D2032" s="177">
        <f>'Row Data'!D3114</f>
        <v>5</v>
      </c>
    </row>
    <row r="2033" spans="2:6">
      <c r="B2033" s="172" t="s">
        <v>27479</v>
      </c>
      <c r="C2033" s="48" t="s">
        <v>26749</v>
      </c>
      <c r="D2033" s="177">
        <f>'Row Data'!D3107</f>
        <v>5</v>
      </c>
    </row>
    <row r="2034" spans="2:6">
      <c r="B2034" s="172" t="s">
        <v>27480</v>
      </c>
      <c r="C2034" s="48" t="s">
        <v>26752</v>
      </c>
      <c r="D2034" s="177">
        <f>'Row Data'!D3112</f>
        <v>5</v>
      </c>
    </row>
    <row r="2035" spans="2:6">
      <c r="B2035" s="172" t="s">
        <v>27481</v>
      </c>
      <c r="C2035" s="48" t="s">
        <v>26745</v>
      </c>
      <c r="D2035" s="177">
        <f>'Row Data'!D3103</f>
        <v>5</v>
      </c>
    </row>
    <row r="2036" spans="2:6">
      <c r="B2036" s="172" t="s">
        <v>27482</v>
      </c>
      <c r="C2036" s="48" t="s">
        <v>26747</v>
      </c>
      <c r="D2036" s="177">
        <f>'Row Data'!D3105</f>
        <v>5</v>
      </c>
    </row>
    <row r="2037" spans="2:6">
      <c r="B2037" s="172" t="s">
        <v>27483</v>
      </c>
      <c r="C2037" s="48" t="s">
        <v>26744</v>
      </c>
      <c r="D2037" s="177">
        <f>'Row Data'!D3102</f>
        <v>5</v>
      </c>
    </row>
    <row r="2038" spans="2:6">
      <c r="B2038" s="172" t="s">
        <v>27484</v>
      </c>
      <c r="C2038" s="48" t="s">
        <v>26746</v>
      </c>
      <c r="D2038" s="177">
        <f>'Row Data'!D3104</f>
        <v>5</v>
      </c>
    </row>
    <row r="2039" spans="2:6">
      <c r="B2039" s="172" t="s">
        <v>27485</v>
      </c>
      <c r="C2039" s="48" t="s">
        <v>20101</v>
      </c>
      <c r="D2039" s="177">
        <f>'Row Data'!D3111</f>
        <v>5</v>
      </c>
    </row>
    <row r="2040" spans="2:6">
      <c r="B2040" s="172" t="s">
        <v>27486</v>
      </c>
      <c r="C2040" s="48" t="s">
        <v>26753</v>
      </c>
      <c r="D2040" s="177">
        <f>'Row Data'!D3113</f>
        <v>5</v>
      </c>
    </row>
    <row r="2041" spans="2:6">
      <c r="B2041" s="172" t="s">
        <v>27487</v>
      </c>
      <c r="C2041" s="48" t="s">
        <v>26748</v>
      </c>
      <c r="D2041" s="177">
        <f>'Row Data'!D3106</f>
        <v>5</v>
      </c>
    </row>
    <row r="2042" spans="2:6">
      <c r="B2042" s="172" t="s">
        <v>27488</v>
      </c>
      <c r="C2042" s="48" t="s">
        <v>26755</v>
      </c>
      <c r="D2042" s="177">
        <f>'Row Data'!D3115</f>
        <v>5</v>
      </c>
    </row>
    <row r="2043" spans="2:6">
      <c r="B2043" s="172" t="s">
        <v>27489</v>
      </c>
      <c r="C2043" s="48" t="s">
        <v>26756</v>
      </c>
      <c r="D2043" s="177">
        <f>'Row Data'!D3116</f>
        <v>5</v>
      </c>
    </row>
    <row r="2044" spans="2:6">
      <c r="B2044" s="172" t="s">
        <v>27490</v>
      </c>
      <c r="C2044" s="48" t="s">
        <v>26751</v>
      </c>
      <c r="D2044" s="177">
        <f>'Row Data'!D3109</f>
        <v>5</v>
      </c>
    </row>
    <row r="2045" spans="2:6" ht="22.5">
      <c r="B2045" s="214" t="s">
        <v>27491</v>
      </c>
      <c r="C2045" s="215" t="s">
        <v>27492</v>
      </c>
      <c r="E2045" s="213"/>
      <c r="F2045" s="177"/>
    </row>
    <row r="2046" spans="2:6">
      <c r="B2046" s="158" t="s">
        <v>27493</v>
      </c>
      <c r="C2046" s="170" t="s">
        <v>27494</v>
      </c>
      <c r="E2046" s="130"/>
      <c r="F2046" s="177"/>
    </row>
    <row r="2047" spans="2:6">
      <c r="B2047" s="172" t="s">
        <v>27495</v>
      </c>
      <c r="C2047" s="48" t="s">
        <v>26759</v>
      </c>
      <c r="D2047" s="177">
        <f>'Row Data'!D3119</f>
        <v>5</v>
      </c>
    </row>
    <row r="2048" spans="2:6">
      <c r="B2048" s="172" t="s">
        <v>27496</v>
      </c>
      <c r="C2048" s="48" t="s">
        <v>26760</v>
      </c>
      <c r="D2048" s="177">
        <f>'Row Data'!D3120</f>
        <v>5</v>
      </c>
    </row>
    <row r="2049" spans="2:4">
      <c r="B2049" s="172" t="s">
        <v>27497</v>
      </c>
      <c r="C2049" s="48" t="s">
        <v>26761</v>
      </c>
      <c r="D2049" s="177">
        <f>'Row Data'!D3121</f>
        <v>5</v>
      </c>
    </row>
    <row r="2050" spans="2:4">
      <c r="B2050" s="172" t="s">
        <v>27498</v>
      </c>
      <c r="C2050" s="48" t="s">
        <v>26762</v>
      </c>
      <c r="D2050" s="177">
        <f>'Row Data'!D3122</f>
        <v>5</v>
      </c>
    </row>
    <row r="2051" spans="2:4">
      <c r="B2051" s="172" t="s">
        <v>27499</v>
      </c>
      <c r="C2051" s="48" t="s">
        <v>26763</v>
      </c>
      <c r="D2051" s="177">
        <f>'Row Data'!D3123</f>
        <v>5</v>
      </c>
    </row>
    <row r="2052" spans="2:4">
      <c r="B2052" s="172" t="s">
        <v>27500</v>
      </c>
      <c r="C2052" s="48" t="s">
        <v>26764</v>
      </c>
      <c r="D2052" s="177">
        <f>'Row Data'!D3124</f>
        <v>5</v>
      </c>
    </row>
    <row r="2053" spans="2:4">
      <c r="B2053" s="172" t="s">
        <v>27501</v>
      </c>
      <c r="C2053" s="48" t="s">
        <v>26765</v>
      </c>
      <c r="D2053" s="177">
        <f>'Row Data'!D3125</f>
        <v>5</v>
      </c>
    </row>
    <row r="2054" spans="2:4">
      <c r="B2054" s="172" t="s">
        <v>27502</v>
      </c>
      <c r="C2054" s="48" t="s">
        <v>26766</v>
      </c>
      <c r="D2054" s="177">
        <f>'Row Data'!D3126</f>
        <v>5</v>
      </c>
    </row>
    <row r="2055" spans="2:4">
      <c r="B2055" s="172" t="s">
        <v>27503</v>
      </c>
      <c r="C2055" s="48" t="s">
        <v>26767</v>
      </c>
      <c r="D2055" s="177">
        <f>'Row Data'!D3127</f>
        <v>5</v>
      </c>
    </row>
    <row r="2056" spans="2:4">
      <c r="B2056" s="172" t="s">
        <v>27504</v>
      </c>
      <c r="C2056" s="48" t="s">
        <v>26768</v>
      </c>
      <c r="D2056" s="177">
        <f>'Row Data'!D3128</f>
        <v>5</v>
      </c>
    </row>
    <row r="2057" spans="2:4">
      <c r="B2057" s="172" t="s">
        <v>27505</v>
      </c>
      <c r="C2057" s="48" t="s">
        <v>26769</v>
      </c>
      <c r="D2057" s="177">
        <f>'Row Data'!D3129</f>
        <v>5</v>
      </c>
    </row>
    <row r="2058" spans="2:4">
      <c r="B2058" s="172" t="s">
        <v>27506</v>
      </c>
      <c r="C2058" s="48" t="s">
        <v>26770</v>
      </c>
      <c r="D2058" s="177">
        <f>'Row Data'!D3130</f>
        <v>5</v>
      </c>
    </row>
    <row r="2059" spans="2:4">
      <c r="B2059" s="172" t="s">
        <v>27507</v>
      </c>
      <c r="C2059" s="48" t="s">
        <v>26771</v>
      </c>
      <c r="D2059" s="177">
        <f>'Row Data'!D3131</f>
        <v>5</v>
      </c>
    </row>
    <row r="2060" spans="2:4">
      <c r="B2060" s="172" t="s">
        <v>27508</v>
      </c>
      <c r="C2060" s="48" t="s">
        <v>26772</v>
      </c>
      <c r="D2060" s="177">
        <f>'Row Data'!D3132</f>
        <v>5</v>
      </c>
    </row>
    <row r="2061" spans="2:4">
      <c r="B2061" s="172" t="s">
        <v>27509</v>
      </c>
      <c r="C2061" s="48" t="s">
        <v>26773</v>
      </c>
      <c r="D2061" s="177">
        <f>'Row Data'!D3133</f>
        <v>5</v>
      </c>
    </row>
    <row r="2062" spans="2:4">
      <c r="B2062" s="172" t="s">
        <v>27510</v>
      </c>
      <c r="C2062" s="48" t="s">
        <v>26774</v>
      </c>
      <c r="D2062" s="177">
        <f>'Row Data'!D3134</f>
        <v>5</v>
      </c>
    </row>
    <row r="2063" spans="2:4">
      <c r="B2063" s="172" t="s">
        <v>27511</v>
      </c>
      <c r="C2063" s="48" t="s">
        <v>26775</v>
      </c>
      <c r="D2063" s="177">
        <f>'Row Data'!D3135</f>
        <v>5</v>
      </c>
    </row>
    <row r="2064" spans="2:4">
      <c r="B2064" s="172" t="s">
        <v>27512</v>
      </c>
      <c r="C2064" s="48" t="s">
        <v>26776</v>
      </c>
      <c r="D2064" s="177">
        <f>'Row Data'!D3136</f>
        <v>5</v>
      </c>
    </row>
    <row r="2065" spans="2:6">
      <c r="B2065" s="172" t="s">
        <v>27513</v>
      </c>
      <c r="C2065" s="48" t="s">
        <v>26777</v>
      </c>
      <c r="D2065" s="177">
        <f>'Row Data'!D3137</f>
        <v>5</v>
      </c>
    </row>
    <row r="2066" spans="2:6">
      <c r="B2066" s="172" t="s">
        <v>27514</v>
      </c>
      <c r="C2066" s="48" t="s">
        <v>26778</v>
      </c>
      <c r="D2066" s="177">
        <f>'Row Data'!D3138</f>
        <v>5</v>
      </c>
    </row>
    <row r="2067" spans="2:6">
      <c r="B2067" s="172" t="s">
        <v>27515</v>
      </c>
      <c r="C2067" s="48" t="s">
        <v>26779</v>
      </c>
      <c r="D2067" s="177">
        <f>'Row Data'!D3139</f>
        <v>5</v>
      </c>
    </row>
    <row r="2068" spans="2:6">
      <c r="B2068" s="172" t="s">
        <v>27516</v>
      </c>
      <c r="C2068" s="48" t="s">
        <v>26780</v>
      </c>
      <c r="D2068" s="177">
        <f>'Row Data'!D3140</f>
        <v>5</v>
      </c>
    </row>
    <row r="2069" spans="2:6">
      <c r="B2069" s="172" t="s">
        <v>27517</v>
      </c>
      <c r="C2069" s="48" t="s">
        <v>26781</v>
      </c>
      <c r="D2069" s="177">
        <f>'Row Data'!D3141</f>
        <v>5</v>
      </c>
    </row>
    <row r="2070" spans="2:6">
      <c r="B2070" s="172" t="s">
        <v>27518</v>
      </c>
      <c r="C2070" s="48" t="s">
        <v>26782</v>
      </c>
      <c r="D2070" s="177">
        <f>'Row Data'!D3142</f>
        <v>5</v>
      </c>
    </row>
    <row r="2071" spans="2:6">
      <c r="B2071" s="172" t="s">
        <v>27519</v>
      </c>
      <c r="C2071" s="48" t="s">
        <v>26783</v>
      </c>
      <c r="D2071" s="177">
        <f>'Row Data'!D3143</f>
        <v>5</v>
      </c>
    </row>
    <row r="2072" spans="2:6">
      <c r="B2072" s="172" t="s">
        <v>27520</v>
      </c>
      <c r="C2072" s="48" t="s">
        <v>26784</v>
      </c>
      <c r="D2072" s="177">
        <f>'Row Data'!D3144</f>
        <v>5</v>
      </c>
    </row>
    <row r="2073" spans="2:6">
      <c r="B2073" s="172" t="s">
        <v>27521</v>
      </c>
      <c r="C2073" s="48" t="s">
        <v>26785</v>
      </c>
      <c r="D2073" s="177">
        <f>'Row Data'!D3145</f>
        <v>5</v>
      </c>
    </row>
    <row r="2074" spans="2:6">
      <c r="B2074" s="172" t="s">
        <v>27522</v>
      </c>
      <c r="C2074" s="48" t="s">
        <v>26786</v>
      </c>
      <c r="D2074" s="177">
        <f>'Row Data'!D3146</f>
        <v>5</v>
      </c>
    </row>
    <row r="2075" spans="2:6">
      <c r="B2075" s="172" t="s">
        <v>27523</v>
      </c>
      <c r="C2075" s="48" t="s">
        <v>26787</v>
      </c>
      <c r="D2075" s="177">
        <f>'Row Data'!D3147</f>
        <v>5</v>
      </c>
    </row>
    <row r="2076" spans="2:6">
      <c r="B2076" s="172" t="s">
        <v>27524</v>
      </c>
      <c r="C2076" s="48" t="s">
        <v>26788</v>
      </c>
      <c r="D2076" s="177">
        <f>'Row Data'!D3148</f>
        <v>5</v>
      </c>
    </row>
    <row r="2077" spans="2:6">
      <c r="B2077" s="158" t="s">
        <v>27525</v>
      </c>
      <c r="C2077" s="170" t="s">
        <v>27526</v>
      </c>
      <c r="E2077" s="130"/>
      <c r="F2077" s="177"/>
    </row>
    <row r="2078" spans="2:6">
      <c r="B2078" s="172" t="s">
        <v>27527</v>
      </c>
      <c r="C2078" s="48" t="s">
        <v>26789</v>
      </c>
      <c r="D2078" s="177">
        <f>'Row Data'!D3150</f>
        <v>5</v>
      </c>
    </row>
    <row r="2079" spans="2:6">
      <c r="B2079" s="172" t="s">
        <v>27528</v>
      </c>
      <c r="C2079" s="48" t="s">
        <v>26790</v>
      </c>
      <c r="D2079" s="177">
        <f>'Row Data'!D3151</f>
        <v>5</v>
      </c>
    </row>
    <row r="2080" spans="2:6">
      <c r="B2080" s="172" t="s">
        <v>27529</v>
      </c>
      <c r="C2080" s="48" t="s">
        <v>26791</v>
      </c>
      <c r="D2080" s="177">
        <f>'Row Data'!D3152</f>
        <v>5</v>
      </c>
    </row>
    <row r="2081" spans="2:4">
      <c r="B2081" s="172" t="s">
        <v>27530</v>
      </c>
      <c r="C2081" s="48" t="s">
        <v>26792</v>
      </c>
      <c r="D2081" s="177">
        <f>'Row Data'!D3153</f>
        <v>5</v>
      </c>
    </row>
    <row r="2082" spans="2:4">
      <c r="B2082" s="172" t="s">
        <v>27531</v>
      </c>
      <c r="C2082" s="48" t="s">
        <v>26793</v>
      </c>
      <c r="D2082" s="177">
        <f>'Row Data'!D3154</f>
        <v>5</v>
      </c>
    </row>
    <row r="2083" spans="2:4">
      <c r="B2083" s="172" t="s">
        <v>27532</v>
      </c>
      <c r="C2083" s="48" t="s">
        <v>26794</v>
      </c>
      <c r="D2083" s="177">
        <f>'Row Data'!D3155</f>
        <v>5</v>
      </c>
    </row>
    <row r="2084" spans="2:4">
      <c r="B2084" s="172" t="s">
        <v>27533</v>
      </c>
      <c r="C2084" s="48" t="s">
        <v>26795</v>
      </c>
      <c r="D2084" s="177">
        <f>'Row Data'!D3156</f>
        <v>5</v>
      </c>
    </row>
    <row r="2085" spans="2:4">
      <c r="B2085" s="172" t="s">
        <v>27534</v>
      </c>
      <c r="C2085" s="48" t="s">
        <v>26796</v>
      </c>
      <c r="D2085" s="177">
        <f>'Row Data'!D3157</f>
        <v>5</v>
      </c>
    </row>
    <row r="2086" spans="2:4">
      <c r="B2086" s="172" t="s">
        <v>27535</v>
      </c>
      <c r="C2086" s="48" t="s">
        <v>26797</v>
      </c>
      <c r="D2086" s="177">
        <f>'Row Data'!D3158</f>
        <v>5</v>
      </c>
    </row>
    <row r="2087" spans="2:4">
      <c r="B2087" s="172" t="s">
        <v>27536</v>
      </c>
      <c r="C2087" s="48" t="s">
        <v>26798</v>
      </c>
      <c r="D2087" s="177">
        <f>'Row Data'!D3159</f>
        <v>5</v>
      </c>
    </row>
    <row r="2088" spans="2:4">
      <c r="B2088" s="172" t="s">
        <v>27537</v>
      </c>
      <c r="C2088" s="48" t="s">
        <v>26799</v>
      </c>
      <c r="D2088" s="177">
        <f>'Row Data'!D3160</f>
        <v>5</v>
      </c>
    </row>
    <row r="2089" spans="2:4">
      <c r="B2089" s="172" t="s">
        <v>27538</v>
      </c>
      <c r="C2089" s="48" t="s">
        <v>26800</v>
      </c>
      <c r="D2089" s="177">
        <f>'Row Data'!D3161</f>
        <v>5</v>
      </c>
    </row>
    <row r="2090" spans="2:4">
      <c r="B2090" s="172" t="s">
        <v>27539</v>
      </c>
      <c r="C2090" s="48" t="s">
        <v>26801</v>
      </c>
      <c r="D2090" s="177">
        <f>'Row Data'!D3162</f>
        <v>5</v>
      </c>
    </row>
    <row r="2091" spans="2:4">
      <c r="B2091" s="172" t="s">
        <v>27540</v>
      </c>
      <c r="C2091" s="48" t="s">
        <v>26802</v>
      </c>
      <c r="D2091" s="177">
        <f>'Row Data'!D3163</f>
        <v>5</v>
      </c>
    </row>
    <row r="2092" spans="2:4">
      <c r="B2092" s="172" t="s">
        <v>27541</v>
      </c>
      <c r="C2092" s="48" t="s">
        <v>26803</v>
      </c>
      <c r="D2092" s="177">
        <f>'Row Data'!D3164</f>
        <v>5</v>
      </c>
    </row>
    <row r="2093" spans="2:4">
      <c r="B2093" s="172" t="s">
        <v>27542</v>
      </c>
      <c r="C2093" s="48" t="s">
        <v>26804</v>
      </c>
      <c r="D2093" s="177">
        <f>'Row Data'!D3165</f>
        <v>5</v>
      </c>
    </row>
    <row r="2094" spans="2:4">
      <c r="B2094" s="172" t="s">
        <v>27543</v>
      </c>
      <c r="C2094" s="48" t="s">
        <v>26805</v>
      </c>
      <c r="D2094" s="177">
        <f>'Row Data'!D3166</f>
        <v>5</v>
      </c>
    </row>
    <row r="2095" spans="2:4">
      <c r="B2095" s="172" t="s">
        <v>27544</v>
      </c>
      <c r="C2095" s="48" t="s">
        <v>26806</v>
      </c>
      <c r="D2095" s="177">
        <f>'Row Data'!D3167</f>
        <v>5</v>
      </c>
    </row>
    <row r="2096" spans="2:4">
      <c r="B2096" s="172" t="s">
        <v>27545</v>
      </c>
      <c r="C2096" s="48" t="s">
        <v>26807</v>
      </c>
      <c r="D2096" s="177">
        <f>'Row Data'!D3168</f>
        <v>5</v>
      </c>
    </row>
    <row r="2097" spans="2:4">
      <c r="B2097" s="172" t="s">
        <v>27546</v>
      </c>
      <c r="C2097" s="48" t="s">
        <v>26808</v>
      </c>
      <c r="D2097" s="177">
        <f>'Row Data'!D3169</f>
        <v>5</v>
      </c>
    </row>
    <row r="2098" spans="2:4">
      <c r="B2098" s="172" t="s">
        <v>27547</v>
      </c>
      <c r="C2098" s="48" t="s">
        <v>26809</v>
      </c>
      <c r="D2098" s="177">
        <f>'Row Data'!D3170</f>
        <v>5</v>
      </c>
    </row>
    <row r="2099" spans="2:4">
      <c r="B2099" s="172" t="s">
        <v>27548</v>
      </c>
      <c r="C2099" s="48" t="s">
        <v>26797</v>
      </c>
      <c r="D2099" s="177">
        <f>'Row Data'!D3171</f>
        <v>5</v>
      </c>
    </row>
    <row r="2100" spans="2:4">
      <c r="B2100" s="172" t="s">
        <v>27549</v>
      </c>
      <c r="C2100" s="48" t="s">
        <v>26795</v>
      </c>
      <c r="D2100" s="177">
        <f>'Row Data'!D3172</f>
        <v>5</v>
      </c>
    </row>
    <row r="2101" spans="2:4">
      <c r="B2101" s="172" t="s">
        <v>27550</v>
      </c>
      <c r="C2101" s="48" t="s">
        <v>26810</v>
      </c>
      <c r="D2101" s="177">
        <f>'Row Data'!D3173</f>
        <v>5</v>
      </c>
    </row>
    <row r="2102" spans="2:4">
      <c r="B2102" s="172" t="s">
        <v>27551</v>
      </c>
      <c r="C2102" s="48" t="s">
        <v>26811</v>
      </c>
      <c r="D2102" s="177">
        <f>'Row Data'!D3174</f>
        <v>5</v>
      </c>
    </row>
    <row r="2103" spans="2:4">
      <c r="B2103" s="172" t="s">
        <v>27552</v>
      </c>
      <c r="C2103" s="48" t="s">
        <v>26812</v>
      </c>
      <c r="D2103" s="177">
        <f>'Row Data'!D3175</f>
        <v>5</v>
      </c>
    </row>
    <row r="2104" spans="2:4">
      <c r="B2104" s="172" t="s">
        <v>27553</v>
      </c>
      <c r="C2104" s="48" t="s">
        <v>26813</v>
      </c>
      <c r="D2104" s="177">
        <f>'Row Data'!D3176</f>
        <v>5</v>
      </c>
    </row>
    <row r="2105" spans="2:4">
      <c r="B2105" s="172" t="s">
        <v>27554</v>
      </c>
      <c r="C2105" s="48" t="s">
        <v>26814</v>
      </c>
      <c r="D2105" s="177">
        <f>'Row Data'!D3177</f>
        <v>5</v>
      </c>
    </row>
    <row r="2106" spans="2:4">
      <c r="B2106" s="172" t="s">
        <v>27555</v>
      </c>
      <c r="C2106" s="48" t="s">
        <v>26815</v>
      </c>
      <c r="D2106" s="177">
        <f>'Row Data'!D3178</f>
        <v>5</v>
      </c>
    </row>
    <row r="2107" spans="2:4">
      <c r="B2107" s="172" t="s">
        <v>27556</v>
      </c>
      <c r="C2107" s="48" t="s">
        <v>26816</v>
      </c>
      <c r="D2107" s="177">
        <f>'Row Data'!D3179</f>
        <v>5</v>
      </c>
    </row>
    <row r="2108" spans="2:4">
      <c r="B2108" s="172" t="s">
        <v>27557</v>
      </c>
      <c r="C2108" s="48" t="s">
        <v>26817</v>
      </c>
      <c r="D2108" s="177">
        <f>'Row Data'!D3180</f>
        <v>5</v>
      </c>
    </row>
    <row r="2109" spans="2:4">
      <c r="B2109" s="172" t="s">
        <v>27558</v>
      </c>
      <c r="C2109" s="48" t="s">
        <v>26818</v>
      </c>
      <c r="D2109" s="177">
        <f>'Row Data'!D3181</f>
        <v>5</v>
      </c>
    </row>
    <row r="2110" spans="2:4">
      <c r="B2110" s="172" t="s">
        <v>27559</v>
      </c>
      <c r="C2110" s="48" t="s">
        <v>26819</v>
      </c>
      <c r="D2110" s="177">
        <f>'Row Data'!D3182</f>
        <v>5</v>
      </c>
    </row>
    <row r="2111" spans="2:4">
      <c r="B2111" s="172" t="s">
        <v>27560</v>
      </c>
      <c r="C2111" s="48" t="s">
        <v>26820</v>
      </c>
      <c r="D2111" s="177">
        <f>'Row Data'!D3183</f>
        <v>5</v>
      </c>
    </row>
    <row r="2112" spans="2:4">
      <c r="B2112" s="172" t="s">
        <v>27561</v>
      </c>
      <c r="C2112" s="48" t="s">
        <v>26821</v>
      </c>
      <c r="D2112" s="177">
        <f>'Row Data'!D3184</f>
        <v>5</v>
      </c>
    </row>
    <row r="2113" spans="2:8">
      <c r="B2113" s="172" t="s">
        <v>27562</v>
      </c>
      <c r="C2113" s="48" t="s">
        <v>26822</v>
      </c>
      <c r="D2113" s="177">
        <f>'Row Data'!D3185</f>
        <v>5</v>
      </c>
    </row>
    <row r="2114" spans="2:8">
      <c r="B2114" s="172" t="s">
        <v>27563</v>
      </c>
      <c r="C2114" s="48" t="s">
        <v>26823</v>
      </c>
      <c r="D2114" s="177">
        <f>'Row Data'!D3186</f>
        <v>5</v>
      </c>
    </row>
    <row r="2115" spans="2:8">
      <c r="B2115" s="172" t="s">
        <v>27564</v>
      </c>
      <c r="C2115" s="48" t="s">
        <v>26824</v>
      </c>
      <c r="D2115" s="177">
        <f>'Row Data'!D3187</f>
        <v>5</v>
      </c>
    </row>
    <row r="2116" spans="2:8">
      <c r="B2116" s="158" t="s">
        <v>27565</v>
      </c>
      <c r="C2116" s="170" t="s">
        <v>27814</v>
      </c>
      <c r="G2116" s="130"/>
      <c r="H2116" s="177"/>
    </row>
    <row r="2117" spans="2:8">
      <c r="B2117" s="172" t="s">
        <v>27566</v>
      </c>
      <c r="C2117" s="48" t="s">
        <v>26849</v>
      </c>
      <c r="D2117" s="177">
        <f>'Row Data'!D3213</f>
        <v>5</v>
      </c>
      <c r="G2117" s="48"/>
    </row>
    <row r="2118" spans="2:8">
      <c r="B2118" s="172" t="s">
        <v>27567</v>
      </c>
      <c r="C2118" s="48" t="s">
        <v>26850</v>
      </c>
      <c r="D2118" s="177">
        <f>'Row Data'!D3214</f>
        <v>5</v>
      </c>
      <c r="G2118" s="48"/>
    </row>
    <row r="2119" spans="2:8">
      <c r="B2119" s="172" t="s">
        <v>27568</v>
      </c>
      <c r="C2119" s="48" t="s">
        <v>26851</v>
      </c>
      <c r="D2119" s="177">
        <f>'Row Data'!D3215</f>
        <v>5</v>
      </c>
      <c r="G2119" s="48"/>
    </row>
    <row r="2120" spans="2:8">
      <c r="B2120" s="172" t="s">
        <v>27569</v>
      </c>
      <c r="C2120" s="48" t="s">
        <v>26852</v>
      </c>
      <c r="D2120" s="177">
        <f>'Row Data'!D3216</f>
        <v>5</v>
      </c>
      <c r="G2120" s="48"/>
    </row>
    <row r="2121" spans="2:8">
      <c r="B2121" s="172" t="s">
        <v>27570</v>
      </c>
      <c r="C2121" s="48" t="s">
        <v>26853</v>
      </c>
      <c r="D2121" s="177">
        <f>'Row Data'!D3217</f>
        <v>5</v>
      </c>
      <c r="G2121" s="48"/>
    </row>
    <row r="2122" spans="2:8">
      <c r="B2122" s="172" t="s">
        <v>27571</v>
      </c>
      <c r="C2122" s="48" t="s">
        <v>26854</v>
      </c>
      <c r="D2122" s="177">
        <f>'Row Data'!D3218</f>
        <v>5</v>
      </c>
      <c r="G2122" s="48"/>
    </row>
    <row r="2123" spans="2:8">
      <c r="B2123" s="172" t="s">
        <v>27572</v>
      </c>
      <c r="C2123" s="48" t="s">
        <v>26855</v>
      </c>
      <c r="D2123" s="177">
        <f>'Row Data'!D3219</f>
        <v>5</v>
      </c>
      <c r="G2123" s="48"/>
    </row>
    <row r="2124" spans="2:8">
      <c r="B2124" s="172" t="s">
        <v>27573</v>
      </c>
      <c r="C2124" s="48" t="s">
        <v>26856</v>
      </c>
      <c r="D2124" s="177">
        <f>'Row Data'!D3220</f>
        <v>5</v>
      </c>
      <c r="G2124" s="48"/>
    </row>
    <row r="2125" spans="2:8">
      <c r="B2125" s="172" t="s">
        <v>27574</v>
      </c>
      <c r="C2125" s="48" t="s">
        <v>26857</v>
      </c>
      <c r="D2125" s="177">
        <f>'Row Data'!D3221</f>
        <v>5</v>
      </c>
      <c r="G2125" s="48"/>
    </row>
    <row r="2126" spans="2:8">
      <c r="B2126" s="172" t="s">
        <v>27575</v>
      </c>
      <c r="C2126" s="48" t="s">
        <v>26858</v>
      </c>
      <c r="D2126" s="177">
        <f>'Row Data'!D3222</f>
        <v>5</v>
      </c>
      <c r="G2126" s="48"/>
    </row>
    <row r="2127" spans="2:8">
      <c r="B2127" s="172" t="s">
        <v>27576</v>
      </c>
      <c r="C2127" s="48" t="s">
        <v>26859</v>
      </c>
      <c r="D2127" s="177">
        <f>'Row Data'!D3223</f>
        <v>5</v>
      </c>
      <c r="G2127" s="48"/>
    </row>
    <row r="2128" spans="2:8">
      <c r="B2128" s="172" t="s">
        <v>27577</v>
      </c>
      <c r="C2128" s="48" t="s">
        <v>26860</v>
      </c>
      <c r="D2128" s="177">
        <f>'Row Data'!D3224</f>
        <v>5</v>
      </c>
      <c r="G2128" s="48"/>
    </row>
    <row r="2129" spans="2:8">
      <c r="B2129" s="158" t="s">
        <v>27578</v>
      </c>
      <c r="C2129" s="170" t="s">
        <v>27579</v>
      </c>
    </row>
    <row r="2130" spans="2:8">
      <c r="B2130" s="172" t="s">
        <v>27580</v>
      </c>
      <c r="C2130" s="48" t="s">
        <v>25215</v>
      </c>
      <c r="D2130" s="177">
        <f>'Row Data'!D3211</f>
        <v>5</v>
      </c>
    </row>
    <row r="2131" spans="2:8">
      <c r="B2131" s="172" t="s">
        <v>27581</v>
      </c>
      <c r="C2131" s="48" t="s">
        <v>26847</v>
      </c>
      <c r="D2131" s="177">
        <f>'Row Data'!D3210</f>
        <v>5</v>
      </c>
    </row>
    <row r="2132" spans="2:8">
      <c r="B2132" s="172" t="s">
        <v>27582</v>
      </c>
      <c r="C2132" s="48" t="s">
        <v>26845</v>
      </c>
      <c r="D2132" s="177">
        <f>'Row Data'!D3208</f>
        <v>5</v>
      </c>
    </row>
    <row r="2133" spans="2:8">
      <c r="B2133" s="172" t="s">
        <v>27583</v>
      </c>
      <c r="C2133" s="48" t="s">
        <v>26846</v>
      </c>
      <c r="D2133" s="177">
        <f>'Row Data'!D3209</f>
        <v>5</v>
      </c>
    </row>
    <row r="2134" spans="2:8">
      <c r="B2134" s="158" t="s">
        <v>27584</v>
      </c>
      <c r="C2134" s="170" t="s">
        <v>27585</v>
      </c>
      <c r="G2134" s="130"/>
      <c r="H2134" s="177"/>
    </row>
    <row r="2135" spans="2:8">
      <c r="B2135" s="172" t="s">
        <v>27586</v>
      </c>
      <c r="C2135" s="48" t="s">
        <v>26826</v>
      </c>
      <c r="D2135" s="177">
        <f>'Row Data'!D3189</f>
        <v>5</v>
      </c>
      <c r="E2135" s="130"/>
      <c r="F2135" s="177"/>
      <c r="G2135" s="48"/>
    </row>
    <row r="2136" spans="2:8">
      <c r="B2136" s="172" t="s">
        <v>27587</v>
      </c>
      <c r="C2136" s="48" t="s">
        <v>26827</v>
      </c>
      <c r="D2136" s="177">
        <f>'Row Data'!D3190</f>
        <v>5</v>
      </c>
      <c r="G2136" s="48"/>
    </row>
    <row r="2137" spans="2:8">
      <c r="B2137" s="172" t="s">
        <v>27588</v>
      </c>
      <c r="C2137" s="48" t="s">
        <v>26828</v>
      </c>
      <c r="D2137" s="177">
        <f>'Row Data'!D3191</f>
        <v>5</v>
      </c>
      <c r="G2137" s="48"/>
    </row>
    <row r="2138" spans="2:8">
      <c r="B2138" s="172" t="s">
        <v>27589</v>
      </c>
      <c r="C2138" s="48" t="s">
        <v>26829</v>
      </c>
      <c r="D2138" s="177">
        <f>'Row Data'!D3192</f>
        <v>5</v>
      </c>
      <c r="G2138" s="48"/>
    </row>
    <row r="2139" spans="2:8">
      <c r="B2139" s="172" t="s">
        <v>27590</v>
      </c>
      <c r="C2139" s="216" t="s">
        <v>26830</v>
      </c>
      <c r="D2139" s="177">
        <f>'Row Data'!D3193</f>
        <v>5</v>
      </c>
      <c r="G2139" s="48"/>
    </row>
    <row r="2140" spans="2:8">
      <c r="B2140" s="172" t="s">
        <v>27591</v>
      </c>
      <c r="C2140" s="216" t="s">
        <v>26831</v>
      </c>
      <c r="D2140" s="177">
        <f>'Row Data'!D3194</f>
        <v>5</v>
      </c>
      <c r="G2140" s="48"/>
    </row>
    <row r="2141" spans="2:8">
      <c r="B2141" s="172" t="s">
        <v>27592</v>
      </c>
      <c r="C2141" s="216" t="s">
        <v>26832</v>
      </c>
      <c r="D2141" s="177">
        <f>'Row Data'!D3195</f>
        <v>5</v>
      </c>
      <c r="G2141" s="48"/>
    </row>
    <row r="2142" spans="2:8">
      <c r="B2142" s="172" t="s">
        <v>27593</v>
      </c>
      <c r="C2142" s="216" t="s">
        <v>26833</v>
      </c>
      <c r="D2142" s="177">
        <f>'Row Data'!D3196</f>
        <v>5</v>
      </c>
      <c r="G2142" s="48"/>
    </row>
    <row r="2143" spans="2:8">
      <c r="B2143" s="172" t="s">
        <v>27594</v>
      </c>
      <c r="C2143" s="216" t="s">
        <v>26834</v>
      </c>
      <c r="D2143" s="177">
        <f>'Row Data'!D3197</f>
        <v>5</v>
      </c>
      <c r="G2143" s="48"/>
    </row>
    <row r="2144" spans="2:8">
      <c r="B2144" s="172" t="s">
        <v>27595</v>
      </c>
      <c r="C2144" s="216" t="s">
        <v>26835</v>
      </c>
      <c r="D2144" s="177">
        <f>'Row Data'!D3198</f>
        <v>5</v>
      </c>
      <c r="G2144" s="48"/>
    </row>
    <row r="2145" spans="2:7">
      <c r="B2145" s="172" t="s">
        <v>27596</v>
      </c>
      <c r="C2145" s="216" t="s">
        <v>26836</v>
      </c>
      <c r="D2145" s="177">
        <f>'Row Data'!D3199</f>
        <v>5</v>
      </c>
      <c r="G2145" s="48"/>
    </row>
    <row r="2146" spans="2:7">
      <c r="B2146" s="172" t="s">
        <v>27597</v>
      </c>
      <c r="C2146" s="216" t="s">
        <v>26837</v>
      </c>
      <c r="D2146" s="177">
        <f>'Row Data'!D3200</f>
        <v>5</v>
      </c>
      <c r="G2146" s="48"/>
    </row>
    <row r="2147" spans="2:7">
      <c r="B2147" s="172" t="s">
        <v>27598</v>
      </c>
      <c r="C2147" s="216" t="s">
        <v>26838</v>
      </c>
      <c r="D2147" s="177">
        <f>'Row Data'!D3201</f>
        <v>5</v>
      </c>
      <c r="G2147" s="48"/>
    </row>
    <row r="2148" spans="2:7">
      <c r="B2148" s="172" t="s">
        <v>27599</v>
      </c>
      <c r="C2148" s="216" t="s">
        <v>26839</v>
      </c>
      <c r="D2148" s="177">
        <f>'Row Data'!D3202</f>
        <v>5</v>
      </c>
      <c r="G2148" s="48"/>
    </row>
    <row r="2149" spans="2:7">
      <c r="B2149" s="172" t="s">
        <v>27600</v>
      </c>
      <c r="C2149" s="216" t="s">
        <v>26840</v>
      </c>
      <c r="D2149" s="177">
        <f>'Row Data'!D3203</f>
        <v>5</v>
      </c>
      <c r="G2149" s="48"/>
    </row>
    <row r="2150" spans="2:7">
      <c r="B2150" s="172" t="s">
        <v>27601</v>
      </c>
      <c r="C2150" s="216" t="s">
        <v>26841</v>
      </c>
      <c r="D2150" s="177">
        <f>'Row Data'!D3204</f>
        <v>5</v>
      </c>
      <c r="G2150" s="48"/>
    </row>
    <row r="2151" spans="2:7">
      <c r="B2151" s="172" t="s">
        <v>27602</v>
      </c>
      <c r="C2151" s="216" t="s">
        <v>26842</v>
      </c>
      <c r="D2151" s="177">
        <f>'Row Data'!D3205</f>
        <v>5</v>
      </c>
      <c r="G2151" s="48"/>
    </row>
    <row r="2152" spans="2:7">
      <c r="B2152" s="172" t="s">
        <v>27603</v>
      </c>
      <c r="C2152" s="216" t="s">
        <v>26843</v>
      </c>
      <c r="D2152" s="177">
        <f>'Row Data'!D3206</f>
        <v>5</v>
      </c>
      <c r="G2152" s="48"/>
    </row>
    <row r="2153" spans="2:7">
      <c r="B2153" s="158" t="s">
        <v>27604</v>
      </c>
      <c r="C2153" s="170" t="s">
        <v>27605</v>
      </c>
      <c r="E2153" s="130"/>
      <c r="F2153" s="177"/>
    </row>
    <row r="2154" spans="2:7">
      <c r="B2154" s="172" t="s">
        <v>27606</v>
      </c>
      <c r="C2154" s="48" t="s">
        <v>26862</v>
      </c>
      <c r="D2154" s="177">
        <f>'Row Data'!D3226</f>
        <v>5</v>
      </c>
    </row>
    <row r="2155" spans="2:7">
      <c r="B2155" s="172" t="s">
        <v>27607</v>
      </c>
      <c r="C2155" s="48" t="s">
        <v>26863</v>
      </c>
      <c r="D2155" s="177">
        <f>'Row Data'!D3227</f>
        <v>5</v>
      </c>
    </row>
    <row r="2156" spans="2:7">
      <c r="B2156" s="172" t="s">
        <v>27608</v>
      </c>
      <c r="C2156" s="48" t="s">
        <v>26864</v>
      </c>
      <c r="D2156" s="177">
        <f>'Row Data'!D3228</f>
        <v>5</v>
      </c>
    </row>
    <row r="2157" spans="2:7">
      <c r="B2157" s="172" t="s">
        <v>27609</v>
      </c>
      <c r="C2157" s="48" t="s">
        <v>26865</v>
      </c>
      <c r="D2157" s="177">
        <f>'Row Data'!D3229</f>
        <v>5</v>
      </c>
    </row>
    <row r="2158" spans="2:7">
      <c r="B2158" s="172" t="s">
        <v>27610</v>
      </c>
      <c r="C2158" s="48" t="s">
        <v>26866</v>
      </c>
      <c r="D2158" s="177">
        <f>'Row Data'!D3230</f>
        <v>5</v>
      </c>
    </row>
    <row r="2159" spans="2:7">
      <c r="B2159" s="172" t="s">
        <v>27611</v>
      </c>
      <c r="C2159" s="48" t="s">
        <v>26867</v>
      </c>
      <c r="D2159" s="177">
        <f>'Row Data'!D3231</f>
        <v>5</v>
      </c>
    </row>
    <row r="2160" spans="2:7">
      <c r="B2160" s="172" t="s">
        <v>27612</v>
      </c>
      <c r="C2160" s="48" t="s">
        <v>26868</v>
      </c>
      <c r="D2160" s="177">
        <f>'Row Data'!D3232</f>
        <v>5</v>
      </c>
    </row>
    <row r="2161" spans="2:6">
      <c r="B2161" s="172" t="s">
        <v>27613</v>
      </c>
      <c r="C2161" s="48" t="s">
        <v>26869</v>
      </c>
      <c r="D2161" s="177">
        <f>'Row Data'!D3233</f>
        <v>5</v>
      </c>
    </row>
    <row r="2162" spans="2:6">
      <c r="B2162" s="172" t="s">
        <v>27614</v>
      </c>
      <c r="C2162" s="48" t="s">
        <v>26744</v>
      </c>
      <c r="D2162" s="177">
        <f>'Row Data'!D3234</f>
        <v>5</v>
      </c>
    </row>
    <row r="2163" spans="2:6">
      <c r="B2163" s="172" t="s">
        <v>27615</v>
      </c>
      <c r="C2163" s="48" t="s">
        <v>26870</v>
      </c>
      <c r="D2163" s="177">
        <f>'Row Data'!D3235</f>
        <v>5</v>
      </c>
    </row>
    <row r="2164" spans="2:6">
      <c r="B2164" s="172" t="s">
        <v>27616</v>
      </c>
      <c r="C2164" s="48" t="s">
        <v>26747</v>
      </c>
      <c r="D2164" s="177">
        <f>'Row Data'!D3236</f>
        <v>5</v>
      </c>
    </row>
    <row r="2165" spans="2:6">
      <c r="B2165" s="172" t="s">
        <v>27617</v>
      </c>
      <c r="C2165" s="48" t="s">
        <v>26871</v>
      </c>
      <c r="D2165" s="177">
        <f>'Row Data'!D3237</f>
        <v>5</v>
      </c>
    </row>
    <row r="2166" spans="2:6">
      <c r="B2166" s="172" t="s">
        <v>27618</v>
      </c>
      <c r="C2166" s="48" t="s">
        <v>26872</v>
      </c>
      <c r="D2166" s="177">
        <f>'Row Data'!D3238</f>
        <v>5</v>
      </c>
    </row>
    <row r="2167" spans="2:6">
      <c r="B2167" s="158" t="s">
        <v>27619</v>
      </c>
      <c r="C2167" s="170" t="s">
        <v>27620</v>
      </c>
      <c r="E2167" s="130"/>
      <c r="F2167" s="177"/>
    </row>
    <row r="2168" spans="2:6">
      <c r="B2168" s="172" t="s">
        <v>27621</v>
      </c>
      <c r="C2168" s="48" t="s">
        <v>11932</v>
      </c>
      <c r="D2168" s="177">
        <f>'Row Data'!D3240</f>
        <v>5</v>
      </c>
    </row>
    <row r="2169" spans="2:6">
      <c r="B2169" s="172" t="s">
        <v>27622</v>
      </c>
      <c r="C2169" s="48" t="s">
        <v>11566</v>
      </c>
      <c r="D2169" s="177">
        <f>'Row Data'!D3241</f>
        <v>5</v>
      </c>
    </row>
    <row r="2170" spans="2:6">
      <c r="B2170" s="172" t="s">
        <v>27623</v>
      </c>
      <c r="C2170" s="48" t="s">
        <v>26874</v>
      </c>
      <c r="D2170" s="177">
        <f>'Row Data'!D3242</f>
        <v>5</v>
      </c>
    </row>
    <row r="2171" spans="2:6">
      <c r="B2171" s="172" t="s">
        <v>27624</v>
      </c>
      <c r="C2171" s="48" t="s">
        <v>11551</v>
      </c>
      <c r="D2171" s="177">
        <f>'Row Data'!D3243</f>
        <v>5</v>
      </c>
    </row>
    <row r="2172" spans="2:6">
      <c r="B2172" s="172" t="s">
        <v>27625</v>
      </c>
      <c r="C2172" s="48" t="s">
        <v>26875</v>
      </c>
      <c r="D2172" s="177">
        <f>'Row Data'!D3244</f>
        <v>5</v>
      </c>
    </row>
    <row r="2173" spans="2:6">
      <c r="B2173" s="172" t="s">
        <v>27626</v>
      </c>
      <c r="C2173" s="48" t="s">
        <v>26876</v>
      </c>
      <c r="D2173" s="177">
        <f>'Row Data'!D3245</f>
        <v>5</v>
      </c>
    </row>
    <row r="2174" spans="2:6">
      <c r="B2174" s="172" t="s">
        <v>27627</v>
      </c>
      <c r="C2174" s="48" t="s">
        <v>26877</v>
      </c>
      <c r="D2174" s="177">
        <f>'Row Data'!D3246</f>
        <v>5</v>
      </c>
    </row>
    <row r="2175" spans="2:6">
      <c r="B2175" s="172" t="s">
        <v>27628</v>
      </c>
      <c r="C2175" s="48" t="s">
        <v>26878</v>
      </c>
      <c r="D2175" s="177">
        <f>'Row Data'!D3247</f>
        <v>5</v>
      </c>
    </row>
    <row r="2176" spans="2:6">
      <c r="B2176" s="172" t="s">
        <v>27629</v>
      </c>
      <c r="C2176" s="48" t="s">
        <v>26879</v>
      </c>
      <c r="D2176" s="177">
        <f>'Row Data'!D3248</f>
        <v>5</v>
      </c>
    </row>
    <row r="2177" spans="2:6">
      <c r="B2177" s="172" t="s">
        <v>27630</v>
      </c>
      <c r="C2177" s="48" t="s">
        <v>26880</v>
      </c>
      <c r="D2177" s="177">
        <f>'Row Data'!D3249</f>
        <v>5</v>
      </c>
    </row>
    <row r="2178" spans="2:6">
      <c r="B2178" s="158" t="s">
        <v>27631</v>
      </c>
      <c r="C2178" s="170" t="s">
        <v>27632</v>
      </c>
      <c r="E2178" s="130"/>
      <c r="F2178" s="177"/>
    </row>
    <row r="2179" spans="2:6">
      <c r="B2179" s="172" t="s">
        <v>27633</v>
      </c>
      <c r="C2179" s="48" t="s">
        <v>26882</v>
      </c>
      <c r="D2179" s="177">
        <f>'Row Data'!D3251</f>
        <v>5</v>
      </c>
    </row>
    <row r="2180" spans="2:6">
      <c r="B2180" s="172" t="s">
        <v>27634</v>
      </c>
      <c r="C2180" s="48" t="s">
        <v>26883</v>
      </c>
      <c r="D2180" s="177">
        <f>'Row Data'!D3252</f>
        <v>5</v>
      </c>
    </row>
    <row r="2181" spans="2:6">
      <c r="B2181" s="172" t="s">
        <v>27635</v>
      </c>
      <c r="C2181" s="48" t="s">
        <v>26884</v>
      </c>
      <c r="D2181" s="177">
        <f>'Row Data'!D3253</f>
        <v>5</v>
      </c>
    </row>
    <row r="2182" spans="2:6">
      <c r="B2182" s="172" t="s">
        <v>27636</v>
      </c>
      <c r="C2182" s="48" t="s">
        <v>26885</v>
      </c>
      <c r="D2182" s="177">
        <f>'Row Data'!D3254</f>
        <v>5</v>
      </c>
    </row>
    <row r="2183" spans="2:6">
      <c r="B2183" s="172" t="s">
        <v>27637</v>
      </c>
      <c r="C2183" s="48" t="s">
        <v>26886</v>
      </c>
      <c r="D2183" s="177">
        <f>'Row Data'!D3255</f>
        <v>5</v>
      </c>
    </row>
    <row r="2184" spans="2:6">
      <c r="B2184" s="172" t="s">
        <v>27638</v>
      </c>
      <c r="C2184" s="48" t="s">
        <v>26887</v>
      </c>
      <c r="D2184" s="177">
        <f>'Row Data'!D3256</f>
        <v>5</v>
      </c>
    </row>
    <row r="2185" spans="2:6">
      <c r="B2185" s="172" t="s">
        <v>27639</v>
      </c>
      <c r="C2185" s="48" t="s">
        <v>26888</v>
      </c>
      <c r="D2185" s="177">
        <f>'Row Data'!D3257</f>
        <v>5</v>
      </c>
    </row>
    <row r="2186" spans="2:6">
      <c r="B2186" s="172" t="s">
        <v>27640</v>
      </c>
      <c r="C2186" s="48" t="s">
        <v>26889</v>
      </c>
      <c r="D2186" s="177">
        <f>'Row Data'!D3258</f>
        <v>5</v>
      </c>
    </row>
    <row r="2187" spans="2:6">
      <c r="B2187" s="172" t="s">
        <v>27641</v>
      </c>
      <c r="C2187" s="48" t="s">
        <v>26890</v>
      </c>
      <c r="D2187" s="177">
        <f>'Row Data'!D3259</f>
        <v>5</v>
      </c>
    </row>
    <row r="2188" spans="2:6">
      <c r="B2188" s="172" t="s">
        <v>27642</v>
      </c>
      <c r="C2188" s="48" t="s">
        <v>26891</v>
      </c>
      <c r="D2188" s="177">
        <f>'Row Data'!D3260</f>
        <v>5</v>
      </c>
    </row>
    <row r="2189" spans="2:6">
      <c r="B2189" s="172" t="s">
        <v>27643</v>
      </c>
      <c r="C2189" s="48" t="s">
        <v>26892</v>
      </c>
      <c r="D2189" s="177">
        <f>'Row Data'!D3261</f>
        <v>5</v>
      </c>
    </row>
    <row r="2190" spans="2:6">
      <c r="B2190" s="172" t="s">
        <v>27644</v>
      </c>
      <c r="C2190" s="48" t="s">
        <v>26893</v>
      </c>
      <c r="D2190" s="177">
        <f>'Row Data'!D3262</f>
        <v>5</v>
      </c>
    </row>
    <row r="2191" spans="2:6">
      <c r="B2191" s="172" t="s">
        <v>27645</v>
      </c>
      <c r="C2191" s="48" t="s">
        <v>26894</v>
      </c>
      <c r="D2191" s="177">
        <f>'Row Data'!D3263</f>
        <v>5</v>
      </c>
    </row>
    <row r="2192" spans="2:6">
      <c r="B2192" s="172" t="s">
        <v>27646</v>
      </c>
      <c r="C2192" s="48" t="s">
        <v>26895</v>
      </c>
      <c r="D2192" s="177">
        <f>'Row Data'!D3264</f>
        <v>5</v>
      </c>
    </row>
    <row r="2193" spans="2:4">
      <c r="B2193" s="172" t="s">
        <v>27647</v>
      </c>
      <c r="C2193" s="48" t="s">
        <v>26896</v>
      </c>
      <c r="D2193" s="177">
        <f>'Row Data'!D3265</f>
        <v>5</v>
      </c>
    </row>
    <row r="2194" spans="2:4">
      <c r="B2194" s="172" t="s">
        <v>27648</v>
      </c>
      <c r="C2194" s="48" t="s">
        <v>26897</v>
      </c>
      <c r="D2194" s="177">
        <f>'Row Data'!D3266</f>
        <v>5</v>
      </c>
    </row>
    <row r="2195" spans="2:4">
      <c r="B2195" s="172" t="s">
        <v>27649</v>
      </c>
      <c r="C2195" s="48" t="s">
        <v>26898</v>
      </c>
      <c r="D2195" s="177">
        <f>'Row Data'!D3267</f>
        <v>5</v>
      </c>
    </row>
    <row r="2196" spans="2:4">
      <c r="B2196" s="172" t="s">
        <v>27650</v>
      </c>
      <c r="C2196" s="48" t="s">
        <v>26899</v>
      </c>
      <c r="D2196" s="177">
        <f>'Row Data'!D3268</f>
        <v>5</v>
      </c>
    </row>
    <row r="2197" spans="2:4">
      <c r="B2197" s="172" t="s">
        <v>27651</v>
      </c>
      <c r="C2197" s="48" t="s">
        <v>26900</v>
      </c>
      <c r="D2197" s="177">
        <f>'Row Data'!D3269</f>
        <v>5</v>
      </c>
    </row>
    <row r="2198" spans="2:4">
      <c r="B2198" s="172" t="s">
        <v>27652</v>
      </c>
      <c r="C2198" s="48" t="s">
        <v>26901</v>
      </c>
      <c r="D2198" s="177">
        <f>'Row Data'!D3270</f>
        <v>5</v>
      </c>
    </row>
    <row r="2199" spans="2:4">
      <c r="B2199" s="172" t="s">
        <v>27653</v>
      </c>
      <c r="C2199" s="48" t="s">
        <v>26902</v>
      </c>
      <c r="D2199" s="177">
        <f>'Row Data'!D3271</f>
        <v>5</v>
      </c>
    </row>
    <row r="2200" spans="2:4">
      <c r="B2200" s="172" t="s">
        <v>27654</v>
      </c>
      <c r="C2200" s="48" t="s">
        <v>26903</v>
      </c>
      <c r="D2200" s="177">
        <f>'Row Data'!D3272</f>
        <v>5</v>
      </c>
    </row>
    <row r="2201" spans="2:4">
      <c r="B2201" s="172" t="s">
        <v>27655</v>
      </c>
      <c r="C2201" s="48" t="s">
        <v>26904</v>
      </c>
      <c r="D2201" s="177">
        <f>'Row Data'!D3273</f>
        <v>5</v>
      </c>
    </row>
    <row r="2202" spans="2:4">
      <c r="B2202" s="172" t="s">
        <v>27656</v>
      </c>
      <c r="C2202" s="48" t="s">
        <v>26905</v>
      </c>
      <c r="D2202" s="177">
        <f>'Row Data'!D3274</f>
        <v>5</v>
      </c>
    </row>
    <row r="2203" spans="2:4">
      <c r="B2203" s="172" t="s">
        <v>27657</v>
      </c>
      <c r="C2203" s="48" t="s">
        <v>26906</v>
      </c>
      <c r="D2203" s="177">
        <f>'Row Data'!D3275</f>
        <v>5</v>
      </c>
    </row>
    <row r="2204" spans="2:4">
      <c r="B2204" s="172" t="s">
        <v>27658</v>
      </c>
      <c r="C2204" s="48" t="s">
        <v>26907</v>
      </c>
      <c r="D2204" s="177">
        <f>'Row Data'!D3276</f>
        <v>5</v>
      </c>
    </row>
    <row r="2205" spans="2:4">
      <c r="B2205" s="172" t="s">
        <v>27659</v>
      </c>
      <c r="C2205" s="48" t="s">
        <v>26908</v>
      </c>
      <c r="D2205" s="177">
        <f>'Row Data'!D3277</f>
        <v>5</v>
      </c>
    </row>
    <row r="2206" spans="2:4">
      <c r="B2206" s="172" t="s">
        <v>27660</v>
      </c>
      <c r="C2206" s="48" t="s">
        <v>26909</v>
      </c>
      <c r="D2206" s="177">
        <f>'Row Data'!D3278</f>
        <v>5</v>
      </c>
    </row>
    <row r="2207" spans="2:4">
      <c r="B2207" s="172" t="s">
        <v>27661</v>
      </c>
      <c r="C2207" s="48" t="s">
        <v>26910</v>
      </c>
      <c r="D2207" s="177">
        <f>'Row Data'!D3279</f>
        <v>5</v>
      </c>
    </row>
    <row r="2208" spans="2:4">
      <c r="B2208" s="172" t="s">
        <v>27662</v>
      </c>
      <c r="C2208" s="48" t="s">
        <v>26911</v>
      </c>
      <c r="D2208" s="177">
        <f>'Row Data'!D3280</f>
        <v>5</v>
      </c>
    </row>
    <row r="2209" spans="2:4">
      <c r="B2209" s="172" t="s">
        <v>27663</v>
      </c>
      <c r="C2209" s="48" t="s">
        <v>26912</v>
      </c>
      <c r="D2209" s="177">
        <f>'Row Data'!D3281</f>
        <v>5</v>
      </c>
    </row>
    <row r="2210" spans="2:4">
      <c r="B2210" s="172" t="s">
        <v>27664</v>
      </c>
      <c r="C2210" s="48" t="s">
        <v>26913</v>
      </c>
      <c r="D2210" s="177">
        <f>'Row Data'!D3282</f>
        <v>5</v>
      </c>
    </row>
    <row r="2211" spans="2:4">
      <c r="B2211" s="172" t="s">
        <v>27665</v>
      </c>
      <c r="C2211" s="48" t="s">
        <v>26914</v>
      </c>
      <c r="D2211" s="177">
        <f>'Row Data'!D3283</f>
        <v>5</v>
      </c>
    </row>
    <row r="2212" spans="2:4">
      <c r="B2212" s="172" t="s">
        <v>27666</v>
      </c>
      <c r="C2212" s="48" t="s">
        <v>26915</v>
      </c>
      <c r="D2212" s="177">
        <f>'Row Data'!D3284</f>
        <v>5</v>
      </c>
    </row>
    <row r="2213" spans="2:4">
      <c r="B2213" s="172" t="s">
        <v>27667</v>
      </c>
      <c r="C2213" s="48" t="s">
        <v>26916</v>
      </c>
      <c r="D2213" s="177">
        <f>'Row Data'!D3285</f>
        <v>5</v>
      </c>
    </row>
    <row r="2214" spans="2:4">
      <c r="B2214" s="172" t="s">
        <v>27668</v>
      </c>
      <c r="C2214" s="48" t="s">
        <v>26917</v>
      </c>
      <c r="D2214" s="177">
        <f>'Row Data'!D3286</f>
        <v>5</v>
      </c>
    </row>
    <row r="2215" spans="2:4">
      <c r="B2215" s="172" t="s">
        <v>27669</v>
      </c>
      <c r="C2215" s="48" t="s">
        <v>26918</v>
      </c>
      <c r="D2215" s="177">
        <f>'Row Data'!D3287</f>
        <v>5</v>
      </c>
    </row>
    <row r="2216" spans="2:4">
      <c r="B2216" s="172" t="s">
        <v>27670</v>
      </c>
      <c r="C2216" s="48" t="s">
        <v>26919</v>
      </c>
      <c r="D2216" s="177">
        <f>'Row Data'!D3288</f>
        <v>5</v>
      </c>
    </row>
    <row r="2217" spans="2:4">
      <c r="B2217" s="172" t="s">
        <v>27671</v>
      </c>
      <c r="C2217" s="48" t="s">
        <v>26920</v>
      </c>
      <c r="D2217" s="177">
        <f>'Row Data'!D3289</f>
        <v>5</v>
      </c>
    </row>
    <row r="2218" spans="2:4">
      <c r="B2218" s="172" t="s">
        <v>27672</v>
      </c>
      <c r="C2218" s="48" t="s">
        <v>26921</v>
      </c>
      <c r="D2218" s="177">
        <f>'Row Data'!D3290</f>
        <v>5</v>
      </c>
    </row>
    <row r="2219" spans="2:4">
      <c r="B2219" s="172" t="s">
        <v>27673</v>
      </c>
      <c r="C2219" s="48" t="s">
        <v>26922</v>
      </c>
      <c r="D2219" s="177">
        <f>'Row Data'!D3291</f>
        <v>5</v>
      </c>
    </row>
    <row r="2220" spans="2:4">
      <c r="B2220" s="172" t="s">
        <v>27674</v>
      </c>
      <c r="C2220" s="48" t="s">
        <v>26923</v>
      </c>
      <c r="D2220" s="177">
        <f>'Row Data'!D3292</f>
        <v>5</v>
      </c>
    </row>
    <row r="2221" spans="2:4">
      <c r="B2221" s="172" t="s">
        <v>27675</v>
      </c>
      <c r="C2221" s="48" t="s">
        <v>26924</v>
      </c>
      <c r="D2221" s="177">
        <f>'Row Data'!D3293</f>
        <v>5</v>
      </c>
    </row>
    <row r="2222" spans="2:4">
      <c r="B2222" s="172" t="s">
        <v>27676</v>
      </c>
      <c r="C2222" s="48" t="s">
        <v>26925</v>
      </c>
      <c r="D2222" s="177">
        <f>'Row Data'!D3294</f>
        <v>5</v>
      </c>
    </row>
    <row r="2223" spans="2:4">
      <c r="B2223" s="172" t="s">
        <v>27677</v>
      </c>
      <c r="C2223" s="48" t="s">
        <v>26926</v>
      </c>
      <c r="D2223" s="177">
        <f>'Row Data'!D3295</f>
        <v>5</v>
      </c>
    </row>
    <row r="2224" spans="2:4">
      <c r="B2224" s="172" t="s">
        <v>27678</v>
      </c>
      <c r="C2224" s="48" t="s">
        <v>26927</v>
      </c>
      <c r="D2224" s="177">
        <f>'Row Data'!D3296</f>
        <v>5</v>
      </c>
    </row>
    <row r="2225" spans="2:6">
      <c r="B2225" s="172" t="s">
        <v>27679</v>
      </c>
      <c r="C2225" s="48" t="s">
        <v>26928</v>
      </c>
      <c r="D2225" s="177">
        <f>'Row Data'!D3297</f>
        <v>5</v>
      </c>
    </row>
    <row r="2226" spans="2:6">
      <c r="B2226" s="172" t="s">
        <v>27680</v>
      </c>
      <c r="C2226" s="48" t="s">
        <v>26929</v>
      </c>
      <c r="D2226" s="177">
        <f>'Row Data'!D3298</f>
        <v>5</v>
      </c>
    </row>
    <row r="2227" spans="2:6">
      <c r="B2227" s="172" t="s">
        <v>27681</v>
      </c>
      <c r="C2227" s="48" t="s">
        <v>26930</v>
      </c>
      <c r="D2227" s="177">
        <f>'Row Data'!D3299</f>
        <v>5</v>
      </c>
    </row>
    <row r="2228" spans="2:6">
      <c r="B2228" s="172" t="s">
        <v>27682</v>
      </c>
      <c r="C2228" s="48" t="s">
        <v>26931</v>
      </c>
      <c r="D2228" s="177">
        <f>'Row Data'!D3300</f>
        <v>5</v>
      </c>
    </row>
    <row r="2229" spans="2:6">
      <c r="B2229" s="172" t="s">
        <v>27683</v>
      </c>
      <c r="C2229" s="48" t="s">
        <v>26932</v>
      </c>
      <c r="D2229" s="177">
        <f>'Row Data'!D3301</f>
        <v>5</v>
      </c>
    </row>
    <row r="2230" spans="2:6">
      <c r="B2230" s="172" t="s">
        <v>27684</v>
      </c>
      <c r="C2230" s="48" t="s">
        <v>26933</v>
      </c>
      <c r="D2230" s="177">
        <f>'Row Data'!D3302</f>
        <v>5</v>
      </c>
    </row>
    <row r="2231" spans="2:6">
      <c r="B2231" s="172" t="s">
        <v>27685</v>
      </c>
      <c r="C2231" s="48" t="s">
        <v>26934</v>
      </c>
      <c r="D2231" s="177">
        <f>'Row Data'!D3303</f>
        <v>5</v>
      </c>
    </row>
    <row r="2232" spans="2:6">
      <c r="B2232" s="172" t="s">
        <v>27686</v>
      </c>
      <c r="C2232" s="48" t="s">
        <v>26935</v>
      </c>
      <c r="D2232" s="177">
        <f>'Row Data'!D3304</f>
        <v>5</v>
      </c>
    </row>
    <row r="2233" spans="2:6">
      <c r="B2233" s="172" t="s">
        <v>27687</v>
      </c>
      <c r="C2233" s="48" t="s">
        <v>26936</v>
      </c>
      <c r="D2233" s="177">
        <f>'Row Data'!D3305</f>
        <v>5</v>
      </c>
    </row>
    <row r="2234" spans="2:6">
      <c r="B2234" s="172" t="s">
        <v>27688</v>
      </c>
      <c r="C2234" s="48" t="s">
        <v>26937</v>
      </c>
      <c r="D2234" s="177">
        <f>'Row Data'!D3306</f>
        <v>5</v>
      </c>
    </row>
    <row r="2235" spans="2:6">
      <c r="B2235" s="172" t="s">
        <v>27689</v>
      </c>
      <c r="C2235" s="48" t="s">
        <v>26938</v>
      </c>
      <c r="D2235" s="177">
        <f>'Row Data'!D3307</f>
        <v>5</v>
      </c>
    </row>
    <row r="2236" spans="2:6">
      <c r="B2236" s="172" t="s">
        <v>27690</v>
      </c>
      <c r="C2236" s="48" t="s">
        <v>26939</v>
      </c>
      <c r="D2236" s="177">
        <f>'Row Data'!D3308</f>
        <v>5</v>
      </c>
    </row>
    <row r="2237" spans="2:6">
      <c r="B2237" s="172" t="s">
        <v>27691</v>
      </c>
      <c r="C2237" s="48" t="s">
        <v>26940</v>
      </c>
      <c r="D2237" s="177">
        <f>'Row Data'!D3309</f>
        <v>5</v>
      </c>
    </row>
    <row r="2238" spans="2:6">
      <c r="B2238" s="172" t="s">
        <v>27692</v>
      </c>
      <c r="C2238" s="48" t="s">
        <v>26941</v>
      </c>
      <c r="D2238" s="177">
        <f>'Row Data'!D3310</f>
        <v>5</v>
      </c>
    </row>
    <row r="2239" spans="2:6" ht="22.5">
      <c r="B2239" s="214" t="s">
        <v>27693</v>
      </c>
      <c r="C2239" s="215" t="s">
        <v>27694</v>
      </c>
      <c r="E2239" s="213"/>
      <c r="F2239" s="177"/>
    </row>
    <row r="2240" spans="2:6">
      <c r="B2240" s="158" t="s">
        <v>27695</v>
      </c>
      <c r="C2240" s="170" t="s">
        <v>27696</v>
      </c>
      <c r="E2240" s="130"/>
      <c r="F2240" s="177"/>
    </row>
    <row r="2241" spans="2:4">
      <c r="B2241" s="172" t="s">
        <v>27697</v>
      </c>
      <c r="C2241" s="48" t="s">
        <v>23851</v>
      </c>
      <c r="D2241" s="177">
        <f>'Row Data'!D3313</f>
        <v>5</v>
      </c>
    </row>
    <row r="2242" spans="2:4">
      <c r="B2242" s="172" t="s">
        <v>27698</v>
      </c>
      <c r="C2242" s="48" t="s">
        <v>26944</v>
      </c>
      <c r="D2242" s="177">
        <f>'Row Data'!D3314</f>
        <v>5</v>
      </c>
    </row>
    <row r="2243" spans="2:4">
      <c r="B2243" s="172" t="s">
        <v>27699</v>
      </c>
      <c r="C2243" s="48" t="s">
        <v>26945</v>
      </c>
      <c r="D2243" s="177">
        <f>'Row Data'!D3315</f>
        <v>5</v>
      </c>
    </row>
    <row r="2244" spans="2:4">
      <c r="B2244" s="172" t="s">
        <v>27700</v>
      </c>
      <c r="C2244" s="48" t="s">
        <v>26650</v>
      </c>
      <c r="D2244" s="177">
        <f>'Row Data'!D3316</f>
        <v>5</v>
      </c>
    </row>
    <row r="2245" spans="2:4">
      <c r="B2245" s="172" t="s">
        <v>27701</v>
      </c>
      <c r="C2245" s="48" t="s">
        <v>26946</v>
      </c>
      <c r="D2245" s="177">
        <f>'Row Data'!D3317</f>
        <v>5</v>
      </c>
    </row>
    <row r="2246" spans="2:4">
      <c r="B2246" s="172" t="s">
        <v>27702</v>
      </c>
      <c r="C2246" s="48" t="s">
        <v>26658</v>
      </c>
      <c r="D2246" s="177">
        <f>'Row Data'!D3318</f>
        <v>5</v>
      </c>
    </row>
    <row r="2247" spans="2:4">
      <c r="B2247" s="172" t="s">
        <v>27703</v>
      </c>
      <c r="C2247" s="48" t="s">
        <v>26947</v>
      </c>
      <c r="D2247" s="177">
        <f>'Row Data'!D3319</f>
        <v>5</v>
      </c>
    </row>
    <row r="2248" spans="2:4">
      <c r="B2248" s="172" t="s">
        <v>27704</v>
      </c>
      <c r="C2248" s="48" t="s">
        <v>26948</v>
      </c>
      <c r="D2248" s="177">
        <f>'Row Data'!D3320</f>
        <v>5</v>
      </c>
    </row>
    <row r="2249" spans="2:4">
      <c r="B2249" s="172" t="s">
        <v>27705</v>
      </c>
      <c r="C2249" s="48" t="s">
        <v>26949</v>
      </c>
      <c r="D2249" s="177">
        <f>'Row Data'!D3321</f>
        <v>5</v>
      </c>
    </row>
    <row r="2250" spans="2:4">
      <c r="B2250" s="172" t="s">
        <v>27706</v>
      </c>
      <c r="C2250" s="48" t="s">
        <v>26950</v>
      </c>
      <c r="D2250" s="177">
        <f>'Row Data'!D3322</f>
        <v>5</v>
      </c>
    </row>
    <row r="2251" spans="2:4">
      <c r="B2251" s="172" t="s">
        <v>27707</v>
      </c>
      <c r="C2251" s="48" t="s">
        <v>26951</v>
      </c>
      <c r="D2251" s="177">
        <f>'Row Data'!D3323</f>
        <v>5</v>
      </c>
    </row>
    <row r="2252" spans="2:4">
      <c r="B2252" s="172" t="s">
        <v>27708</v>
      </c>
      <c r="C2252" s="48" t="s">
        <v>26952</v>
      </c>
      <c r="D2252" s="177">
        <f>'Row Data'!D3324</f>
        <v>5</v>
      </c>
    </row>
    <row r="2253" spans="2:4">
      <c r="B2253" s="172" t="s">
        <v>27709</v>
      </c>
      <c r="C2253" s="48" t="s">
        <v>26953</v>
      </c>
      <c r="D2253" s="177">
        <f>'Row Data'!D3325</f>
        <v>5</v>
      </c>
    </row>
    <row r="2254" spans="2:4">
      <c r="B2254" s="172" t="s">
        <v>27710</v>
      </c>
      <c r="C2254" s="48" t="s">
        <v>26954</v>
      </c>
      <c r="D2254" s="177">
        <f>'Row Data'!D3326</f>
        <v>5</v>
      </c>
    </row>
    <row r="2255" spans="2:4">
      <c r="B2255" s="172" t="s">
        <v>27711</v>
      </c>
      <c r="C2255" s="48" t="s">
        <v>26955</v>
      </c>
      <c r="D2255" s="177">
        <f>'Row Data'!D3327</f>
        <v>5</v>
      </c>
    </row>
    <row r="2256" spans="2:4">
      <c r="B2256" s="172" t="s">
        <v>27712</v>
      </c>
      <c r="C2256" s="48" t="s">
        <v>26956</v>
      </c>
      <c r="D2256" s="177">
        <f>'Row Data'!D3328</f>
        <v>5</v>
      </c>
    </row>
    <row r="2257" spans="2:6">
      <c r="B2257" s="158" t="s">
        <v>27713</v>
      </c>
      <c r="C2257" s="170" t="s">
        <v>27714</v>
      </c>
      <c r="E2257" s="130"/>
      <c r="F2257" s="177"/>
    </row>
    <row r="2258" spans="2:6">
      <c r="B2258" s="172" t="s">
        <v>27715</v>
      </c>
      <c r="C2258" s="48" t="s">
        <v>26958</v>
      </c>
      <c r="D2258" s="177">
        <f>'Row Data'!D3330</f>
        <v>5</v>
      </c>
    </row>
    <row r="2259" spans="2:6">
      <c r="B2259" s="172" t="s">
        <v>27716</v>
      </c>
      <c r="C2259" s="48" t="s">
        <v>26959</v>
      </c>
      <c r="D2259" s="177">
        <f>'Row Data'!D3331</f>
        <v>5</v>
      </c>
    </row>
    <row r="2260" spans="2:6">
      <c r="B2260" s="172" t="s">
        <v>27717</v>
      </c>
      <c r="C2260" s="48" t="s">
        <v>26960</v>
      </c>
      <c r="D2260" s="177">
        <f>'Row Data'!D3332</f>
        <v>5</v>
      </c>
    </row>
    <row r="2261" spans="2:6">
      <c r="B2261" s="172" t="s">
        <v>27718</v>
      </c>
      <c r="C2261" s="48" t="s">
        <v>26961</v>
      </c>
      <c r="D2261" s="177">
        <f>'Row Data'!D3333</f>
        <v>5</v>
      </c>
    </row>
    <row r="2262" spans="2:6">
      <c r="B2262" s="172" t="s">
        <v>27719</v>
      </c>
      <c r="C2262" s="48" t="s">
        <v>26962</v>
      </c>
      <c r="D2262" s="177">
        <f>'Row Data'!D3334</f>
        <v>5</v>
      </c>
    </row>
    <row r="2263" spans="2:6">
      <c r="B2263" s="172" t="s">
        <v>27720</v>
      </c>
      <c r="C2263" s="48" t="s">
        <v>26963</v>
      </c>
      <c r="D2263" s="177">
        <f>'Row Data'!D3335</f>
        <v>5</v>
      </c>
    </row>
    <row r="2264" spans="2:6">
      <c r="B2264" s="172" t="s">
        <v>27721</v>
      </c>
      <c r="C2264" s="48" t="s">
        <v>26964</v>
      </c>
      <c r="D2264" s="177">
        <f>'Row Data'!D3336</f>
        <v>5</v>
      </c>
    </row>
    <row r="2265" spans="2:6">
      <c r="B2265" s="172" t="s">
        <v>27722</v>
      </c>
      <c r="C2265" s="48" t="s">
        <v>26965</v>
      </c>
      <c r="D2265" s="177">
        <f>'Row Data'!D3337</f>
        <v>5</v>
      </c>
    </row>
    <row r="2266" spans="2:6">
      <c r="B2266" s="172" t="s">
        <v>27723</v>
      </c>
      <c r="C2266" s="48" t="s">
        <v>26966</v>
      </c>
      <c r="D2266" s="177">
        <f>'Row Data'!D3338</f>
        <v>5</v>
      </c>
    </row>
    <row r="2267" spans="2:6">
      <c r="B2267" s="172" t="s">
        <v>27724</v>
      </c>
      <c r="C2267" s="48" t="s">
        <v>26949</v>
      </c>
      <c r="D2267" s="177">
        <f>'Row Data'!D3339</f>
        <v>5</v>
      </c>
    </row>
    <row r="2268" spans="2:6">
      <c r="B2268" s="172" t="s">
        <v>27725</v>
      </c>
      <c r="C2268" s="48" t="s">
        <v>26967</v>
      </c>
      <c r="D2268" s="177">
        <f>'Row Data'!D3340</f>
        <v>5</v>
      </c>
    </row>
    <row r="2269" spans="2:6">
      <c r="B2269" s="172" t="s">
        <v>27726</v>
      </c>
      <c r="C2269" s="48" t="s">
        <v>26658</v>
      </c>
      <c r="D2269" s="177">
        <f>'Row Data'!D3341</f>
        <v>5</v>
      </c>
    </row>
    <row r="2270" spans="2:6">
      <c r="B2270" s="172" t="s">
        <v>27727</v>
      </c>
      <c r="C2270" s="48" t="s">
        <v>26968</v>
      </c>
      <c r="D2270" s="177">
        <f>'Row Data'!D3342</f>
        <v>5</v>
      </c>
    </row>
    <row r="2271" spans="2:6">
      <c r="B2271" s="172" t="s">
        <v>27728</v>
      </c>
      <c r="C2271" s="48" t="s">
        <v>26969</v>
      </c>
      <c r="D2271" s="177">
        <f>'Row Data'!D3343</f>
        <v>5</v>
      </c>
    </row>
    <row r="2272" spans="2:6">
      <c r="B2272" s="172" t="s">
        <v>27729</v>
      </c>
      <c r="C2272" s="48" t="s">
        <v>26970</v>
      </c>
      <c r="D2272" s="177">
        <f>'Row Data'!D3344</f>
        <v>5</v>
      </c>
    </row>
    <row r="2273" spans="2:6">
      <c r="B2273" s="172" t="s">
        <v>27730</v>
      </c>
      <c r="C2273" s="48" t="s">
        <v>26971</v>
      </c>
      <c r="D2273" s="177">
        <f>'Row Data'!D3345</f>
        <v>5</v>
      </c>
    </row>
    <row r="2274" spans="2:6">
      <c r="B2274" s="172" t="s">
        <v>27731</v>
      </c>
      <c r="C2274" s="48" t="s">
        <v>26972</v>
      </c>
      <c r="D2274" s="177">
        <f>'Row Data'!D3346</f>
        <v>5</v>
      </c>
    </row>
    <row r="2275" spans="2:6">
      <c r="B2275" s="172" t="s">
        <v>27732</v>
      </c>
      <c r="C2275" s="48" t="s">
        <v>26973</v>
      </c>
      <c r="D2275" s="177">
        <f>'Row Data'!D3347</f>
        <v>5</v>
      </c>
    </row>
    <row r="2276" spans="2:6">
      <c r="B2276" s="172" t="s">
        <v>27733</v>
      </c>
      <c r="C2276" s="48" t="s">
        <v>26974</v>
      </c>
      <c r="D2276" s="177">
        <f>'Row Data'!D3348</f>
        <v>5</v>
      </c>
    </row>
    <row r="2277" spans="2:6">
      <c r="B2277" s="172" t="s">
        <v>27734</v>
      </c>
      <c r="C2277" s="48" t="s">
        <v>26975</v>
      </c>
      <c r="D2277" s="177">
        <f>'Row Data'!D3349</f>
        <v>5</v>
      </c>
    </row>
    <row r="2278" spans="2:6">
      <c r="B2278" s="172" t="s">
        <v>27735</v>
      </c>
      <c r="C2278" s="48" t="s">
        <v>26976</v>
      </c>
      <c r="D2278" s="177">
        <f>'Row Data'!D3350</f>
        <v>5</v>
      </c>
    </row>
    <row r="2279" spans="2:6">
      <c r="B2279" s="158" t="s">
        <v>27736</v>
      </c>
      <c r="C2279" s="170" t="s">
        <v>27737</v>
      </c>
      <c r="E2279" s="130"/>
      <c r="F2279" s="177"/>
    </row>
    <row r="2280" spans="2:6">
      <c r="B2280" s="172" t="s">
        <v>27738</v>
      </c>
      <c r="C2280" s="48" t="s">
        <v>26665</v>
      </c>
      <c r="D2280" s="177">
        <f>'Row Data'!D3387</f>
        <v>5</v>
      </c>
    </row>
    <row r="2281" spans="2:6">
      <c r="B2281" s="172" t="s">
        <v>27739</v>
      </c>
      <c r="C2281" s="48" t="s">
        <v>27009</v>
      </c>
      <c r="D2281" s="177">
        <f>'Row Data'!D3388</f>
        <v>5</v>
      </c>
    </row>
    <row r="2282" spans="2:6">
      <c r="B2282" s="172" t="s">
        <v>27740</v>
      </c>
      <c r="C2282" s="48" t="s">
        <v>27010</v>
      </c>
      <c r="D2282" s="177">
        <f>'Row Data'!D3389</f>
        <v>5</v>
      </c>
    </row>
    <row r="2283" spans="2:6">
      <c r="B2283" s="172" t="s">
        <v>27741</v>
      </c>
      <c r="C2283" s="48" t="s">
        <v>27011</v>
      </c>
      <c r="D2283" s="177">
        <f>'Row Data'!D3390</f>
        <v>5</v>
      </c>
    </row>
    <row r="2284" spans="2:6">
      <c r="B2284" s="172" t="s">
        <v>27742</v>
      </c>
      <c r="C2284" s="48" t="s">
        <v>26627</v>
      </c>
      <c r="D2284" s="177">
        <f>'Row Data'!D3391</f>
        <v>5</v>
      </c>
    </row>
    <row r="2285" spans="2:6">
      <c r="B2285" s="172" t="s">
        <v>27743</v>
      </c>
      <c r="C2285" s="48" t="s">
        <v>26660</v>
      </c>
      <c r="D2285" s="177">
        <f>'Row Data'!D3392</f>
        <v>5</v>
      </c>
    </row>
    <row r="2286" spans="2:6">
      <c r="B2286" s="172" t="s">
        <v>27744</v>
      </c>
      <c r="C2286" s="48" t="s">
        <v>27012</v>
      </c>
      <c r="D2286" s="177">
        <f>'Row Data'!D3393</f>
        <v>5</v>
      </c>
    </row>
    <row r="2287" spans="2:6">
      <c r="B2287" s="172" t="s">
        <v>27745</v>
      </c>
      <c r="C2287" s="48" t="s">
        <v>23853</v>
      </c>
      <c r="D2287" s="177">
        <f>'Row Data'!D3394</f>
        <v>5</v>
      </c>
    </row>
    <row r="2288" spans="2:6">
      <c r="B2288" s="172" t="s">
        <v>27746</v>
      </c>
      <c r="C2288" s="48" t="s">
        <v>27013</v>
      </c>
      <c r="D2288" s="177">
        <f>'Row Data'!D3395</f>
        <v>5</v>
      </c>
    </row>
    <row r="2289" spans="2:4">
      <c r="B2289" s="172" t="s">
        <v>27747</v>
      </c>
      <c r="C2289" s="48" t="s">
        <v>27815</v>
      </c>
      <c r="D2289" s="177">
        <f>'Row Data'!D3396</f>
        <v>5</v>
      </c>
    </row>
    <row r="2290" spans="2:4">
      <c r="B2290" s="172" t="s">
        <v>27748</v>
      </c>
      <c r="C2290" s="48" t="s">
        <v>27015</v>
      </c>
      <c r="D2290" s="177">
        <f>'Row Data'!D3397</f>
        <v>5</v>
      </c>
    </row>
    <row r="2291" spans="2:4">
      <c r="B2291" s="172" t="s">
        <v>27749</v>
      </c>
      <c r="C2291" s="48" t="s">
        <v>27016</v>
      </c>
      <c r="D2291" s="177">
        <f>'Row Data'!D3398</f>
        <v>5</v>
      </c>
    </row>
    <row r="2292" spans="2:4">
      <c r="B2292" s="172" t="s">
        <v>27750</v>
      </c>
      <c r="C2292" s="48" t="s">
        <v>26659</v>
      </c>
      <c r="D2292" s="177">
        <f>'Row Data'!D3399</f>
        <v>5</v>
      </c>
    </row>
    <row r="2293" spans="2:4">
      <c r="B2293" s="172" t="s">
        <v>27751</v>
      </c>
      <c r="C2293" s="48" t="s">
        <v>27017</v>
      </c>
      <c r="D2293" s="177">
        <f>'Row Data'!D3400</f>
        <v>5</v>
      </c>
    </row>
    <row r="2294" spans="2:4">
      <c r="B2294" s="172" t="s">
        <v>27752</v>
      </c>
      <c r="C2294" s="48" t="s">
        <v>27018</v>
      </c>
      <c r="D2294" s="177">
        <f>'Row Data'!D3401</f>
        <v>5</v>
      </c>
    </row>
    <row r="2295" spans="2:4">
      <c r="B2295" s="172" t="s">
        <v>27753</v>
      </c>
      <c r="C2295" s="48" t="s">
        <v>27019</v>
      </c>
      <c r="D2295" s="177">
        <f>'Row Data'!D3402</f>
        <v>5</v>
      </c>
    </row>
    <row r="2296" spans="2:4">
      <c r="B2296" s="172" t="s">
        <v>27754</v>
      </c>
      <c r="C2296" s="48" t="s">
        <v>27020</v>
      </c>
      <c r="D2296" s="177">
        <f>'Row Data'!D3403</f>
        <v>5</v>
      </c>
    </row>
    <row r="2297" spans="2:4">
      <c r="B2297" s="172" t="s">
        <v>27755</v>
      </c>
      <c r="C2297" s="48" t="s">
        <v>27021</v>
      </c>
      <c r="D2297" s="177">
        <f>'Row Data'!D3404</f>
        <v>5</v>
      </c>
    </row>
    <row r="2298" spans="2:4">
      <c r="B2298" s="172" t="s">
        <v>27756</v>
      </c>
      <c r="C2298" s="48" t="s">
        <v>27022</v>
      </c>
      <c r="D2298" s="177">
        <f>'Row Data'!D3405</f>
        <v>5</v>
      </c>
    </row>
    <row r="2299" spans="2:4">
      <c r="B2299" s="172" t="s">
        <v>27757</v>
      </c>
      <c r="C2299" s="48" t="s">
        <v>26666</v>
      </c>
      <c r="D2299" s="177">
        <f>'Row Data'!D3406</f>
        <v>5</v>
      </c>
    </row>
    <row r="2300" spans="2:4">
      <c r="B2300" s="172" t="s">
        <v>27758</v>
      </c>
      <c r="C2300" s="48" t="s">
        <v>27023</v>
      </c>
      <c r="D2300" s="177">
        <f>'Row Data'!D3407</f>
        <v>5</v>
      </c>
    </row>
    <row r="2301" spans="2:4">
      <c r="B2301" s="172" t="s">
        <v>27759</v>
      </c>
      <c r="C2301" s="48" t="s">
        <v>27024</v>
      </c>
      <c r="D2301" s="177">
        <f>'Row Data'!D3408</f>
        <v>5</v>
      </c>
    </row>
    <row r="2302" spans="2:4">
      <c r="B2302" s="172" t="s">
        <v>27760</v>
      </c>
      <c r="C2302" s="48" t="s">
        <v>23722</v>
      </c>
      <c r="D2302" s="177">
        <f>'Row Data'!D3409</f>
        <v>5</v>
      </c>
    </row>
    <row r="2303" spans="2:4">
      <c r="B2303" s="172" t="s">
        <v>27761</v>
      </c>
      <c r="C2303" s="48" t="s">
        <v>27025</v>
      </c>
      <c r="D2303" s="177">
        <f>'Row Data'!D3410</f>
        <v>5</v>
      </c>
    </row>
    <row r="2304" spans="2:4">
      <c r="B2304" s="172" t="s">
        <v>27762</v>
      </c>
      <c r="C2304" s="48" t="s">
        <v>27026</v>
      </c>
      <c r="D2304" s="177">
        <f>'Row Data'!D3411</f>
        <v>5</v>
      </c>
    </row>
    <row r="2305" spans="2:8">
      <c r="B2305" s="172" t="s">
        <v>27763</v>
      </c>
      <c r="C2305" s="48" t="s">
        <v>27027</v>
      </c>
      <c r="D2305" s="177">
        <f>'Row Data'!D3412</f>
        <v>5</v>
      </c>
    </row>
    <row r="2306" spans="2:8">
      <c r="B2306" s="172" t="s">
        <v>27764</v>
      </c>
      <c r="C2306" s="48" t="s">
        <v>27028</v>
      </c>
      <c r="D2306" s="177">
        <f>'Row Data'!D3413</f>
        <v>5</v>
      </c>
    </row>
    <row r="2307" spans="2:8">
      <c r="B2307" s="172" t="s">
        <v>27765</v>
      </c>
      <c r="C2307" s="48" t="s">
        <v>27029</v>
      </c>
      <c r="D2307" s="177">
        <f>'Row Data'!D3414</f>
        <v>5</v>
      </c>
    </row>
    <row r="2308" spans="2:8">
      <c r="B2308" s="172" t="s">
        <v>27766</v>
      </c>
      <c r="C2308" s="48" t="s">
        <v>27030</v>
      </c>
      <c r="D2308" s="177">
        <f>'Row Data'!D3415</f>
        <v>5</v>
      </c>
    </row>
    <row r="2309" spans="2:8">
      <c r="B2309" s="172" t="s">
        <v>27767</v>
      </c>
      <c r="C2309" s="48" t="s">
        <v>27031</v>
      </c>
      <c r="D2309" s="177">
        <f>'Row Data'!D3416</f>
        <v>5</v>
      </c>
    </row>
    <row r="2310" spans="2:8">
      <c r="B2310" s="172" t="s">
        <v>27768</v>
      </c>
      <c r="C2310" s="48" t="s">
        <v>27032</v>
      </c>
      <c r="D2310" s="177">
        <f>'Row Data'!D3417</f>
        <v>5</v>
      </c>
    </row>
    <row r="2311" spans="2:8">
      <c r="B2311" s="172" t="s">
        <v>27769</v>
      </c>
      <c r="C2311" s="48" t="s">
        <v>26630</v>
      </c>
      <c r="D2311" s="177">
        <f>'Row Data'!D3418</f>
        <v>5</v>
      </c>
    </row>
    <row r="2312" spans="2:8">
      <c r="B2312" s="172" t="s">
        <v>27770</v>
      </c>
      <c r="C2312" s="48" t="s">
        <v>27033</v>
      </c>
      <c r="D2312" s="177">
        <f>'Row Data'!D3419</f>
        <v>5</v>
      </c>
    </row>
    <row r="2313" spans="2:8">
      <c r="B2313" s="172" t="s">
        <v>27771</v>
      </c>
      <c r="C2313" s="48" t="s">
        <v>27034</v>
      </c>
      <c r="D2313" s="177">
        <f>'Row Data'!D3420</f>
        <v>5</v>
      </c>
    </row>
    <row r="2314" spans="2:8">
      <c r="B2314" s="172" t="s">
        <v>27772</v>
      </c>
      <c r="C2314" s="48" t="s">
        <v>27035</v>
      </c>
      <c r="D2314" s="177">
        <f>'Row Data'!D3421</f>
        <v>5</v>
      </c>
    </row>
    <row r="2315" spans="2:8">
      <c r="B2315" s="172" t="s">
        <v>27773</v>
      </c>
      <c r="C2315" s="48" t="s">
        <v>27036</v>
      </c>
      <c r="D2315" s="177">
        <f>'Row Data'!D3422</f>
        <v>5</v>
      </c>
    </row>
    <row r="2316" spans="2:8">
      <c r="B2316" s="172" t="s">
        <v>27774</v>
      </c>
      <c r="C2316" s="48" t="s">
        <v>27037</v>
      </c>
      <c r="D2316" s="177">
        <f>'Row Data'!D3423</f>
        <v>5</v>
      </c>
    </row>
    <row r="2317" spans="2:8">
      <c r="B2317" s="172" t="s">
        <v>27775</v>
      </c>
      <c r="C2317" s="48" t="s">
        <v>27038</v>
      </c>
      <c r="D2317" s="177">
        <f>'Row Data'!D3424</f>
        <v>5</v>
      </c>
    </row>
    <row r="2318" spans="2:8">
      <c r="B2318" s="172" t="s">
        <v>27776</v>
      </c>
      <c r="C2318" s="48" t="s">
        <v>27039</v>
      </c>
      <c r="D2318" s="177">
        <f>'Row Data'!D3425</f>
        <v>5</v>
      </c>
    </row>
    <row r="2319" spans="2:8">
      <c r="B2319" s="172" t="s">
        <v>27777</v>
      </c>
      <c r="C2319" s="48" t="s">
        <v>27040</v>
      </c>
      <c r="D2319" s="177">
        <f>'Row Data'!D3426</f>
        <v>5</v>
      </c>
    </row>
    <row r="2320" spans="2:8">
      <c r="B2320" s="158" t="s">
        <v>27778</v>
      </c>
      <c r="C2320" s="170" t="s">
        <v>27779</v>
      </c>
      <c r="G2320" s="130"/>
      <c r="H2320" s="177"/>
    </row>
    <row r="2321" spans="2:7">
      <c r="B2321" s="172" t="s">
        <v>27780</v>
      </c>
      <c r="C2321" s="48" t="s">
        <v>26978</v>
      </c>
      <c r="D2321" s="177">
        <f>'Row Data'!D3352</f>
        <v>5</v>
      </c>
      <c r="G2321" s="48"/>
    </row>
    <row r="2322" spans="2:7">
      <c r="B2322" s="172" t="s">
        <v>27781</v>
      </c>
      <c r="C2322" s="48" t="s">
        <v>26979</v>
      </c>
      <c r="D2322" s="177">
        <f>'Row Data'!D3353</f>
        <v>5</v>
      </c>
      <c r="G2322" s="48"/>
    </row>
    <row r="2323" spans="2:7">
      <c r="B2323" s="172" t="s">
        <v>27782</v>
      </c>
      <c r="C2323" s="48" t="s">
        <v>26980</v>
      </c>
      <c r="D2323" s="177">
        <f>'Row Data'!D3354</f>
        <v>5</v>
      </c>
      <c r="G2323" s="48"/>
    </row>
    <row r="2324" spans="2:7">
      <c r="B2324" s="172" t="s">
        <v>27783</v>
      </c>
      <c r="C2324" s="48" t="s">
        <v>26981</v>
      </c>
      <c r="D2324" s="177">
        <f>'Row Data'!D3355</f>
        <v>5</v>
      </c>
      <c r="G2324" s="48"/>
    </row>
    <row r="2325" spans="2:7">
      <c r="B2325" s="172" t="s">
        <v>27784</v>
      </c>
      <c r="C2325" s="48" t="s">
        <v>26982</v>
      </c>
      <c r="D2325" s="177">
        <f>'Row Data'!D3356</f>
        <v>5</v>
      </c>
      <c r="G2325" s="48"/>
    </row>
    <row r="2326" spans="2:7">
      <c r="B2326" s="172" t="s">
        <v>27785</v>
      </c>
      <c r="C2326" s="48" t="s">
        <v>26983</v>
      </c>
      <c r="D2326" s="177">
        <f>'Row Data'!D3357</f>
        <v>5</v>
      </c>
      <c r="G2326" s="48"/>
    </row>
    <row r="2327" spans="2:7">
      <c r="B2327" s="172" t="s">
        <v>27786</v>
      </c>
      <c r="C2327" s="48" t="s">
        <v>26631</v>
      </c>
      <c r="D2327" s="177">
        <f>'Row Data'!D3358</f>
        <v>5</v>
      </c>
      <c r="G2327" s="48"/>
    </row>
    <row r="2328" spans="2:7">
      <c r="B2328" s="172" t="s">
        <v>27787</v>
      </c>
      <c r="C2328" s="48" t="s">
        <v>26984</v>
      </c>
      <c r="D2328" s="177">
        <f>'Row Data'!D3359</f>
        <v>5</v>
      </c>
      <c r="G2328" s="48"/>
    </row>
    <row r="2329" spans="2:7">
      <c r="B2329" s="172" t="s">
        <v>27788</v>
      </c>
      <c r="C2329" s="48" t="s">
        <v>26985</v>
      </c>
      <c r="D2329" s="177">
        <f>'Row Data'!D3360</f>
        <v>5</v>
      </c>
      <c r="G2329" s="48"/>
    </row>
    <row r="2330" spans="2:7">
      <c r="B2330" s="172" t="s">
        <v>27789</v>
      </c>
      <c r="C2330" s="48" t="s">
        <v>26986</v>
      </c>
      <c r="D2330" s="177">
        <f>'Row Data'!D3361</f>
        <v>5</v>
      </c>
      <c r="G2330" s="48"/>
    </row>
    <row r="2331" spans="2:7">
      <c r="B2331" s="172" t="s">
        <v>27790</v>
      </c>
      <c r="C2331" s="48" t="s">
        <v>26987</v>
      </c>
      <c r="D2331" s="177">
        <f>'Row Data'!D3362</f>
        <v>5</v>
      </c>
      <c r="G2331" s="48"/>
    </row>
    <row r="2332" spans="2:7">
      <c r="B2332" s="172" t="s">
        <v>27791</v>
      </c>
      <c r="C2332" s="48" t="s">
        <v>26988</v>
      </c>
      <c r="D2332" s="177">
        <f>'Row Data'!D3363</f>
        <v>5</v>
      </c>
      <c r="G2332" s="48"/>
    </row>
    <row r="2333" spans="2:7">
      <c r="B2333" s="172" t="s">
        <v>27792</v>
      </c>
      <c r="C2333" s="48" t="s">
        <v>26989</v>
      </c>
      <c r="D2333" s="177">
        <f>'Row Data'!D3364</f>
        <v>5</v>
      </c>
      <c r="G2333" s="48"/>
    </row>
    <row r="2334" spans="2:7">
      <c r="B2334" s="172" t="s">
        <v>27793</v>
      </c>
      <c r="C2334" s="48" t="s">
        <v>26990</v>
      </c>
      <c r="D2334" s="177">
        <f>'Row Data'!D3365</f>
        <v>5</v>
      </c>
      <c r="G2334" s="48"/>
    </row>
    <row r="2335" spans="2:7">
      <c r="B2335" s="172" t="s">
        <v>27794</v>
      </c>
      <c r="C2335" s="48" t="s">
        <v>26991</v>
      </c>
      <c r="D2335" s="177">
        <f>'Row Data'!D3366</f>
        <v>5</v>
      </c>
      <c r="G2335" s="48"/>
    </row>
    <row r="2336" spans="2:7">
      <c r="B2336" s="172" t="s">
        <v>27795</v>
      </c>
      <c r="C2336" s="48" t="s">
        <v>26629</v>
      </c>
      <c r="D2336" s="177">
        <f>'Row Data'!D3367</f>
        <v>5</v>
      </c>
      <c r="G2336" s="48"/>
    </row>
    <row r="2337" spans="2:7">
      <c r="B2337" s="172" t="s">
        <v>27796</v>
      </c>
      <c r="C2337" s="48" t="s">
        <v>26671</v>
      </c>
      <c r="D2337" s="177">
        <f>'Row Data'!D3368</f>
        <v>5</v>
      </c>
      <c r="G2337" s="48"/>
    </row>
    <row r="2338" spans="2:7">
      <c r="B2338" s="172" t="s">
        <v>27797</v>
      </c>
      <c r="C2338" s="48" t="s">
        <v>26643</v>
      </c>
      <c r="D2338" s="177">
        <f>'Row Data'!D3369</f>
        <v>5</v>
      </c>
      <c r="G2338" s="48"/>
    </row>
    <row r="2339" spans="2:7">
      <c r="B2339" s="172" t="s">
        <v>27798</v>
      </c>
      <c r="C2339" s="48" t="s">
        <v>26992</v>
      </c>
      <c r="D2339" s="177">
        <f>'Row Data'!D3370</f>
        <v>5</v>
      </c>
      <c r="G2339" s="48"/>
    </row>
    <row r="2340" spans="2:7">
      <c r="B2340" s="172" t="s">
        <v>27799</v>
      </c>
      <c r="C2340" s="48" t="s">
        <v>26993</v>
      </c>
      <c r="D2340" s="177">
        <f>'Row Data'!D3371</f>
        <v>5</v>
      </c>
      <c r="G2340" s="48"/>
    </row>
    <row r="2341" spans="2:7">
      <c r="B2341" s="172" t="s">
        <v>27800</v>
      </c>
      <c r="C2341" s="48" t="s">
        <v>26994</v>
      </c>
      <c r="D2341" s="177">
        <f>'Row Data'!D3372</f>
        <v>5</v>
      </c>
      <c r="G2341" s="48"/>
    </row>
    <row r="2342" spans="2:7">
      <c r="B2342" s="172" t="s">
        <v>27801</v>
      </c>
      <c r="C2342" s="48" t="s">
        <v>26995</v>
      </c>
      <c r="D2342" s="177">
        <f>'Row Data'!D3373</f>
        <v>5</v>
      </c>
      <c r="G2342" s="48"/>
    </row>
    <row r="2343" spans="2:7">
      <c r="B2343" s="172" t="s">
        <v>27802</v>
      </c>
      <c r="C2343" s="48" t="s">
        <v>26996</v>
      </c>
      <c r="D2343" s="177">
        <f>'Row Data'!D3374</f>
        <v>5</v>
      </c>
      <c r="G2343" s="48"/>
    </row>
    <row r="2344" spans="2:7">
      <c r="B2344" s="172" t="s">
        <v>27803</v>
      </c>
      <c r="C2344" s="48" t="s">
        <v>26997</v>
      </c>
      <c r="D2344" s="177">
        <f>'Row Data'!D3375</f>
        <v>5</v>
      </c>
      <c r="G2344" s="48"/>
    </row>
    <row r="2345" spans="2:7">
      <c r="B2345" s="172" t="s">
        <v>27804</v>
      </c>
      <c r="C2345" s="48" t="s">
        <v>26998</v>
      </c>
      <c r="D2345" s="177">
        <f>'Row Data'!D3376</f>
        <v>5</v>
      </c>
      <c r="G2345" s="48"/>
    </row>
    <row r="2346" spans="2:7">
      <c r="B2346" s="172" t="s">
        <v>27805</v>
      </c>
      <c r="C2346" s="48" t="s">
        <v>26999</v>
      </c>
      <c r="D2346" s="177">
        <f>'Row Data'!D3377</f>
        <v>5</v>
      </c>
      <c r="G2346" s="48"/>
    </row>
    <row r="2347" spans="2:7">
      <c r="B2347" s="172" t="s">
        <v>27806</v>
      </c>
      <c r="C2347" s="48" t="s">
        <v>27000</v>
      </c>
      <c r="D2347" s="177">
        <f>'Row Data'!D3378</f>
        <v>5</v>
      </c>
      <c r="G2347" s="48"/>
    </row>
    <row r="2348" spans="2:7">
      <c r="B2348" s="172" t="s">
        <v>27807</v>
      </c>
      <c r="C2348" s="48" t="s">
        <v>27001</v>
      </c>
      <c r="D2348" s="177">
        <f>'Row Data'!D3379</f>
        <v>5</v>
      </c>
      <c r="G2348" s="48"/>
    </row>
    <row r="2349" spans="2:7">
      <c r="B2349" s="172" t="s">
        <v>27808</v>
      </c>
      <c r="C2349" s="48" t="s">
        <v>27002</v>
      </c>
      <c r="D2349" s="177">
        <f>'Row Data'!D3380</f>
        <v>5</v>
      </c>
      <c r="G2349" s="48"/>
    </row>
    <row r="2350" spans="2:7">
      <c r="B2350" s="172" t="s">
        <v>27809</v>
      </c>
      <c r="C2350" s="48" t="s">
        <v>27003</v>
      </c>
      <c r="D2350" s="177">
        <f>'Row Data'!D3381</f>
        <v>5</v>
      </c>
      <c r="G2350" s="48"/>
    </row>
    <row r="2351" spans="2:7">
      <c r="B2351" s="172" t="s">
        <v>27810</v>
      </c>
      <c r="C2351" s="48" t="s">
        <v>27004</v>
      </c>
      <c r="D2351" s="177">
        <f>'Row Data'!D3382</f>
        <v>5</v>
      </c>
      <c r="G2351" s="48"/>
    </row>
    <row r="2352" spans="2:7">
      <c r="B2352" s="172" t="s">
        <v>27811</v>
      </c>
      <c r="C2352" s="48" t="s">
        <v>27005</v>
      </c>
      <c r="D2352" s="177">
        <f>'Row Data'!D3383</f>
        <v>5</v>
      </c>
      <c r="G2352" s="48"/>
    </row>
    <row r="2353" spans="2:7">
      <c r="B2353" s="172" t="s">
        <v>27812</v>
      </c>
      <c r="C2353" s="48" t="s">
        <v>27006</v>
      </c>
      <c r="D2353" s="177">
        <f>'Row Data'!D3384</f>
        <v>5</v>
      </c>
      <c r="G2353" s="48"/>
    </row>
    <row r="2354" spans="2:7">
      <c r="B2354" s="172" t="s">
        <v>27813</v>
      </c>
      <c r="C2354" s="48" t="s">
        <v>27007</v>
      </c>
      <c r="D2354" s="177">
        <f>'Row Data'!D3385</f>
        <v>5</v>
      </c>
      <c r="G2354" s="48"/>
    </row>
    <row r="2355" spans="2:7">
      <c r="B2355" s="215" t="s">
        <v>28647</v>
      </c>
      <c r="C2355" s="215" t="s">
        <v>28648</v>
      </c>
      <c r="D2355" s="215"/>
    </row>
    <row r="2356" spans="2:7">
      <c r="B2356" s="49" t="s">
        <v>28573</v>
      </c>
      <c r="C2356" s="48" t="s">
        <v>28499</v>
      </c>
      <c r="D2356" s="177" t="e">
        <f>Info_R!A56</f>
        <v>#N/A</v>
      </c>
    </row>
    <row r="2357" spans="2:7">
      <c r="B2357" s="49" t="s">
        <v>28574</v>
      </c>
      <c r="C2357" s="48" t="s">
        <v>28500</v>
      </c>
      <c r="D2357" s="177" t="e">
        <f>Info_R!A57</f>
        <v>#N/A</v>
      </c>
    </row>
    <row r="2358" spans="2:7">
      <c r="B2358" s="49" t="s">
        <v>28575</v>
      </c>
      <c r="C2358" s="48" t="s">
        <v>28501</v>
      </c>
      <c r="D2358" s="177" t="e">
        <f>Info_R!A58</f>
        <v>#N/A</v>
      </c>
    </row>
    <row r="2359" spans="2:7">
      <c r="B2359" s="49" t="s">
        <v>28576</v>
      </c>
      <c r="C2359" s="48" t="s">
        <v>28502</v>
      </c>
      <c r="D2359" s="177" t="e">
        <f>Info_R!A59</f>
        <v>#N/A</v>
      </c>
    </row>
    <row r="2360" spans="2:7">
      <c r="B2360" s="49" t="s">
        <v>28577</v>
      </c>
      <c r="C2360" s="48" t="s">
        <v>28503</v>
      </c>
      <c r="D2360" s="177" t="e">
        <f>Info_R!A60</f>
        <v>#N/A</v>
      </c>
    </row>
    <row r="2361" spans="2:7">
      <c r="B2361" s="49" t="s">
        <v>28578</v>
      </c>
      <c r="C2361" s="48" t="s">
        <v>28504</v>
      </c>
      <c r="D2361" s="177" t="e">
        <f>Info_R!A61</f>
        <v>#N/A</v>
      </c>
    </row>
    <row r="2362" spans="2:7">
      <c r="B2362" s="49" t="s">
        <v>28579</v>
      </c>
      <c r="C2362" s="48" t="s">
        <v>28505</v>
      </c>
      <c r="D2362" s="177" t="e">
        <f>Info_R!A62</f>
        <v>#N/A</v>
      </c>
    </row>
    <row r="2363" spans="2:7">
      <c r="B2363" s="49" t="s">
        <v>28580</v>
      </c>
      <c r="C2363" s="48" t="s">
        <v>28506</v>
      </c>
      <c r="D2363" s="177" t="e">
        <f>Info_R!A63</f>
        <v>#N/A</v>
      </c>
    </row>
    <row r="2364" spans="2:7">
      <c r="B2364" s="49" t="s">
        <v>28581</v>
      </c>
      <c r="C2364" s="48" t="s">
        <v>28507</v>
      </c>
      <c r="D2364" s="177" t="e">
        <f>Info_R!A64</f>
        <v>#N/A</v>
      </c>
    </row>
    <row r="2365" spans="2:7">
      <c r="B2365" s="49" t="s">
        <v>28582</v>
      </c>
      <c r="C2365" s="48" t="s">
        <v>28508</v>
      </c>
      <c r="D2365" s="177" t="e">
        <f>Info_R!A65</f>
        <v>#N/A</v>
      </c>
    </row>
    <row r="2366" spans="2:7">
      <c r="B2366" s="49" t="s">
        <v>28583</v>
      </c>
      <c r="C2366" s="48" t="s">
        <v>28509</v>
      </c>
      <c r="D2366" s="177" t="e">
        <f>Info_R!A66</f>
        <v>#N/A</v>
      </c>
    </row>
    <row r="2367" spans="2:7">
      <c r="B2367" s="49" t="s">
        <v>28584</v>
      </c>
      <c r="C2367" s="48" t="s">
        <v>28510</v>
      </c>
      <c r="D2367" s="177" t="e">
        <f>Info_R!A67</f>
        <v>#N/A</v>
      </c>
    </row>
    <row r="2368" spans="2:7">
      <c r="B2368" s="49" t="s">
        <v>28585</v>
      </c>
      <c r="C2368" s="48" t="s">
        <v>28511</v>
      </c>
      <c r="D2368" s="177" t="e">
        <f>Info_R!A68</f>
        <v>#N/A</v>
      </c>
    </row>
    <row r="2369" spans="2:4">
      <c r="B2369" s="49" t="s">
        <v>28586</v>
      </c>
      <c r="C2369" s="48" t="s">
        <v>28512</v>
      </c>
      <c r="D2369" s="177" t="e">
        <f>Info_R!A69</f>
        <v>#N/A</v>
      </c>
    </row>
    <row r="2370" spans="2:4">
      <c r="B2370" s="49" t="s">
        <v>28587</v>
      </c>
      <c r="C2370" s="48" t="s">
        <v>28513</v>
      </c>
      <c r="D2370" s="177" t="e">
        <f>Info_R!A70</f>
        <v>#N/A</v>
      </c>
    </row>
    <row r="2371" spans="2:4">
      <c r="B2371" s="49" t="s">
        <v>28588</v>
      </c>
      <c r="C2371" s="48" t="s">
        <v>28514</v>
      </c>
      <c r="D2371" s="177" t="e">
        <f>Info_R!A71</f>
        <v>#N/A</v>
      </c>
    </row>
    <row r="2372" spans="2:4">
      <c r="B2372" s="49" t="s">
        <v>28589</v>
      </c>
      <c r="C2372" s="48" t="s">
        <v>28515</v>
      </c>
      <c r="D2372" s="177" t="e">
        <f>Info_R!A72</f>
        <v>#N/A</v>
      </c>
    </row>
    <row r="2373" spans="2:4">
      <c r="B2373" s="49" t="s">
        <v>28590</v>
      </c>
      <c r="C2373" s="48" t="s">
        <v>28516</v>
      </c>
      <c r="D2373" s="177" t="e">
        <f>Info_R!A73</f>
        <v>#N/A</v>
      </c>
    </row>
    <row r="2374" spans="2:4">
      <c r="B2374" s="49" t="s">
        <v>28591</v>
      </c>
      <c r="C2374" s="48" t="s">
        <v>28517</v>
      </c>
      <c r="D2374" s="177" t="e">
        <f>Info_R!A74</f>
        <v>#N/A</v>
      </c>
    </row>
    <row r="2375" spans="2:4">
      <c r="B2375" s="49" t="s">
        <v>28592</v>
      </c>
      <c r="C2375" s="48" t="s">
        <v>28518</v>
      </c>
      <c r="D2375" s="177" t="e">
        <f>Info_R!A75</f>
        <v>#N/A</v>
      </c>
    </row>
    <row r="2376" spans="2:4">
      <c r="B2376" s="49" t="s">
        <v>28593</v>
      </c>
      <c r="C2376" s="48" t="s">
        <v>28519</v>
      </c>
      <c r="D2376" s="177" t="e">
        <f>Info_R!A76</f>
        <v>#N/A</v>
      </c>
    </row>
    <row r="2377" spans="2:4">
      <c r="B2377" s="49" t="s">
        <v>28594</v>
      </c>
      <c r="C2377" s="48" t="s">
        <v>28520</v>
      </c>
      <c r="D2377" s="177" t="e">
        <f>Info_R!A77</f>
        <v>#N/A</v>
      </c>
    </row>
    <row r="2378" spans="2:4">
      <c r="B2378" s="49" t="s">
        <v>28595</v>
      </c>
      <c r="C2378" s="48" t="s">
        <v>28521</v>
      </c>
      <c r="D2378" s="177" t="e">
        <f>Info_R!A78</f>
        <v>#N/A</v>
      </c>
    </row>
    <row r="2379" spans="2:4">
      <c r="B2379" s="49" t="s">
        <v>28596</v>
      </c>
      <c r="C2379" s="48" t="s">
        <v>28522</v>
      </c>
      <c r="D2379" s="177" t="e">
        <f>Info_R!A79</f>
        <v>#N/A</v>
      </c>
    </row>
    <row r="2380" spans="2:4">
      <c r="B2380" s="49" t="s">
        <v>28597</v>
      </c>
      <c r="C2380" s="48" t="s">
        <v>28523</v>
      </c>
      <c r="D2380" s="177" t="e">
        <f>Info_R!A80</f>
        <v>#N/A</v>
      </c>
    </row>
    <row r="2381" spans="2:4">
      <c r="B2381" s="49" t="s">
        <v>28598</v>
      </c>
      <c r="C2381" s="48" t="s">
        <v>28524</v>
      </c>
      <c r="D2381" s="177" t="e">
        <f>Info_R!A81</f>
        <v>#N/A</v>
      </c>
    </row>
    <row r="2382" spans="2:4">
      <c r="B2382" s="49" t="s">
        <v>28599</v>
      </c>
      <c r="C2382" s="48" t="s">
        <v>28525</v>
      </c>
      <c r="D2382" s="177" t="e">
        <f>Info_R!A82</f>
        <v>#N/A</v>
      </c>
    </row>
    <row r="2383" spans="2:4">
      <c r="B2383" s="49" t="s">
        <v>28600</v>
      </c>
      <c r="C2383" s="48" t="s">
        <v>28526</v>
      </c>
      <c r="D2383" s="177" t="e">
        <f>Info_R!A83</f>
        <v>#N/A</v>
      </c>
    </row>
    <row r="2384" spans="2:4">
      <c r="B2384" s="49" t="s">
        <v>28601</v>
      </c>
      <c r="C2384" s="48" t="s">
        <v>28527</v>
      </c>
      <c r="D2384" s="177" t="e">
        <f>Info_R!A84</f>
        <v>#N/A</v>
      </c>
    </row>
    <row r="2385" spans="2:4">
      <c r="B2385" s="49" t="s">
        <v>28602</v>
      </c>
      <c r="C2385" s="48" t="s">
        <v>28528</v>
      </c>
      <c r="D2385" s="177" t="e">
        <f>Info_R!A85</f>
        <v>#N/A</v>
      </c>
    </row>
    <row r="2386" spans="2:4">
      <c r="B2386" s="49" t="s">
        <v>28603</v>
      </c>
      <c r="C2386" s="48" t="s">
        <v>28529</v>
      </c>
      <c r="D2386" s="177" t="e">
        <f>Info_R!A86</f>
        <v>#N/A</v>
      </c>
    </row>
    <row r="2387" spans="2:4">
      <c r="B2387" s="49" t="s">
        <v>28604</v>
      </c>
      <c r="C2387" s="48" t="s">
        <v>28530</v>
      </c>
      <c r="D2387" s="177" t="e">
        <f>Info_R!A87</f>
        <v>#N/A</v>
      </c>
    </row>
    <row r="2388" spans="2:4">
      <c r="B2388" s="49" t="s">
        <v>28605</v>
      </c>
      <c r="C2388" s="48" t="s">
        <v>28531</v>
      </c>
      <c r="D2388" s="177" t="e">
        <f>Info_R!A88</f>
        <v>#N/A</v>
      </c>
    </row>
    <row r="2389" spans="2:4">
      <c r="B2389" s="49" t="s">
        <v>28606</v>
      </c>
      <c r="C2389" s="48" t="s">
        <v>28532</v>
      </c>
      <c r="D2389" s="177" t="e">
        <f>Info_R!A89</f>
        <v>#N/A</v>
      </c>
    </row>
    <row r="2390" spans="2:4">
      <c r="B2390" s="49" t="s">
        <v>28607</v>
      </c>
      <c r="C2390" s="48" t="s">
        <v>28533</v>
      </c>
      <c r="D2390" s="177" t="e">
        <f>Info_R!A90</f>
        <v>#N/A</v>
      </c>
    </row>
    <row r="2391" spans="2:4">
      <c r="B2391" s="49" t="s">
        <v>28608</v>
      </c>
      <c r="C2391" s="48" t="s">
        <v>28534</v>
      </c>
      <c r="D2391" s="177" t="e">
        <f>Info_R!A91</f>
        <v>#N/A</v>
      </c>
    </row>
    <row r="2392" spans="2:4">
      <c r="B2392" s="49" t="s">
        <v>28609</v>
      </c>
      <c r="C2392" s="48" t="s">
        <v>28535</v>
      </c>
      <c r="D2392" s="177" t="e">
        <f>Info_R!A92</f>
        <v>#N/A</v>
      </c>
    </row>
    <row r="2393" spans="2:4">
      <c r="B2393" s="49" t="s">
        <v>28610</v>
      </c>
      <c r="C2393" s="48" t="s">
        <v>28536</v>
      </c>
      <c r="D2393" s="177" t="e">
        <f>Info_R!A93</f>
        <v>#N/A</v>
      </c>
    </row>
    <row r="2394" spans="2:4">
      <c r="B2394" s="49" t="s">
        <v>28611</v>
      </c>
      <c r="C2394" s="48" t="s">
        <v>28537</v>
      </c>
      <c r="D2394" s="177" t="e">
        <f>Info_R!A94</f>
        <v>#N/A</v>
      </c>
    </row>
    <row r="2395" spans="2:4">
      <c r="B2395" s="49" t="s">
        <v>28612</v>
      </c>
      <c r="C2395" s="48" t="s">
        <v>28538</v>
      </c>
      <c r="D2395" s="177" t="e">
        <f>Info_R!A95</f>
        <v>#N/A</v>
      </c>
    </row>
    <row r="2396" spans="2:4">
      <c r="B2396" s="49" t="s">
        <v>28613</v>
      </c>
      <c r="C2396" s="48" t="s">
        <v>28539</v>
      </c>
      <c r="D2396" s="177" t="e">
        <f>Info_R!A96</f>
        <v>#N/A</v>
      </c>
    </row>
    <row r="2397" spans="2:4">
      <c r="B2397" s="49" t="s">
        <v>28614</v>
      </c>
      <c r="C2397" s="48" t="s">
        <v>28540</v>
      </c>
      <c r="D2397" s="177" t="e">
        <f>Info_R!A97</f>
        <v>#N/A</v>
      </c>
    </row>
    <row r="2398" spans="2:4">
      <c r="B2398" s="49" t="s">
        <v>28615</v>
      </c>
      <c r="C2398" s="48" t="s">
        <v>28541</v>
      </c>
      <c r="D2398" s="177" t="e">
        <f>Info_R!A98</f>
        <v>#N/A</v>
      </c>
    </row>
    <row r="2399" spans="2:4">
      <c r="B2399" s="49" t="s">
        <v>28616</v>
      </c>
      <c r="C2399" s="48" t="s">
        <v>28542</v>
      </c>
      <c r="D2399" s="177" t="e">
        <f>Info_R!A99</f>
        <v>#N/A</v>
      </c>
    </row>
    <row r="2400" spans="2:4">
      <c r="B2400" s="49" t="s">
        <v>28617</v>
      </c>
      <c r="C2400" s="48" t="s">
        <v>28543</v>
      </c>
      <c r="D2400" s="177" t="e">
        <f>Info_R!A100</f>
        <v>#N/A</v>
      </c>
    </row>
    <row r="2401" spans="2:4">
      <c r="B2401" s="49" t="s">
        <v>28618</v>
      </c>
      <c r="C2401" s="48" t="s">
        <v>28544</v>
      </c>
      <c r="D2401" s="177" t="e">
        <f>Info_R!A101</f>
        <v>#N/A</v>
      </c>
    </row>
    <row r="2402" spans="2:4">
      <c r="B2402" s="49" t="s">
        <v>28619</v>
      </c>
      <c r="C2402" s="48" t="s">
        <v>28545</v>
      </c>
      <c r="D2402" s="177" t="e">
        <f>Info_R!A102</f>
        <v>#N/A</v>
      </c>
    </row>
    <row r="2403" spans="2:4">
      <c r="B2403" s="49" t="s">
        <v>28620</v>
      </c>
      <c r="C2403" s="48" t="s">
        <v>28546</v>
      </c>
      <c r="D2403" s="177" t="e">
        <f>Info_R!A103</f>
        <v>#N/A</v>
      </c>
    </row>
    <row r="2404" spans="2:4">
      <c r="B2404" s="49" t="s">
        <v>28621</v>
      </c>
      <c r="C2404" s="48" t="s">
        <v>28547</v>
      </c>
      <c r="D2404" s="177" t="e">
        <f>Info_R!A104</f>
        <v>#N/A</v>
      </c>
    </row>
    <row r="2405" spans="2:4">
      <c r="B2405" s="49" t="s">
        <v>28622</v>
      </c>
      <c r="C2405" s="48" t="s">
        <v>28548</v>
      </c>
      <c r="D2405" s="177" t="e">
        <f>Info_R!A105</f>
        <v>#N/A</v>
      </c>
    </row>
    <row r="2406" spans="2:4">
      <c r="B2406" s="49" t="s">
        <v>28623</v>
      </c>
      <c r="C2406" s="48" t="s">
        <v>28549</v>
      </c>
      <c r="D2406" s="177" t="e">
        <f>Info_R!A106</f>
        <v>#N/A</v>
      </c>
    </row>
    <row r="2407" spans="2:4">
      <c r="B2407" s="49" t="s">
        <v>28624</v>
      </c>
      <c r="C2407" s="48" t="s">
        <v>28550</v>
      </c>
      <c r="D2407" s="177" t="e">
        <f>Info_R!A107</f>
        <v>#N/A</v>
      </c>
    </row>
    <row r="2408" spans="2:4">
      <c r="B2408" s="49" t="s">
        <v>28625</v>
      </c>
      <c r="C2408" s="48" t="s">
        <v>28551</v>
      </c>
      <c r="D2408" s="177" t="e">
        <f>Info_R!A108</f>
        <v>#N/A</v>
      </c>
    </row>
    <row r="2409" spans="2:4">
      <c r="B2409" s="49" t="s">
        <v>28626</v>
      </c>
      <c r="C2409" s="48" t="s">
        <v>28552</v>
      </c>
      <c r="D2409" s="177" t="e">
        <f>Info_R!A109</f>
        <v>#N/A</v>
      </c>
    </row>
    <row r="2410" spans="2:4">
      <c r="B2410" s="49" t="s">
        <v>28627</v>
      </c>
      <c r="C2410" s="48" t="s">
        <v>28553</v>
      </c>
      <c r="D2410" s="177" t="e">
        <f>Info_R!A110</f>
        <v>#N/A</v>
      </c>
    </row>
    <row r="2411" spans="2:4">
      <c r="B2411" s="49" t="s">
        <v>28628</v>
      </c>
      <c r="C2411" s="48" t="s">
        <v>28554</v>
      </c>
      <c r="D2411" s="177" t="e">
        <f>Info_R!A111</f>
        <v>#N/A</v>
      </c>
    </row>
    <row r="2412" spans="2:4">
      <c r="B2412" s="49" t="s">
        <v>28629</v>
      </c>
      <c r="C2412" s="48" t="s">
        <v>28555</v>
      </c>
      <c r="D2412" s="177" t="e">
        <f>Info_R!A112</f>
        <v>#N/A</v>
      </c>
    </row>
    <row r="2413" spans="2:4">
      <c r="B2413" s="49" t="s">
        <v>28630</v>
      </c>
      <c r="C2413" s="48" t="s">
        <v>28556</v>
      </c>
      <c r="D2413" s="177" t="e">
        <f>Info_R!A113</f>
        <v>#N/A</v>
      </c>
    </row>
    <row r="2414" spans="2:4">
      <c r="B2414" s="49" t="s">
        <v>28631</v>
      </c>
      <c r="C2414" s="48" t="s">
        <v>28557</v>
      </c>
      <c r="D2414" s="177" t="e">
        <f>Info_R!A114</f>
        <v>#N/A</v>
      </c>
    </row>
    <row r="2415" spans="2:4">
      <c r="B2415" s="49" t="s">
        <v>28632</v>
      </c>
      <c r="C2415" s="48" t="s">
        <v>28558</v>
      </c>
      <c r="D2415" s="177" t="e">
        <f>Info_R!A115</f>
        <v>#N/A</v>
      </c>
    </row>
    <row r="2416" spans="2:4">
      <c r="B2416" s="49" t="s">
        <v>28633</v>
      </c>
      <c r="C2416" s="48" t="s">
        <v>28559</v>
      </c>
      <c r="D2416" s="177" t="e">
        <f>Info_R!A116</f>
        <v>#N/A</v>
      </c>
    </row>
    <row r="2417" spans="2:4">
      <c r="B2417" s="49" t="s">
        <v>28634</v>
      </c>
      <c r="C2417" s="48" t="s">
        <v>28560</v>
      </c>
      <c r="D2417" s="177" t="e">
        <f>Info_R!A117</f>
        <v>#N/A</v>
      </c>
    </row>
    <row r="2418" spans="2:4">
      <c r="B2418" s="49" t="s">
        <v>28635</v>
      </c>
      <c r="C2418" s="48" t="s">
        <v>28561</v>
      </c>
      <c r="D2418" s="177" t="e">
        <f>Info_R!A118</f>
        <v>#N/A</v>
      </c>
    </row>
    <row r="2419" spans="2:4">
      <c r="B2419" s="49" t="s">
        <v>28636</v>
      </c>
      <c r="C2419" s="48" t="s">
        <v>28562</v>
      </c>
      <c r="D2419" s="177" t="e">
        <f>Info_R!A119</f>
        <v>#N/A</v>
      </c>
    </row>
    <row r="2420" spans="2:4">
      <c r="B2420" s="49" t="s">
        <v>28637</v>
      </c>
      <c r="C2420" s="48" t="s">
        <v>28563</v>
      </c>
      <c r="D2420" s="177" t="e">
        <f>Info_R!A120</f>
        <v>#N/A</v>
      </c>
    </row>
    <row r="2421" spans="2:4">
      <c r="B2421" s="49" t="s">
        <v>28638</v>
      </c>
      <c r="C2421" s="48" t="s">
        <v>28564</v>
      </c>
      <c r="D2421" s="177" t="e">
        <f>Info_R!A121</f>
        <v>#N/A</v>
      </c>
    </row>
    <row r="2422" spans="2:4">
      <c r="B2422" s="49" t="s">
        <v>28639</v>
      </c>
      <c r="C2422" s="48" t="s">
        <v>28565</v>
      </c>
      <c r="D2422" s="177" t="e">
        <f>Info_R!A122</f>
        <v>#N/A</v>
      </c>
    </row>
    <row r="2423" spans="2:4">
      <c r="B2423" s="49" t="s">
        <v>28640</v>
      </c>
      <c r="C2423" s="48" t="s">
        <v>28566</v>
      </c>
      <c r="D2423" s="177" t="e">
        <f>Info_R!A123</f>
        <v>#N/A</v>
      </c>
    </row>
    <row r="2424" spans="2:4">
      <c r="B2424" s="49" t="s">
        <v>28641</v>
      </c>
      <c r="C2424" s="48" t="s">
        <v>28567</v>
      </c>
      <c r="D2424" s="177" t="e">
        <f>Info_R!A124</f>
        <v>#N/A</v>
      </c>
    </row>
    <row r="2425" spans="2:4">
      <c r="B2425" s="49" t="s">
        <v>28642</v>
      </c>
      <c r="C2425" s="48" t="s">
        <v>28568</v>
      </c>
      <c r="D2425" s="177" t="e">
        <f>Info_R!A125</f>
        <v>#N/A</v>
      </c>
    </row>
    <row r="2426" spans="2:4">
      <c r="B2426" s="49" t="s">
        <v>28643</v>
      </c>
      <c r="C2426" s="48" t="s">
        <v>28569</v>
      </c>
      <c r="D2426" s="177" t="e">
        <f>Info_R!A126</f>
        <v>#N/A</v>
      </c>
    </row>
    <row r="2427" spans="2:4">
      <c r="B2427" s="49" t="s">
        <v>28644</v>
      </c>
      <c r="C2427" s="48" t="s">
        <v>28570</v>
      </c>
      <c r="D2427" s="177" t="e">
        <f>Info_R!A127</f>
        <v>#N/A</v>
      </c>
    </row>
    <row r="2428" spans="2:4">
      <c r="B2428" s="49" t="s">
        <v>28645</v>
      </c>
      <c r="C2428" s="48" t="s">
        <v>28571</v>
      </c>
      <c r="D2428" s="177" t="e">
        <f>Info_R!A128</f>
        <v>#N/A</v>
      </c>
    </row>
    <row r="2429" spans="2:4">
      <c r="B2429" s="49" t="s">
        <v>28646</v>
      </c>
      <c r="C2429" s="48" t="s">
        <v>28572</v>
      </c>
      <c r="D2429" s="177" t="e">
        <f>Info_R!A129</f>
        <v>#N/A</v>
      </c>
    </row>
    <row r="2430" spans="2:4">
      <c r="B2430" s="215" t="s">
        <v>28649</v>
      </c>
      <c r="C2430" s="215" t="s">
        <v>28650</v>
      </c>
      <c r="D2430" s="215"/>
    </row>
    <row r="2431" spans="2:4">
      <c r="B2431" s="49" t="s">
        <v>28659</v>
      </c>
      <c r="C2431" s="48" t="s">
        <v>28651</v>
      </c>
      <c r="D2431" s="177">
        <f>'Row Data'!I398</f>
        <v>5</v>
      </c>
    </row>
    <row r="2432" spans="2:4">
      <c r="B2432" s="49" t="s">
        <v>28660</v>
      </c>
      <c r="C2432" s="48" t="s">
        <v>23721</v>
      </c>
      <c r="D2432" s="177" t="e">
        <f>'Row Data'!F940</f>
        <v>#N/A</v>
      </c>
    </row>
    <row r="2433" spans="2:4">
      <c r="B2433" s="49" t="s">
        <v>28661</v>
      </c>
      <c r="C2433" s="48" t="s">
        <v>28652</v>
      </c>
      <c r="D2433" s="177">
        <f>'Row Data'!F2148</f>
        <v>5</v>
      </c>
    </row>
    <row r="2434" spans="2:4">
      <c r="B2434" s="49" t="s">
        <v>28662</v>
      </c>
      <c r="C2434" s="48" t="s">
        <v>28653</v>
      </c>
      <c r="D2434" s="177">
        <f>'Row Data'!A1883</f>
        <v>5</v>
      </c>
    </row>
    <row r="2435" spans="2:4">
      <c r="B2435" s="49" t="s">
        <v>28663</v>
      </c>
      <c r="C2435" s="48" t="s">
        <v>28654</v>
      </c>
      <c r="D2435" s="177">
        <f>'Row Data'!A1905</f>
        <v>5</v>
      </c>
    </row>
    <row r="2436" spans="2:4">
      <c r="B2436" s="49" t="s">
        <v>28664</v>
      </c>
      <c r="C2436" s="48" t="s">
        <v>28655</v>
      </c>
      <c r="D2436" s="177">
        <f>'Row Data'!A1949</f>
        <v>5</v>
      </c>
    </row>
    <row r="2437" spans="2:4">
      <c r="B2437" s="49" t="s">
        <v>28665</v>
      </c>
      <c r="C2437" s="48" t="s">
        <v>28656</v>
      </c>
      <c r="D2437" s="177">
        <f>'Row Data'!A1979</f>
        <v>5</v>
      </c>
    </row>
    <row r="2438" spans="2:4">
      <c r="B2438" s="49" t="s">
        <v>28666</v>
      </c>
      <c r="C2438" s="48" t="s">
        <v>28657</v>
      </c>
      <c r="D2438" s="177">
        <f>'Row Data'!F1998</f>
        <v>5</v>
      </c>
    </row>
    <row r="2439" spans="2:4">
      <c r="B2439" s="49" t="s">
        <v>28667</v>
      </c>
      <c r="C2439" s="48" t="s">
        <v>28658</v>
      </c>
      <c r="D2439" s="177">
        <f>'Row Data'!F2098</f>
        <v>5</v>
      </c>
    </row>
    <row r="2440" spans="2:4">
      <c r="B2440" s="49" t="s">
        <v>28668</v>
      </c>
      <c r="C2440" s="48" t="s">
        <v>28669</v>
      </c>
      <c r="D2440" s="177">
        <f>'Row Data'!F1928</f>
        <v>5</v>
      </c>
    </row>
    <row r="2441" spans="2:4">
      <c r="B2441" s="215" t="s">
        <v>28670</v>
      </c>
      <c r="C2441" s="215" t="s">
        <v>28671</v>
      </c>
      <c r="D2441" s="215"/>
    </row>
    <row r="2442" spans="2:4">
      <c r="B2442" s="49" t="s">
        <v>28672</v>
      </c>
      <c r="C2442" s="48" t="s">
        <v>28653</v>
      </c>
      <c r="D2442" s="177">
        <f>'Row Data'!A1883</f>
        <v>5</v>
      </c>
    </row>
    <row r="2443" spans="2:4">
      <c r="B2443" s="49" t="s">
        <v>28678</v>
      </c>
      <c r="C2443" s="48" t="s">
        <v>28673</v>
      </c>
      <c r="D2443" s="177">
        <f>'Row Data'!A1905</f>
        <v>5</v>
      </c>
    </row>
    <row r="2444" spans="2:4">
      <c r="B2444" s="49" t="s">
        <v>28679</v>
      </c>
      <c r="C2444" s="48" t="s">
        <v>23843</v>
      </c>
      <c r="D2444" s="177">
        <f>'Row Data'!F1915</f>
        <v>5</v>
      </c>
    </row>
    <row r="2445" spans="2:4">
      <c r="B2445" s="49" t="s">
        <v>28680</v>
      </c>
      <c r="C2445" s="48" t="s">
        <v>25211</v>
      </c>
      <c r="D2445" s="177">
        <f>'Row Data'!F1917</f>
        <v>5</v>
      </c>
    </row>
    <row r="2446" spans="2:4">
      <c r="B2446" s="49" t="s">
        <v>28681</v>
      </c>
      <c r="C2446" s="48" t="s">
        <v>23844</v>
      </c>
      <c r="D2446" s="177">
        <f>'Row Data'!F1918</f>
        <v>5</v>
      </c>
    </row>
    <row r="2447" spans="2:4">
      <c r="B2447" s="49" t="s">
        <v>28682</v>
      </c>
      <c r="C2447" s="48" t="s">
        <v>28699</v>
      </c>
      <c r="D2447" s="177">
        <f>'Row Data'!A1921</f>
        <v>5</v>
      </c>
    </row>
    <row r="2448" spans="2:4">
      <c r="B2448" s="49" t="s">
        <v>28683</v>
      </c>
      <c r="C2448" s="48" t="s">
        <v>28674</v>
      </c>
      <c r="D2448" s="177">
        <f>'Row Data'!F1928</f>
        <v>5</v>
      </c>
    </row>
    <row r="2449" spans="2:4">
      <c r="B2449" s="49" t="s">
        <v>28684</v>
      </c>
      <c r="C2449" s="48" t="s">
        <v>28675</v>
      </c>
      <c r="D2449" s="177">
        <f>'Row Data'!F1939</f>
        <v>5</v>
      </c>
    </row>
    <row r="2450" spans="2:4">
      <c r="B2450" s="49" t="s">
        <v>28685</v>
      </c>
      <c r="C2450" s="48" t="s">
        <v>23845</v>
      </c>
      <c r="D2450" s="177">
        <f>'Row Data'!F1943</f>
        <v>5</v>
      </c>
    </row>
    <row r="2451" spans="2:4">
      <c r="B2451" s="49" t="s">
        <v>28686</v>
      </c>
      <c r="C2451" s="48" t="s">
        <v>28655</v>
      </c>
      <c r="D2451" s="177">
        <f>'Row Data'!A1949</f>
        <v>5</v>
      </c>
    </row>
    <row r="2452" spans="2:4">
      <c r="B2452" s="49" t="s">
        <v>28687</v>
      </c>
      <c r="C2452" s="48" t="s">
        <v>23846</v>
      </c>
      <c r="D2452" s="177">
        <f>'Row Data'!F1973</f>
        <v>5</v>
      </c>
    </row>
    <row r="2453" spans="2:4">
      <c r="B2453" s="49" t="s">
        <v>28688</v>
      </c>
      <c r="C2453" s="48" t="s">
        <v>28676</v>
      </c>
      <c r="D2453" s="177">
        <f>'Row Data'!A1979</f>
        <v>5</v>
      </c>
    </row>
    <row r="2454" spans="2:4">
      <c r="B2454" s="49" t="s">
        <v>28689</v>
      </c>
      <c r="C2454" s="48" t="s">
        <v>23847</v>
      </c>
      <c r="D2454" s="177">
        <f>'Row Data'!F1994</f>
        <v>5</v>
      </c>
    </row>
    <row r="2455" spans="2:4">
      <c r="B2455" s="49" t="s">
        <v>28690</v>
      </c>
      <c r="C2455" s="48" t="s">
        <v>28657</v>
      </c>
      <c r="D2455" s="177">
        <f>'Row Data'!F1998</f>
        <v>5</v>
      </c>
    </row>
    <row r="2456" spans="2:4">
      <c r="B2456" s="49" t="s">
        <v>28691</v>
      </c>
      <c r="C2456" s="48" t="s">
        <v>28677</v>
      </c>
      <c r="D2456" s="177">
        <f>'Row Data'!F2006</f>
        <v>5</v>
      </c>
    </row>
    <row r="2457" spans="2:4">
      <c r="B2457" s="49" t="s">
        <v>28692</v>
      </c>
      <c r="C2457" s="48" t="s">
        <v>23848</v>
      </c>
      <c r="D2457" s="177">
        <f>'Row Data'!F2019</f>
        <v>5</v>
      </c>
    </row>
    <row r="2458" spans="2:4">
      <c r="B2458" s="49" t="s">
        <v>28693</v>
      </c>
      <c r="C2458" s="48" t="s">
        <v>23849</v>
      </c>
      <c r="D2458" s="177">
        <f>'Row Data'!F2057</f>
        <v>5</v>
      </c>
    </row>
    <row r="2459" spans="2:4">
      <c r="B2459" s="49" t="s">
        <v>28694</v>
      </c>
      <c r="C2459" s="48" t="s">
        <v>23850</v>
      </c>
      <c r="D2459" s="177">
        <f>'Row Data'!F2065</f>
        <v>5</v>
      </c>
    </row>
    <row r="2460" spans="2:4">
      <c r="B2460" s="49" t="s">
        <v>28695</v>
      </c>
      <c r="C2460" s="48" t="s">
        <v>28658</v>
      </c>
      <c r="D2460" s="177">
        <f>'Row Data'!F2098</f>
        <v>5</v>
      </c>
    </row>
    <row r="2461" spans="2:4">
      <c r="B2461" s="49" t="s">
        <v>28696</v>
      </c>
      <c r="C2461" s="48" t="s">
        <v>23851</v>
      </c>
      <c r="D2461" s="177">
        <f>'Row Data'!F2100</f>
        <v>5</v>
      </c>
    </row>
    <row r="2462" spans="2:4">
      <c r="B2462" s="49" t="s">
        <v>28697</v>
      </c>
      <c r="C2462" s="48" t="s">
        <v>23852</v>
      </c>
      <c r="D2462" s="177">
        <f>'Row Data'!F2112</f>
        <v>5</v>
      </c>
    </row>
    <row r="2463" spans="2:4">
      <c r="B2463" s="49" t="s">
        <v>28698</v>
      </c>
      <c r="C2463" s="48" t="s">
        <v>23853</v>
      </c>
      <c r="D2463" s="177">
        <f>'Row Data'!F2114</f>
        <v>5</v>
      </c>
    </row>
  </sheetData>
  <phoneticPr fontId="6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30</vt:i4>
      </vt:variant>
    </vt:vector>
  </HeadingPairs>
  <TitlesOfParts>
    <vt:vector size="36" baseType="lpstr">
      <vt:lpstr>Info</vt:lpstr>
      <vt:lpstr>Info_R</vt:lpstr>
      <vt:lpstr>Matrix</vt:lpstr>
      <vt:lpstr>Row Data</vt:lpstr>
      <vt:lpstr>Class</vt:lpstr>
      <vt:lpstr>Data code</vt:lpstr>
      <vt:lpstr>Class!allergy_factor</vt:lpstr>
      <vt:lpstr>allergy_factor</vt:lpstr>
      <vt:lpstr>Class!Base_Value</vt:lpstr>
      <vt:lpstr>Base_Value</vt:lpstr>
      <vt:lpstr>blood_factor</vt:lpstr>
      <vt:lpstr>Brown_high</vt:lpstr>
      <vt:lpstr>Brown_low</vt:lpstr>
      <vt:lpstr>circ_factor</vt:lpstr>
      <vt:lpstr>digest_factor</vt:lpstr>
      <vt:lpstr>emotion_factor</vt:lpstr>
      <vt:lpstr>endo_factor</vt:lpstr>
      <vt:lpstr>herb_factor</vt:lpstr>
      <vt:lpstr>immu_factor</vt:lpstr>
      <vt:lpstr>index_factor</vt:lpstr>
      <vt:lpstr>inher_factor</vt:lpstr>
      <vt:lpstr>Class!Max_Value</vt:lpstr>
      <vt:lpstr>Max_Value</vt:lpstr>
      <vt:lpstr>meridian_factor</vt:lpstr>
      <vt:lpstr>move_factor</vt:lpstr>
      <vt:lpstr>nerve_factor</vt:lpstr>
      <vt:lpstr>nutri_factor</vt:lpstr>
      <vt:lpstr>Red_high</vt:lpstr>
      <vt:lpstr>Red_low</vt:lpstr>
      <vt:lpstr>resp_factor</vt:lpstr>
      <vt:lpstr>sense_factor</vt:lpstr>
      <vt:lpstr>sex</vt:lpstr>
      <vt:lpstr>toxin_factor</vt:lpstr>
      <vt:lpstr>urin_factor</vt:lpstr>
      <vt:lpstr>Yellow_high</vt:lpstr>
      <vt:lpstr>Yellow_Low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jg</cp:lastModifiedBy>
  <cp:lastPrinted>2014-07-30T06:48:57Z</cp:lastPrinted>
  <dcterms:created xsi:type="dcterms:W3CDTF">2013-07-28T08:07:55Z</dcterms:created>
  <dcterms:modified xsi:type="dcterms:W3CDTF">2018-06-04T06:41:21Z</dcterms:modified>
</cp:coreProperties>
</file>