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E388BBE1-DAC3-4881-B6CD-5AF2AEDAF242}" xr6:coauthVersionLast="45" xr6:coauthVersionMax="45" xr10:uidLastSave="{00000000-0000-0000-0000-000000000000}"/>
  <bookViews>
    <workbookView xWindow="2340" yWindow="2340" windowWidth="25950" windowHeight="13380" xr2:uid="{6434749C-21E4-446D-B2A8-BA21327BCDEC}"/>
  </bookViews>
  <sheets>
    <sheet name="sensor_details" sheetId="1" r:id="rId1"/>
    <sheet name="types" sheetId="2" r:id="rId2"/>
  </sheets>
  <definedNames>
    <definedName name="_xlnm._FilterDatabase" localSheetId="0" hidden="1">sensor_details!$A$11:$M$62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1" l="1"/>
  <c r="J36" i="1"/>
  <c r="L36" i="1" s="1"/>
  <c r="J37" i="1"/>
  <c r="L37" i="1"/>
  <c r="M37" i="1"/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12" i="1"/>
  <c r="J35" i="1"/>
  <c r="M35" i="1"/>
  <c r="M57" i="1" l="1"/>
  <c r="M53" i="1"/>
  <c r="M55" i="1"/>
  <c r="M54" i="1"/>
  <c r="M34" i="1" l="1"/>
  <c r="M33" i="1"/>
  <c r="M32" i="1" l="1"/>
  <c r="M31" i="1"/>
  <c r="M25" i="1" l="1"/>
  <c r="M21" i="1" l="1"/>
  <c r="M62" i="1" l="1"/>
  <c r="M14" i="1"/>
  <c r="M26" i="1"/>
  <c r="M19" i="1"/>
  <c r="M28" i="1"/>
  <c r="M23" i="1"/>
  <c r="M29" i="1"/>
  <c r="M30" i="1"/>
  <c r="M59" i="1"/>
  <c r="M60" i="1"/>
  <c r="M61" i="1"/>
  <c r="J41" i="1"/>
  <c r="J40" i="1"/>
  <c r="J52" i="1"/>
  <c r="J51" i="1"/>
  <c r="M51" i="1"/>
  <c r="M52" i="1"/>
  <c r="M40" i="1"/>
  <c r="M48" i="1"/>
  <c r="J48" i="1"/>
  <c r="M41" i="1"/>
  <c r="M20" i="1"/>
  <c r="M58" i="1"/>
  <c r="J45" i="1"/>
  <c r="M45" i="1"/>
  <c r="M56" i="1"/>
  <c r="M50" i="1"/>
  <c r="M13" i="1"/>
  <c r="M15" i="1"/>
  <c r="M16" i="1"/>
  <c r="M17" i="1"/>
  <c r="M18" i="1"/>
  <c r="M22" i="1"/>
  <c r="M24" i="1"/>
  <c r="M27" i="1"/>
  <c r="M44" i="1"/>
  <c r="M38" i="1"/>
  <c r="M39" i="1"/>
  <c r="M42" i="1"/>
  <c r="M43" i="1"/>
  <c r="M46" i="1"/>
  <c r="M47" i="1"/>
  <c r="M49" i="1"/>
  <c r="M12" i="1"/>
  <c r="J39" i="1"/>
  <c r="J38" i="1"/>
  <c r="J50" i="1"/>
  <c r="J49" i="1"/>
  <c r="E8" i="1"/>
  <c r="G7" i="1"/>
</calcChain>
</file>

<file path=xl/sharedStrings.xml><?xml version="1.0" encoding="utf-8"?>
<sst xmlns="http://schemas.openxmlformats.org/spreadsheetml/2006/main" count="275" uniqueCount="165">
  <si>
    <t>id</t>
  </si>
  <si>
    <t>name</t>
  </si>
  <si>
    <t>Tom</t>
  </si>
  <si>
    <t>Needed for dash.html</t>
  </si>
  <si>
    <t>Bedroom</t>
  </si>
  <si>
    <t>Balcony</t>
  </si>
  <si>
    <t>Laundry</t>
  </si>
  <si>
    <t>Door</t>
  </si>
  <si>
    <t>also need for settings</t>
  </si>
  <si>
    <t>units</t>
  </si>
  <si>
    <t>type</t>
  </si>
  <si>
    <t>updated</t>
  </si>
  <si>
    <t>1563506800281</t>
  </si>
  <si>
    <t>freq</t>
  </si>
  <si>
    <t>contact_status</t>
  </si>
  <si>
    <t>V_TEMP</t>
  </si>
  <si>
    <t>V_HUM</t>
  </si>
  <si>
    <t>V_STATUS</t>
  </si>
  <si>
    <t>V_DIMMER</t>
  </si>
  <si>
    <t>V_PRESSURE</t>
  </si>
  <si>
    <t>V_FORECAST</t>
  </si>
  <si>
    <t>V_RAIN</t>
  </si>
  <si>
    <t>V_RAINRATE</t>
  </si>
  <si>
    <t>V_WIND</t>
  </si>
  <si>
    <t>V_GUST</t>
  </si>
  <si>
    <t>V_DIRECTION</t>
  </si>
  <si>
    <t>V_UV</t>
  </si>
  <si>
    <t>V_WEIGHT</t>
  </si>
  <si>
    <t>V_DISTANCE</t>
  </si>
  <si>
    <t>V_IMPEDANCE</t>
  </si>
  <si>
    <t>V_TRIPPED</t>
  </si>
  <si>
    <t>V_WATT</t>
  </si>
  <si>
    <t>V_KWH</t>
  </si>
  <si>
    <t>V_SCENE_ON</t>
  </si>
  <si>
    <t>V_SCENE_OFF</t>
  </si>
  <si>
    <t>V_HEATER</t>
  </si>
  <si>
    <t>V_HEATER_SW</t>
  </si>
  <si>
    <t>V_LIGHT_LEVEL</t>
  </si>
  <si>
    <t>V_VAR3</t>
  </si>
  <si>
    <t>V_VAR4</t>
  </si>
  <si>
    <t>V_VAR5</t>
  </si>
  <si>
    <t>V_UP</t>
  </si>
  <si>
    <t>V_DOWN</t>
  </si>
  <si>
    <t>V_STOP</t>
  </si>
  <si>
    <t>V_IR_SEND</t>
  </si>
  <si>
    <t>V_IR_RECEIVE</t>
  </si>
  <si>
    <t>V_FLOW</t>
  </si>
  <si>
    <t>V_VOLUME</t>
  </si>
  <si>
    <t>V_LOCK_STATUS</t>
  </si>
  <si>
    <t>V_LEVEL</t>
  </si>
  <si>
    <t>V_VOLTAGE</t>
  </si>
  <si>
    <t>V_IMAGE</t>
  </si>
  <si>
    <t>dimmer value (1-100)</t>
  </si>
  <si>
    <t>temp</t>
  </si>
  <si>
    <t>forecast (text)</t>
  </si>
  <si>
    <t>rain (mm)</t>
  </si>
  <si>
    <t>rain (mm/hr)</t>
  </si>
  <si>
    <t>wind speed</t>
  </si>
  <si>
    <t>gust max speed</t>
  </si>
  <si>
    <t>uv level</t>
  </si>
  <si>
    <t>weight</t>
  </si>
  <si>
    <t>distance</t>
  </si>
  <si>
    <t>impedance</t>
  </si>
  <si>
    <t>sensor tripped (e.g. IR)</t>
  </si>
  <si>
    <t>wattage</t>
  </si>
  <si>
    <t>kwh</t>
  </si>
  <si>
    <t>voltage</t>
  </si>
  <si>
    <t>image url</t>
  </si>
  <si>
    <t>status indicator (0/1)</t>
  </si>
  <si>
    <t>lock state (0/1 = unlocked/locked)</t>
  </si>
  <si>
    <t>V_MOISTURE</t>
  </si>
  <si>
    <t>Percentage (0-100)</t>
  </si>
  <si>
    <t>humidity (0-100)</t>
  </si>
  <si>
    <t>air pressure (0-1500)</t>
  </si>
  <si>
    <t>GAU</t>
  </si>
  <si>
    <t>STA</t>
  </si>
  <si>
    <t>BAT</t>
  </si>
  <si>
    <t>Batt</t>
  </si>
  <si>
    <t>V</t>
  </si>
  <si>
    <t>Debug</t>
  </si>
  <si>
    <t>CHK</t>
  </si>
  <si>
    <t>compass direction (0-359)</t>
  </si>
  <si>
    <t>Wind</t>
  </si>
  <si>
    <t>COM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</si>
  <si>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</si>
  <si>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Sunrise</t>
  </si>
  <si>
    <t>Sunset</t>
  </si>
  <si>
    <t>DAT</t>
  </si>
  <si>
    <t>Xmas</t>
  </si>
  <si>
    <t>V_TIME</t>
  </si>
  <si>
    <t>Date</t>
  </si>
  <si>
    <t>Time/Date  string</t>
  </si>
  <si>
    <t>Millis</t>
  </si>
  <si>
    <t>Convert Unix millis to Excel</t>
  </si>
  <si>
    <t>Convert Excel to Unix millis</t>
  </si>
  <si>
    <t>V_TEXT</t>
  </si>
  <si>
    <t>Plain text</t>
  </si>
  <si>
    <t>Hello</t>
  </si>
  <si>
    <t>TXT</t>
  </si>
  <si>
    <t>Humidty</t>
  </si>
  <si>
    <t>Pressure</t>
  </si>
  <si>
    <t>Moisture</t>
  </si>
  <si>
    <t>%</t>
  </si>
  <si>
    <t>mmHg</t>
  </si>
  <si>
    <t>Light</t>
  </si>
  <si>
    <t>BUT</t>
  </si>
  <si>
    <t>Fan</t>
  </si>
  <si>
    <t>V_SWITCH</t>
  </si>
  <si>
    <t>power switch.alarm primed (0/1)</t>
  </si>
  <si>
    <t>Node.JS is the source of all info and values</t>
  </si>
  <si>
    <t>control</t>
  </si>
  <si>
    <t>value</t>
  </si>
  <si>
    <t>Outside</t>
  </si>
  <si>
    <t>Weather</t>
  </si>
  <si>
    <t>IMG</t>
  </si>
  <si>
    <t>Shutdown</t>
  </si>
  <si>
    <t>Hall</t>
  </si>
  <si>
    <t>y</t>
  </si>
  <si>
    <t>Notes</t>
  </si>
  <si>
    <t>n</t>
  </si>
  <si>
    <t>Web Temp</t>
  </si>
  <si>
    <t>from url</t>
  </si>
  <si>
    <t>Speed</t>
  </si>
  <si>
    <t>kph</t>
  </si>
  <si>
    <t>http://openweathermap.org/img/w/01n.png</t>
  </si>
  <si>
    <t>Tmp 1w</t>
  </si>
  <si>
    <t>url</t>
  </si>
  <si>
    <t>Hum 1w</t>
  </si>
  <si>
    <t>Pre 1w</t>
  </si>
  <si>
    <t>special</t>
  </si>
  <si>
    <t>Active</t>
  </si>
  <si>
    <t>settings.json</t>
  </si>
  <si>
    <t>Rumpus</t>
  </si>
  <si>
    <t>Kitchen</t>
  </si>
  <si>
    <t>moisture</t>
  </si>
  <si>
    <t>Front door actuator</t>
  </si>
  <si>
    <t>Hallway</t>
  </si>
  <si>
    <t>Repeater</t>
  </si>
  <si>
    <t>motion</t>
  </si>
  <si>
    <t>REP</t>
  </si>
  <si>
    <t>Garage</t>
  </si>
  <si>
    <t>Display</t>
  </si>
  <si>
    <t>4x16 display</t>
  </si>
  <si>
    <t>??</t>
  </si>
  <si>
    <t>Disco</t>
  </si>
  <si>
    <t>TP-Link switch</t>
  </si>
  <si>
    <t>Sonoff Switch</t>
  </si>
  <si>
    <t>Motion</t>
  </si>
  <si>
    <t>Temp</t>
  </si>
  <si>
    <t>Michael</t>
  </si>
  <si>
    <t>Tuya switch</t>
  </si>
  <si>
    <t>Fish</t>
  </si>
  <si>
    <t>Sophie</t>
  </si>
  <si>
    <t>Heater</t>
  </si>
  <si>
    <t>TP Link (was wemo)</t>
  </si>
  <si>
    <t>W Main</t>
  </si>
  <si>
    <t>W Desc</t>
  </si>
  <si>
    <t>rainy</t>
  </si>
  <si>
    <t>chance of showers</t>
  </si>
  <si>
    <t>Spd 1w</t>
  </si>
  <si>
    <t>Save Settings</t>
  </si>
  <si>
    <t>Save settings</t>
  </si>
  <si>
    <t>FanSwitch</t>
  </si>
  <si>
    <t>Physical switch to toggle "Fan (105)"</t>
  </si>
  <si>
    <t>Master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</si>
</sst>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8"/>
      <color theme="1"/>
      <name val="Consolas"/>
      <family val="3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/>
    <xf numFmtId="0" fontId="5" fillId="0" borderId="2" xfId="0" applyFont="1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0" fontId="2" fillId="3" borderId="3" xfId="0" applyFont="1" applyFill="1" applyBorder="1" applyAlignment="1">
      <alignment horizontal="center"/>
    </xf>
    <xf numFmtId="0" fontId="4" fillId="0" borderId="3" xfId="0" applyFont="1" applyBorder="1"/>
    <xf numFmtId="0" fontId="2" fillId="0" borderId="3" xfId="0" applyFont="1" applyBorder="1"/>
    <xf numFmtId="0" fontId="2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NumberFormat="1"/>
    <xf numFmtId="0" fontId="0" fillId="4" borderId="2" xfId="0" quotePrefix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7" xfId="0" applyFont="1" applyBorder="1"/>
    <xf numFmtId="22" fontId="0" fillId="0" borderId="5" xfId="0" applyNumberFormat="1" applyBorder="1" applyAlignment="1">
      <alignment horizontal="center"/>
    </xf>
    <xf numFmtId="2" fontId="0" fillId="4" borderId="4" xfId="0" quotePrefix="1" applyNumberFormat="1" applyFill="1" applyBorder="1" applyAlignment="1">
      <alignment horizontal="center"/>
    </xf>
    <xf numFmtId="1" fontId="0" fillId="4" borderId="4" xfId="0" quotePrefix="1" applyNumberFormat="1" applyFill="1" applyBorder="1" applyAlignment="1">
      <alignment horizontal="center"/>
    </xf>
    <xf numFmtId="22" fontId="0" fillId="0" borderId="0" xfId="0" applyNumberFormat="1" applyBorder="1" applyAlignment="1">
      <alignment horizontal="center"/>
    </xf>
    <xf numFmtId="1" fontId="0" fillId="5" borderId="5" xfId="0" quotePrefix="1" applyNumberFormat="1" applyFill="1" applyBorder="1" applyAlignment="1">
      <alignment horizontal="center"/>
    </xf>
    <xf numFmtId="22" fontId="1" fillId="2" borderId="1" xfId="1" applyNumberFormat="1" applyAlignment="1">
      <alignment horizontal="center"/>
    </xf>
    <xf numFmtId="1" fontId="1" fillId="2" borderId="1" xfId="1" applyNumberFormat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4" borderId="2" xfId="0" quotePrefix="1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26B1-BD2D-4515-B5D6-059132330986}">
  <dimension ref="A1:M62"/>
  <sheetViews>
    <sheetView tabSelected="1" topLeftCell="A31" zoomScale="115" zoomScaleNormal="115" workbookViewId="0">
      <selection activeCell="C36" sqref="C36"/>
    </sheetView>
  </sheetViews>
  <sheetFormatPr defaultRowHeight="15" x14ac:dyDescent="0.25"/>
  <cols>
    <col min="1" max="1" width="7.7109375" style="4" customWidth="1"/>
    <col min="2" max="3" width="9.140625" style="4"/>
    <col min="4" max="4" width="18.5703125" style="4" bestFit="1" customWidth="1"/>
    <col min="5" max="5" width="17.5703125" style="4" bestFit="1" customWidth="1"/>
    <col min="6" max="6" width="23.85546875" style="4" customWidth="1"/>
    <col min="7" max="7" width="15.85546875" style="4" bestFit="1" customWidth="1"/>
    <col min="8" max="8" width="7.7109375" style="4" customWidth="1"/>
    <col min="9" max="9" width="18.5703125" style="4" bestFit="1" customWidth="1"/>
    <col min="10" max="10" width="12.140625" style="4" customWidth="1"/>
    <col min="11" max="11" width="14" style="4" bestFit="1" customWidth="1"/>
    <col min="12" max="12" width="140" style="6" customWidth="1"/>
    <col min="13" max="13" width="58.7109375" style="1" bestFit="1" customWidth="1"/>
    <col min="14" max="16384" width="9.140625" style="1"/>
  </cols>
  <sheetData>
    <row r="1" spans="1:13" x14ac:dyDescent="0.25">
      <c r="B1" s="2" t="s">
        <v>109</v>
      </c>
    </row>
    <row r="3" spans="1:13" x14ac:dyDescent="0.25">
      <c r="B3" s="3"/>
      <c r="C3" s="2" t="s">
        <v>3</v>
      </c>
    </row>
    <row r="4" spans="1:13" x14ac:dyDescent="0.25">
      <c r="B4" s="15"/>
      <c r="C4" s="2" t="s">
        <v>8</v>
      </c>
    </row>
    <row r="5" spans="1:13" x14ac:dyDescent="0.25">
      <c r="C5" s="2"/>
    </row>
    <row r="6" spans="1:13" x14ac:dyDescent="0.25">
      <c r="C6" s="2"/>
      <c r="E6" s="20" t="s">
        <v>90</v>
      </c>
      <c r="F6" s="20"/>
      <c r="G6" s="20" t="s">
        <v>92</v>
      </c>
      <c r="J6" s="1"/>
      <c r="K6" s="1"/>
    </row>
    <row r="7" spans="1:13" x14ac:dyDescent="0.25">
      <c r="B7" s="2" t="s">
        <v>94</v>
      </c>
      <c r="C7" s="2"/>
      <c r="D7" s="1"/>
      <c r="E7" s="28">
        <v>44190</v>
      </c>
      <c r="F7" s="28"/>
      <c r="G7" s="27">
        <f>(E7-DATE(1970,1,1))*86400000</f>
        <v>1608854400000</v>
      </c>
      <c r="I7" s="19"/>
      <c r="J7" s="1"/>
      <c r="K7" s="1"/>
      <c r="L7" s="22"/>
    </row>
    <row r="8" spans="1:13" ht="33" customHeight="1" x14ac:dyDescent="0.25">
      <c r="B8" s="2" t="s">
        <v>93</v>
      </c>
      <c r="C8" s="2"/>
      <c r="E8" s="23">
        <f>(G8/86400000)+DATE(1970,1,1)</f>
        <v>43980.574074074073</v>
      </c>
      <c r="F8" s="26"/>
      <c r="G8" s="29">
        <v>1590760000000</v>
      </c>
      <c r="I8" s="19"/>
      <c r="J8" s="1"/>
      <c r="K8" s="1"/>
      <c r="L8" s="22"/>
    </row>
    <row r="9" spans="1:13" x14ac:dyDescent="0.25">
      <c r="C9" s="2"/>
      <c r="J9" s="21"/>
      <c r="K9" s="21"/>
    </row>
    <row r="11" spans="1:13" s="12" customFormat="1" x14ac:dyDescent="0.25">
      <c r="A11" s="31" t="s">
        <v>130</v>
      </c>
      <c r="B11" s="10" t="s">
        <v>0</v>
      </c>
      <c r="C11" s="10" t="s">
        <v>1</v>
      </c>
      <c r="D11" s="10" t="s">
        <v>111</v>
      </c>
      <c r="E11" s="10" t="s">
        <v>110</v>
      </c>
      <c r="F11" s="10" t="s">
        <v>118</v>
      </c>
      <c r="G11" s="13" t="s">
        <v>9</v>
      </c>
      <c r="H11" s="13" t="s">
        <v>10</v>
      </c>
      <c r="I11" s="13" t="s">
        <v>11</v>
      </c>
      <c r="J11" s="13" t="s">
        <v>13</v>
      </c>
      <c r="K11" s="13" t="s">
        <v>14</v>
      </c>
      <c r="L11" s="11" t="s">
        <v>131</v>
      </c>
    </row>
    <row r="12" spans="1:13" s="9" customFormat="1" x14ac:dyDescent="0.25">
      <c r="A12" s="21" t="s">
        <v>119</v>
      </c>
      <c r="B12" s="8">
        <v>1</v>
      </c>
      <c r="C12" s="8" t="s">
        <v>2</v>
      </c>
      <c r="D12" s="8">
        <v>21.1</v>
      </c>
      <c r="E12" s="8" t="s">
        <v>74</v>
      </c>
      <c r="F12" s="8"/>
      <c r="G12" s="17" t="s">
        <v>84</v>
      </c>
      <c r="H12" s="14">
        <v>0</v>
      </c>
      <c r="I12" s="24" t="s">
        <v>12</v>
      </c>
      <c r="J12" s="14">
        <v>300</v>
      </c>
      <c r="K12" s="14">
        <v>0</v>
      </c>
      <c r="L12" s="7" t="str">
        <f>"{"""&amp;$B$11&amp;""": """&amp;B12&amp;""","""&amp;$C$11&amp;""": """ &amp;C12&amp;""","""&amp;$D$11&amp;""": " &amp;D12&amp;","""&amp;$E$11&amp;""": """&amp;E12&amp;""","""&amp; $K$11 &amp;  """: """ &amp; K12&amp;""",""" &amp; $G$11 &amp; """: """ &amp; G12 &amp; """,""" &amp; $H$11 &amp; """: """ &amp; H12&amp; """,""" &amp; $I$11&amp;""": """ &amp; I12 &amp;""",""" &amp; $J$11 &amp; """: """ &amp; J12 &amp; """ }" &amp; IF(B13="","",",")</f>
        <v>{"id": "1","name": "Tom","value": 21.1,"control": "GAU","contact_status": "0","units": "°C","type": "0","updated": "1563506800281","freq": "300" },</v>
      </c>
      <c r="M12" s="6" t="str">
        <f t="shared" ref="M12:M62" si="0">"&lt;td&gt;&lt;div id=""" &amp; B12 &amp; """&gt;&lt;font color=grey&gt;...&lt;/font&gt;&lt;/div&gt;&lt;/td&gt;"</f>
        <v>&lt;td&gt;&lt;div id="1"&gt;&lt;font color=grey&gt;...&lt;/font&gt;&lt;/div&gt;&lt;/td&gt;</v>
      </c>
    </row>
    <row r="13" spans="1:13" x14ac:dyDescent="0.25">
      <c r="A13" s="4" t="s">
        <v>117</v>
      </c>
      <c r="B13" s="3">
        <v>2</v>
      </c>
      <c r="C13" s="3" t="s">
        <v>4</v>
      </c>
      <c r="D13" s="3">
        <v>21.1</v>
      </c>
      <c r="E13" s="8" t="s">
        <v>74</v>
      </c>
      <c r="F13" s="8"/>
      <c r="G13" s="17" t="s">
        <v>84</v>
      </c>
      <c r="H13" s="15">
        <v>0</v>
      </c>
      <c r="I13" s="24" t="s">
        <v>12</v>
      </c>
      <c r="J13" s="14">
        <v>300</v>
      </c>
      <c r="K13" s="14">
        <v>0</v>
      </c>
      <c r="L13" s="7" t="str">
        <f t="shared" ref="L13:L62" si="1">"{"""&amp;$B$11&amp;""": """&amp;B13&amp;""","""&amp;$C$11&amp;""": """ &amp;C13&amp;""","""&amp;$D$11&amp;""": " &amp;D13&amp;","""&amp;$E$11&amp;""": """&amp;E13&amp;""","""&amp; $K$11 &amp;  """: """ &amp; K13&amp;""",""" &amp; $G$11 &amp; """: """ &amp; G13 &amp; """,""" &amp; $H$11 &amp; """: """ &amp; H13&amp; """,""" &amp; $I$11&amp;""": """ &amp; I13 &amp;""",""" &amp; $J$11 &amp; """: """ &amp; J13 &amp; """ }" &amp; IF(B14="","",",")</f>
        <v>{"id": "2","name": "Bedroom","value": 21.1,"control": "GAU","contact_status": "0","units": "°C","type": "0","updated": "1563506800281","freq": "300" },</v>
      </c>
      <c r="M13" s="6" t="str">
        <f t="shared" si="0"/>
        <v>&lt;td&gt;&lt;div id="2"&gt;&lt;font color=grey&gt;...&lt;/font&gt;&lt;/div&gt;&lt;/td&gt;</v>
      </c>
    </row>
    <row r="14" spans="1:13" x14ac:dyDescent="0.25">
      <c r="A14" s="4" t="s">
        <v>119</v>
      </c>
      <c r="B14" s="3">
        <v>3</v>
      </c>
      <c r="C14" s="3" t="s">
        <v>132</v>
      </c>
      <c r="D14" s="18"/>
      <c r="E14" s="8" t="s">
        <v>74</v>
      </c>
      <c r="F14" s="8" t="s">
        <v>53</v>
      </c>
      <c r="G14" s="15" t="s">
        <v>84</v>
      </c>
      <c r="H14" s="15">
        <v>0</v>
      </c>
      <c r="I14" s="25"/>
      <c r="J14" s="14"/>
      <c r="K14" s="14"/>
      <c r="L14" s="7" t="str">
        <f t="shared" si="1"/>
        <v>{"id": "3","name": "Rumpus","value": ,"control": "GAU","contact_status": "","units": "°C","type": "0","updated": "","freq": "" },</v>
      </c>
      <c r="M14" s="1" t="str">
        <f t="shared" si="0"/>
        <v>&lt;td&gt;&lt;div id="3"&gt;&lt;font color=grey&gt;...&lt;/font&gt;&lt;/div&gt;&lt;/td&gt;</v>
      </c>
    </row>
    <row r="15" spans="1:13" x14ac:dyDescent="0.25">
      <c r="A15" s="4" t="s">
        <v>117</v>
      </c>
      <c r="B15" s="3">
        <v>5</v>
      </c>
      <c r="C15" s="3" t="s">
        <v>5</v>
      </c>
      <c r="D15" s="3">
        <v>21.1</v>
      </c>
      <c r="E15" s="8" t="s">
        <v>74</v>
      </c>
      <c r="F15" s="8"/>
      <c r="G15" s="17" t="s">
        <v>84</v>
      </c>
      <c r="H15" s="15">
        <v>0</v>
      </c>
      <c r="I15" s="24" t="s">
        <v>12</v>
      </c>
      <c r="J15" s="14">
        <v>300</v>
      </c>
      <c r="K15" s="14">
        <v>0</v>
      </c>
      <c r="L15" s="7" t="str">
        <f t="shared" si="1"/>
        <v>{"id": "5","name": "Balcony","value": 21.1,"control": "GAU","contact_status": "0","units": "°C","type": "0","updated": "1563506800281","freq": "300" },</v>
      </c>
      <c r="M15" s="6" t="str">
        <f t="shared" si="0"/>
        <v>&lt;td&gt;&lt;div id="5"&gt;&lt;font color=grey&gt;...&lt;/font&gt;&lt;/div&gt;&lt;/td&gt;</v>
      </c>
    </row>
    <row r="16" spans="1:13" x14ac:dyDescent="0.25">
      <c r="A16" s="4" t="s">
        <v>117</v>
      </c>
      <c r="B16" s="3">
        <v>6</v>
      </c>
      <c r="C16" s="3" t="s">
        <v>6</v>
      </c>
      <c r="D16" s="3">
        <v>21.1</v>
      </c>
      <c r="E16" s="3" t="s">
        <v>74</v>
      </c>
      <c r="F16" s="3" t="s">
        <v>148</v>
      </c>
      <c r="G16" s="17" t="s">
        <v>84</v>
      </c>
      <c r="H16" s="15">
        <v>0</v>
      </c>
      <c r="I16" s="24" t="s">
        <v>12</v>
      </c>
      <c r="J16" s="14">
        <v>300</v>
      </c>
      <c r="K16" s="14">
        <v>0</v>
      </c>
      <c r="L16" s="7" t="str">
        <f t="shared" si="1"/>
        <v>{"id": "6","name": "Laundry","value": 21.1,"control": "GAU","contact_status": "0","units": "°C","type": "0","updated": "1563506800281","freq": "300" },</v>
      </c>
      <c r="M16" s="6" t="str">
        <f t="shared" si="0"/>
        <v>&lt;td&gt;&lt;div id="6"&gt;&lt;font color=grey&gt;...&lt;/font&gt;&lt;/div&gt;&lt;/td&gt;</v>
      </c>
    </row>
    <row r="17" spans="1:13" x14ac:dyDescent="0.25">
      <c r="A17" s="4" t="s">
        <v>117</v>
      </c>
      <c r="B17" s="3">
        <v>7</v>
      </c>
      <c r="C17" s="3" t="s">
        <v>6</v>
      </c>
      <c r="D17" s="3">
        <v>0</v>
      </c>
      <c r="E17" s="8" t="s">
        <v>75</v>
      </c>
      <c r="F17" s="8" t="s">
        <v>147</v>
      </c>
      <c r="G17" s="15"/>
      <c r="H17" s="15">
        <v>2</v>
      </c>
      <c r="I17" s="24" t="s">
        <v>12</v>
      </c>
      <c r="J17" s="14">
        <v>300</v>
      </c>
      <c r="K17" s="14">
        <v>1</v>
      </c>
      <c r="L17" s="7" t="str">
        <f t="shared" si="1"/>
        <v>{"id": "7","name": "Laundry","value": 0,"control": "STA","contact_status": "1","units": "","type": "2","updated": "1563506800281","freq": "300" },</v>
      </c>
      <c r="M17" s="6" t="str">
        <f t="shared" si="0"/>
        <v>&lt;td&gt;&lt;div id="7"&gt;&lt;font color=grey&gt;...&lt;/font&gt;&lt;/div&gt;&lt;/td&gt;</v>
      </c>
    </row>
    <row r="18" spans="1:13" x14ac:dyDescent="0.25">
      <c r="A18" s="4" t="s">
        <v>117</v>
      </c>
      <c r="B18" s="3">
        <v>8</v>
      </c>
      <c r="C18" s="3" t="s">
        <v>7</v>
      </c>
      <c r="D18" s="3">
        <v>0</v>
      </c>
      <c r="E18" s="3" t="s">
        <v>75</v>
      </c>
      <c r="F18" s="3"/>
      <c r="G18" s="15"/>
      <c r="H18" s="15">
        <v>2</v>
      </c>
      <c r="I18" s="25">
        <v>1563506800281</v>
      </c>
      <c r="J18" s="15">
        <v>300</v>
      </c>
      <c r="K18" s="15">
        <v>2</v>
      </c>
      <c r="L18" s="7" t="str">
        <f t="shared" si="1"/>
        <v>{"id": "8","name": "Door","value": 0,"control": "STA","contact_status": "2","units": "","type": "2","updated": "1563506800281","freq": "300" },</v>
      </c>
      <c r="M18" s="6" t="str">
        <f t="shared" si="0"/>
        <v>&lt;td&gt;&lt;div id="8"&gt;&lt;font color=grey&gt;...&lt;/font&gt;&lt;/div&gt;&lt;/td&gt;</v>
      </c>
    </row>
    <row r="19" spans="1:13" x14ac:dyDescent="0.25">
      <c r="A19" s="4" t="s">
        <v>119</v>
      </c>
      <c r="B19" s="3">
        <v>9</v>
      </c>
      <c r="C19" s="3" t="s">
        <v>133</v>
      </c>
      <c r="D19" s="18"/>
      <c r="E19" s="3" t="s">
        <v>74</v>
      </c>
      <c r="F19" s="3" t="s">
        <v>134</v>
      </c>
      <c r="G19" s="15"/>
      <c r="H19" s="15"/>
      <c r="I19" s="25"/>
      <c r="J19" s="15"/>
      <c r="K19" s="15"/>
      <c r="L19" s="7" t="str">
        <f t="shared" si="1"/>
        <v>{"id": "9","name": "Kitchen","value": ,"control": "GAU","contact_status": "","units": "","type": "","updated": "","freq": "" },</v>
      </c>
      <c r="M19" s="1" t="str">
        <f t="shared" si="0"/>
        <v>&lt;td&gt;&lt;div id="9"&gt;&lt;font color=grey&gt;...&lt;/font&gt;&lt;/div&gt;&lt;/td&gt;</v>
      </c>
    </row>
    <row r="20" spans="1:13" x14ac:dyDescent="0.25">
      <c r="A20" s="4" t="s">
        <v>117</v>
      </c>
      <c r="B20" s="3">
        <v>10</v>
      </c>
      <c r="C20" s="3" t="s">
        <v>116</v>
      </c>
      <c r="D20" s="3">
        <v>0</v>
      </c>
      <c r="E20" s="3" t="s">
        <v>75</v>
      </c>
      <c r="F20" s="3"/>
      <c r="G20" s="15"/>
      <c r="H20" s="15">
        <v>2</v>
      </c>
      <c r="I20" s="14">
        <v>0</v>
      </c>
      <c r="J20" s="15">
        <v>300</v>
      </c>
      <c r="K20" s="15">
        <v>0</v>
      </c>
      <c r="L20" s="7" t="str">
        <f t="shared" si="1"/>
        <v>{"id": "10","name": "Hall","value": 0,"control": "STA","contact_status": "0","units": "","type": "2","updated": "0","freq": "300" },</v>
      </c>
      <c r="M20" s="1" t="str">
        <f t="shared" si="0"/>
        <v>&lt;td&gt;&lt;div id="10"&gt;&lt;font color=grey&gt;...&lt;/font&gt;&lt;/div&gt;&lt;/td&gt;</v>
      </c>
    </row>
    <row r="21" spans="1:13" x14ac:dyDescent="0.25">
      <c r="A21" s="4" t="s">
        <v>117</v>
      </c>
      <c r="B21" s="3">
        <v>11</v>
      </c>
      <c r="C21" s="3" t="s">
        <v>144</v>
      </c>
      <c r="D21" s="3">
        <v>0</v>
      </c>
      <c r="E21" s="3" t="s">
        <v>105</v>
      </c>
      <c r="F21" s="3" t="s">
        <v>145</v>
      </c>
      <c r="G21" s="15"/>
      <c r="H21" s="15">
        <v>15</v>
      </c>
      <c r="I21" s="14"/>
      <c r="J21" s="15"/>
      <c r="K21" s="15"/>
      <c r="L21" s="7" t="str">
        <f t="shared" si="1"/>
        <v>{"id": "11","name": "Disco","value": 0,"control": "BUT","contact_status": "","units": "","type": "15","updated": "","freq": "" },</v>
      </c>
      <c r="M21" s="1" t="str">
        <f t="shared" si="0"/>
        <v>&lt;td&gt;&lt;div id="11"&gt;&lt;font color=grey&gt;...&lt;/font&gt;&lt;/div&gt;&lt;/td&gt;</v>
      </c>
    </row>
    <row r="22" spans="1:13" x14ac:dyDescent="0.25">
      <c r="A22" s="4" t="s">
        <v>117</v>
      </c>
      <c r="B22" s="3">
        <v>12</v>
      </c>
      <c r="C22" s="3" t="s">
        <v>104</v>
      </c>
      <c r="D22" s="3">
        <v>0</v>
      </c>
      <c r="E22" s="3" t="s">
        <v>105</v>
      </c>
      <c r="F22" s="3" t="s">
        <v>146</v>
      </c>
      <c r="G22" s="15"/>
      <c r="H22" s="15">
        <v>15</v>
      </c>
      <c r="I22" s="25">
        <v>1563506800281</v>
      </c>
      <c r="J22" s="15">
        <v>300</v>
      </c>
      <c r="K22" s="15">
        <v>0</v>
      </c>
      <c r="L22" s="7" t="str">
        <f t="shared" si="1"/>
        <v>{"id": "12","name": "Light","value": 0,"control": "BUT","contact_status": "0","units": "","type": "15","updated": "1563506800281","freq": "300" },</v>
      </c>
      <c r="M22" s="6" t="str">
        <f t="shared" si="0"/>
        <v>&lt;td&gt;&lt;div id="12"&gt;&lt;font color=grey&gt;...&lt;/font&gt;&lt;/div&gt;&lt;/td&gt;</v>
      </c>
    </row>
    <row r="23" spans="1:13" x14ac:dyDescent="0.25">
      <c r="A23" s="4" t="s">
        <v>119</v>
      </c>
      <c r="B23" s="3">
        <v>13</v>
      </c>
      <c r="C23" s="3" t="s">
        <v>7</v>
      </c>
      <c r="D23" s="18"/>
      <c r="E23" s="3" t="s">
        <v>105</v>
      </c>
      <c r="F23" s="3" t="s">
        <v>135</v>
      </c>
      <c r="G23" s="15"/>
      <c r="H23" s="15">
        <v>15</v>
      </c>
      <c r="I23" s="25"/>
      <c r="J23" s="15"/>
      <c r="K23" s="15"/>
      <c r="L23" s="7" t="str">
        <f t="shared" si="1"/>
        <v>{"id": "13","name": "Door","value": ,"control": "BUT","contact_status": "","units": "","type": "15","updated": "","freq": "" },</v>
      </c>
      <c r="M23" s="1" t="str">
        <f t="shared" si="0"/>
        <v>&lt;td&gt;&lt;div id="13"&gt;&lt;font color=grey&gt;...&lt;/font&gt;&lt;/div&gt;&lt;/td&gt;</v>
      </c>
    </row>
    <row r="24" spans="1:13" x14ac:dyDescent="0.25">
      <c r="A24" s="4" t="s">
        <v>117</v>
      </c>
      <c r="B24" s="3">
        <v>14</v>
      </c>
      <c r="C24" s="3" t="s">
        <v>112</v>
      </c>
      <c r="D24" s="3">
        <v>21.1</v>
      </c>
      <c r="E24" s="3" t="s">
        <v>74</v>
      </c>
      <c r="F24" s="3"/>
      <c r="G24" s="17" t="s">
        <v>84</v>
      </c>
      <c r="H24" s="15">
        <v>0</v>
      </c>
      <c r="I24" s="25">
        <v>1563506800281</v>
      </c>
      <c r="J24" s="15">
        <v>300</v>
      </c>
      <c r="K24" s="15">
        <v>0</v>
      </c>
      <c r="L24" s="7" t="str">
        <f t="shared" si="1"/>
        <v>{"id": "14","name": "Outside","value": 21.1,"control": "GAU","contact_status": "0","units": "°C","type": "0","updated": "1563506800281","freq": "300" },</v>
      </c>
      <c r="M24" s="6" t="str">
        <f t="shared" si="0"/>
        <v>&lt;td&gt;&lt;div id="14"&gt;&lt;font color=grey&gt;...&lt;/font&gt;&lt;/div&gt;&lt;/td&gt;</v>
      </c>
    </row>
    <row r="25" spans="1:13" x14ac:dyDescent="0.25">
      <c r="A25" s="4" t="s">
        <v>117</v>
      </c>
      <c r="B25" s="3">
        <v>15</v>
      </c>
      <c r="C25" s="3" t="s">
        <v>133</v>
      </c>
      <c r="D25" s="3">
        <v>21.1</v>
      </c>
      <c r="E25" s="3" t="s">
        <v>75</v>
      </c>
      <c r="F25" s="3" t="s">
        <v>138</v>
      </c>
      <c r="G25" s="17"/>
      <c r="H25" s="15">
        <v>2</v>
      </c>
      <c r="I25" s="25"/>
      <c r="J25" s="15">
        <v>300</v>
      </c>
      <c r="K25" s="15">
        <v>0</v>
      </c>
      <c r="L25" s="7" t="str">
        <f t="shared" si="1"/>
        <v>{"id": "15","name": "Kitchen","value": 21.1,"control": "STA","contact_status": "0","units": "","type": "2","updated": "","freq": "300" },</v>
      </c>
      <c r="M25" s="6" t="str">
        <f t="shared" si="0"/>
        <v>&lt;td&gt;&lt;div id="15"&gt;&lt;font color=grey&gt;...&lt;/font&gt;&lt;/div&gt;&lt;/td&gt;</v>
      </c>
    </row>
    <row r="26" spans="1:13" x14ac:dyDescent="0.25">
      <c r="A26" s="4" t="s">
        <v>119</v>
      </c>
      <c r="B26" s="3">
        <v>16</v>
      </c>
      <c r="C26" s="3" t="s">
        <v>136</v>
      </c>
      <c r="D26" s="18"/>
      <c r="E26" s="3" t="s">
        <v>139</v>
      </c>
      <c r="F26" s="3" t="s">
        <v>137</v>
      </c>
      <c r="G26" s="15"/>
      <c r="H26" s="15"/>
      <c r="I26" s="25"/>
      <c r="J26" s="15"/>
      <c r="K26" s="15"/>
      <c r="L26" s="7" t="str">
        <f t="shared" si="1"/>
        <v>{"id": "16","name": "Hallway","value": ,"control": "REP","contact_status": "","units": "","type": "","updated": "","freq": "" },</v>
      </c>
      <c r="M26" s="1" t="str">
        <f t="shared" si="0"/>
        <v>&lt;td&gt;&lt;div id="16"&gt;&lt;font color=grey&gt;...&lt;/font&gt;&lt;/div&gt;&lt;/td&gt;</v>
      </c>
    </row>
    <row r="27" spans="1:13" x14ac:dyDescent="0.25">
      <c r="A27" s="4" t="s">
        <v>117</v>
      </c>
      <c r="B27" s="3">
        <v>17</v>
      </c>
      <c r="C27" s="3" t="s">
        <v>5</v>
      </c>
      <c r="D27" s="3">
        <v>0</v>
      </c>
      <c r="E27" s="3" t="s">
        <v>75</v>
      </c>
      <c r="F27" s="3" t="s">
        <v>147</v>
      </c>
      <c r="G27" s="15"/>
      <c r="H27" s="15">
        <v>0</v>
      </c>
      <c r="I27" s="32">
        <v>1563506800281</v>
      </c>
      <c r="J27" s="15">
        <v>300</v>
      </c>
      <c r="K27" s="15">
        <v>0</v>
      </c>
      <c r="L27" s="7" t="str">
        <f t="shared" si="1"/>
        <v>{"id": "17","name": "Balcony","value": 0,"control": "STA","contact_status": "0","units": "","type": "0","updated": "1563506800281","freq": "300" },</v>
      </c>
      <c r="M27" s="6" t="str">
        <f t="shared" si="0"/>
        <v>&lt;td&gt;&lt;div id="17"&gt;&lt;font color=grey&gt;...&lt;/font&gt;&lt;/div&gt;&lt;/td&gt;</v>
      </c>
    </row>
    <row r="28" spans="1:13" x14ac:dyDescent="0.25">
      <c r="A28" s="4" t="s">
        <v>119</v>
      </c>
      <c r="B28" s="3">
        <v>18</v>
      </c>
      <c r="C28" s="3" t="s">
        <v>132</v>
      </c>
      <c r="D28" s="18"/>
      <c r="E28" s="3" t="s">
        <v>75</v>
      </c>
      <c r="F28" s="3" t="s">
        <v>138</v>
      </c>
      <c r="G28" s="15"/>
      <c r="H28" s="15"/>
      <c r="I28" s="32"/>
      <c r="J28" s="15"/>
      <c r="K28" s="15"/>
      <c r="L28" s="7" t="str">
        <f t="shared" si="1"/>
        <v>{"id": "18","name": "Rumpus","value": ,"control": "STA","contact_status": "","units": "","type": "","updated": "","freq": "" },</v>
      </c>
      <c r="M28" s="1" t="str">
        <f t="shared" si="0"/>
        <v>&lt;td&gt;&lt;div id="18"&gt;&lt;font color=grey&gt;...&lt;/font&gt;&lt;/div&gt;&lt;/td&gt;</v>
      </c>
    </row>
    <row r="29" spans="1:13" x14ac:dyDescent="0.25">
      <c r="A29" s="4" t="s">
        <v>119</v>
      </c>
      <c r="B29" s="3">
        <v>19</v>
      </c>
      <c r="C29" s="3" t="s">
        <v>140</v>
      </c>
      <c r="D29" s="18"/>
      <c r="E29" s="3" t="s">
        <v>75</v>
      </c>
      <c r="F29" s="3" t="s">
        <v>138</v>
      </c>
      <c r="G29" s="15"/>
      <c r="H29" s="15"/>
      <c r="I29" s="25"/>
      <c r="J29" s="15"/>
      <c r="K29" s="15"/>
      <c r="L29" s="7" t="str">
        <f t="shared" si="1"/>
        <v>{"id": "19","name": "Garage","value": ,"control": "STA","contact_status": "","units": "","type": "","updated": "","freq": "" },</v>
      </c>
      <c r="M29" s="1" t="str">
        <f t="shared" si="0"/>
        <v>&lt;td&gt;&lt;div id="19"&gt;&lt;font color=grey&gt;...&lt;/font&gt;&lt;/div&gt;&lt;/td&gt;</v>
      </c>
    </row>
    <row r="30" spans="1:13" x14ac:dyDescent="0.25">
      <c r="A30" s="4" t="s">
        <v>119</v>
      </c>
      <c r="B30" s="3">
        <v>20</v>
      </c>
      <c r="C30" s="3" t="s">
        <v>141</v>
      </c>
      <c r="D30" s="18"/>
      <c r="E30" s="3" t="s">
        <v>143</v>
      </c>
      <c r="F30" s="3" t="s">
        <v>142</v>
      </c>
      <c r="G30" s="15"/>
      <c r="H30" s="15"/>
      <c r="I30" s="25"/>
      <c r="J30" s="15"/>
      <c r="K30" s="15"/>
      <c r="L30" s="7" t="str">
        <f t="shared" si="1"/>
        <v>{"id": "20","name": "Display","value": ,"control": "??","contact_status": "","units": "","type": "","updated": "","freq": "" },</v>
      </c>
      <c r="M30" s="1" t="str">
        <f t="shared" si="0"/>
        <v>&lt;td&gt;&lt;div id="20"&gt;&lt;font color=grey&gt;...&lt;/font&gt;&lt;/div&gt;&lt;/td&gt;</v>
      </c>
    </row>
    <row r="31" spans="1:13" x14ac:dyDescent="0.25">
      <c r="A31" s="4" t="s">
        <v>117</v>
      </c>
      <c r="B31" s="3">
        <v>21</v>
      </c>
      <c r="C31" s="33" t="s">
        <v>153</v>
      </c>
      <c r="D31" s="18">
        <v>0</v>
      </c>
      <c r="E31" s="3" t="s">
        <v>105</v>
      </c>
      <c r="F31" s="3" t="s">
        <v>154</v>
      </c>
      <c r="G31" s="15"/>
      <c r="H31" s="15">
        <v>15</v>
      </c>
      <c r="I31" s="25"/>
      <c r="J31" s="15"/>
      <c r="K31" s="15"/>
      <c r="L31" s="7" t="str">
        <f t="shared" si="1"/>
        <v>{"id": "21","name": "Heater","value": 0,"control": "BUT","contact_status": "","units": "","type": "15","updated": "","freq": "" },</v>
      </c>
      <c r="M31" s="1" t="str">
        <f t="shared" si="0"/>
        <v>&lt;td&gt;&lt;div id="21"&gt;&lt;font color=grey&gt;...&lt;/font&gt;&lt;/div&gt;&lt;/td&gt;</v>
      </c>
    </row>
    <row r="32" spans="1:13" x14ac:dyDescent="0.25">
      <c r="A32" s="4" t="s">
        <v>117</v>
      </c>
      <c r="B32" s="3">
        <v>22</v>
      </c>
      <c r="C32" s="33" t="s">
        <v>149</v>
      </c>
      <c r="D32" s="18"/>
      <c r="E32" s="3" t="s">
        <v>105</v>
      </c>
      <c r="F32" s="3" t="s">
        <v>150</v>
      </c>
      <c r="G32" s="15"/>
      <c r="H32" s="15">
        <v>15</v>
      </c>
      <c r="I32" s="25"/>
      <c r="J32" s="15"/>
      <c r="K32" s="15"/>
      <c r="L32" s="7" t="str">
        <f t="shared" si="1"/>
        <v>{"id": "22","name": "Michael","value": ,"control": "BUT","contact_status": "","units": "","type": "15","updated": "","freq": "" },</v>
      </c>
      <c r="M32" s="1" t="str">
        <f t="shared" si="0"/>
        <v>&lt;td&gt;&lt;div id="22"&gt;&lt;font color=grey&gt;...&lt;/font&gt;&lt;/div&gt;&lt;/td&gt;</v>
      </c>
    </row>
    <row r="33" spans="1:13" x14ac:dyDescent="0.25">
      <c r="A33" s="4" t="s">
        <v>117</v>
      </c>
      <c r="B33" s="3">
        <v>23</v>
      </c>
      <c r="C33" s="33" t="s">
        <v>151</v>
      </c>
      <c r="D33" s="18"/>
      <c r="E33" s="3" t="s">
        <v>105</v>
      </c>
      <c r="F33" s="3" t="s">
        <v>145</v>
      </c>
      <c r="G33" s="15"/>
      <c r="H33" s="15">
        <v>15</v>
      </c>
      <c r="I33" s="25"/>
      <c r="J33" s="15"/>
      <c r="K33" s="15"/>
      <c r="L33" s="7" t="str">
        <f t="shared" si="1"/>
        <v>{"id": "23","name": "Fish","value": ,"control": "BUT","contact_status": "","units": "","type": "15","updated": "","freq": "" },</v>
      </c>
      <c r="M33" s="1" t="str">
        <f t="shared" si="0"/>
        <v>&lt;td&gt;&lt;div id="23"&gt;&lt;font color=grey&gt;...&lt;/font&gt;&lt;/div&gt;&lt;/td&gt;</v>
      </c>
    </row>
    <row r="34" spans="1:13" x14ac:dyDescent="0.25">
      <c r="A34" s="4" t="s">
        <v>117</v>
      </c>
      <c r="B34" s="3">
        <v>24</v>
      </c>
      <c r="C34" s="33" t="s">
        <v>152</v>
      </c>
      <c r="D34" s="18"/>
      <c r="E34" s="3" t="s">
        <v>105</v>
      </c>
      <c r="F34" s="3" t="s">
        <v>145</v>
      </c>
      <c r="G34" s="15"/>
      <c r="H34" s="15">
        <v>15</v>
      </c>
      <c r="I34" s="25"/>
      <c r="J34" s="15"/>
      <c r="K34" s="15"/>
      <c r="L34" s="7" t="str">
        <f t="shared" si="1"/>
        <v>{"id": "24","name": "Sophie","value": ,"control": "BUT","contact_status": "","units": "","type": "15","updated": "","freq": "" },</v>
      </c>
      <c r="M34" s="1" t="str">
        <f t="shared" si="0"/>
        <v>&lt;td&gt;&lt;div id="24"&gt;&lt;font color=grey&gt;...&lt;/font&gt;&lt;/div&gt;&lt;/td&gt;</v>
      </c>
    </row>
    <row r="35" spans="1:13" x14ac:dyDescent="0.25">
      <c r="A35" s="4" t="s">
        <v>117</v>
      </c>
      <c r="B35" s="3">
        <v>25</v>
      </c>
      <c r="C35" s="33" t="s">
        <v>162</v>
      </c>
      <c r="D35" s="18">
        <v>0</v>
      </c>
      <c r="E35" s="3" t="s">
        <v>105</v>
      </c>
      <c r="F35" s="3" t="s">
        <v>163</v>
      </c>
      <c r="G35" s="15"/>
      <c r="H35" s="15">
        <v>15</v>
      </c>
      <c r="I35" s="25"/>
      <c r="J35" s="15">
        <f>365*24*60*60</f>
        <v>31536000</v>
      </c>
      <c r="K35" s="15"/>
      <c r="L35" s="7" t="str">
        <f>"{"""&amp;$B$11&amp;""": """&amp;B35&amp;""","""&amp;$C$11&amp;""": """ &amp;C35&amp;""","""&amp;$D$11&amp;""": " &amp;D35&amp;","""&amp;$E$11&amp;""": """&amp;E35&amp;""","""&amp; $K$11 &amp;  """: """ &amp; K35&amp;""",""" &amp; $G$11 &amp; """: """ &amp; G35 &amp; """,""" &amp; $H$11 &amp; """: """ &amp; H35&amp; """,""" &amp; $I$11&amp;""": """ &amp; I35 &amp;""",""" &amp; $J$11 &amp; """: """ &amp; J35 &amp; """ }" &amp; IF(B37="","",",")</f>
        <v>{"id": "25","name": "FanSwitch","value": 0,"control": "BUT","contact_status": "","units": "","type": "15","updated": "","freq": "31536000" },</v>
      </c>
      <c r="M35" s="1" t="str">
        <f t="shared" si="0"/>
        <v>&lt;td&gt;&lt;div id="25"&gt;&lt;font color=grey&gt;...&lt;/font&gt;&lt;/div&gt;&lt;/td&gt;</v>
      </c>
    </row>
    <row r="36" spans="1:13" x14ac:dyDescent="0.25">
      <c r="A36" s="4" t="s">
        <v>117</v>
      </c>
      <c r="B36" s="3">
        <v>26</v>
      </c>
      <c r="C36" s="33" t="s">
        <v>164</v>
      </c>
      <c r="D36" s="18">
        <v>0</v>
      </c>
      <c r="E36" s="3" t="s">
        <v>105</v>
      </c>
      <c r="F36" s="3" t="s">
        <v>145</v>
      </c>
      <c r="G36" s="15"/>
      <c r="H36" s="15">
        <v>15</v>
      </c>
      <c r="I36" s="25"/>
      <c r="J36" s="15">
        <f>365*24*60*60</f>
        <v>31536000</v>
      </c>
      <c r="K36" s="15"/>
      <c r="L36" s="7" t="str">
        <f>"{"""&amp;$B$11&amp;""": """&amp;B36&amp;""","""&amp;$C$11&amp;""": """ &amp;C36&amp;""","""&amp;$D$11&amp;""": " &amp;D36&amp;","""&amp;$E$11&amp;""": """&amp;E36&amp;""","""&amp; $K$11 &amp;  """: """ &amp; K36&amp;""",""" &amp; $G$11 &amp; """: """ &amp; G36 &amp; """,""" &amp; $H$11 &amp; """: """ &amp; H36&amp; """,""" &amp; $I$11&amp;""": """ &amp; I36 &amp;""",""" &amp; $J$11 &amp; """: """ &amp; J36 &amp; """ }" &amp; IF(B38="","",",")</f>
        <v>{"id": "26","name": "Master Bed","value": 0,"control": "BUT","contact_status": "","units": "","type": "15","updated": "","freq": "31536000" },</v>
      </c>
      <c r="M36" s="1" t="str">
        <f t="shared" ref="M36" si="2">"&lt;td&gt;&lt;div id=""" &amp; B36 &amp; """&gt;&lt;font color=grey&gt;...&lt;/font&gt;&lt;/div&gt;&lt;/td&gt;"</f>
        <v>&lt;td&gt;&lt;div id="26"&gt;&lt;font color=grey&gt;...&lt;/font&gt;&lt;/div&gt;&lt;/td&gt;</v>
      </c>
    </row>
    <row r="37" spans="1:13" x14ac:dyDescent="0.25">
      <c r="A37" s="4" t="s">
        <v>117</v>
      </c>
      <c r="B37" s="3">
        <v>50</v>
      </c>
      <c r="C37" s="3" t="s">
        <v>99</v>
      </c>
      <c r="D37" s="3">
        <v>80</v>
      </c>
      <c r="E37" s="3" t="s">
        <v>74</v>
      </c>
      <c r="F37" s="3"/>
      <c r="G37" s="15" t="s">
        <v>102</v>
      </c>
      <c r="H37" s="15">
        <v>0</v>
      </c>
      <c r="I37" s="25">
        <v>1563506800281</v>
      </c>
      <c r="J37" s="15">
        <f>24*60*60</f>
        <v>86400</v>
      </c>
      <c r="K37" s="15">
        <v>0</v>
      </c>
      <c r="L37" s="7" t="str">
        <f t="shared" si="1"/>
        <v>{"id": "50","name": "Humidty","value": 80,"control": "GAU","contact_status": "0","units": "%","type": "0","updated": "1563506800281","freq": "86400" },</v>
      </c>
      <c r="M37" s="6" t="str">
        <f t="shared" si="0"/>
        <v>&lt;td&gt;&lt;div id="50"&gt;&lt;font color=grey&gt;...&lt;/font&gt;&lt;/div&gt;&lt;/td&gt;</v>
      </c>
    </row>
    <row r="38" spans="1:13" x14ac:dyDescent="0.25">
      <c r="A38" s="4" t="s">
        <v>117</v>
      </c>
      <c r="B38" s="3">
        <v>51</v>
      </c>
      <c r="C38" s="3" t="s">
        <v>100</v>
      </c>
      <c r="D38" s="3">
        <v>1020</v>
      </c>
      <c r="E38" s="3" t="s">
        <v>74</v>
      </c>
      <c r="F38" s="3"/>
      <c r="G38" s="15" t="s">
        <v>103</v>
      </c>
      <c r="H38" s="15">
        <v>0</v>
      </c>
      <c r="I38" s="25">
        <v>1563506800281</v>
      </c>
      <c r="J38" s="15">
        <f>24*60*60</f>
        <v>86400</v>
      </c>
      <c r="K38" s="15">
        <v>0</v>
      </c>
      <c r="L38" s="7" t="str">
        <f t="shared" si="1"/>
        <v>{"id": "51","name": "Pressure","value": 1020,"control": "GAU","contact_status": "0","units": "mmHg","type": "0","updated": "1563506800281","freq": "86400" },</v>
      </c>
      <c r="M38" s="6" t="str">
        <f t="shared" si="0"/>
        <v>&lt;td&gt;&lt;div id="51"&gt;&lt;font color=grey&gt;...&lt;/font&gt;&lt;/div&gt;&lt;/td&gt;</v>
      </c>
    </row>
    <row r="39" spans="1:13" x14ac:dyDescent="0.25">
      <c r="A39" s="4" t="s">
        <v>119</v>
      </c>
      <c r="B39" s="3">
        <v>52</v>
      </c>
      <c r="C39" s="3" t="s">
        <v>101</v>
      </c>
      <c r="D39" s="3">
        <v>23</v>
      </c>
      <c r="E39" s="3" t="s">
        <v>74</v>
      </c>
      <c r="F39" s="3"/>
      <c r="G39" s="15" t="s">
        <v>102</v>
      </c>
      <c r="H39" s="15">
        <v>0</v>
      </c>
      <c r="I39" s="25">
        <v>1563506800281</v>
      </c>
      <c r="J39" s="15">
        <f>24*60*60</f>
        <v>86400</v>
      </c>
      <c r="K39" s="15">
        <v>0</v>
      </c>
      <c r="L39" s="7" t="str">
        <f t="shared" si="1"/>
        <v>{"id": "52","name": "Moisture","value": 23,"control": "GAU","contact_status": "0","units": "%","type": "0","updated": "1563506800281","freq": "86400" },</v>
      </c>
      <c r="M39" s="6" t="str">
        <f t="shared" si="0"/>
        <v>&lt;td&gt;&lt;div id="52"&gt;&lt;font color=grey&gt;...&lt;/font&gt;&lt;/div&gt;&lt;/td&gt;</v>
      </c>
    </row>
    <row r="40" spans="1:13" x14ac:dyDescent="0.25">
      <c r="A40" s="4" t="s">
        <v>117</v>
      </c>
      <c r="B40" s="3">
        <v>99</v>
      </c>
      <c r="C40" s="3" t="s">
        <v>125</v>
      </c>
      <c r="D40" s="3" t="s">
        <v>126</v>
      </c>
      <c r="E40" s="3" t="s">
        <v>114</v>
      </c>
      <c r="F40" s="3"/>
      <c r="G40" s="15"/>
      <c r="H40" s="15">
        <v>39</v>
      </c>
      <c r="I40" s="25">
        <v>1563506800281</v>
      </c>
      <c r="J40" s="15">
        <f>24*60*60</f>
        <v>86400</v>
      </c>
      <c r="K40" s="15">
        <v>0</v>
      </c>
      <c r="L40" s="7" t="str">
        <f t="shared" si="1"/>
        <v>{"id": "99","name": "Tmp 1w","value": url,"control": "IMG","contact_status": "0","units": "","type": "39","updated": "1563506800281","freq": "86400" },</v>
      </c>
      <c r="M40" s="1" t="str">
        <f t="shared" si="0"/>
        <v>&lt;td&gt;&lt;div id="99"&gt;&lt;font color=grey&gt;...&lt;/font&gt;&lt;/div&gt;&lt;/td&gt;</v>
      </c>
    </row>
    <row r="41" spans="1:13" x14ac:dyDescent="0.25">
      <c r="A41" s="4" t="s">
        <v>117</v>
      </c>
      <c r="B41" s="3">
        <v>100</v>
      </c>
      <c r="C41" s="3" t="s">
        <v>120</v>
      </c>
      <c r="D41" s="3">
        <v>21.1</v>
      </c>
      <c r="E41" s="3" t="s">
        <v>74</v>
      </c>
      <c r="F41" s="3" t="s">
        <v>121</v>
      </c>
      <c r="G41" s="17" t="s">
        <v>84</v>
      </c>
      <c r="H41" s="15">
        <v>0</v>
      </c>
      <c r="I41" s="25">
        <v>1563506800281</v>
      </c>
      <c r="J41" s="15">
        <f>24*60*60</f>
        <v>86400</v>
      </c>
      <c r="K41" s="15">
        <v>0</v>
      </c>
      <c r="L41" s="7" t="str">
        <f t="shared" si="1"/>
        <v>{"id": "100","name": "Web Temp","value": 21.1,"control": "GAU","contact_status": "0","units": "°C","type": "0","updated": "1563506800281","freq": "86400" },</v>
      </c>
      <c r="M41" s="6" t="str">
        <f t="shared" si="0"/>
        <v>&lt;td&gt;&lt;div id="100"&gt;&lt;font color=grey&gt;...&lt;/font&gt;&lt;/div&gt;&lt;/td&gt;</v>
      </c>
    </row>
    <row r="42" spans="1:13" x14ac:dyDescent="0.25">
      <c r="A42" s="4" t="s">
        <v>119</v>
      </c>
      <c r="B42" s="3">
        <v>101</v>
      </c>
      <c r="C42" s="3" t="s">
        <v>77</v>
      </c>
      <c r="D42" s="3">
        <v>5</v>
      </c>
      <c r="E42" s="3" t="s">
        <v>76</v>
      </c>
      <c r="F42" s="3"/>
      <c r="G42" s="15" t="s">
        <v>78</v>
      </c>
      <c r="H42" s="15">
        <v>38</v>
      </c>
      <c r="I42" s="25">
        <v>1563506800281</v>
      </c>
      <c r="J42" s="15">
        <v>300</v>
      </c>
      <c r="K42" s="15">
        <v>0</v>
      </c>
      <c r="L42" s="7" t="str">
        <f t="shared" si="1"/>
        <v>{"id": "101","name": "Batt","value": 5,"control": "BAT","contact_status": "0","units": "V","type": "38","updated": "1563506800281","freq": "300" },</v>
      </c>
      <c r="M42" s="6" t="str">
        <f t="shared" si="0"/>
        <v>&lt;td&gt;&lt;div id="101"&gt;&lt;font color=grey&gt;...&lt;/font&gt;&lt;/div&gt;&lt;/td&gt;</v>
      </c>
    </row>
    <row r="43" spans="1:13" x14ac:dyDescent="0.25">
      <c r="A43" s="4" t="s">
        <v>117</v>
      </c>
      <c r="B43" s="3">
        <v>103</v>
      </c>
      <c r="C43" s="3" t="s">
        <v>79</v>
      </c>
      <c r="D43" s="3">
        <v>0</v>
      </c>
      <c r="E43" s="3" t="s">
        <v>80</v>
      </c>
      <c r="F43" s="3"/>
      <c r="G43" s="15"/>
      <c r="H43" s="15">
        <v>2</v>
      </c>
      <c r="I43" s="32">
        <v>1563506800281</v>
      </c>
      <c r="J43" s="15">
        <v>300</v>
      </c>
      <c r="K43" s="15">
        <v>0</v>
      </c>
      <c r="L43" s="7" t="str">
        <f t="shared" si="1"/>
        <v>{"id": "103","name": "Debug","value": 0,"control": "CHK","contact_status": "0","units": "","type": "2","updated": "1563506800281","freq": "300" },</v>
      </c>
      <c r="M43" s="6" t="str">
        <f t="shared" si="0"/>
        <v>&lt;td&gt;&lt;div id="103"&gt;&lt;font color=grey&gt;...&lt;/font&gt;&lt;/div&gt;&lt;/td&gt;</v>
      </c>
    </row>
    <row r="44" spans="1:13" x14ac:dyDescent="0.25">
      <c r="A44" s="4" t="s">
        <v>117</v>
      </c>
      <c r="B44" s="3">
        <v>105</v>
      </c>
      <c r="C44" s="3" t="s">
        <v>106</v>
      </c>
      <c r="D44" s="3">
        <v>0</v>
      </c>
      <c r="E44" s="3" t="s">
        <v>105</v>
      </c>
      <c r="F44" s="3" t="s">
        <v>145</v>
      </c>
      <c r="G44" s="15"/>
      <c r="H44" s="15">
        <v>15</v>
      </c>
      <c r="I44" s="32">
        <v>1563506800281</v>
      </c>
      <c r="J44" s="15">
        <v>300</v>
      </c>
      <c r="K44" s="15">
        <v>0</v>
      </c>
      <c r="L44" s="7" t="str">
        <f t="shared" si="1"/>
        <v>{"id": "105","name": "Fan","value": 0,"control": "BUT","contact_status": "0","units": "","type": "15","updated": "1563506800281","freq": "300" },</v>
      </c>
      <c r="M44" s="6" t="str">
        <f t="shared" si="0"/>
        <v>&lt;td&gt;&lt;div id="105"&gt;&lt;font color=grey&gt;...&lt;/font&gt;&lt;/div&gt;&lt;/td&gt;</v>
      </c>
    </row>
    <row r="45" spans="1:13" x14ac:dyDescent="0.25">
      <c r="A45" s="4" t="s">
        <v>117</v>
      </c>
      <c r="B45" s="3">
        <v>200</v>
      </c>
      <c r="C45" s="3" t="s">
        <v>113</v>
      </c>
      <c r="D45" s="3" t="s">
        <v>124</v>
      </c>
      <c r="E45" s="3" t="s">
        <v>114</v>
      </c>
      <c r="F45" s="3"/>
      <c r="G45" s="15"/>
      <c r="H45" s="15">
        <v>39</v>
      </c>
      <c r="I45" s="32">
        <v>1563506800281</v>
      </c>
      <c r="J45" s="15">
        <f>24*60*60</f>
        <v>86400</v>
      </c>
      <c r="K45" s="15">
        <v>0</v>
      </c>
      <c r="L45" s="7" t="str">
        <f t="shared" si="1"/>
        <v>{"id": "200","name": "Weather","value": http://openweathermap.org/img/w/01n.png,"control": "IMG","contact_status": "0","units": "","type": "39","updated": "1563506800281","freq": "86400" },</v>
      </c>
      <c r="M45" s="1" t="str">
        <f t="shared" si="0"/>
        <v>&lt;td&gt;&lt;div id="200"&gt;&lt;font color=grey&gt;...&lt;/font&gt;&lt;/div&gt;&lt;/td&gt;</v>
      </c>
    </row>
    <row r="46" spans="1:13" x14ac:dyDescent="0.25">
      <c r="A46" s="4" t="s">
        <v>119</v>
      </c>
      <c r="B46" s="3">
        <v>201</v>
      </c>
      <c r="C46" s="30"/>
      <c r="D46" s="3" t="s">
        <v>97</v>
      </c>
      <c r="E46" s="3" t="s">
        <v>98</v>
      </c>
      <c r="F46" s="3"/>
      <c r="G46" s="15"/>
      <c r="H46" s="15">
        <v>25</v>
      </c>
      <c r="I46" s="32">
        <v>1563506800281</v>
      </c>
      <c r="J46" s="15">
        <v>0</v>
      </c>
      <c r="K46" s="15">
        <v>0</v>
      </c>
      <c r="L46" s="7" t="str">
        <f t="shared" si="1"/>
        <v>{"id": "201","name": "","value": Hello,"control": "TXT","contact_status": "0","units": "","type": "25","updated": "1563506800281","freq": "0" },</v>
      </c>
      <c r="M46" s="6" t="str">
        <f t="shared" si="0"/>
        <v>&lt;td&gt;&lt;div id="201"&gt;&lt;font color=grey&gt;...&lt;/font&gt;&lt;/div&gt;&lt;/td&gt;</v>
      </c>
    </row>
    <row r="47" spans="1:13" x14ac:dyDescent="0.25">
      <c r="A47" s="4" t="s">
        <v>117</v>
      </c>
      <c r="B47" s="3">
        <v>202</v>
      </c>
      <c r="C47" s="3" t="s">
        <v>82</v>
      </c>
      <c r="D47" s="3">
        <v>23.3</v>
      </c>
      <c r="E47" s="3" t="s">
        <v>83</v>
      </c>
      <c r="F47" s="3"/>
      <c r="G47" s="17"/>
      <c r="H47" s="15">
        <v>10</v>
      </c>
      <c r="I47" s="32">
        <v>1563506800281</v>
      </c>
      <c r="J47" s="15">
        <v>3600</v>
      </c>
      <c r="K47" s="15">
        <v>0</v>
      </c>
      <c r="L47" s="7" t="str">
        <f t="shared" si="1"/>
        <v>{"id": "202","name": "Wind","value": 23.3,"control": "COM","contact_status": "0","units": "","type": "10","updated": "1563506800281","freq": "3600" },</v>
      </c>
      <c r="M47" s="6" t="str">
        <f t="shared" si="0"/>
        <v>&lt;td&gt;&lt;div id="202"&gt;&lt;font color=grey&gt;...&lt;/font&gt;&lt;/div&gt;&lt;/td&gt;</v>
      </c>
    </row>
    <row r="48" spans="1:13" x14ac:dyDescent="0.25">
      <c r="A48" s="4" t="s">
        <v>117</v>
      </c>
      <c r="B48" s="3">
        <v>203</v>
      </c>
      <c r="C48" s="3" t="s">
        <v>122</v>
      </c>
      <c r="D48" s="18">
        <v>12</v>
      </c>
      <c r="E48" s="3" t="s">
        <v>74</v>
      </c>
      <c r="F48" s="3"/>
      <c r="G48" s="15" t="s">
        <v>123</v>
      </c>
      <c r="H48" s="15">
        <v>0</v>
      </c>
      <c r="I48" s="32">
        <v>1563506800281</v>
      </c>
      <c r="J48" s="15">
        <f>24*60*60</f>
        <v>86400</v>
      </c>
      <c r="K48" s="15">
        <v>0</v>
      </c>
      <c r="L48" s="7" t="str">
        <f t="shared" si="1"/>
        <v>{"id": "203","name": "Speed","value": 12,"control": "GAU","contact_status": "0","units": "kph","type": "0","updated": "1563506800281","freq": "86400" },</v>
      </c>
      <c r="M48" s="6" t="str">
        <f t="shared" si="0"/>
        <v>&lt;td&gt;&lt;div id="203"&gt;&lt;font color=grey&gt;...&lt;/font&gt;&lt;/div&gt;&lt;/td&gt;</v>
      </c>
    </row>
    <row r="49" spans="1:13" x14ac:dyDescent="0.25">
      <c r="A49" s="4" t="s">
        <v>117</v>
      </c>
      <c r="B49" s="3">
        <v>204</v>
      </c>
      <c r="C49" s="3" t="s">
        <v>85</v>
      </c>
      <c r="D49" s="18">
        <v>1590735599999.9998</v>
      </c>
      <c r="E49" s="3" t="s">
        <v>74</v>
      </c>
      <c r="F49" s="3"/>
      <c r="G49" s="15"/>
      <c r="H49" s="15">
        <v>24</v>
      </c>
      <c r="I49" s="32">
        <v>1563506800281</v>
      </c>
      <c r="J49" s="15">
        <f>24*60*60</f>
        <v>86400</v>
      </c>
      <c r="K49" s="15">
        <v>0</v>
      </c>
      <c r="L49" s="7" t="str">
        <f t="shared" si="1"/>
        <v>{"id": "204","name": "Sunrise","value": 1590735600000,"control": "GAU","contact_status": "0","units": "","type": "24","updated": "1563506800281","freq": "86400" },</v>
      </c>
      <c r="M49" s="6" t="str">
        <f t="shared" si="0"/>
        <v>&lt;td&gt;&lt;div id="204"&gt;&lt;font color=grey&gt;...&lt;/font&gt;&lt;/div&gt;&lt;/td&gt;</v>
      </c>
    </row>
    <row r="50" spans="1:13" x14ac:dyDescent="0.25">
      <c r="A50" s="4" t="s">
        <v>117</v>
      </c>
      <c r="B50" s="3">
        <v>205</v>
      </c>
      <c r="C50" s="3" t="s">
        <v>86</v>
      </c>
      <c r="D50" s="18">
        <v>1590771600000.0002</v>
      </c>
      <c r="E50" s="3" t="s">
        <v>74</v>
      </c>
      <c r="F50" s="3"/>
      <c r="G50" s="15"/>
      <c r="H50" s="15">
        <v>24</v>
      </c>
      <c r="I50" s="32">
        <v>1563506800281</v>
      </c>
      <c r="J50" s="15">
        <f>24*60*60</f>
        <v>86400</v>
      </c>
      <c r="K50" s="15">
        <v>0</v>
      </c>
      <c r="L50" s="7" t="str">
        <f t="shared" si="1"/>
        <v>{"id": "205","name": "Sunset","value": 1590771600000,"control": "GAU","contact_status": "0","units": "","type": "24","updated": "1563506800281","freq": "86400" },</v>
      </c>
      <c r="M50" s="1" t="str">
        <f t="shared" si="0"/>
        <v>&lt;td&gt;&lt;div id="205"&gt;&lt;font color=grey&gt;...&lt;/font&gt;&lt;/div&gt;&lt;/td&gt;</v>
      </c>
    </row>
    <row r="51" spans="1:13" x14ac:dyDescent="0.25">
      <c r="A51" s="4" t="s">
        <v>117</v>
      </c>
      <c r="B51" s="3">
        <v>206</v>
      </c>
      <c r="C51" s="3" t="s">
        <v>127</v>
      </c>
      <c r="D51" s="3" t="s">
        <v>126</v>
      </c>
      <c r="E51" s="3" t="s">
        <v>114</v>
      </c>
      <c r="F51" s="3"/>
      <c r="G51" s="15"/>
      <c r="H51" s="15">
        <v>39</v>
      </c>
      <c r="I51" s="32">
        <v>1563506800281</v>
      </c>
      <c r="J51" s="15">
        <f>24*60*60</f>
        <v>86400</v>
      </c>
      <c r="K51" s="15">
        <v>0</v>
      </c>
      <c r="L51" s="7" t="str">
        <f t="shared" si="1"/>
        <v>{"id": "206","name": "Hum 1w","value": url,"control": "IMG","contact_status": "0","units": "","type": "39","updated": "1563506800281","freq": "86400" },</v>
      </c>
      <c r="M51" s="1" t="str">
        <f t="shared" si="0"/>
        <v>&lt;td&gt;&lt;div id="206"&gt;&lt;font color=grey&gt;...&lt;/font&gt;&lt;/div&gt;&lt;/td&gt;</v>
      </c>
    </row>
    <row r="52" spans="1:13" x14ac:dyDescent="0.25">
      <c r="A52" s="4" t="s">
        <v>117</v>
      </c>
      <c r="B52" s="3">
        <v>207</v>
      </c>
      <c r="C52" s="3" t="s">
        <v>128</v>
      </c>
      <c r="D52" s="3" t="s">
        <v>126</v>
      </c>
      <c r="E52" s="3" t="s">
        <v>114</v>
      </c>
      <c r="F52" s="3"/>
      <c r="G52" s="15"/>
      <c r="H52" s="15">
        <v>39</v>
      </c>
      <c r="I52" s="32">
        <v>1563506800281</v>
      </c>
      <c r="J52" s="15">
        <f>24*60*60</f>
        <v>86400</v>
      </c>
      <c r="K52" s="15">
        <v>0</v>
      </c>
      <c r="L52" s="7" t="str">
        <f t="shared" si="1"/>
        <v>{"id": "207","name": "Pre 1w","value": url,"control": "IMG","contact_status": "0","units": "","type": "39","updated": "1563506800281","freq": "86400" },</v>
      </c>
      <c r="M52" s="1" t="str">
        <f t="shared" si="0"/>
        <v>&lt;td&gt;&lt;div id="207"&gt;&lt;font color=grey&gt;...&lt;/font&gt;&lt;/div&gt;&lt;/td&gt;</v>
      </c>
    </row>
    <row r="53" spans="1:13" x14ac:dyDescent="0.25">
      <c r="A53" s="4" t="s">
        <v>117</v>
      </c>
      <c r="B53" s="3">
        <v>208</v>
      </c>
      <c r="C53" s="3" t="s">
        <v>159</v>
      </c>
      <c r="D53" s="3"/>
      <c r="E53" s="3"/>
      <c r="F53" s="3"/>
      <c r="G53" s="15"/>
      <c r="H53" s="15"/>
      <c r="I53" s="32"/>
      <c r="J53" s="15"/>
      <c r="K53" s="15"/>
      <c r="L53" s="7" t="str">
        <f t="shared" si="1"/>
        <v>{"id": "208","name": "Spd 1w","value": ,"control": "","contact_status": "","units": "","type": "","updated": "","freq": "" },</v>
      </c>
      <c r="M53" s="1" t="str">
        <f t="shared" si="0"/>
        <v>&lt;td&gt;&lt;div id="208"&gt;&lt;font color=grey&gt;...&lt;/font&gt;&lt;/div&gt;&lt;/td&gt;</v>
      </c>
    </row>
    <row r="54" spans="1:13" x14ac:dyDescent="0.25">
      <c r="A54" s="4" t="s">
        <v>117</v>
      </c>
      <c r="B54" s="3">
        <v>209</v>
      </c>
      <c r="C54" s="3" t="s">
        <v>156</v>
      </c>
      <c r="D54" s="3" t="s">
        <v>158</v>
      </c>
      <c r="E54" s="3" t="s">
        <v>74</v>
      </c>
      <c r="F54" s="3"/>
      <c r="G54" s="15"/>
      <c r="H54" s="15">
        <v>0</v>
      </c>
      <c r="I54" s="32"/>
      <c r="J54" s="15"/>
      <c r="K54" s="15"/>
      <c r="L54" s="7" t="str">
        <f t="shared" si="1"/>
        <v>{"id": "209","name": "W Desc","value": chance of showers,"control": "GAU","contact_status": "","units": "","type": "0","updated": "","freq": "" },</v>
      </c>
      <c r="M54" s="1" t="str">
        <f t="shared" si="0"/>
        <v>&lt;td&gt;&lt;div id="209"&gt;&lt;font color=grey&gt;...&lt;/font&gt;&lt;/div&gt;&lt;/td&gt;</v>
      </c>
    </row>
    <row r="55" spans="1:13" x14ac:dyDescent="0.25">
      <c r="A55" s="4" t="s">
        <v>117</v>
      </c>
      <c r="B55" s="3">
        <v>210</v>
      </c>
      <c r="C55" s="3" t="s">
        <v>155</v>
      </c>
      <c r="D55" s="3" t="s">
        <v>157</v>
      </c>
      <c r="E55" s="3" t="s">
        <v>74</v>
      </c>
      <c r="F55" s="3"/>
      <c r="G55" s="15"/>
      <c r="H55" s="15">
        <v>0</v>
      </c>
      <c r="I55" s="32"/>
      <c r="J55" s="15"/>
      <c r="K55" s="15"/>
      <c r="L55" s="7" t="str">
        <f t="shared" si="1"/>
        <v>{"id": "210","name": "W Main","value": rainy,"control": "GAU","contact_status": "","units": "","type": "0","updated": "","freq": "" },</v>
      </c>
      <c r="M55" s="1" t="str">
        <f t="shared" si="0"/>
        <v>&lt;td&gt;&lt;div id="210"&gt;&lt;font color=grey&gt;...&lt;/font&gt;&lt;/div&gt;&lt;/td&gt;</v>
      </c>
    </row>
    <row r="56" spans="1:13" x14ac:dyDescent="0.25">
      <c r="A56" s="4" t="s">
        <v>119</v>
      </c>
      <c r="B56" s="3">
        <v>299</v>
      </c>
      <c r="C56" s="3" t="s">
        <v>88</v>
      </c>
      <c r="D56" s="18">
        <v>1608854400000</v>
      </c>
      <c r="E56" s="3" t="s">
        <v>87</v>
      </c>
      <c r="F56" s="3"/>
      <c r="G56" s="15"/>
      <c r="H56" s="15">
        <v>24</v>
      </c>
      <c r="I56" s="32">
        <v>1563506800281</v>
      </c>
      <c r="J56" s="15">
        <v>0</v>
      </c>
      <c r="K56" s="15">
        <v>0</v>
      </c>
      <c r="L56" s="7" t="str">
        <f t="shared" si="1"/>
        <v>{"id": "299","name": "Xmas","value": 1608854400000,"control": "DAT","contact_status": "0","units": "","type": "24","updated": "1563506800281","freq": "0" },</v>
      </c>
      <c r="M56" s="1" t="str">
        <f t="shared" si="0"/>
        <v>&lt;td&gt;&lt;div id="299"&gt;&lt;font color=grey&gt;...&lt;/font&gt;&lt;/div&gt;&lt;/td&gt;</v>
      </c>
    </row>
    <row r="57" spans="1:13" x14ac:dyDescent="0.25">
      <c r="A57" s="4" t="s">
        <v>117</v>
      </c>
      <c r="B57" s="3">
        <v>998</v>
      </c>
      <c r="C57" s="3" t="s">
        <v>160</v>
      </c>
      <c r="D57" s="18"/>
      <c r="E57" s="3" t="s">
        <v>105</v>
      </c>
      <c r="F57" s="3" t="s">
        <v>161</v>
      </c>
      <c r="G57" s="15"/>
      <c r="H57" s="15">
        <v>15</v>
      </c>
      <c r="I57" s="32"/>
      <c r="J57" s="15"/>
      <c r="K57" s="15"/>
      <c r="L57" s="7" t="str">
        <f t="shared" si="1"/>
        <v>{"id": "998","name": "Save Settings","value": ,"control": "BUT","contact_status": "","units": "","type": "15","updated": "","freq": "" },</v>
      </c>
      <c r="M57" s="1" t="str">
        <f t="shared" si="0"/>
        <v>&lt;td&gt;&lt;div id="998"&gt;&lt;font color=grey&gt;...&lt;/font&gt;&lt;/div&gt;&lt;/td&gt;</v>
      </c>
    </row>
    <row r="58" spans="1:13" x14ac:dyDescent="0.25">
      <c r="A58" s="4" t="s">
        <v>117</v>
      </c>
      <c r="B58" s="3">
        <v>999</v>
      </c>
      <c r="C58" s="5" t="s">
        <v>115</v>
      </c>
      <c r="D58" s="3">
        <v>0</v>
      </c>
      <c r="E58" s="3" t="s">
        <v>105</v>
      </c>
      <c r="F58" s="3" t="s">
        <v>129</v>
      </c>
      <c r="G58" s="15"/>
      <c r="H58" s="15">
        <v>15</v>
      </c>
      <c r="I58" s="15">
        <v>0</v>
      </c>
      <c r="J58" s="15">
        <v>0</v>
      </c>
      <c r="K58" s="15">
        <v>0</v>
      </c>
      <c r="L58" s="7" t="str">
        <f t="shared" si="1"/>
        <v>{"id": "999","name": "Shutdown","value": 0,"control": "BUT","contact_status": "0","units": "","type": "15","updated": "0","freq": "0" }</v>
      </c>
      <c r="M58" s="1" t="str">
        <f t="shared" si="0"/>
        <v>&lt;td&gt;&lt;div id="999"&gt;&lt;font color=grey&gt;...&lt;/font&gt;&lt;/div&gt;&lt;/td&gt;</v>
      </c>
    </row>
    <row r="59" spans="1:13" x14ac:dyDescent="0.25">
      <c r="A59" s="4" t="s">
        <v>119</v>
      </c>
      <c r="B59" s="3"/>
      <c r="C59" s="3"/>
      <c r="D59" s="18"/>
      <c r="E59" s="3"/>
      <c r="F59" s="3"/>
      <c r="G59" s="15"/>
      <c r="H59" s="15"/>
      <c r="I59" s="32"/>
      <c r="J59" s="15"/>
      <c r="K59" s="15"/>
      <c r="L59" s="7" t="str">
        <f t="shared" si="1"/>
        <v>{"id": "","name": "","value": ,"control": "","contact_status": "","units": "","type": "","updated": "","freq": "" }</v>
      </c>
      <c r="M59" s="1" t="str">
        <f t="shared" si="0"/>
        <v>&lt;td&gt;&lt;div id=""&gt;&lt;font color=grey&gt;...&lt;/font&gt;&lt;/div&gt;&lt;/td&gt;</v>
      </c>
    </row>
    <row r="60" spans="1:13" x14ac:dyDescent="0.25">
      <c r="A60" s="4" t="s">
        <v>119</v>
      </c>
      <c r="B60" s="3"/>
      <c r="C60" s="3"/>
      <c r="D60" s="18"/>
      <c r="E60" s="3"/>
      <c r="F60" s="3"/>
      <c r="G60" s="15"/>
      <c r="H60" s="15"/>
      <c r="I60" s="32"/>
      <c r="J60" s="15"/>
      <c r="K60" s="15"/>
      <c r="L60" s="7" t="str">
        <f t="shared" si="1"/>
        <v>{"id": "","name": "","value": ,"control": "","contact_status": "","units": "","type": "","updated": "","freq": "" }</v>
      </c>
      <c r="M60" s="1" t="str">
        <f t="shared" si="0"/>
        <v>&lt;td&gt;&lt;div id=""&gt;&lt;font color=grey&gt;...&lt;/font&gt;&lt;/div&gt;&lt;/td&gt;</v>
      </c>
    </row>
    <row r="61" spans="1:13" x14ac:dyDescent="0.25">
      <c r="A61" s="4" t="s">
        <v>119</v>
      </c>
      <c r="B61" s="3"/>
      <c r="C61" s="3"/>
      <c r="D61" s="18"/>
      <c r="E61" s="3"/>
      <c r="F61" s="3"/>
      <c r="G61" s="15"/>
      <c r="H61" s="15"/>
      <c r="I61" s="32"/>
      <c r="J61" s="15"/>
      <c r="K61" s="15"/>
      <c r="L61" s="7" t="str">
        <f t="shared" si="1"/>
        <v>{"id": "","name": "","value": ,"control": "","contact_status": "","units": "","type": "","updated": "","freq": "" }</v>
      </c>
      <c r="M61" s="1" t="str">
        <f t="shared" si="0"/>
        <v>&lt;td&gt;&lt;div id=""&gt;&lt;font color=grey&gt;...&lt;/font&gt;&lt;/div&gt;&lt;/td&gt;</v>
      </c>
    </row>
    <row r="62" spans="1:13" x14ac:dyDescent="0.25">
      <c r="A62" s="4" t="s">
        <v>119</v>
      </c>
      <c r="B62" s="3"/>
      <c r="C62" s="3"/>
      <c r="D62" s="18"/>
      <c r="E62" s="3"/>
      <c r="F62" s="3"/>
      <c r="G62" s="15"/>
      <c r="H62" s="15"/>
      <c r="I62" s="32"/>
      <c r="J62" s="15"/>
      <c r="K62" s="15"/>
      <c r="L62" s="7" t="str">
        <f t="shared" si="1"/>
        <v>{"id": "","name": "","value": ,"control": "","contact_status": "","units": "","type": "","updated": "","freq": "" }</v>
      </c>
      <c r="M62" s="1" t="str">
        <f t="shared" si="0"/>
        <v>&lt;td&gt;&lt;div id=""&gt;&lt;font color=grey&gt;...&lt;/font&gt;&lt;/div&gt;&lt;/td&gt;</v>
      </c>
    </row>
  </sheetData>
  <autoFilter ref="A11:M62" xr:uid="{08EE367B-9A2C-4D81-82BE-645B86FC63F2}">
    <sortState xmlns:xlrd2="http://schemas.microsoft.com/office/spreadsheetml/2017/richdata2" ref="A12:M62">
      <sortCondition ref="B11:B62"/>
    </sortState>
  </autoFilter>
  <sortState xmlns:xlrd2="http://schemas.microsoft.com/office/spreadsheetml/2017/richdata2" ref="B12:K41">
    <sortCondition ref="B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D471-D3EA-4835-8AA1-441C12DC8382}">
  <dimension ref="A1:D41"/>
  <sheetViews>
    <sheetView topLeftCell="A10" workbookViewId="0">
      <selection activeCell="A42" sqref="A42"/>
    </sheetView>
  </sheetViews>
  <sheetFormatPr defaultRowHeight="15" x14ac:dyDescent="0.25"/>
  <cols>
    <col min="1" max="1" width="15.5703125" bestFit="1" customWidth="1"/>
    <col min="4" max="4" width="15.42578125" bestFit="1" customWidth="1"/>
  </cols>
  <sheetData>
    <row r="1" spans="1:4" x14ac:dyDescent="0.25">
      <c r="A1" t="s">
        <v>15</v>
      </c>
      <c r="B1" s="16">
        <v>0</v>
      </c>
      <c r="D1" t="s">
        <v>53</v>
      </c>
    </row>
    <row r="2" spans="1:4" x14ac:dyDescent="0.25">
      <c r="A2" t="s">
        <v>16</v>
      </c>
      <c r="B2" s="16">
        <v>1</v>
      </c>
      <c r="D2" t="s">
        <v>72</v>
      </c>
    </row>
    <row r="3" spans="1:4" x14ac:dyDescent="0.25">
      <c r="A3" t="s">
        <v>17</v>
      </c>
      <c r="B3" s="16">
        <v>2</v>
      </c>
      <c r="D3" t="s">
        <v>68</v>
      </c>
    </row>
    <row r="4" spans="1:4" x14ac:dyDescent="0.25">
      <c r="A4" t="s">
        <v>18</v>
      </c>
      <c r="B4" s="16">
        <v>3</v>
      </c>
      <c r="D4" t="s">
        <v>52</v>
      </c>
    </row>
    <row r="5" spans="1:4" x14ac:dyDescent="0.25">
      <c r="A5" t="s">
        <v>19</v>
      </c>
      <c r="B5" s="16">
        <v>4</v>
      </c>
      <c r="D5" t="s">
        <v>73</v>
      </c>
    </row>
    <row r="6" spans="1:4" x14ac:dyDescent="0.25">
      <c r="A6" t="s">
        <v>20</v>
      </c>
      <c r="B6" s="16">
        <v>5</v>
      </c>
      <c r="D6" t="s">
        <v>54</v>
      </c>
    </row>
    <row r="7" spans="1:4" x14ac:dyDescent="0.25">
      <c r="A7" t="s">
        <v>21</v>
      </c>
      <c r="B7" s="16">
        <v>6</v>
      </c>
      <c r="D7" t="s">
        <v>55</v>
      </c>
    </row>
    <row r="8" spans="1:4" x14ac:dyDescent="0.25">
      <c r="A8" t="s">
        <v>22</v>
      </c>
      <c r="B8" s="16">
        <v>7</v>
      </c>
      <c r="D8" t="s">
        <v>56</v>
      </c>
    </row>
    <row r="9" spans="1:4" x14ac:dyDescent="0.25">
      <c r="A9" t="s">
        <v>23</v>
      </c>
      <c r="B9" s="16">
        <v>8</v>
      </c>
      <c r="D9" t="s">
        <v>57</v>
      </c>
    </row>
    <row r="10" spans="1:4" x14ac:dyDescent="0.25">
      <c r="A10" t="s">
        <v>24</v>
      </c>
      <c r="B10" s="16">
        <v>9</v>
      </c>
      <c r="D10" t="s">
        <v>58</v>
      </c>
    </row>
    <row r="11" spans="1:4" x14ac:dyDescent="0.25">
      <c r="A11" t="s">
        <v>25</v>
      </c>
      <c r="B11" s="16">
        <v>10</v>
      </c>
      <c r="D11" t="s">
        <v>81</v>
      </c>
    </row>
    <row r="12" spans="1:4" x14ac:dyDescent="0.25">
      <c r="A12" t="s">
        <v>26</v>
      </c>
      <c r="B12" s="16">
        <v>11</v>
      </c>
      <c r="D12" t="s">
        <v>59</v>
      </c>
    </row>
    <row r="13" spans="1:4" x14ac:dyDescent="0.25">
      <c r="A13" t="s">
        <v>27</v>
      </c>
      <c r="B13" s="16">
        <v>12</v>
      </c>
      <c r="D13" t="s">
        <v>60</v>
      </c>
    </row>
    <row r="14" spans="1:4" x14ac:dyDescent="0.25">
      <c r="A14" t="s">
        <v>28</v>
      </c>
      <c r="B14" s="16">
        <v>13</v>
      </c>
      <c r="D14" t="s">
        <v>61</v>
      </c>
    </row>
    <row r="15" spans="1:4" x14ac:dyDescent="0.25">
      <c r="A15" t="s">
        <v>29</v>
      </c>
      <c r="B15" s="16">
        <v>14</v>
      </c>
      <c r="D15" t="s">
        <v>62</v>
      </c>
    </row>
    <row r="16" spans="1:4" x14ac:dyDescent="0.25">
      <c r="A16" t="s">
        <v>107</v>
      </c>
      <c r="B16" s="16">
        <v>15</v>
      </c>
      <c r="D16" t="s">
        <v>108</v>
      </c>
    </row>
    <row r="17" spans="1:4" x14ac:dyDescent="0.25">
      <c r="A17" t="s">
        <v>30</v>
      </c>
      <c r="B17" s="16">
        <v>16</v>
      </c>
      <c r="D17" t="s">
        <v>63</v>
      </c>
    </row>
    <row r="18" spans="1:4" x14ac:dyDescent="0.25">
      <c r="A18" t="s">
        <v>31</v>
      </c>
      <c r="B18" s="16">
        <v>17</v>
      </c>
      <c r="D18" t="s">
        <v>64</v>
      </c>
    </row>
    <row r="19" spans="1:4" x14ac:dyDescent="0.25">
      <c r="A19" t="s">
        <v>32</v>
      </c>
      <c r="B19" s="16">
        <v>18</v>
      </c>
      <c r="D19" t="s">
        <v>65</v>
      </c>
    </row>
    <row r="20" spans="1:4" x14ac:dyDescent="0.25">
      <c r="A20" t="s">
        <v>33</v>
      </c>
      <c r="B20" s="16">
        <v>19</v>
      </c>
    </row>
    <row r="21" spans="1:4" x14ac:dyDescent="0.25">
      <c r="A21" t="s">
        <v>34</v>
      </c>
      <c r="B21" s="16">
        <v>20</v>
      </c>
    </row>
    <row r="22" spans="1:4" x14ac:dyDescent="0.25">
      <c r="A22" t="s">
        <v>35</v>
      </c>
      <c r="B22" s="16">
        <v>21</v>
      </c>
    </row>
    <row r="23" spans="1:4" x14ac:dyDescent="0.25">
      <c r="A23" t="s">
        <v>36</v>
      </c>
      <c r="B23" s="16">
        <v>22</v>
      </c>
    </row>
    <row r="24" spans="1:4" x14ac:dyDescent="0.25">
      <c r="A24" t="s">
        <v>37</v>
      </c>
      <c r="B24" s="16">
        <v>23</v>
      </c>
    </row>
    <row r="25" spans="1:4" x14ac:dyDescent="0.25">
      <c r="A25" t="s">
        <v>89</v>
      </c>
      <c r="B25" s="16">
        <v>24</v>
      </c>
      <c r="D25" t="s">
        <v>91</v>
      </c>
    </row>
    <row r="26" spans="1:4" x14ac:dyDescent="0.25">
      <c r="A26" t="s">
        <v>95</v>
      </c>
      <c r="B26" s="16">
        <v>25</v>
      </c>
      <c r="D26" t="s">
        <v>96</v>
      </c>
    </row>
    <row r="27" spans="1:4" x14ac:dyDescent="0.25">
      <c r="A27" t="s">
        <v>38</v>
      </c>
      <c r="B27" s="16">
        <v>26</v>
      </c>
    </row>
    <row r="28" spans="1:4" x14ac:dyDescent="0.25">
      <c r="A28" t="s">
        <v>39</v>
      </c>
      <c r="B28" s="16">
        <v>27</v>
      </c>
    </row>
    <row r="29" spans="1:4" x14ac:dyDescent="0.25">
      <c r="A29" t="s">
        <v>40</v>
      </c>
      <c r="B29" s="16">
        <v>28</v>
      </c>
    </row>
    <row r="30" spans="1:4" x14ac:dyDescent="0.25">
      <c r="A30" t="s">
        <v>41</v>
      </c>
      <c r="B30" s="16">
        <v>29</v>
      </c>
    </row>
    <row r="31" spans="1:4" x14ac:dyDescent="0.25">
      <c r="A31" t="s">
        <v>42</v>
      </c>
      <c r="B31" s="16">
        <v>30</v>
      </c>
    </row>
    <row r="32" spans="1:4" x14ac:dyDescent="0.25">
      <c r="A32" t="s">
        <v>43</v>
      </c>
      <c r="B32" s="16">
        <v>31</v>
      </c>
    </row>
    <row r="33" spans="1:4" x14ac:dyDescent="0.25">
      <c r="A33" t="s">
        <v>44</v>
      </c>
      <c r="B33" s="16">
        <v>32</v>
      </c>
    </row>
    <row r="34" spans="1:4" x14ac:dyDescent="0.25">
      <c r="A34" t="s">
        <v>45</v>
      </c>
      <c r="B34" s="16">
        <v>33</v>
      </c>
    </row>
    <row r="35" spans="1:4" x14ac:dyDescent="0.25">
      <c r="A35" t="s">
        <v>46</v>
      </c>
      <c r="B35" s="16">
        <v>34</v>
      </c>
    </row>
    <row r="36" spans="1:4" x14ac:dyDescent="0.25">
      <c r="A36" t="s">
        <v>47</v>
      </c>
      <c r="B36" s="16">
        <v>35</v>
      </c>
    </row>
    <row r="37" spans="1:4" x14ac:dyDescent="0.25">
      <c r="A37" t="s">
        <v>48</v>
      </c>
      <c r="B37" s="16">
        <v>36</v>
      </c>
      <c r="D37" t="s">
        <v>69</v>
      </c>
    </row>
    <row r="38" spans="1:4" x14ac:dyDescent="0.25">
      <c r="A38" t="s">
        <v>49</v>
      </c>
      <c r="B38" s="16">
        <v>37</v>
      </c>
    </row>
    <row r="39" spans="1:4" x14ac:dyDescent="0.25">
      <c r="A39" t="s">
        <v>50</v>
      </c>
      <c r="B39" s="16">
        <v>38</v>
      </c>
      <c r="D39" t="s">
        <v>66</v>
      </c>
    </row>
    <row r="40" spans="1:4" x14ac:dyDescent="0.25">
      <c r="A40" t="s">
        <v>51</v>
      </c>
      <c r="B40" s="16">
        <v>39</v>
      </c>
      <c r="D40" t="s">
        <v>67</v>
      </c>
    </row>
    <row r="41" spans="1:4" x14ac:dyDescent="0.25">
      <c r="A41" t="s">
        <v>70</v>
      </c>
      <c r="B41" s="16">
        <v>40</v>
      </c>
      <c r="D4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sensor_details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Jacobsen</dc:creator>
  <cp:lastModifiedBy>David Jacobsen</cp:lastModifiedBy>
  <dcterms:created xsi:type="dcterms:W3CDTF">2020-05-29T01:39:20Z</dcterms:created>
  <dcterms:modified xsi:type="dcterms:W3CDTF">2020-06-26T05:06:40Z</dcterms:modified>
</cp:coreProperties>
</file>