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tuokobe/Desktop/Digital_Banking_Chatbot/database/"/>
    </mc:Choice>
  </mc:AlternateContent>
  <xr:revisionPtr revIDLastSave="0" documentId="13_ncr:1_{A6FC9AB0-08CB-214C-8566-F5AF54C906C7}" xr6:coauthVersionLast="47" xr6:coauthVersionMax="47" xr10:uidLastSave="{00000000-0000-0000-0000-000000000000}"/>
  <bookViews>
    <workbookView xWindow="16000" yWindow="2500" windowWidth="22400" windowHeight="18720" firstSheet="3" activeTab="10" xr2:uid="{9300CA19-CC8C-5C49-AD0F-B8AC562857F7}"/>
  </bookViews>
  <sheets>
    <sheet name="user" sheetId="1" r:id="rId1"/>
    <sheet name="pm" sheetId="2" r:id="rId2"/>
    <sheet name="S9087392" sheetId="3" r:id="rId3"/>
    <sheet name="S9087491" sheetId="4" r:id="rId4"/>
    <sheet name="S8902486" sheetId="5" r:id="rId5"/>
    <sheet name="S0894823" sheetId="6" r:id="rId6"/>
    <sheet name="T8087423" sheetId="7" r:id="rId7"/>
    <sheet name="T9004281" sheetId="8" r:id="rId8"/>
    <sheet name="T3569016" sheetId="9" r:id="rId9"/>
    <sheet name="pending_appointments" sheetId="12" r:id="rId10"/>
    <sheet name="pending_orders" sheetId="10" r:id="rId11"/>
    <sheet name="pending_transfer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0" l="1"/>
  <c r="G3" i="10"/>
  <c r="G5" i="10"/>
  <c r="H5" i="10" s="1"/>
  <c r="G4" i="10"/>
  <c r="H4" i="10" s="1"/>
  <c r="G2" i="10"/>
  <c r="H2" i="10" s="1"/>
  <c r="I2" i="10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J2" i="8"/>
  <c r="I3" i="8" s="1"/>
  <c r="J3" i="8" s="1"/>
  <c r="I4" i="8" s="1"/>
  <c r="J4" i="8" s="1"/>
  <c r="I5" i="8" s="1"/>
  <c r="J5" i="8" s="1"/>
  <c r="I6" i="8" s="1"/>
  <c r="J6" i="8" s="1"/>
  <c r="I7" i="8" s="1"/>
  <c r="J7" i="8" s="1"/>
  <c r="I8" i="8" s="1"/>
  <c r="J8" i="8" s="1"/>
  <c r="J2" i="7"/>
  <c r="I3" i="7" s="1"/>
  <c r="J3" i="7" s="1"/>
  <c r="I4" i="7" s="1"/>
  <c r="J4" i="7" s="1"/>
  <c r="I5" i="7" s="1"/>
  <c r="H3" i="7"/>
  <c r="H4" i="7"/>
  <c r="H6" i="7"/>
  <c r="H7" i="7"/>
  <c r="H9" i="7"/>
  <c r="H10" i="7"/>
  <c r="H2" i="7"/>
  <c r="H3" i="8"/>
  <c r="H4" i="8"/>
  <c r="H5" i="8"/>
  <c r="H6" i="8"/>
  <c r="H7" i="8"/>
  <c r="H8" i="8"/>
  <c r="H2" i="8"/>
  <c r="G3" i="8"/>
  <c r="G4" i="8"/>
  <c r="G5" i="8"/>
  <c r="G6" i="8"/>
  <c r="G7" i="8"/>
  <c r="G8" i="8"/>
  <c r="G2" i="8"/>
  <c r="F3" i="8"/>
  <c r="F4" i="8"/>
  <c r="F5" i="8"/>
  <c r="F6" i="8"/>
  <c r="F7" i="8"/>
  <c r="F8" i="8"/>
  <c r="F2" i="8"/>
  <c r="G3" i="7"/>
  <c r="G4" i="7"/>
  <c r="G5" i="7"/>
  <c r="G6" i="7"/>
  <c r="G7" i="7"/>
  <c r="G9" i="7"/>
  <c r="G10" i="7"/>
  <c r="G2" i="7"/>
  <c r="F3" i="7"/>
  <c r="F4" i="7"/>
  <c r="F5" i="7"/>
  <c r="H5" i="7" s="1"/>
  <c r="F6" i="7"/>
  <c r="F7" i="7"/>
  <c r="F8" i="7"/>
  <c r="G8" i="7" s="1"/>
  <c r="H8" i="7" s="1"/>
  <c r="F9" i="7"/>
  <c r="F10" i="7"/>
  <c r="F11" i="7"/>
  <c r="G11" i="7" s="1"/>
  <c r="F2" i="7"/>
  <c r="I6" i="9"/>
  <c r="J6" i="9" s="1"/>
  <c r="I7" i="9" s="1"/>
  <c r="J7" i="9" s="1"/>
  <c r="I8" i="9" s="1"/>
  <c r="J8" i="9" s="1"/>
  <c r="J5" i="9"/>
  <c r="I5" i="9"/>
  <c r="J2" i="9"/>
  <c r="I3" i="9" s="1"/>
  <c r="J3" i="9" s="1"/>
  <c r="I4" i="9" s="1"/>
  <c r="J4" i="9" s="1"/>
  <c r="H3" i="9"/>
  <c r="H4" i="9"/>
  <c r="H5" i="9"/>
  <c r="H6" i="9"/>
  <c r="H7" i="9"/>
  <c r="H8" i="9"/>
  <c r="H2" i="9"/>
  <c r="G3" i="9"/>
  <c r="G4" i="9"/>
  <c r="G5" i="9"/>
  <c r="G6" i="9"/>
  <c r="G7" i="9"/>
  <c r="G8" i="9"/>
  <c r="G2" i="9"/>
  <c r="F2" i="9"/>
  <c r="F3" i="9"/>
  <c r="F4" i="9"/>
  <c r="F5" i="9"/>
  <c r="F6" i="9"/>
  <c r="F7" i="9"/>
  <c r="F8" i="9"/>
  <c r="H6" i="10" l="1"/>
  <c r="I6" i="10" s="1"/>
  <c r="J5" i="7"/>
  <c r="I6" i="7" s="1"/>
  <c r="J6" i="7" s="1"/>
  <c r="I7" i="7" s="1"/>
  <c r="J7" i="7" s="1"/>
  <c r="I8" i="7" s="1"/>
  <c r="J8" i="7" s="1"/>
  <c r="I9" i="7" s="1"/>
  <c r="J9" i="7" s="1"/>
  <c r="I10" i="7" s="1"/>
  <c r="J10" i="7" s="1"/>
  <c r="I11" i="7" s="1"/>
  <c r="J11" i="7" s="1"/>
  <c r="H3" i="10"/>
  <c r="I3" i="10" s="1"/>
  <c r="I5" i="10"/>
  <c r="I4" i="10"/>
  <c r="H11" i="7"/>
</calcChain>
</file>

<file path=xl/sharedStrings.xml><?xml version="1.0" encoding="utf-8"?>
<sst xmlns="http://schemas.openxmlformats.org/spreadsheetml/2006/main" count="372" uniqueCount="123">
  <si>
    <t>user_id</t>
  </si>
  <si>
    <t>user_surname</t>
  </si>
  <si>
    <t>user_given_name</t>
  </si>
  <si>
    <t>client_since</t>
  </si>
  <si>
    <t>pm_id</t>
  </si>
  <si>
    <t>AB123</t>
  </si>
  <si>
    <t>PB367</t>
  </si>
  <si>
    <t>AB892</t>
  </si>
  <si>
    <t>PB519</t>
  </si>
  <si>
    <t>Zhang</t>
  </si>
  <si>
    <t>Luis</t>
  </si>
  <si>
    <t>PK12</t>
  </si>
  <si>
    <t>LR33</t>
  </si>
  <si>
    <t>HN68</t>
  </si>
  <si>
    <t>Amariano</t>
  </si>
  <si>
    <t>Jun-Hao</t>
  </si>
  <si>
    <t>Mutobikkavos</t>
  </si>
  <si>
    <t>Satsuki</t>
  </si>
  <si>
    <t>Petrov</t>
  </si>
  <si>
    <t>John</t>
  </si>
  <si>
    <t>nationality</t>
  </si>
  <si>
    <t>Puapa New Guinea</t>
  </si>
  <si>
    <t>Congo Republic</t>
  </si>
  <si>
    <t>Paraguay</t>
  </si>
  <si>
    <t>pm_given_name</t>
  </si>
  <si>
    <t>pm_surname</t>
  </si>
  <si>
    <t>pm_since</t>
  </si>
  <si>
    <t>MacDugal</t>
  </si>
  <si>
    <t>Huixian</t>
  </si>
  <si>
    <t>Robert</t>
  </si>
  <si>
    <t>Mizuki</t>
  </si>
  <si>
    <t>Miguel</t>
  </si>
  <si>
    <t>Kazakhstan</t>
  </si>
  <si>
    <t>Tonga</t>
  </si>
  <si>
    <t>Zimbabwe</t>
  </si>
  <si>
    <t>Iran</t>
  </si>
  <si>
    <t>saving_account</t>
  </si>
  <si>
    <t>trading_account</t>
  </si>
  <si>
    <t>S9087392</t>
  </si>
  <si>
    <t>S9087491</t>
  </si>
  <si>
    <t>S8902486</t>
  </si>
  <si>
    <t>S0894823</t>
  </si>
  <si>
    <t>T8087423</t>
  </si>
  <si>
    <t>T9004281</t>
  </si>
  <si>
    <t>T3569016</t>
  </si>
  <si>
    <t>Salary Deposit</t>
  </si>
  <si>
    <t>Income</t>
  </si>
  <si>
    <t>Grocery Store</t>
  </si>
  <si>
    <t>Expense</t>
  </si>
  <si>
    <t>ATM Withdrawal</t>
  </si>
  <si>
    <t>Transfer</t>
  </si>
  <si>
    <t>Interest Earned</t>
  </si>
  <si>
    <t>Interest</t>
  </si>
  <si>
    <t>Utility Bill</t>
  </si>
  <si>
    <t>Freelance Income</t>
  </si>
  <si>
    <t>Online Shopping</t>
  </si>
  <si>
    <t>Transfer to Checking</t>
  </si>
  <si>
    <t>Gym Membership</t>
  </si>
  <si>
    <t>Dining Out</t>
  </si>
  <si>
    <t>Car Maintenance</t>
  </si>
  <si>
    <t>Refund from Vendor</t>
  </si>
  <si>
    <t>Mobile Bill</t>
  </si>
  <si>
    <t>Travel Booking</t>
  </si>
  <si>
    <t>date</t>
  </si>
  <si>
    <t>description</t>
  </si>
  <si>
    <t>balance</t>
  </si>
  <si>
    <t>transaction_category</t>
  </si>
  <si>
    <t>Coffee Shop</t>
  </si>
  <si>
    <t>Transfer to Brokerage</t>
  </si>
  <si>
    <t>Pension Deposit</t>
  </si>
  <si>
    <t>Pharmacy</t>
  </si>
  <si>
    <t>Transfer to Grandchild</t>
  </si>
  <si>
    <t>Donation to Church</t>
  </si>
  <si>
    <t>Gardening Supplies</t>
  </si>
  <si>
    <t>Medical Checkup</t>
  </si>
  <si>
    <t>Transfer to Savings</t>
  </si>
  <si>
    <t>Home Maintenance</t>
  </si>
  <si>
    <t>Scholarship Deposit</t>
  </si>
  <si>
    <t>Cafeteria</t>
  </si>
  <si>
    <t>Textbooks</t>
  </si>
  <si>
    <t>Transfer to Tuition</t>
  </si>
  <si>
    <t>Convenience Store</t>
  </si>
  <si>
    <t>Part-time Job Income</t>
  </si>
  <si>
    <t>Movie Night</t>
  </si>
  <si>
    <t>Stationery</t>
  </si>
  <si>
    <t>stock</t>
  </si>
  <si>
    <t>action</t>
  </si>
  <si>
    <t>unit_price</t>
  </si>
  <si>
    <t>trading_fee</t>
  </si>
  <si>
    <t>total_amount</t>
  </si>
  <si>
    <t>buy</t>
  </si>
  <si>
    <t>sell</t>
  </si>
  <si>
    <t>Adobe</t>
  </si>
  <si>
    <t>Apple</t>
  </si>
  <si>
    <t>cash_start</t>
  </si>
  <si>
    <t>cash_end</t>
  </si>
  <si>
    <t>Starbucks</t>
  </si>
  <si>
    <t>Nike</t>
  </si>
  <si>
    <t>trading_amount</t>
  </si>
  <si>
    <t>volume</t>
  </si>
  <si>
    <t>transaction_amount</t>
  </si>
  <si>
    <t>New Phone Purchase</t>
  </si>
  <si>
    <t>Sotiropoulos</t>
  </si>
  <si>
    <t>CVS</t>
  </si>
  <si>
    <t>recipient_account</t>
  </si>
  <si>
    <t>recipient_bank</t>
  </si>
  <si>
    <t>transfer_amount</t>
  </si>
  <si>
    <t>transfer_date</t>
  </si>
  <si>
    <t>sender_account</t>
  </si>
  <si>
    <t>Concert Tickets</t>
  </si>
  <si>
    <t>Massage</t>
  </si>
  <si>
    <t>FE23154</t>
  </si>
  <si>
    <t>231KT92</t>
  </si>
  <si>
    <t>D983234</t>
  </si>
  <si>
    <t>DP Bank</t>
  </si>
  <si>
    <t>Indistrial Bank</t>
  </si>
  <si>
    <t>BBDC</t>
  </si>
  <si>
    <t>appointment_date_time</t>
  </si>
  <si>
    <t>UH928</t>
  </si>
  <si>
    <t>Pension Board</t>
  </si>
  <si>
    <t>AMD</t>
  </si>
  <si>
    <t>Invesco QQQ Trust</t>
  </si>
  <si>
    <t>NVIDIA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</si>
</sst>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5990-E6A8-2547-9872-0C7BC54C09A6}">
  <dimension ref="A1:H5"/>
  <sheetViews>
    <sheetView zoomScale="130" zoomScaleNormal="130" workbookViewId="0">
      <selection activeCell="G4" sqref="G4"/>
    </sheetView>
  </sheetViews>
  <sheetFormatPr baseColWidth="10" defaultRowHeight="16" x14ac:dyDescent="0.2"/>
  <cols>
    <col min="2" max="2" width="14.6640625" customWidth="1"/>
    <col min="3" max="3" width="16.6640625" customWidth="1"/>
    <col min="4" max="4" width="15.5" customWidth="1"/>
    <col min="5" max="5" width="18.33203125" customWidth="1"/>
    <col min="7" max="7" width="14.33203125" customWidth="1"/>
    <col min="8" max="8" width="17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36</v>
      </c>
      <c r="H1" t="s">
        <v>37</v>
      </c>
    </row>
    <row r="2" spans="1:8" x14ac:dyDescent="0.2">
      <c r="A2" t="s">
        <v>5</v>
      </c>
      <c r="B2" t="s">
        <v>9</v>
      </c>
      <c r="C2" t="s">
        <v>10</v>
      </c>
      <c r="D2">
        <v>2009</v>
      </c>
      <c r="E2" t="s">
        <v>21</v>
      </c>
      <c r="F2" t="s">
        <v>11</v>
      </c>
      <c r="G2" t="s">
        <v>38</v>
      </c>
      <c r="H2" t="s">
        <v>42</v>
      </c>
    </row>
    <row r="3" spans="1:8" x14ac:dyDescent="0.2">
      <c r="A3" t="s">
        <v>6</v>
      </c>
      <c r="B3" t="s">
        <v>14</v>
      </c>
      <c r="C3" t="s">
        <v>15</v>
      </c>
      <c r="D3">
        <v>1996</v>
      </c>
      <c r="E3" t="s">
        <v>22</v>
      </c>
      <c r="F3" t="s">
        <v>11</v>
      </c>
      <c r="G3" t="s">
        <v>39</v>
      </c>
      <c r="H3" t="s">
        <v>43</v>
      </c>
    </row>
    <row r="4" spans="1:8" x14ac:dyDescent="0.2">
      <c r="A4" t="s">
        <v>7</v>
      </c>
      <c r="B4" t="s">
        <v>16</v>
      </c>
      <c r="C4" t="s">
        <v>17</v>
      </c>
      <c r="D4">
        <v>2021</v>
      </c>
      <c r="E4" t="s">
        <v>23</v>
      </c>
      <c r="F4" t="s">
        <v>12</v>
      </c>
      <c r="G4" t="s">
        <v>40</v>
      </c>
      <c r="H4" t="s">
        <v>44</v>
      </c>
    </row>
    <row r="5" spans="1:8" x14ac:dyDescent="0.2">
      <c r="A5" t="s">
        <v>8</v>
      </c>
      <c r="B5" t="s">
        <v>18</v>
      </c>
      <c r="C5" t="s">
        <v>19</v>
      </c>
      <c r="D5">
        <v>2017</v>
      </c>
      <c r="E5" t="s">
        <v>35</v>
      </c>
      <c r="F5" t="s">
        <v>13</v>
      </c>
      <c r="G5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26DC-0FB5-7A41-AB04-FA344AD99D11}">
  <dimension ref="A1:C4"/>
  <sheetViews>
    <sheetView workbookViewId="0">
      <selection activeCell="C11" sqref="C11"/>
    </sheetView>
  </sheetViews>
  <sheetFormatPr baseColWidth="10" defaultRowHeight="16" x14ac:dyDescent="0.2"/>
  <cols>
    <col min="3" max="3" width="21.83203125" customWidth="1"/>
  </cols>
  <sheetData>
    <row r="1" spans="1:3" x14ac:dyDescent="0.2">
      <c r="A1" t="s">
        <v>63</v>
      </c>
      <c r="B1" t="s">
        <v>0</v>
      </c>
      <c r="C1" t="s">
        <v>117</v>
      </c>
    </row>
    <row r="2" spans="1:3" x14ac:dyDescent="0.2">
      <c r="A2" s="1">
        <v>45918</v>
      </c>
      <c r="B2" t="s">
        <v>5</v>
      </c>
      <c r="C2" s="1">
        <v>45925.416666666664</v>
      </c>
    </row>
    <row r="3" spans="1:3" x14ac:dyDescent="0.2">
      <c r="A3" s="1">
        <v>45918</v>
      </c>
      <c r="B3" t="s">
        <v>6</v>
      </c>
      <c r="C3" s="1">
        <v>45920.604166666664</v>
      </c>
    </row>
    <row r="4" spans="1:3" x14ac:dyDescent="0.2">
      <c r="A4" s="1">
        <v>45918</v>
      </c>
      <c r="B4" t="s">
        <v>8</v>
      </c>
      <c r="C4" s="1">
        <v>45930.479166666664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7DF3-F7AE-C843-9BB8-17789036BA45}">
  <dimension ref="A1:I6"/>
  <sheetViews>
    <sheetView tabSelected="1" workbookViewId="0">
      <selection activeCell="D8" sqref="D8"/>
    </sheetView>
  </sheetViews>
  <sheetFormatPr baseColWidth="10" defaultRowHeight="16" x14ac:dyDescent="0.2"/>
  <cols>
    <col min="2" max="2" width="16.1640625" customWidth="1"/>
    <col min="7" max="7" width="15.33203125" customWidth="1"/>
    <col min="8" max="8" width="13.83203125" customWidth="1"/>
    <col min="9" max="9" width="15.33203125" customWidth="1"/>
  </cols>
  <sheetData>
    <row r="1" spans="1:9" x14ac:dyDescent="0.2">
      <c r="A1" t="s">
        <v>63</v>
      </c>
      <c r="B1" t="s">
        <v>37</v>
      </c>
      <c r="C1" t="s">
        <v>85</v>
      </c>
      <c r="D1" t="s">
        <v>86</v>
      </c>
      <c r="E1" t="s">
        <v>87</v>
      </c>
      <c r="F1" t="s">
        <v>99</v>
      </c>
      <c r="G1" t="s">
        <v>98</v>
      </c>
      <c r="H1" t="s">
        <v>88</v>
      </c>
      <c r="I1" t="s">
        <v>89</v>
      </c>
    </row>
    <row r="2" spans="1:9" x14ac:dyDescent="0.2">
      <c r="A2" s="1">
        <v>45918</v>
      </c>
      <c r="B2" t="s">
        <v>42</v>
      </c>
      <c r="C2" t="s">
        <v>103</v>
      </c>
      <c r="D2" t="s">
        <v>90</v>
      </c>
      <c r="E2">
        <v>72</v>
      </c>
      <c r="F2">
        <v>100</v>
      </c>
      <c r="G2">
        <f>F2*E2</f>
        <v>7200</v>
      </c>
      <c r="H2">
        <f>ABS(G2*0.005)</f>
        <v>36</v>
      </c>
      <c r="I2">
        <f>G2+H2</f>
        <v>7236</v>
      </c>
    </row>
    <row r="3" spans="1:9" x14ac:dyDescent="0.2">
      <c r="A3" s="1">
        <v>45918</v>
      </c>
      <c r="B3" t="s">
        <v>42</v>
      </c>
      <c r="C3" t="s">
        <v>120</v>
      </c>
      <c r="D3" t="s">
        <v>90</v>
      </c>
      <c r="E3">
        <v>155</v>
      </c>
      <c r="F3">
        <v>50</v>
      </c>
      <c r="G3">
        <f>F3*E3</f>
        <v>7750</v>
      </c>
      <c r="H3">
        <f>ABS(G3*0.005)</f>
        <v>38.75</v>
      </c>
      <c r="I3">
        <f>G3+H3</f>
        <v>7788.75</v>
      </c>
    </row>
    <row r="4" spans="1:9" x14ac:dyDescent="0.2">
      <c r="A4" s="1">
        <v>45918</v>
      </c>
      <c r="B4" t="s">
        <v>42</v>
      </c>
      <c r="C4" t="s">
        <v>97</v>
      </c>
      <c r="D4" t="s">
        <v>91</v>
      </c>
      <c r="E4">
        <v>180</v>
      </c>
      <c r="F4">
        <v>-200</v>
      </c>
      <c r="G4">
        <f>F4*E4</f>
        <v>-36000</v>
      </c>
      <c r="H4">
        <f t="shared" ref="H4:H5" si="0">ABS(G4*0.005)</f>
        <v>180</v>
      </c>
      <c r="I4">
        <f>G4+H4</f>
        <v>-35820</v>
      </c>
    </row>
    <row r="5" spans="1:9" x14ac:dyDescent="0.2">
      <c r="A5" s="1">
        <v>45918</v>
      </c>
      <c r="B5" t="s">
        <v>43</v>
      </c>
      <c r="C5" t="s">
        <v>97</v>
      </c>
      <c r="D5" t="s">
        <v>90</v>
      </c>
      <c r="E5">
        <v>80</v>
      </c>
      <c r="F5">
        <v>200</v>
      </c>
      <c r="G5">
        <f>F5*E5</f>
        <v>16000</v>
      </c>
      <c r="H5">
        <f t="shared" si="0"/>
        <v>80</v>
      </c>
      <c r="I5">
        <f>G5+H5</f>
        <v>16080</v>
      </c>
    </row>
    <row r="6" spans="1:9" x14ac:dyDescent="0.2">
      <c r="A6" s="1">
        <v>45918</v>
      </c>
      <c r="B6" t="s">
        <v>43</v>
      </c>
      <c r="C6" t="s">
        <v>96</v>
      </c>
      <c r="D6" t="s">
        <v>91</v>
      </c>
      <c r="E6">
        <v>86</v>
      </c>
      <c r="F6">
        <v>-100</v>
      </c>
      <c r="G6">
        <f>F6*E6</f>
        <v>-8600</v>
      </c>
      <c r="H6">
        <f t="shared" ref="H6" si="1">ABS(G6*0.005)</f>
        <v>43</v>
      </c>
      <c r="I6">
        <f>G6+H6</f>
        <v>-8557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5BF9-7EC0-3D4F-879D-DE8A7A9F9BFA}">
  <dimension ref="A1:F5"/>
  <sheetViews>
    <sheetView workbookViewId="0">
      <selection activeCell="H25" sqref="H25"/>
    </sheetView>
  </sheetViews>
  <sheetFormatPr baseColWidth="10" defaultRowHeight="16" x14ac:dyDescent="0.2"/>
  <cols>
    <col min="2" max="2" width="16.33203125" customWidth="1"/>
    <col min="3" max="3" width="14.6640625" customWidth="1"/>
    <col min="4" max="4" width="16.6640625" customWidth="1"/>
    <col min="5" max="5" width="14.33203125" customWidth="1"/>
    <col min="6" max="6" width="12.5" customWidth="1"/>
  </cols>
  <sheetData>
    <row r="1" spans="1:6" x14ac:dyDescent="0.2">
      <c r="A1" t="s">
        <v>63</v>
      </c>
      <c r="B1" t="s">
        <v>108</v>
      </c>
      <c r="C1" t="s">
        <v>106</v>
      </c>
      <c r="D1" t="s">
        <v>104</v>
      </c>
      <c r="E1" t="s">
        <v>105</v>
      </c>
      <c r="F1" t="s">
        <v>107</v>
      </c>
    </row>
    <row r="2" spans="1:6" x14ac:dyDescent="0.2">
      <c r="A2" s="1">
        <v>45919</v>
      </c>
      <c r="B2" t="s">
        <v>38</v>
      </c>
      <c r="C2">
        <v>500</v>
      </c>
      <c r="D2" t="s">
        <v>118</v>
      </c>
      <c r="E2" t="s">
        <v>119</v>
      </c>
      <c r="F2" s="1">
        <v>45919</v>
      </c>
    </row>
    <row r="3" spans="1:6" x14ac:dyDescent="0.2">
      <c r="A3" s="1">
        <v>45919</v>
      </c>
      <c r="B3" t="s">
        <v>38</v>
      </c>
      <c r="C3">
        <v>1500</v>
      </c>
      <c r="D3" t="s">
        <v>113</v>
      </c>
      <c r="E3" t="s">
        <v>114</v>
      </c>
      <c r="F3" s="1">
        <v>45919</v>
      </c>
    </row>
    <row r="4" spans="1:6" x14ac:dyDescent="0.2">
      <c r="A4" s="1">
        <v>45919</v>
      </c>
      <c r="B4" t="s">
        <v>39</v>
      </c>
      <c r="C4">
        <v>300</v>
      </c>
      <c r="D4" t="s">
        <v>112</v>
      </c>
      <c r="E4" t="s">
        <v>115</v>
      </c>
      <c r="F4" s="5">
        <v>45932</v>
      </c>
    </row>
    <row r="5" spans="1:6" x14ac:dyDescent="0.2">
      <c r="A5" s="1">
        <v>45919</v>
      </c>
      <c r="B5" t="s">
        <v>41</v>
      </c>
      <c r="C5">
        <v>6000</v>
      </c>
      <c r="D5" t="s">
        <v>111</v>
      </c>
      <c r="E5" t="s">
        <v>116</v>
      </c>
      <c r="F5" s="5">
        <v>45929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CD4B-B6ED-914C-9DC3-35C583E90A01}">
  <dimension ref="A1:E4"/>
  <sheetViews>
    <sheetView workbookViewId="0">
      <selection activeCell="C7" sqref="C7"/>
    </sheetView>
  </sheetViews>
  <sheetFormatPr baseColWidth="10" defaultRowHeight="16" x14ac:dyDescent="0.2"/>
  <cols>
    <col min="2" max="2" width="14.83203125" customWidth="1"/>
    <col min="3" max="3" width="15.33203125" customWidth="1"/>
    <col min="4" max="4" width="13.6640625" customWidth="1"/>
    <col min="5" max="5" width="14.83203125" customWidth="1"/>
  </cols>
  <sheetData>
    <row r="1" spans="1:5" x14ac:dyDescent="0.2">
      <c r="A1" t="s">
        <v>4</v>
      </c>
      <c r="B1" t="s">
        <v>25</v>
      </c>
      <c r="C1" t="s">
        <v>24</v>
      </c>
      <c r="D1" t="s">
        <v>26</v>
      </c>
      <c r="E1" t="s">
        <v>20</v>
      </c>
    </row>
    <row r="2" spans="1:5" x14ac:dyDescent="0.2">
      <c r="A2" t="s">
        <v>11</v>
      </c>
      <c r="B2" t="s">
        <v>27</v>
      </c>
      <c r="C2" t="s">
        <v>28</v>
      </c>
      <c r="D2">
        <v>2025</v>
      </c>
      <c r="E2" t="s">
        <v>33</v>
      </c>
    </row>
    <row r="3" spans="1:5" x14ac:dyDescent="0.2">
      <c r="A3" t="s">
        <v>12</v>
      </c>
      <c r="B3" t="s">
        <v>102</v>
      </c>
      <c r="C3" t="s">
        <v>29</v>
      </c>
      <c r="D3">
        <v>2002</v>
      </c>
      <c r="E3" t="s">
        <v>34</v>
      </c>
    </row>
    <row r="4" spans="1:5" x14ac:dyDescent="0.2">
      <c r="A4" t="s">
        <v>13</v>
      </c>
      <c r="B4" t="s">
        <v>30</v>
      </c>
      <c r="C4" t="s">
        <v>31</v>
      </c>
      <c r="D4">
        <v>2014</v>
      </c>
      <c r="E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D918-0AD0-E641-A5BE-45FA6D77E2A2}">
  <dimension ref="A1:E28"/>
  <sheetViews>
    <sheetView workbookViewId="0">
      <selection activeCell="D31" sqref="D31"/>
    </sheetView>
  </sheetViews>
  <sheetFormatPr baseColWidth="10" defaultRowHeight="16" x14ac:dyDescent="0.2"/>
  <cols>
    <col min="1" max="1" width="19.33203125" customWidth="1"/>
    <col min="2" max="2" width="16.5" customWidth="1"/>
    <col min="3" max="3" width="17.33203125" customWidth="1"/>
    <col min="4" max="4" width="16.6640625" customWidth="1"/>
    <col min="5" max="5" width="20.83203125" customWidth="1"/>
  </cols>
  <sheetData>
    <row r="1" spans="1:5" x14ac:dyDescent="0.2">
      <c r="A1" t="s">
        <v>63</v>
      </c>
      <c r="B1" t="s">
        <v>64</v>
      </c>
      <c r="C1" t="s">
        <v>100</v>
      </c>
      <c r="D1" t="s">
        <v>65</v>
      </c>
      <c r="E1" t="s">
        <v>66</v>
      </c>
    </row>
    <row r="2" spans="1:5" x14ac:dyDescent="0.2">
      <c r="A2" s="1">
        <v>45792</v>
      </c>
      <c r="B2" t="s">
        <v>45</v>
      </c>
      <c r="C2" s="2">
        <v>2200</v>
      </c>
      <c r="D2" s="2">
        <v>2200</v>
      </c>
      <c r="E2" t="s">
        <v>46</v>
      </c>
    </row>
    <row r="3" spans="1:5" x14ac:dyDescent="0.2">
      <c r="A3" s="1">
        <v>45797</v>
      </c>
      <c r="B3" t="s">
        <v>58</v>
      </c>
      <c r="C3">
        <v>-58.6</v>
      </c>
      <c r="D3" s="2">
        <f t="shared" ref="D3:D7" si="0">D2+C3</f>
        <v>2141.4</v>
      </c>
      <c r="E3" t="s">
        <v>48</v>
      </c>
    </row>
    <row r="4" spans="1:5" x14ac:dyDescent="0.2">
      <c r="A4" s="1">
        <v>45800</v>
      </c>
      <c r="B4" t="s">
        <v>101</v>
      </c>
      <c r="C4">
        <v>-1200</v>
      </c>
      <c r="D4" s="2">
        <f t="shared" si="0"/>
        <v>941.40000000000009</v>
      </c>
      <c r="E4" t="s">
        <v>48</v>
      </c>
    </row>
    <row r="5" spans="1:5" x14ac:dyDescent="0.2">
      <c r="A5" s="1">
        <v>45802</v>
      </c>
      <c r="B5" t="s">
        <v>51</v>
      </c>
      <c r="C5">
        <v>3.4</v>
      </c>
      <c r="D5" s="2">
        <f t="shared" si="0"/>
        <v>944.80000000000007</v>
      </c>
      <c r="E5" t="s">
        <v>52</v>
      </c>
    </row>
    <row r="6" spans="1:5" x14ac:dyDescent="0.2">
      <c r="A6" s="1">
        <v>45814</v>
      </c>
      <c r="B6" t="s">
        <v>49</v>
      </c>
      <c r="C6">
        <v>-180</v>
      </c>
      <c r="D6" s="2">
        <f t="shared" si="0"/>
        <v>764.80000000000007</v>
      </c>
      <c r="E6" t="s">
        <v>50</v>
      </c>
    </row>
    <row r="7" spans="1:5" x14ac:dyDescent="0.2">
      <c r="A7" s="1">
        <v>45823</v>
      </c>
      <c r="B7" t="s">
        <v>45</v>
      </c>
      <c r="C7" s="2">
        <v>1600</v>
      </c>
      <c r="D7" s="2">
        <f t="shared" si="0"/>
        <v>2364.8000000000002</v>
      </c>
      <c r="E7" t="s">
        <v>46</v>
      </c>
    </row>
    <row r="8" spans="1:5" x14ac:dyDescent="0.2">
      <c r="A8" s="1">
        <v>45825</v>
      </c>
      <c r="B8" t="s">
        <v>47</v>
      </c>
      <c r="C8">
        <v>-85.4</v>
      </c>
      <c r="D8" s="2">
        <f>D7+C8</f>
        <v>2279.4</v>
      </c>
      <c r="E8" t="s">
        <v>48</v>
      </c>
    </row>
    <row r="9" spans="1:5" x14ac:dyDescent="0.2">
      <c r="A9" s="1">
        <v>45826</v>
      </c>
      <c r="B9" t="s">
        <v>110</v>
      </c>
      <c r="C9">
        <v>-66</v>
      </c>
      <c r="D9" s="2">
        <f t="shared" ref="D9:D28" si="1">D8+C9</f>
        <v>2213.4</v>
      </c>
      <c r="E9" t="s">
        <v>48</v>
      </c>
    </row>
    <row r="10" spans="1:5" x14ac:dyDescent="0.2">
      <c r="A10" s="1">
        <v>45828</v>
      </c>
      <c r="B10" t="s">
        <v>49</v>
      </c>
      <c r="C10">
        <v>-300</v>
      </c>
      <c r="D10" s="2">
        <f t="shared" si="1"/>
        <v>1913.4</v>
      </c>
      <c r="E10" t="s">
        <v>50</v>
      </c>
    </row>
    <row r="11" spans="1:5" x14ac:dyDescent="0.2">
      <c r="A11" s="1">
        <v>45833</v>
      </c>
      <c r="B11" t="s">
        <v>51</v>
      </c>
      <c r="C11">
        <v>4.75</v>
      </c>
      <c r="D11" s="2">
        <f t="shared" si="1"/>
        <v>1918.15</v>
      </c>
      <c r="E11" t="s">
        <v>52</v>
      </c>
    </row>
    <row r="12" spans="1:5" x14ac:dyDescent="0.2">
      <c r="A12" s="1">
        <v>45836</v>
      </c>
      <c r="B12" t="s">
        <v>53</v>
      </c>
      <c r="C12">
        <v>-92.1</v>
      </c>
      <c r="D12" s="2">
        <f t="shared" si="1"/>
        <v>1826.0500000000002</v>
      </c>
      <c r="E12" t="s">
        <v>48</v>
      </c>
    </row>
    <row r="13" spans="1:5" x14ac:dyDescent="0.2">
      <c r="A13" s="1">
        <v>45839</v>
      </c>
      <c r="B13" t="s">
        <v>54</v>
      </c>
      <c r="C13">
        <v>450</v>
      </c>
      <c r="D13" s="2">
        <f t="shared" si="1"/>
        <v>2276.0500000000002</v>
      </c>
      <c r="E13" t="s">
        <v>46</v>
      </c>
    </row>
    <row r="14" spans="1:5" x14ac:dyDescent="0.2">
      <c r="A14" s="1">
        <v>45841</v>
      </c>
      <c r="B14" t="s">
        <v>55</v>
      </c>
      <c r="C14">
        <v>-120</v>
      </c>
      <c r="D14" s="2">
        <f t="shared" si="1"/>
        <v>2156.0500000000002</v>
      </c>
      <c r="E14" t="s">
        <v>48</v>
      </c>
    </row>
    <row r="15" spans="1:5" x14ac:dyDescent="0.2">
      <c r="A15" s="1">
        <v>45843</v>
      </c>
      <c r="B15" t="s">
        <v>56</v>
      </c>
      <c r="C15">
        <v>-500</v>
      </c>
      <c r="D15" s="2">
        <f t="shared" si="1"/>
        <v>1656.0500000000002</v>
      </c>
      <c r="E15" t="s">
        <v>50</v>
      </c>
    </row>
    <row r="16" spans="1:5" x14ac:dyDescent="0.2">
      <c r="A16" s="1">
        <v>45848</v>
      </c>
      <c r="B16" t="s">
        <v>57</v>
      </c>
      <c r="C16">
        <v>-60</v>
      </c>
      <c r="D16" s="2">
        <f t="shared" si="1"/>
        <v>1596.0500000000002</v>
      </c>
      <c r="E16" t="s">
        <v>48</v>
      </c>
    </row>
    <row r="17" spans="1:5" x14ac:dyDescent="0.2">
      <c r="A17" s="1">
        <v>45850</v>
      </c>
      <c r="B17" t="s">
        <v>109</v>
      </c>
      <c r="C17">
        <v>-312</v>
      </c>
      <c r="D17" s="2">
        <f t="shared" si="1"/>
        <v>1284.0500000000002</v>
      </c>
      <c r="E17" t="s">
        <v>48</v>
      </c>
    </row>
    <row r="18" spans="1:5" x14ac:dyDescent="0.2">
      <c r="A18" s="1">
        <v>45853</v>
      </c>
      <c r="B18" t="s">
        <v>45</v>
      </c>
      <c r="C18" s="2">
        <v>2400</v>
      </c>
      <c r="D18" s="2">
        <f t="shared" si="1"/>
        <v>3684.05</v>
      </c>
      <c r="E18" t="s">
        <v>46</v>
      </c>
    </row>
    <row r="19" spans="1:5" x14ac:dyDescent="0.2">
      <c r="A19" s="1">
        <v>45856</v>
      </c>
      <c r="B19" t="s">
        <v>58</v>
      </c>
      <c r="C19">
        <v>-75.3</v>
      </c>
      <c r="D19" s="2">
        <f t="shared" si="1"/>
        <v>3608.75</v>
      </c>
      <c r="E19" t="s">
        <v>48</v>
      </c>
    </row>
    <row r="20" spans="1:5" x14ac:dyDescent="0.2">
      <c r="A20" s="1">
        <v>45863</v>
      </c>
      <c r="B20" t="s">
        <v>51</v>
      </c>
      <c r="C20">
        <v>5.0999999999999996</v>
      </c>
      <c r="D20" s="2">
        <f t="shared" si="1"/>
        <v>3613.85</v>
      </c>
      <c r="E20" t="s">
        <v>52</v>
      </c>
    </row>
    <row r="21" spans="1:5" x14ac:dyDescent="0.2">
      <c r="A21" s="1">
        <v>45868</v>
      </c>
      <c r="B21" t="s">
        <v>59</v>
      </c>
      <c r="C21">
        <v>-250</v>
      </c>
      <c r="D21" s="2">
        <f t="shared" si="1"/>
        <v>3363.85</v>
      </c>
      <c r="E21" t="s">
        <v>48</v>
      </c>
    </row>
    <row r="22" spans="1:5" x14ac:dyDescent="0.2">
      <c r="A22" s="1">
        <v>45870</v>
      </c>
      <c r="B22" t="s">
        <v>60</v>
      </c>
      <c r="C22">
        <v>80</v>
      </c>
      <c r="D22" s="2">
        <f t="shared" si="1"/>
        <v>3443.85</v>
      </c>
      <c r="E22" t="s">
        <v>46</v>
      </c>
    </row>
    <row r="23" spans="1:5" x14ac:dyDescent="0.2">
      <c r="A23" s="1">
        <v>45874</v>
      </c>
      <c r="B23" t="s">
        <v>61</v>
      </c>
      <c r="C23">
        <v>-45</v>
      </c>
      <c r="D23" s="2">
        <f t="shared" si="1"/>
        <v>3398.85</v>
      </c>
      <c r="E23" t="s">
        <v>48</v>
      </c>
    </row>
    <row r="24" spans="1:5" x14ac:dyDescent="0.2">
      <c r="A24" s="1">
        <v>45879</v>
      </c>
      <c r="B24" t="s">
        <v>49</v>
      </c>
      <c r="C24">
        <v>-200</v>
      </c>
      <c r="D24" s="2">
        <f t="shared" si="1"/>
        <v>3198.85</v>
      </c>
      <c r="E24" t="s">
        <v>50</v>
      </c>
    </row>
    <row r="25" spans="1:5" x14ac:dyDescent="0.2">
      <c r="A25" s="1">
        <v>45884</v>
      </c>
      <c r="B25" t="s">
        <v>45</v>
      </c>
      <c r="C25" s="2">
        <v>1800</v>
      </c>
      <c r="D25" s="2">
        <f t="shared" si="1"/>
        <v>4998.8500000000004</v>
      </c>
      <c r="E25" t="s">
        <v>46</v>
      </c>
    </row>
    <row r="26" spans="1:5" x14ac:dyDescent="0.2">
      <c r="A26" s="1">
        <v>45889</v>
      </c>
      <c r="B26" t="s">
        <v>47</v>
      </c>
      <c r="C26">
        <v>-196</v>
      </c>
      <c r="D26" s="2">
        <f t="shared" si="1"/>
        <v>4802.8500000000004</v>
      </c>
      <c r="E26" t="s">
        <v>48</v>
      </c>
    </row>
    <row r="27" spans="1:5" x14ac:dyDescent="0.2">
      <c r="A27" s="1">
        <v>45894</v>
      </c>
      <c r="B27" t="s">
        <v>51</v>
      </c>
      <c r="C27">
        <v>5.3</v>
      </c>
      <c r="D27" s="2">
        <f t="shared" si="1"/>
        <v>4808.1500000000005</v>
      </c>
      <c r="E27" t="s">
        <v>52</v>
      </c>
    </row>
    <row r="28" spans="1:5" x14ac:dyDescent="0.2">
      <c r="A28" s="1">
        <v>45910</v>
      </c>
      <c r="B28" t="s">
        <v>62</v>
      </c>
      <c r="C28">
        <v>-850</v>
      </c>
      <c r="D28" s="2">
        <f t="shared" si="1"/>
        <v>3958.1500000000005</v>
      </c>
      <c r="E28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E9EB-307D-634B-8524-080C3AE9DF4B}">
  <dimension ref="A1:E21"/>
  <sheetViews>
    <sheetView workbookViewId="0">
      <selection activeCell="C1" sqref="C1"/>
    </sheetView>
  </sheetViews>
  <sheetFormatPr baseColWidth="10" defaultRowHeight="16" x14ac:dyDescent="0.2"/>
  <cols>
    <col min="1" max="1" width="23.1640625" customWidth="1"/>
    <col min="2" max="2" width="18" customWidth="1"/>
    <col min="3" max="3" width="18.1640625" customWidth="1"/>
    <col min="4" max="4" width="19" customWidth="1"/>
    <col min="5" max="5" width="15.5" customWidth="1"/>
  </cols>
  <sheetData>
    <row r="1" spans="1:5" x14ac:dyDescent="0.2">
      <c r="A1" t="s">
        <v>63</v>
      </c>
      <c r="B1" t="s">
        <v>64</v>
      </c>
      <c r="C1" t="s">
        <v>100</v>
      </c>
      <c r="D1" t="s">
        <v>65</v>
      </c>
      <c r="E1" t="s">
        <v>66</v>
      </c>
    </row>
    <row r="2" spans="1:5" x14ac:dyDescent="0.2">
      <c r="A2" s="1">
        <v>45809</v>
      </c>
      <c r="B2" t="s">
        <v>77</v>
      </c>
      <c r="C2" s="2">
        <v>1500</v>
      </c>
      <c r="D2" s="2">
        <v>1500</v>
      </c>
      <c r="E2" t="s">
        <v>46</v>
      </c>
    </row>
    <row r="3" spans="1:5" x14ac:dyDescent="0.2">
      <c r="A3" s="1">
        <v>45811</v>
      </c>
      <c r="B3" t="s">
        <v>78</v>
      </c>
      <c r="C3">
        <v>-9.25</v>
      </c>
      <c r="D3" s="2">
        <v>1490.75</v>
      </c>
      <c r="E3" t="s">
        <v>48</v>
      </c>
    </row>
    <row r="4" spans="1:5" x14ac:dyDescent="0.2">
      <c r="A4" s="1">
        <v>45813</v>
      </c>
      <c r="B4" t="s">
        <v>79</v>
      </c>
      <c r="C4">
        <v>-150</v>
      </c>
      <c r="D4" s="2">
        <v>1340.75</v>
      </c>
      <c r="E4" t="s">
        <v>48</v>
      </c>
    </row>
    <row r="5" spans="1:5" x14ac:dyDescent="0.2">
      <c r="A5" s="1">
        <v>45815</v>
      </c>
      <c r="B5" t="s">
        <v>80</v>
      </c>
      <c r="C5">
        <v>-900</v>
      </c>
      <c r="D5">
        <v>440.75</v>
      </c>
      <c r="E5" t="s">
        <v>50</v>
      </c>
    </row>
    <row r="6" spans="1:5" x14ac:dyDescent="0.2">
      <c r="A6" s="1">
        <v>45818</v>
      </c>
      <c r="B6" t="s">
        <v>51</v>
      </c>
      <c r="C6">
        <v>1.8</v>
      </c>
      <c r="D6">
        <v>442.55</v>
      </c>
      <c r="E6" t="s">
        <v>52</v>
      </c>
    </row>
    <row r="7" spans="1:5" x14ac:dyDescent="0.2">
      <c r="A7" s="1">
        <v>45820</v>
      </c>
      <c r="B7" t="s">
        <v>81</v>
      </c>
      <c r="C7">
        <v>-7.5</v>
      </c>
      <c r="D7">
        <v>435.05</v>
      </c>
      <c r="E7" t="s">
        <v>48</v>
      </c>
    </row>
    <row r="8" spans="1:5" x14ac:dyDescent="0.2">
      <c r="A8" s="1">
        <v>45823</v>
      </c>
      <c r="B8" t="s">
        <v>82</v>
      </c>
      <c r="C8">
        <v>500</v>
      </c>
      <c r="D8">
        <v>935.05</v>
      </c>
      <c r="E8" t="s">
        <v>46</v>
      </c>
    </row>
    <row r="9" spans="1:5" x14ac:dyDescent="0.2">
      <c r="A9" s="1">
        <v>45826</v>
      </c>
      <c r="B9" t="s">
        <v>61</v>
      </c>
      <c r="C9">
        <v>-40</v>
      </c>
      <c r="D9">
        <v>895.05</v>
      </c>
      <c r="E9" t="s">
        <v>48</v>
      </c>
    </row>
    <row r="10" spans="1:5" x14ac:dyDescent="0.2">
      <c r="A10" s="1">
        <v>45828</v>
      </c>
      <c r="B10" t="s">
        <v>83</v>
      </c>
      <c r="C10">
        <v>-18</v>
      </c>
      <c r="D10">
        <v>877.05</v>
      </c>
      <c r="E10" t="s">
        <v>48</v>
      </c>
    </row>
    <row r="11" spans="1:5" x14ac:dyDescent="0.2">
      <c r="A11" s="1">
        <v>45833</v>
      </c>
      <c r="B11" t="s">
        <v>51</v>
      </c>
      <c r="C11">
        <v>1.9</v>
      </c>
      <c r="D11">
        <v>878.95</v>
      </c>
      <c r="E11" t="s">
        <v>52</v>
      </c>
    </row>
    <row r="12" spans="1:5" x14ac:dyDescent="0.2">
      <c r="A12" s="1">
        <v>45836</v>
      </c>
      <c r="B12" t="s">
        <v>55</v>
      </c>
      <c r="C12">
        <v>-60</v>
      </c>
      <c r="D12">
        <v>818.95</v>
      </c>
      <c r="E12" t="s">
        <v>48</v>
      </c>
    </row>
    <row r="13" spans="1:5" x14ac:dyDescent="0.2">
      <c r="A13" s="1">
        <v>45839</v>
      </c>
      <c r="B13" t="s">
        <v>77</v>
      </c>
      <c r="C13" s="2">
        <v>1500</v>
      </c>
      <c r="D13" s="2">
        <v>2318.9499999999998</v>
      </c>
      <c r="E13" t="s">
        <v>46</v>
      </c>
    </row>
    <row r="14" spans="1:5" x14ac:dyDescent="0.2">
      <c r="A14" s="1">
        <v>45841</v>
      </c>
      <c r="B14" t="s">
        <v>47</v>
      </c>
      <c r="C14">
        <v>-80</v>
      </c>
      <c r="D14" s="2">
        <v>2238.9499999999998</v>
      </c>
      <c r="E14" t="s">
        <v>48</v>
      </c>
    </row>
    <row r="15" spans="1:5" x14ac:dyDescent="0.2">
      <c r="A15" s="1">
        <v>45843</v>
      </c>
      <c r="B15" t="s">
        <v>80</v>
      </c>
      <c r="C15">
        <v>-900</v>
      </c>
      <c r="D15" s="2">
        <v>1338.95</v>
      </c>
      <c r="E15" t="s">
        <v>50</v>
      </c>
    </row>
    <row r="16" spans="1:5" x14ac:dyDescent="0.2">
      <c r="A16" s="1">
        <v>45848</v>
      </c>
      <c r="B16" t="s">
        <v>51</v>
      </c>
      <c r="C16">
        <v>2</v>
      </c>
      <c r="D16" s="2">
        <v>1340.95</v>
      </c>
      <c r="E16" t="s">
        <v>52</v>
      </c>
    </row>
    <row r="17" spans="1:5" x14ac:dyDescent="0.2">
      <c r="A17" s="1">
        <v>45853</v>
      </c>
      <c r="B17" t="s">
        <v>82</v>
      </c>
      <c r="C17">
        <v>500</v>
      </c>
      <c r="D17" s="2">
        <v>1840.95</v>
      </c>
      <c r="E17" t="s">
        <v>46</v>
      </c>
    </row>
    <row r="18" spans="1:5" x14ac:dyDescent="0.2">
      <c r="A18" s="1">
        <v>45856</v>
      </c>
      <c r="B18" t="s">
        <v>58</v>
      </c>
      <c r="C18">
        <v>-30</v>
      </c>
      <c r="D18" s="2">
        <v>1810.95</v>
      </c>
      <c r="E18" t="s">
        <v>48</v>
      </c>
    </row>
    <row r="19" spans="1:5" x14ac:dyDescent="0.2">
      <c r="A19" s="1">
        <v>45858</v>
      </c>
      <c r="B19" t="s">
        <v>84</v>
      </c>
      <c r="C19">
        <v>-15</v>
      </c>
      <c r="D19" s="2">
        <v>1795.95</v>
      </c>
      <c r="E19" t="s">
        <v>48</v>
      </c>
    </row>
    <row r="20" spans="1:5" x14ac:dyDescent="0.2">
      <c r="A20" s="1">
        <v>45863</v>
      </c>
      <c r="B20" t="s">
        <v>51</v>
      </c>
      <c r="C20">
        <v>2.1</v>
      </c>
      <c r="D20" s="2">
        <v>1798.05</v>
      </c>
      <c r="E20" t="s">
        <v>52</v>
      </c>
    </row>
    <row r="21" spans="1:5" x14ac:dyDescent="0.2">
      <c r="A21" s="1">
        <v>45868</v>
      </c>
      <c r="B21" t="s">
        <v>75</v>
      </c>
      <c r="C21">
        <v>-600</v>
      </c>
      <c r="D21" s="2">
        <v>1198.05</v>
      </c>
      <c r="E2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CAD0-DAB4-6343-BEC8-434B2774ED9F}">
  <dimension ref="A1:E21"/>
  <sheetViews>
    <sheetView workbookViewId="0">
      <selection activeCell="C1" sqref="C1"/>
    </sheetView>
  </sheetViews>
  <sheetFormatPr baseColWidth="10" defaultRowHeight="16" x14ac:dyDescent="0.2"/>
  <cols>
    <col min="1" max="1" width="18.83203125" customWidth="1"/>
    <col min="2" max="2" width="15.5" customWidth="1"/>
    <col min="3" max="3" width="17" customWidth="1"/>
    <col min="4" max="4" width="18.5" customWidth="1"/>
    <col min="5" max="5" width="20.5" customWidth="1"/>
  </cols>
  <sheetData>
    <row r="1" spans="1:5" x14ac:dyDescent="0.2">
      <c r="A1" t="s">
        <v>63</v>
      </c>
      <c r="B1" t="s">
        <v>64</v>
      </c>
      <c r="C1" t="s">
        <v>100</v>
      </c>
      <c r="D1" t="s">
        <v>65</v>
      </c>
      <c r="E1" t="s">
        <v>66</v>
      </c>
    </row>
    <row r="2" spans="1:5" x14ac:dyDescent="0.2">
      <c r="A2" s="1">
        <v>45809</v>
      </c>
      <c r="B2" t="s">
        <v>69</v>
      </c>
      <c r="C2" s="2">
        <v>2800</v>
      </c>
      <c r="D2" s="2">
        <v>2800</v>
      </c>
      <c r="E2" t="s">
        <v>46</v>
      </c>
    </row>
    <row r="3" spans="1:5" x14ac:dyDescent="0.2">
      <c r="A3" s="1">
        <v>45811</v>
      </c>
      <c r="B3" t="s">
        <v>70</v>
      </c>
      <c r="C3">
        <v>-45</v>
      </c>
      <c r="D3" s="2">
        <v>2755</v>
      </c>
      <c r="E3" t="s">
        <v>48</v>
      </c>
    </row>
    <row r="4" spans="1:5" x14ac:dyDescent="0.2">
      <c r="A4" s="1">
        <v>45813</v>
      </c>
      <c r="B4" t="s">
        <v>47</v>
      </c>
      <c r="C4">
        <v>-110.25</v>
      </c>
      <c r="D4" s="2">
        <v>2644.75</v>
      </c>
      <c r="E4" t="s">
        <v>48</v>
      </c>
    </row>
    <row r="5" spans="1:5" x14ac:dyDescent="0.2">
      <c r="A5" s="1">
        <v>45815</v>
      </c>
      <c r="B5" t="s">
        <v>71</v>
      </c>
      <c r="C5">
        <v>-500</v>
      </c>
      <c r="D5" s="2">
        <v>2144.75</v>
      </c>
      <c r="E5" t="s">
        <v>50</v>
      </c>
    </row>
    <row r="6" spans="1:5" x14ac:dyDescent="0.2">
      <c r="A6" s="1">
        <v>45818</v>
      </c>
      <c r="B6" t="s">
        <v>51</v>
      </c>
      <c r="C6">
        <v>3.1</v>
      </c>
      <c r="D6" s="2">
        <v>2147.85</v>
      </c>
      <c r="E6" t="s">
        <v>52</v>
      </c>
    </row>
    <row r="7" spans="1:5" x14ac:dyDescent="0.2">
      <c r="A7" s="1">
        <v>45823</v>
      </c>
      <c r="B7" t="s">
        <v>58</v>
      </c>
      <c r="C7">
        <v>-60</v>
      </c>
      <c r="D7" s="2">
        <v>2087.85</v>
      </c>
      <c r="E7" t="s">
        <v>48</v>
      </c>
    </row>
    <row r="8" spans="1:5" x14ac:dyDescent="0.2">
      <c r="A8" s="1">
        <v>45828</v>
      </c>
      <c r="B8" t="s">
        <v>53</v>
      </c>
      <c r="C8">
        <v>-95</v>
      </c>
      <c r="D8" s="2">
        <v>1992.85</v>
      </c>
      <c r="E8" t="s">
        <v>48</v>
      </c>
    </row>
    <row r="9" spans="1:5" x14ac:dyDescent="0.2">
      <c r="A9" s="1">
        <v>45833</v>
      </c>
      <c r="B9" t="s">
        <v>69</v>
      </c>
      <c r="C9" s="2">
        <v>2800</v>
      </c>
      <c r="D9" s="2">
        <v>4792.8500000000004</v>
      </c>
      <c r="E9" t="s">
        <v>46</v>
      </c>
    </row>
    <row r="10" spans="1:5" x14ac:dyDescent="0.2">
      <c r="A10" s="1">
        <v>45836</v>
      </c>
      <c r="B10" t="s">
        <v>72</v>
      </c>
      <c r="C10">
        <v>-100</v>
      </c>
      <c r="D10" s="2">
        <v>4692.8500000000004</v>
      </c>
      <c r="E10" t="s">
        <v>50</v>
      </c>
    </row>
    <row r="11" spans="1:5" x14ac:dyDescent="0.2">
      <c r="A11" s="1">
        <v>45839</v>
      </c>
      <c r="B11" t="s">
        <v>73</v>
      </c>
      <c r="C11">
        <v>-40</v>
      </c>
      <c r="D11" s="2">
        <v>4652.8500000000004</v>
      </c>
      <c r="E11" t="s">
        <v>48</v>
      </c>
    </row>
    <row r="12" spans="1:5" x14ac:dyDescent="0.2">
      <c r="A12" s="1">
        <v>45843</v>
      </c>
      <c r="B12" t="s">
        <v>62</v>
      </c>
      <c r="C12">
        <v>-700</v>
      </c>
      <c r="D12" s="2">
        <v>3952.85</v>
      </c>
      <c r="E12" t="s">
        <v>48</v>
      </c>
    </row>
    <row r="13" spans="1:5" x14ac:dyDescent="0.2">
      <c r="A13" s="1">
        <v>45848</v>
      </c>
      <c r="B13" t="s">
        <v>51</v>
      </c>
      <c r="C13">
        <v>3.25</v>
      </c>
      <c r="D13" s="2">
        <v>3956.1</v>
      </c>
      <c r="E13" t="s">
        <v>52</v>
      </c>
    </row>
    <row r="14" spans="1:5" x14ac:dyDescent="0.2">
      <c r="A14" s="1">
        <v>45853</v>
      </c>
      <c r="B14" t="s">
        <v>69</v>
      </c>
      <c r="C14" s="2">
        <v>2800</v>
      </c>
      <c r="D14" s="2">
        <v>6756.1</v>
      </c>
      <c r="E14" t="s">
        <v>46</v>
      </c>
    </row>
    <row r="15" spans="1:5" x14ac:dyDescent="0.2">
      <c r="A15" s="1">
        <v>45856</v>
      </c>
      <c r="B15" t="s">
        <v>47</v>
      </c>
      <c r="C15">
        <v>-115</v>
      </c>
      <c r="D15" s="2">
        <v>6641.1</v>
      </c>
      <c r="E15" t="s">
        <v>48</v>
      </c>
    </row>
    <row r="16" spans="1:5" x14ac:dyDescent="0.2">
      <c r="A16" s="1">
        <v>45858</v>
      </c>
      <c r="B16" t="s">
        <v>74</v>
      </c>
      <c r="C16">
        <v>-200</v>
      </c>
      <c r="D16" s="2">
        <v>6441.1</v>
      </c>
      <c r="E16" t="s">
        <v>48</v>
      </c>
    </row>
    <row r="17" spans="1:5" x14ac:dyDescent="0.2">
      <c r="A17" s="1">
        <v>45863</v>
      </c>
      <c r="B17" t="s">
        <v>75</v>
      </c>
      <c r="C17" s="2">
        <v>-1000</v>
      </c>
      <c r="D17" s="2">
        <v>5441.1</v>
      </c>
      <c r="E17" t="s">
        <v>50</v>
      </c>
    </row>
    <row r="18" spans="1:5" x14ac:dyDescent="0.2">
      <c r="A18" s="1">
        <v>45866</v>
      </c>
      <c r="B18" t="s">
        <v>58</v>
      </c>
      <c r="C18">
        <v>-70</v>
      </c>
      <c r="D18" s="2">
        <v>5371.1</v>
      </c>
      <c r="E18" t="s">
        <v>48</v>
      </c>
    </row>
    <row r="19" spans="1:5" x14ac:dyDescent="0.2">
      <c r="A19" s="1">
        <v>45870</v>
      </c>
      <c r="B19" t="s">
        <v>69</v>
      </c>
      <c r="C19" s="2">
        <v>2800</v>
      </c>
      <c r="D19" s="2">
        <v>8171.1</v>
      </c>
      <c r="E19" t="s">
        <v>46</v>
      </c>
    </row>
    <row r="20" spans="1:5" x14ac:dyDescent="0.2">
      <c r="A20" s="1">
        <v>45874</v>
      </c>
      <c r="B20" t="s">
        <v>76</v>
      </c>
      <c r="C20">
        <v>-350</v>
      </c>
      <c r="D20" s="2">
        <v>7821.1</v>
      </c>
      <c r="E20" t="s">
        <v>48</v>
      </c>
    </row>
    <row r="21" spans="1:5" x14ac:dyDescent="0.2">
      <c r="A21" s="1">
        <v>45879</v>
      </c>
      <c r="B21" t="s">
        <v>51</v>
      </c>
      <c r="C21">
        <v>3.4</v>
      </c>
      <c r="D21" s="2">
        <v>7824.5</v>
      </c>
      <c r="E2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4E4C-DE1A-334F-A298-7C731B0D02C6}">
  <dimension ref="A1:E21"/>
  <sheetViews>
    <sheetView workbookViewId="0">
      <selection activeCell="I17" sqref="I17"/>
    </sheetView>
  </sheetViews>
  <sheetFormatPr baseColWidth="10" defaultRowHeight="16" x14ac:dyDescent="0.2"/>
  <cols>
    <col min="1" max="1" width="16.6640625" customWidth="1"/>
    <col min="2" max="2" width="15.6640625" customWidth="1"/>
    <col min="3" max="3" width="16.6640625" customWidth="1"/>
    <col min="4" max="4" width="19.6640625" customWidth="1"/>
    <col min="5" max="5" width="17.33203125" customWidth="1"/>
  </cols>
  <sheetData>
    <row r="1" spans="1:5" x14ac:dyDescent="0.2">
      <c r="A1" t="s">
        <v>63</v>
      </c>
      <c r="B1" t="s">
        <v>64</v>
      </c>
      <c r="C1" t="s">
        <v>100</v>
      </c>
      <c r="D1" t="s">
        <v>65</v>
      </c>
      <c r="E1" t="s">
        <v>66</v>
      </c>
    </row>
    <row r="2" spans="1:5" x14ac:dyDescent="0.2">
      <c r="A2" s="1">
        <v>45809</v>
      </c>
      <c r="B2" t="s">
        <v>45</v>
      </c>
      <c r="C2" s="2">
        <v>4500</v>
      </c>
      <c r="D2" s="2">
        <v>4500</v>
      </c>
      <c r="E2" t="s">
        <v>46</v>
      </c>
    </row>
    <row r="3" spans="1:5" x14ac:dyDescent="0.2">
      <c r="A3" s="1">
        <v>45811</v>
      </c>
      <c r="B3" t="s">
        <v>67</v>
      </c>
      <c r="C3">
        <v>-6.75</v>
      </c>
      <c r="D3" s="2">
        <v>4493.25</v>
      </c>
      <c r="E3" t="s">
        <v>48</v>
      </c>
    </row>
    <row r="4" spans="1:5" x14ac:dyDescent="0.2">
      <c r="A4" s="1">
        <v>45813</v>
      </c>
      <c r="B4" t="s">
        <v>47</v>
      </c>
      <c r="C4">
        <v>-120.4</v>
      </c>
      <c r="D4" s="2">
        <v>4372.8500000000004</v>
      </c>
      <c r="E4" t="s">
        <v>48</v>
      </c>
    </row>
    <row r="5" spans="1:5" x14ac:dyDescent="0.2">
      <c r="A5" s="1">
        <v>45815</v>
      </c>
      <c r="B5" t="s">
        <v>68</v>
      </c>
      <c r="C5" s="2">
        <v>-1000</v>
      </c>
      <c r="D5" s="2">
        <v>3372.85</v>
      </c>
      <c r="E5" t="s">
        <v>50</v>
      </c>
    </row>
    <row r="6" spans="1:5" x14ac:dyDescent="0.2">
      <c r="A6" s="1">
        <v>45818</v>
      </c>
      <c r="B6" t="s">
        <v>51</v>
      </c>
      <c r="C6">
        <v>4.25</v>
      </c>
      <c r="D6" s="2">
        <v>3377.1</v>
      </c>
      <c r="E6" t="s">
        <v>52</v>
      </c>
    </row>
    <row r="7" spans="1:5" x14ac:dyDescent="0.2">
      <c r="A7" s="1">
        <v>45820</v>
      </c>
      <c r="B7" t="s">
        <v>61</v>
      </c>
      <c r="C7">
        <v>-65</v>
      </c>
      <c r="D7" s="2">
        <v>3312.1</v>
      </c>
      <c r="E7" t="s">
        <v>48</v>
      </c>
    </row>
    <row r="8" spans="1:5" x14ac:dyDescent="0.2">
      <c r="A8" s="1">
        <v>45823</v>
      </c>
      <c r="B8" t="s">
        <v>54</v>
      </c>
      <c r="C8">
        <v>600</v>
      </c>
      <c r="D8" s="2">
        <v>3912.1</v>
      </c>
      <c r="E8" t="s">
        <v>46</v>
      </c>
    </row>
    <row r="9" spans="1:5" x14ac:dyDescent="0.2">
      <c r="A9" s="1">
        <v>45826</v>
      </c>
      <c r="B9" t="s">
        <v>58</v>
      </c>
      <c r="C9">
        <v>-75.2</v>
      </c>
      <c r="D9" s="2">
        <v>3836.9</v>
      </c>
      <c r="E9" t="s">
        <v>48</v>
      </c>
    </row>
    <row r="10" spans="1:5" x14ac:dyDescent="0.2">
      <c r="A10" s="1">
        <v>45828</v>
      </c>
      <c r="B10" t="s">
        <v>49</v>
      </c>
      <c r="C10">
        <v>-300</v>
      </c>
      <c r="D10" s="2">
        <v>3536.9</v>
      </c>
      <c r="E10" t="s">
        <v>50</v>
      </c>
    </row>
    <row r="11" spans="1:5" x14ac:dyDescent="0.2">
      <c r="A11" s="1">
        <v>45833</v>
      </c>
      <c r="B11" t="s">
        <v>51</v>
      </c>
      <c r="C11">
        <v>4.5</v>
      </c>
      <c r="D11" s="2">
        <v>3541.4</v>
      </c>
      <c r="E11" t="s">
        <v>52</v>
      </c>
    </row>
    <row r="12" spans="1:5" x14ac:dyDescent="0.2">
      <c r="A12" s="1">
        <v>45839</v>
      </c>
      <c r="B12" t="s">
        <v>45</v>
      </c>
      <c r="C12" s="2">
        <v>4500</v>
      </c>
      <c r="D12" s="2">
        <v>8041.4</v>
      </c>
      <c r="E12" t="s">
        <v>46</v>
      </c>
    </row>
    <row r="13" spans="1:5" x14ac:dyDescent="0.2">
      <c r="A13" s="1">
        <v>45841</v>
      </c>
      <c r="B13" t="s">
        <v>55</v>
      </c>
      <c r="C13">
        <v>-150</v>
      </c>
      <c r="D13" s="2">
        <v>7891.4</v>
      </c>
      <c r="E13" t="s">
        <v>48</v>
      </c>
    </row>
    <row r="14" spans="1:5" x14ac:dyDescent="0.2">
      <c r="A14" s="1">
        <v>45843</v>
      </c>
      <c r="B14" t="s">
        <v>57</v>
      </c>
      <c r="C14">
        <v>-60</v>
      </c>
      <c r="D14" s="2">
        <v>7831.4</v>
      </c>
      <c r="E14" t="s">
        <v>48</v>
      </c>
    </row>
    <row r="15" spans="1:5" x14ac:dyDescent="0.2">
      <c r="A15" s="1">
        <v>45848</v>
      </c>
      <c r="B15" t="s">
        <v>56</v>
      </c>
      <c r="C15" s="2">
        <v>-1200</v>
      </c>
      <c r="D15" s="2">
        <v>6631.4</v>
      </c>
      <c r="E15" t="s">
        <v>50</v>
      </c>
    </row>
    <row r="16" spans="1:5" x14ac:dyDescent="0.2">
      <c r="A16" s="1">
        <v>45853</v>
      </c>
      <c r="B16" t="s">
        <v>58</v>
      </c>
      <c r="C16">
        <v>-80</v>
      </c>
      <c r="D16" s="2">
        <v>6551.4</v>
      </c>
      <c r="E16" t="s">
        <v>48</v>
      </c>
    </row>
    <row r="17" spans="1:5" x14ac:dyDescent="0.2">
      <c r="A17" s="1">
        <v>45858</v>
      </c>
      <c r="B17" t="s">
        <v>59</v>
      </c>
      <c r="C17">
        <v>-450</v>
      </c>
      <c r="D17" s="2">
        <v>6101.4</v>
      </c>
      <c r="E17" t="s">
        <v>48</v>
      </c>
    </row>
    <row r="18" spans="1:5" x14ac:dyDescent="0.2">
      <c r="A18" s="1">
        <v>45863</v>
      </c>
      <c r="B18" t="s">
        <v>51</v>
      </c>
      <c r="C18">
        <v>4.75</v>
      </c>
      <c r="D18" s="2">
        <v>6106.15</v>
      </c>
      <c r="E18" t="s">
        <v>52</v>
      </c>
    </row>
    <row r="19" spans="1:5" x14ac:dyDescent="0.2">
      <c r="A19" s="1">
        <v>45870</v>
      </c>
      <c r="B19" t="s">
        <v>45</v>
      </c>
      <c r="C19" s="2">
        <v>4500</v>
      </c>
      <c r="D19" s="2">
        <v>10606.15</v>
      </c>
      <c r="E19" t="s">
        <v>46</v>
      </c>
    </row>
    <row r="20" spans="1:5" x14ac:dyDescent="0.2">
      <c r="A20" s="1">
        <v>45874</v>
      </c>
      <c r="B20" t="s">
        <v>62</v>
      </c>
      <c r="C20">
        <v>-800</v>
      </c>
      <c r="D20" s="2">
        <v>9806.15</v>
      </c>
      <c r="E20" t="s">
        <v>48</v>
      </c>
    </row>
    <row r="21" spans="1:5" x14ac:dyDescent="0.2">
      <c r="A21" s="1">
        <v>45879</v>
      </c>
      <c r="B21" t="s">
        <v>47</v>
      </c>
      <c r="C21">
        <v>-130.6</v>
      </c>
      <c r="D21" s="2">
        <v>9675.5499999999993</v>
      </c>
      <c r="E21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4807-5C5A-AD47-B49B-26A2C29D56F3}">
  <dimension ref="A1:J20"/>
  <sheetViews>
    <sheetView workbookViewId="0">
      <selection activeCell="B11" sqref="B11"/>
    </sheetView>
  </sheetViews>
  <sheetFormatPr baseColWidth="10" defaultRowHeight="16" x14ac:dyDescent="0.2"/>
  <cols>
    <col min="6" max="6" width="14" customWidth="1"/>
    <col min="7" max="7" width="12.5" customWidth="1"/>
    <col min="8" max="8" width="13.5" customWidth="1"/>
    <col min="9" max="10" width="11.6640625" bestFit="1" customWidth="1"/>
  </cols>
  <sheetData>
    <row r="1" spans="1:10" x14ac:dyDescent="0.2">
      <c r="A1" t="s">
        <v>63</v>
      </c>
      <c r="B1" t="s">
        <v>85</v>
      </c>
      <c r="C1" t="s">
        <v>86</v>
      </c>
      <c r="D1" t="s">
        <v>87</v>
      </c>
      <c r="E1" t="s">
        <v>99</v>
      </c>
      <c r="F1" t="s">
        <v>98</v>
      </c>
      <c r="G1" t="s">
        <v>88</v>
      </c>
      <c r="H1" t="s">
        <v>89</v>
      </c>
      <c r="I1" t="s">
        <v>94</v>
      </c>
      <c r="J1" t="s">
        <v>95</v>
      </c>
    </row>
    <row r="2" spans="1:10" x14ac:dyDescent="0.2">
      <c r="A2" s="1">
        <v>45789</v>
      </c>
      <c r="B2" t="s">
        <v>92</v>
      </c>
      <c r="C2" t="s">
        <v>90</v>
      </c>
      <c r="D2">
        <v>395.94</v>
      </c>
      <c r="E2">
        <v>50</v>
      </c>
      <c r="F2" s="3">
        <f>D2*E2</f>
        <v>19797</v>
      </c>
      <c r="G2" s="3">
        <f>ABS(F2*0.005)</f>
        <v>98.984999999999999</v>
      </c>
      <c r="H2" s="3">
        <f>F2+G2</f>
        <v>19895.985000000001</v>
      </c>
      <c r="I2" s="3">
        <v>120000</v>
      </c>
      <c r="J2" s="3">
        <f>I2-H2</f>
        <v>100104.015</v>
      </c>
    </row>
    <row r="3" spans="1:10" x14ac:dyDescent="0.2">
      <c r="A3" s="1">
        <v>45799</v>
      </c>
      <c r="B3" t="s">
        <v>92</v>
      </c>
      <c r="C3" t="s">
        <v>90</v>
      </c>
      <c r="D3">
        <v>414.33</v>
      </c>
      <c r="E3">
        <v>50</v>
      </c>
      <c r="F3" s="3">
        <f t="shared" ref="F3:F11" si="0">D3*E3</f>
        <v>20716.5</v>
      </c>
      <c r="G3" s="3">
        <f t="shared" ref="G3:G11" si="1">ABS(F3*0.005)</f>
        <v>103.5825</v>
      </c>
      <c r="H3" s="3">
        <f t="shared" ref="H3:H11" si="2">F3+G3</f>
        <v>20820.0825</v>
      </c>
      <c r="I3" s="3">
        <f>J2</f>
        <v>100104.015</v>
      </c>
      <c r="J3" s="3">
        <f>I3-H3</f>
        <v>79283.932499999995</v>
      </c>
    </row>
    <row r="4" spans="1:10" x14ac:dyDescent="0.2">
      <c r="A4" s="1">
        <v>45810</v>
      </c>
      <c r="B4" t="s">
        <v>93</v>
      </c>
      <c r="C4" t="s">
        <v>90</v>
      </c>
      <c r="D4">
        <v>201.7</v>
      </c>
      <c r="E4">
        <v>100</v>
      </c>
      <c r="F4" s="3">
        <f t="shared" si="0"/>
        <v>20170</v>
      </c>
      <c r="G4" s="3">
        <f t="shared" si="1"/>
        <v>100.85000000000001</v>
      </c>
      <c r="H4" s="3">
        <f t="shared" si="2"/>
        <v>20270.849999999999</v>
      </c>
      <c r="I4" s="3">
        <f t="shared" ref="I4:I11" si="3">J3</f>
        <v>79283.932499999995</v>
      </c>
      <c r="J4" s="3">
        <f t="shared" ref="J4:J11" si="4">I4-H4</f>
        <v>59013.082499999997</v>
      </c>
    </row>
    <row r="5" spans="1:10" x14ac:dyDescent="0.2">
      <c r="A5" s="1">
        <v>45811</v>
      </c>
      <c r="B5" t="s">
        <v>122</v>
      </c>
      <c r="C5" t="s">
        <v>90</v>
      </c>
      <c r="D5">
        <v>141.22</v>
      </c>
      <c r="E5">
        <v>200</v>
      </c>
      <c r="F5" s="3">
        <f t="shared" si="0"/>
        <v>28244</v>
      </c>
      <c r="G5" s="3">
        <f t="shared" si="1"/>
        <v>141.22</v>
      </c>
      <c r="H5" s="3">
        <f t="shared" si="2"/>
        <v>28385.22</v>
      </c>
      <c r="I5" s="3">
        <f t="shared" si="3"/>
        <v>59013.082499999997</v>
      </c>
      <c r="J5" s="3">
        <f t="shared" si="4"/>
        <v>30627.862499999996</v>
      </c>
    </row>
    <row r="6" spans="1:10" x14ac:dyDescent="0.2">
      <c r="A6" s="1">
        <v>45819</v>
      </c>
      <c r="B6" t="s">
        <v>92</v>
      </c>
      <c r="C6" t="s">
        <v>91</v>
      </c>
      <c r="D6">
        <v>412.84</v>
      </c>
      <c r="E6">
        <v>-20</v>
      </c>
      <c r="F6" s="3">
        <f t="shared" si="0"/>
        <v>-8256.7999999999993</v>
      </c>
      <c r="G6" s="3">
        <f t="shared" si="1"/>
        <v>41.283999999999999</v>
      </c>
      <c r="H6" s="3">
        <f t="shared" si="2"/>
        <v>-8215.5159999999996</v>
      </c>
      <c r="I6" s="3">
        <f t="shared" si="3"/>
        <v>30627.862499999996</v>
      </c>
      <c r="J6" s="3">
        <f t="shared" si="4"/>
        <v>38843.378499999992</v>
      </c>
    </row>
    <row r="7" spans="1:10" x14ac:dyDescent="0.2">
      <c r="A7" s="1">
        <v>45820</v>
      </c>
      <c r="B7" t="s">
        <v>122</v>
      </c>
      <c r="C7" t="s">
        <v>91</v>
      </c>
      <c r="D7">
        <v>145</v>
      </c>
      <c r="E7">
        <v>-200</v>
      </c>
      <c r="F7" s="3">
        <f t="shared" si="0"/>
        <v>-29000</v>
      </c>
      <c r="G7" s="3">
        <f t="shared" si="1"/>
        <v>145</v>
      </c>
      <c r="H7" s="3">
        <f t="shared" si="2"/>
        <v>-28855</v>
      </c>
      <c r="I7" s="3">
        <f t="shared" si="3"/>
        <v>38843.378499999992</v>
      </c>
      <c r="J7" s="3">
        <f t="shared" si="4"/>
        <v>67698.378499999992</v>
      </c>
    </row>
    <row r="8" spans="1:10" x14ac:dyDescent="0.2">
      <c r="A8" s="1">
        <v>45826</v>
      </c>
      <c r="B8" t="s">
        <v>122</v>
      </c>
      <c r="C8" t="s">
        <v>90</v>
      </c>
      <c r="D8">
        <v>145.47999999999999</v>
      </c>
      <c r="E8">
        <v>100</v>
      </c>
      <c r="F8" s="3">
        <f t="shared" si="0"/>
        <v>14547.999999999998</v>
      </c>
      <c r="G8" s="3">
        <f t="shared" si="1"/>
        <v>72.739999999999995</v>
      </c>
      <c r="H8" s="3">
        <f t="shared" si="2"/>
        <v>14620.739999999998</v>
      </c>
      <c r="I8" s="3">
        <f t="shared" si="3"/>
        <v>67698.378499999992</v>
      </c>
      <c r="J8" s="3">
        <f t="shared" si="4"/>
        <v>53077.638499999994</v>
      </c>
    </row>
    <row r="9" spans="1:10" x14ac:dyDescent="0.2">
      <c r="A9" s="1">
        <v>45859</v>
      </c>
      <c r="B9" t="s">
        <v>122</v>
      </c>
      <c r="C9" t="s">
        <v>90</v>
      </c>
      <c r="D9">
        <v>171.38</v>
      </c>
      <c r="E9">
        <v>200</v>
      </c>
      <c r="F9" s="3">
        <f t="shared" si="0"/>
        <v>34276</v>
      </c>
      <c r="G9" s="3">
        <f t="shared" si="1"/>
        <v>171.38</v>
      </c>
      <c r="H9" s="3">
        <f t="shared" si="2"/>
        <v>34447.379999999997</v>
      </c>
      <c r="I9" s="3">
        <f t="shared" si="3"/>
        <v>53077.638499999994</v>
      </c>
      <c r="J9" s="3">
        <f t="shared" si="4"/>
        <v>18630.258499999996</v>
      </c>
    </row>
    <row r="10" spans="1:10" x14ac:dyDescent="0.2">
      <c r="A10" s="1">
        <v>45863</v>
      </c>
      <c r="B10" t="s">
        <v>93</v>
      </c>
      <c r="C10" t="s">
        <v>91</v>
      </c>
      <c r="D10">
        <v>213.88</v>
      </c>
      <c r="E10">
        <v>-50</v>
      </c>
      <c r="F10" s="3">
        <f t="shared" si="0"/>
        <v>-10694</v>
      </c>
      <c r="G10" s="3">
        <f t="shared" si="1"/>
        <v>53.47</v>
      </c>
      <c r="H10" s="3">
        <f t="shared" si="2"/>
        <v>-10640.53</v>
      </c>
      <c r="I10" s="3">
        <f t="shared" si="3"/>
        <v>18630.258499999996</v>
      </c>
      <c r="J10" s="3">
        <f t="shared" si="4"/>
        <v>29270.788499999995</v>
      </c>
    </row>
    <row r="11" spans="1:10" x14ac:dyDescent="0.2">
      <c r="A11" s="1">
        <v>45870</v>
      </c>
      <c r="B11" t="s">
        <v>122</v>
      </c>
      <c r="C11" t="s">
        <v>90</v>
      </c>
      <c r="D11">
        <v>173.72</v>
      </c>
      <c r="E11">
        <v>50</v>
      </c>
      <c r="F11" s="3">
        <f t="shared" si="0"/>
        <v>8686</v>
      </c>
      <c r="G11" s="3">
        <f t="shared" si="1"/>
        <v>43.43</v>
      </c>
      <c r="H11" s="3">
        <f t="shared" si="2"/>
        <v>8729.43</v>
      </c>
      <c r="I11" s="3">
        <f t="shared" si="3"/>
        <v>29270.788499999995</v>
      </c>
      <c r="J11" s="3">
        <f t="shared" si="4"/>
        <v>20541.358499999995</v>
      </c>
    </row>
    <row r="12" spans="1:10" x14ac:dyDescent="0.2">
      <c r="A12" s="1"/>
    </row>
    <row r="13" spans="1:10" x14ac:dyDescent="0.2">
      <c r="A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01B6-216F-9240-A60E-ACCA91A4F81D}">
  <dimension ref="A1:J8"/>
  <sheetViews>
    <sheetView workbookViewId="0">
      <selection activeCell="B6" sqref="B6"/>
    </sheetView>
  </sheetViews>
  <sheetFormatPr baseColWidth="10" defaultRowHeight="16" x14ac:dyDescent="0.2"/>
  <cols>
    <col min="7" max="7" width="12" customWidth="1"/>
  </cols>
  <sheetData>
    <row r="1" spans="1:10" x14ac:dyDescent="0.2">
      <c r="A1" t="s">
        <v>63</v>
      </c>
      <c r="B1" t="s">
        <v>85</v>
      </c>
      <c r="C1" t="s">
        <v>86</v>
      </c>
      <c r="D1" t="s">
        <v>87</v>
      </c>
      <c r="E1" t="s">
        <v>99</v>
      </c>
      <c r="F1" t="s">
        <v>98</v>
      </c>
      <c r="G1" t="s">
        <v>88</v>
      </c>
      <c r="H1" t="s">
        <v>89</v>
      </c>
      <c r="I1" t="s">
        <v>94</v>
      </c>
      <c r="J1" t="s">
        <v>95</v>
      </c>
    </row>
    <row r="2" spans="1:10" x14ac:dyDescent="0.2">
      <c r="A2" s="1">
        <v>45838</v>
      </c>
      <c r="B2" t="s">
        <v>96</v>
      </c>
      <c r="C2" t="s">
        <v>90</v>
      </c>
      <c r="D2">
        <v>91.63</v>
      </c>
      <c r="E2">
        <v>100</v>
      </c>
      <c r="F2" s="3">
        <f>D2*E2</f>
        <v>9163</v>
      </c>
      <c r="G2" s="3">
        <f>ABS(F2*0.005)</f>
        <v>45.814999999999998</v>
      </c>
      <c r="H2" s="3">
        <f>F2+G2</f>
        <v>9208.8150000000005</v>
      </c>
      <c r="I2" s="3">
        <v>70000</v>
      </c>
      <c r="J2" s="3">
        <f>I2-H2</f>
        <v>60791.184999999998</v>
      </c>
    </row>
    <row r="3" spans="1:10" x14ac:dyDescent="0.2">
      <c r="A3" s="1">
        <v>45839</v>
      </c>
      <c r="B3" t="s">
        <v>96</v>
      </c>
      <c r="C3" t="s">
        <v>90</v>
      </c>
      <c r="D3">
        <v>94.92</v>
      </c>
      <c r="E3">
        <v>100</v>
      </c>
      <c r="F3" s="3">
        <f t="shared" ref="F3:F8" si="0">D3*E3</f>
        <v>9492</v>
      </c>
      <c r="G3" s="3">
        <f t="shared" ref="G3:G8" si="1">ABS(F3*0.005)</f>
        <v>47.46</v>
      </c>
      <c r="H3" s="3">
        <f t="shared" ref="H3:H8" si="2">F3+G3</f>
        <v>9539.4599999999991</v>
      </c>
      <c r="I3" s="3">
        <f>J2</f>
        <v>60791.184999999998</v>
      </c>
      <c r="J3" s="3">
        <f>I3-H3</f>
        <v>51251.724999999999</v>
      </c>
    </row>
    <row r="4" spans="1:10" x14ac:dyDescent="0.2">
      <c r="A4" s="1">
        <v>45841</v>
      </c>
      <c r="B4" t="s">
        <v>97</v>
      </c>
      <c r="C4" t="s">
        <v>90</v>
      </c>
      <c r="D4">
        <v>76.39</v>
      </c>
      <c r="E4">
        <v>200</v>
      </c>
      <c r="F4" s="3">
        <f t="shared" si="0"/>
        <v>15278</v>
      </c>
      <c r="G4" s="3">
        <f t="shared" si="1"/>
        <v>76.39</v>
      </c>
      <c r="H4" s="3">
        <f t="shared" si="2"/>
        <v>15354.39</v>
      </c>
      <c r="I4" s="3">
        <f t="shared" ref="I4:I8" si="3">J3</f>
        <v>51251.724999999999</v>
      </c>
      <c r="J4" s="3">
        <f t="shared" ref="J4:J8" si="4">I4-H4</f>
        <v>35897.334999999999</v>
      </c>
    </row>
    <row r="5" spans="1:10" x14ac:dyDescent="0.2">
      <c r="A5" s="1">
        <v>45846</v>
      </c>
      <c r="B5" t="s">
        <v>97</v>
      </c>
      <c r="C5" t="s">
        <v>90</v>
      </c>
      <c r="D5">
        <v>73.92</v>
      </c>
      <c r="E5">
        <v>200</v>
      </c>
      <c r="F5" s="3">
        <f t="shared" si="0"/>
        <v>14784</v>
      </c>
      <c r="G5" s="3">
        <f t="shared" si="1"/>
        <v>73.92</v>
      </c>
      <c r="H5" s="3">
        <f t="shared" si="2"/>
        <v>14857.92</v>
      </c>
      <c r="I5" s="3">
        <f t="shared" si="3"/>
        <v>35897.334999999999</v>
      </c>
      <c r="J5" s="3">
        <f t="shared" si="4"/>
        <v>21039.415000000001</v>
      </c>
    </row>
    <row r="6" spans="1:10" x14ac:dyDescent="0.2">
      <c r="A6" s="1">
        <v>45880</v>
      </c>
      <c r="B6" t="s">
        <v>96</v>
      </c>
      <c r="C6" t="s">
        <v>90</v>
      </c>
      <c r="D6">
        <v>91.74</v>
      </c>
      <c r="E6">
        <v>150</v>
      </c>
      <c r="F6" s="3">
        <f t="shared" si="0"/>
        <v>13761</v>
      </c>
      <c r="G6" s="3">
        <f t="shared" si="1"/>
        <v>68.805000000000007</v>
      </c>
      <c r="H6" s="3">
        <f t="shared" si="2"/>
        <v>13829.805</v>
      </c>
      <c r="I6" s="3">
        <f t="shared" si="3"/>
        <v>21039.415000000001</v>
      </c>
      <c r="J6" s="3">
        <f t="shared" si="4"/>
        <v>7209.6100000000006</v>
      </c>
    </row>
    <row r="7" spans="1:10" x14ac:dyDescent="0.2">
      <c r="A7" s="1">
        <v>45895</v>
      </c>
      <c r="B7" s="4" t="s">
        <v>97</v>
      </c>
      <c r="C7" t="s">
        <v>91</v>
      </c>
      <c r="D7">
        <v>78.650000000000006</v>
      </c>
      <c r="E7">
        <v>-50</v>
      </c>
      <c r="F7" s="3">
        <f t="shared" si="0"/>
        <v>-3932.5000000000005</v>
      </c>
      <c r="G7" s="3">
        <f t="shared" si="1"/>
        <v>19.662500000000001</v>
      </c>
      <c r="H7" s="3">
        <f t="shared" si="2"/>
        <v>-3912.8375000000005</v>
      </c>
      <c r="I7" s="3">
        <f t="shared" si="3"/>
        <v>7209.6100000000006</v>
      </c>
      <c r="J7" s="3">
        <f t="shared" si="4"/>
        <v>11122.447500000002</v>
      </c>
    </row>
    <row r="8" spans="1:10" x14ac:dyDescent="0.2">
      <c r="A8" s="1">
        <v>45916</v>
      </c>
      <c r="B8" t="s">
        <v>96</v>
      </c>
      <c r="C8" t="s">
        <v>91</v>
      </c>
      <c r="D8">
        <v>84.37</v>
      </c>
      <c r="E8">
        <v>-100</v>
      </c>
      <c r="F8" s="3">
        <f t="shared" si="0"/>
        <v>-8437</v>
      </c>
      <c r="G8" s="3">
        <f t="shared" si="1"/>
        <v>42.185000000000002</v>
      </c>
      <c r="H8" s="3">
        <f t="shared" si="2"/>
        <v>-8394.8150000000005</v>
      </c>
      <c r="I8" s="3">
        <f t="shared" si="3"/>
        <v>11122.447500000002</v>
      </c>
      <c r="J8" s="3">
        <f t="shared" si="4"/>
        <v>19517.262500000004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AC72-9623-C742-9FF1-95EFEE03D997}">
  <dimension ref="A1:J8"/>
  <sheetViews>
    <sheetView workbookViewId="0">
      <selection activeCell="B7" sqref="B7"/>
    </sheetView>
  </sheetViews>
  <sheetFormatPr baseColWidth="10" defaultRowHeight="16" x14ac:dyDescent="0.2"/>
  <cols>
    <col min="6" max="6" width="14.1640625" customWidth="1"/>
    <col min="8" max="8" width="11.83203125" customWidth="1"/>
  </cols>
  <sheetData>
    <row r="1" spans="1:10" x14ac:dyDescent="0.2">
      <c r="A1" t="s">
        <v>63</v>
      </c>
      <c r="B1" t="s">
        <v>85</v>
      </c>
      <c r="C1" t="s">
        <v>86</v>
      </c>
      <c r="D1" t="s">
        <v>87</v>
      </c>
      <c r="E1" t="s">
        <v>99</v>
      </c>
      <c r="F1" t="s">
        <v>98</v>
      </c>
      <c r="G1" t="s">
        <v>88</v>
      </c>
      <c r="H1" t="s">
        <v>89</v>
      </c>
      <c r="I1" t="s">
        <v>94</v>
      </c>
      <c r="J1" t="s">
        <v>95</v>
      </c>
    </row>
    <row r="2" spans="1:10" x14ac:dyDescent="0.2">
      <c r="A2" s="1">
        <v>45818</v>
      </c>
      <c r="B2" t="s">
        <v>121</v>
      </c>
      <c r="C2" t="s">
        <v>90</v>
      </c>
      <c r="D2">
        <v>534.21</v>
      </c>
      <c r="E2">
        <v>100</v>
      </c>
      <c r="F2">
        <f>D2*E2</f>
        <v>53421</v>
      </c>
      <c r="G2" s="3">
        <f>ABS(F2*0.005)</f>
        <v>267.10500000000002</v>
      </c>
      <c r="H2" s="3">
        <f>F2+G2</f>
        <v>53688.105000000003</v>
      </c>
      <c r="I2" s="3">
        <v>250000</v>
      </c>
      <c r="J2" s="3">
        <f>I2-H2</f>
        <v>196311.89499999999</v>
      </c>
    </row>
    <row r="3" spans="1:10" x14ac:dyDescent="0.2">
      <c r="A3" s="1">
        <v>45824</v>
      </c>
      <c r="B3" t="s">
        <v>121</v>
      </c>
      <c r="C3" t="s">
        <v>90</v>
      </c>
      <c r="D3">
        <v>534.29</v>
      </c>
      <c r="E3">
        <v>200</v>
      </c>
      <c r="F3">
        <f t="shared" ref="F3:F8" si="0">D3*E3</f>
        <v>106858</v>
      </c>
      <c r="G3" s="3">
        <f t="shared" ref="G3:G8" si="1">ABS(F3*0.005)</f>
        <v>534.29</v>
      </c>
      <c r="H3" s="3">
        <f t="shared" ref="H3:H8" si="2">F3+G3</f>
        <v>107392.29</v>
      </c>
      <c r="I3" s="3">
        <f>J2</f>
        <v>196311.89499999999</v>
      </c>
      <c r="J3" s="3">
        <f>I3-H3</f>
        <v>88919.604999999996</v>
      </c>
    </row>
    <row r="4" spans="1:10" x14ac:dyDescent="0.2">
      <c r="A4" s="1">
        <v>45840</v>
      </c>
      <c r="B4" t="s">
        <v>121</v>
      </c>
      <c r="C4" t="s">
        <v>90</v>
      </c>
      <c r="D4">
        <v>550.79999999999995</v>
      </c>
      <c r="E4">
        <v>150</v>
      </c>
      <c r="F4">
        <f t="shared" si="0"/>
        <v>82620</v>
      </c>
      <c r="G4" s="3">
        <f t="shared" si="1"/>
        <v>413.1</v>
      </c>
      <c r="H4" s="3">
        <f t="shared" si="2"/>
        <v>83033.100000000006</v>
      </c>
      <c r="I4" s="3">
        <f>J3</f>
        <v>88919.604999999996</v>
      </c>
      <c r="J4" s="3">
        <f>I4-H4</f>
        <v>5886.5049999999901</v>
      </c>
    </row>
    <row r="5" spans="1:10" x14ac:dyDescent="0.2">
      <c r="A5" s="1">
        <v>45852</v>
      </c>
      <c r="B5" t="s">
        <v>121</v>
      </c>
      <c r="C5" t="s">
        <v>91</v>
      </c>
      <c r="D5">
        <v>556.21</v>
      </c>
      <c r="E5">
        <v>-100</v>
      </c>
      <c r="F5">
        <f t="shared" si="0"/>
        <v>-55621</v>
      </c>
      <c r="G5" s="3">
        <f t="shared" si="1"/>
        <v>278.10500000000002</v>
      </c>
      <c r="H5" s="3">
        <f t="shared" si="2"/>
        <v>-55342.894999999997</v>
      </c>
      <c r="I5" s="3">
        <f>J4</f>
        <v>5886.5049999999901</v>
      </c>
      <c r="J5" s="3">
        <f>I5-H5</f>
        <v>61229.399999999987</v>
      </c>
    </row>
    <row r="6" spans="1:10" x14ac:dyDescent="0.2">
      <c r="A6" s="1">
        <v>45875</v>
      </c>
      <c r="B6" t="s">
        <v>121</v>
      </c>
      <c r="C6" t="s">
        <v>91</v>
      </c>
      <c r="D6">
        <v>576.32000000000005</v>
      </c>
      <c r="E6">
        <v>-50</v>
      </c>
      <c r="F6">
        <f t="shared" si="0"/>
        <v>-28816.000000000004</v>
      </c>
      <c r="G6" s="3">
        <f t="shared" si="1"/>
        <v>144.08000000000001</v>
      </c>
      <c r="H6" s="3">
        <f t="shared" si="2"/>
        <v>-28671.920000000002</v>
      </c>
      <c r="I6" s="3">
        <f t="shared" ref="I6:I8" si="3">J5</f>
        <v>61229.399999999987</v>
      </c>
      <c r="J6" s="3">
        <f t="shared" ref="J6:J8" si="4">I6-H6</f>
        <v>89901.319999999992</v>
      </c>
    </row>
    <row r="7" spans="1:10" x14ac:dyDescent="0.2">
      <c r="A7" s="1">
        <v>45894</v>
      </c>
      <c r="B7" t="s">
        <v>121</v>
      </c>
      <c r="C7" t="s">
        <v>91</v>
      </c>
      <c r="D7">
        <v>570.32000000000005</v>
      </c>
      <c r="E7">
        <v>-50</v>
      </c>
      <c r="F7">
        <f t="shared" si="0"/>
        <v>-28516.000000000004</v>
      </c>
      <c r="G7" s="3">
        <f t="shared" si="1"/>
        <v>142.58000000000001</v>
      </c>
      <c r="H7" s="3">
        <f t="shared" si="2"/>
        <v>-28373.420000000002</v>
      </c>
      <c r="I7" s="3">
        <f t="shared" si="3"/>
        <v>89901.319999999992</v>
      </c>
      <c r="J7" s="3">
        <f t="shared" si="4"/>
        <v>118274.73999999999</v>
      </c>
    </row>
    <row r="8" spans="1:10" x14ac:dyDescent="0.2">
      <c r="A8" s="1">
        <v>45910</v>
      </c>
      <c r="B8" t="s">
        <v>121</v>
      </c>
      <c r="C8" t="s">
        <v>90</v>
      </c>
      <c r="D8">
        <v>580.70000000000005</v>
      </c>
      <c r="E8">
        <v>100</v>
      </c>
      <c r="F8">
        <f t="shared" si="0"/>
        <v>58070.000000000007</v>
      </c>
      <c r="G8" s="3">
        <f t="shared" si="1"/>
        <v>290.35000000000002</v>
      </c>
      <c r="H8" s="3">
        <f t="shared" si="2"/>
        <v>58360.350000000006</v>
      </c>
      <c r="I8" s="3">
        <f t="shared" si="3"/>
        <v>118274.73999999999</v>
      </c>
      <c r="J8" s="3">
        <f t="shared" si="4"/>
        <v>59914.389999999985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</vt:lpstr>
      <vt:lpstr>pm</vt:lpstr>
      <vt:lpstr>S9087392</vt:lpstr>
      <vt:lpstr>S9087491</vt:lpstr>
      <vt:lpstr>S8902486</vt:lpstr>
      <vt:lpstr>S0894823</vt:lpstr>
      <vt:lpstr>T8087423</vt:lpstr>
      <vt:lpstr>T9004281</vt:lpstr>
      <vt:lpstr>T3569016</vt:lpstr>
      <vt:lpstr>pending_appointments</vt:lpstr>
      <vt:lpstr>pending_orders</vt:lpstr>
      <vt:lpstr>pending_transfers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Li</dc:creator>
  <cp:lastModifiedBy>Tuo Li</cp:lastModifiedBy>
  <dcterms:created xsi:type="dcterms:W3CDTF">2025-09-11T10:05:49Z</dcterms:created>
  <dcterms:modified xsi:type="dcterms:W3CDTF">2025-09-20T14:33:32Z</dcterms:modified>
</cp:coreProperties>
</file>