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451" documentId="11_D7CB43B3E1A946F300D9E523DC678C057CB6C3B6" xr6:coauthVersionLast="47" xr6:coauthVersionMax="47" xr10:uidLastSave="{4455186A-538B-45DB-B25D-BCBAE9688285}"/>
  <bookViews>
    <workbookView xWindow="-108" yWindow="-108" windowWidth="23256" windowHeight="13176" activeTab="2" xr2:uid="{00000000-000D-0000-FFFF-FFFF00000000}"/>
  </bookViews>
  <sheets>
    <sheet name="Daily" sheetId="2" r:id="rId1"/>
    <sheet name="Лист1" sheetId="3" r:id="rId2"/>
    <sheet name="Monthl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1" l="1"/>
  <c r="V13" i="2"/>
  <c r="V12" i="2"/>
  <c r="U13" i="2"/>
  <c r="U14" i="2"/>
  <c r="V14" i="2" s="1"/>
  <c r="U15" i="2"/>
  <c r="V15" i="2" s="1"/>
  <c r="U16" i="2"/>
  <c r="V16" i="2" s="1"/>
  <c r="U17" i="2"/>
  <c r="V17" i="2" s="1"/>
  <c r="U18" i="2"/>
  <c r="V18" i="2" s="1"/>
  <c r="U12" i="2"/>
  <c r="T21" i="2"/>
  <c r="T12" i="1"/>
  <c r="T10" i="1"/>
  <c r="S11" i="1"/>
  <c r="T11" i="1" s="1"/>
  <c r="S12" i="1"/>
  <c r="S10" i="1"/>
  <c r="R19" i="1"/>
  <c r="S13" i="1" s="1"/>
  <c r="T13" i="1" s="1"/>
  <c r="S16" i="1" l="1"/>
  <c r="T16" i="1" s="1"/>
  <c r="S15" i="1"/>
  <c r="T15" i="1" s="1"/>
  <c r="S14" i="1"/>
  <c r="T14" i="1" s="1"/>
</calcChain>
</file>

<file path=xl/sharedStrings.xml><?xml version="1.0" encoding="utf-8"?>
<sst xmlns="http://schemas.openxmlformats.org/spreadsheetml/2006/main" count="98" uniqueCount="46">
  <si>
    <t>Monthly Revenue</t>
  </si>
  <si>
    <t>Data from DWH</t>
  </si>
  <si>
    <t>descr.</t>
  </si>
  <si>
    <t>example</t>
  </si>
  <si>
    <t>data source</t>
  </si>
  <si>
    <t>NY</t>
  </si>
  <si>
    <t>Store location (Regio)</t>
  </si>
  <si>
    <t>Information about wheter the data came from</t>
  </si>
  <si>
    <t>Total sales qnt</t>
  </si>
  <si>
    <t>Total revenue</t>
  </si>
  <si>
    <t>Information about total sales in this months</t>
  </si>
  <si>
    <t>revenue</t>
  </si>
  <si>
    <t>us$</t>
  </si>
  <si>
    <t>MAD</t>
  </si>
  <si>
    <t>+0.17'</t>
  </si>
  <si>
    <t>mean average distribution calculated with same data from last 12 months</t>
  </si>
  <si>
    <t>GLOBAL VIEW</t>
  </si>
  <si>
    <t>COMPLEX VIEW</t>
  </si>
  <si>
    <t>Store Location</t>
  </si>
  <si>
    <t>Total Sales qnt</t>
  </si>
  <si>
    <t>Cybertruck Plaid</t>
  </si>
  <si>
    <t>Model + Specs</t>
  </si>
  <si>
    <t>Which model was sale and which specs</t>
  </si>
  <si>
    <t>Quantity of sales</t>
  </si>
  <si>
    <t>qnt of sales specific model with specific specs</t>
  </si>
  <si>
    <t>location</t>
  </si>
  <si>
    <t>&lt;- this is a name of graph/chart/etc</t>
  </si>
  <si>
    <t>sales</t>
  </si>
  <si>
    <t>sipmpified example data set</t>
  </si>
  <si>
    <t>#mean</t>
  </si>
  <si>
    <t>R10*100/срзнач(time interval)-100'</t>
  </si>
  <si>
    <t>Store Sales</t>
  </si>
  <si>
    <t>simplified example data set</t>
  </si>
  <si>
    <t>Store location</t>
  </si>
  <si>
    <t>Moscow</t>
  </si>
  <si>
    <t>Total sales cnt</t>
  </si>
  <si>
    <t>X Plaid</t>
  </si>
  <si>
    <t>Y Performance</t>
  </si>
  <si>
    <t>X Performance</t>
  </si>
  <si>
    <t>S Plaid</t>
  </si>
  <si>
    <t>Sales qnt</t>
  </si>
  <si>
    <t>Daily Revenue</t>
  </si>
  <si>
    <t>Total Sales</t>
  </si>
  <si>
    <t>count salesall over all regios</t>
  </si>
  <si>
    <t>total revenue</t>
  </si>
  <si>
    <t>count of sales in regio * price join on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</si>
</sst>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8"/>
      <color theme="1"/>
      <name val="Cambria"/>
      <family val="1"/>
    </font>
    <font>
      <sz val="14"/>
      <color theme="1"/>
      <name val="Cambria"/>
      <family val="1"/>
    </font>
    <font>
      <i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4" fontId="0" fillId="0" borderId="0" xfId="0" applyNumberFormat="1" applyBorder="1" applyAlignment="1">
      <alignment horizontal="center"/>
    </xf>
    <xf numFmtId="4" fontId="0" fillId="0" borderId="0" xfId="0" applyNumberFormat="1" applyBorder="1"/>
    <xf numFmtId="2" fontId="0" fillId="0" borderId="0" xfId="0" applyNumberFormat="1" applyBorder="1"/>
    <xf numFmtId="0" fontId="0" fillId="0" borderId="0" xfId="0" quotePrefix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quotePrefix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3" fillId="0" borderId="13" xfId="0" applyFont="1" applyBorder="1" applyAlignment="1">
      <alignment horizontal="center"/>
    </xf>
    <xf numFmtId="14" fontId="0" fillId="0" borderId="0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 sz="1400" b="1" i="0">
                <a:latin typeface="+mn-lt"/>
              </a:rPr>
              <a:t>NY STORE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chemeClr val="accent1"/>
            </a:solidFill>
            <a:ln>
              <a:solidFill>
                <a:schemeClr val="bg1">
                  <a:alpha val="95000"/>
                </a:schemeClr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Daily!$S$12:$S$18</c:f>
              <c:numCache>
                <c:formatCode>m/d/yyyy</c:formatCode>
                <c:ptCount val="7"/>
                <c:pt idx="0">
                  <c:v>44197</c:v>
                </c:pt>
                <c:pt idx="1">
                  <c:v>44196</c:v>
                </c:pt>
                <c:pt idx="2">
                  <c:v>44195</c:v>
                </c:pt>
                <c:pt idx="3">
                  <c:v>44194</c:v>
                </c:pt>
                <c:pt idx="4">
                  <c:v>44193</c:v>
                </c:pt>
                <c:pt idx="5">
                  <c:v>44192</c:v>
                </c:pt>
                <c:pt idx="6">
                  <c:v>44191</c:v>
                </c:pt>
              </c:numCache>
            </c:numRef>
          </c:cat>
          <c:val>
            <c:numRef>
              <c:f>Daily!$T$12:$T$18</c:f>
              <c:numCache>
                <c:formatCode>#,##0.00</c:formatCode>
                <c:ptCount val="7"/>
                <c:pt idx="0">
                  <c:v>60000</c:v>
                </c:pt>
                <c:pt idx="1">
                  <c:v>90000</c:v>
                </c:pt>
                <c:pt idx="2">
                  <c:v>0</c:v>
                </c:pt>
                <c:pt idx="3">
                  <c:v>45000</c:v>
                </c:pt>
                <c:pt idx="4">
                  <c:v>150000</c:v>
                </c:pt>
                <c:pt idx="5">
                  <c:v>100000</c:v>
                </c:pt>
                <c:pt idx="6">
                  <c:v>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1D-4DE4-A394-19307CBD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962201232"/>
        <c:axId val="17972418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Sales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Daily!$S$12:$S$18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>
                        <c:v>44197</c:v>
                      </c:pt>
                      <c:pt idx="1">
                        <c:v>44196</c:v>
                      </c:pt>
                      <c:pt idx="2">
                        <c:v>44195</c:v>
                      </c:pt>
                      <c:pt idx="3">
                        <c:v>44194</c:v>
                      </c:pt>
                      <c:pt idx="4">
                        <c:v>44193</c:v>
                      </c:pt>
                      <c:pt idx="5">
                        <c:v>44192</c:v>
                      </c:pt>
                      <c:pt idx="6">
                        <c:v>44191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6-371D-4DE4-A394-19307CBDD90D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v>MAD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errBars>
            <c:errDir val="y"/>
            <c:errBarType val="minus"/>
            <c:errValType val="stdErr"/>
            <c:noEndCap val="1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Daily!$V$12:$V$18</c:f>
              <c:numCache>
                <c:formatCode>General</c:formatCode>
                <c:ptCount val="7"/>
                <c:pt idx="0">
                  <c:v>-4.5161290322580632</c:v>
                </c:pt>
                <c:pt idx="1">
                  <c:v>5.3846153846153859</c:v>
                </c:pt>
                <c:pt idx="2">
                  <c:v>0</c:v>
                </c:pt>
                <c:pt idx="3">
                  <c:v>-1.5909090909090906</c:v>
                </c:pt>
                <c:pt idx="4">
                  <c:v>1.9553072625698324</c:v>
                </c:pt>
                <c:pt idx="5">
                  <c:v>3.7433155080213911</c:v>
                </c:pt>
                <c:pt idx="6">
                  <c:v>-12.864864864864854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1D-4DE4-A394-19307CBD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500576"/>
        <c:axId val="2076831456"/>
      </c:lineChart>
      <c:dateAx>
        <c:axId val="19622012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972418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797241856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62201232"/>
        <c:crosses val="autoZero"/>
        <c:crossBetween val="between"/>
      </c:valAx>
      <c:valAx>
        <c:axId val="20768314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56500576"/>
        <c:crosses val="max"/>
        <c:crossBetween val="between"/>
      </c:valAx>
      <c:catAx>
        <c:axId val="2056500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7683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Moscow store sales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Model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78-4F84-94C2-5B9F02025B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78-4F84-94C2-5B9F02025B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E78-4F84-94C2-5B9F02025B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E78-4F84-94C2-5B9F02025B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Monthly!$M$35:$M$38</c:f>
              <c:strCache>
                <c:ptCount val="4"/>
                <c:pt idx="0">
                  <c:v>X Plaid</c:v>
                </c:pt>
                <c:pt idx="1">
                  <c:v>Y Performance</c:v>
                </c:pt>
                <c:pt idx="2">
                  <c:v>X Performance</c:v>
                </c:pt>
                <c:pt idx="3">
                  <c:v>S Plaid</c:v>
                </c:pt>
              </c:strCache>
            </c:strRef>
          </c:cat>
          <c:val>
            <c:numRef>
              <c:f>Daily!$P$37:$P$40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78-4F84-94C2-5B9F02025B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 sz="1400" b="1" i="0">
                <a:latin typeface="+mn-lt"/>
              </a:rPr>
              <a:t>NY STORE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64-42DA-AF81-5029497B0D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27-470B-B34E-075546951B27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Monthly!$Q$10:$Q$16</c:f>
              <c:numCache>
                <c:formatCode>m/d/yyyy</c:formatCode>
                <c:ptCount val="7"/>
                <c:pt idx="0">
                  <c:v>44197</c:v>
                </c:pt>
                <c:pt idx="1">
                  <c:v>44166</c:v>
                </c:pt>
                <c:pt idx="2">
                  <c:v>44136</c:v>
                </c:pt>
                <c:pt idx="3">
                  <c:v>44105</c:v>
                </c:pt>
                <c:pt idx="4">
                  <c:v>44075</c:v>
                </c:pt>
                <c:pt idx="5">
                  <c:v>44044</c:v>
                </c:pt>
                <c:pt idx="6">
                  <c:v>44013</c:v>
                </c:pt>
              </c:numCache>
            </c:numRef>
          </c:cat>
          <c:val>
            <c:numRef>
              <c:f>Monthly!$R$10:$R$16</c:f>
              <c:numCache>
                <c:formatCode>#,##0.00</c:formatCode>
                <c:ptCount val="7"/>
                <c:pt idx="0">
                  <c:v>1000000</c:v>
                </c:pt>
                <c:pt idx="1">
                  <c:v>630720</c:v>
                </c:pt>
                <c:pt idx="2">
                  <c:v>590740</c:v>
                </c:pt>
                <c:pt idx="3">
                  <c:v>630620</c:v>
                </c:pt>
                <c:pt idx="4">
                  <c:v>1530420</c:v>
                </c:pt>
                <c:pt idx="5">
                  <c:v>790900</c:v>
                </c:pt>
                <c:pt idx="6">
                  <c:v>1300240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7-470B-B34E-075546951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962201232"/>
        <c:axId val="17972418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Sales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Monthly!$Q$10:$Q$16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>
                        <c:v>44197</c:v>
                      </c:pt>
                      <c:pt idx="1">
                        <c:v>44166</c:v>
                      </c:pt>
                      <c:pt idx="2">
                        <c:v>44136</c:v>
                      </c:pt>
                      <c:pt idx="3">
                        <c:v>44105</c:v>
                      </c:pt>
                      <c:pt idx="4">
                        <c:v>44075</c:v>
                      </c:pt>
                      <c:pt idx="5">
                        <c:v>44044</c:v>
                      </c:pt>
                      <c:pt idx="6">
                        <c:v>44013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1-2B27-470B-B34E-075546951B27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v>MAD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errBars>
            <c:errDir val="y"/>
            <c:errBarType val="minus"/>
            <c:errValType val="stdErr"/>
            <c:noEndCap val="1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Monthly!$T$10:$T$16</c:f>
              <c:numCache>
                <c:formatCode>General</c:formatCode>
                <c:ptCount val="7"/>
                <c:pt idx="0">
                  <c:v>7.5194285714285686E-2</c:v>
                </c:pt>
                <c:pt idx="1">
                  <c:v>-0.44639988161677663</c:v>
                </c:pt>
                <c:pt idx="2">
                  <c:v>-0.63961133493584321</c:v>
                </c:pt>
                <c:pt idx="3">
                  <c:v>-0.64187171808243149</c:v>
                </c:pt>
                <c:pt idx="4">
                  <c:v>0.25733365444033102</c:v>
                </c:pt>
                <c:pt idx="5">
                  <c:v>-0.27110284245193855</c:v>
                </c:pt>
                <c:pt idx="6">
                  <c:v>0.14437114906259055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27-470B-B34E-075546951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500576"/>
        <c:axId val="2076831456"/>
      </c:lineChart>
      <c:dateAx>
        <c:axId val="19622012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972418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797241856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62201232"/>
        <c:crosses val="autoZero"/>
        <c:crossBetween val="between"/>
      </c:valAx>
      <c:valAx>
        <c:axId val="20768314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56500576"/>
        <c:crosses val="max"/>
        <c:crossBetween val="between"/>
      </c:valAx>
      <c:catAx>
        <c:axId val="2056500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7683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Moscow store sales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Model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912-4529-9E77-724A5E1CBF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912-4529-9E77-724A5E1CBF22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AF-4A22-9B06-874D0BF984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912-4529-9E77-724A5E1CBF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Monthly!$M$35:$M$38</c:f>
              <c:strCache>
                <c:ptCount val="4"/>
                <c:pt idx="0">
                  <c:v>X Plaid</c:v>
                </c:pt>
                <c:pt idx="1">
                  <c:v>Y Performance</c:v>
                </c:pt>
                <c:pt idx="2">
                  <c:v>X Performance</c:v>
                </c:pt>
                <c:pt idx="3">
                  <c:v>S Plaid</c:v>
                </c:pt>
              </c:strCache>
            </c:strRef>
          </c:cat>
          <c:val>
            <c:numRef>
              <c:f>Monthly!$N$35:$N$38</c:f>
              <c:numCache>
                <c:formatCode>General</c:formatCode>
                <c:ptCount val="4"/>
                <c:pt idx="0">
                  <c:v>64</c:v>
                </c:pt>
                <c:pt idx="1">
                  <c:v>64</c:v>
                </c:pt>
                <c:pt idx="2">
                  <c:v>128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F-4A22-9B06-874D0BF9844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8</xdr:row>
      <xdr:rowOff>3810</xdr:rowOff>
    </xdr:from>
    <xdr:to>
      <xdr:col>11</xdr:col>
      <xdr:colOff>556260</xdr:colOff>
      <xdr:row>23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5C421D-A2BC-4AF6-ABA1-09CB5FF28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601980</xdr:colOff>
      <xdr:row>30</xdr:row>
      <xdr:rowOff>171450</xdr:rowOff>
    </xdr:from>
    <xdr:to>
      <xdr:col>11</xdr:col>
      <xdr:colOff>297180</xdr:colOff>
      <xdr:row>45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A573AC2-6578-4F00-89A8-D76D611BB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175260</xdr:colOff>
      <xdr:row>4</xdr:row>
      <xdr:rowOff>99060</xdr:rowOff>
    </xdr:from>
    <xdr:to>
      <xdr:col>12</xdr:col>
      <xdr:colOff>175260</xdr:colOff>
      <xdr:row>45</xdr:row>
      <xdr:rowOff>76200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F95B2A95-B0FB-40D8-99E3-CFBA5FFFC3B9}"/>
            </a:ext>
          </a:extLst>
        </xdr:cNvPr>
        <xdr:cNvCxnSpPr/>
      </xdr:nvCxnSpPr>
      <xdr:spPr>
        <a:xfrm>
          <a:off x="6271260" y="464820"/>
          <a:ext cx="0" cy="804672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6</xdr:row>
      <xdr:rowOff>3810</xdr:rowOff>
    </xdr:from>
    <xdr:to>
      <xdr:col>9</xdr:col>
      <xdr:colOff>556260</xdr:colOff>
      <xdr:row>21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6E0BD8-8663-4A52-95F4-7B09C234B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601980</xdr:colOff>
      <xdr:row>28</xdr:row>
      <xdr:rowOff>171450</xdr:rowOff>
    </xdr:from>
    <xdr:to>
      <xdr:col>9</xdr:col>
      <xdr:colOff>297180</xdr:colOff>
      <xdr:row>43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144D538-737A-4FDC-B58F-B951D7497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175260</xdr:colOff>
      <xdr:row>2</xdr:row>
      <xdr:rowOff>99060</xdr:rowOff>
    </xdr:from>
    <xdr:to>
      <xdr:col>10</xdr:col>
      <xdr:colOff>175260</xdr:colOff>
      <xdr:row>43</xdr:row>
      <xdr:rowOff>76200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1EBDB0A5-CCC6-4D46-ACAA-5282B193A521}"/>
            </a:ext>
          </a:extLst>
        </xdr:cNvPr>
        <xdr:cNvCxnSpPr/>
      </xdr:nvCxnSpPr>
      <xdr:spPr>
        <a:xfrm>
          <a:off x="6271260" y="464820"/>
          <a:ext cx="0" cy="804672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BA1A-4B2F-4072-B737-7B35EF766379}">
  <dimension ref="D5:V40"/>
  <sheetViews>
    <sheetView topLeftCell="A2" zoomScale="70" zoomScaleNormal="70" workbookViewId="0">
      <selection activeCell="V12" sqref="V12"/>
    </sheetView>
  </sheetViews>
  <sheetFormatPr defaultRowHeight="14.4" x14ac:dyDescent="0.3"/>
  <cols>
    <col min="14" max="14" width="26.21875" bestFit="1" customWidth="1"/>
    <col min="15" max="15" width="65.109375" bestFit="1" customWidth="1"/>
    <col min="16" max="16" width="15.6640625" bestFit="1" customWidth="1"/>
    <col min="17" max="17" width="3.88671875" bestFit="1" customWidth="1"/>
    <col min="19" max="19" width="30.88671875" bestFit="1" customWidth="1"/>
    <col min="20" max="20" width="26.77734375" bestFit="1" customWidth="1"/>
    <col min="21" max="21" width="32.21875" bestFit="1" customWidth="1"/>
  </cols>
  <sheetData>
    <row r="5" spans="4:22" ht="14.4" customHeight="1" x14ac:dyDescent="0.3">
      <c r="D5" s="41" t="s">
        <v>41</v>
      </c>
      <c r="E5" s="41"/>
      <c r="F5" s="41"/>
      <c r="G5" s="41"/>
      <c r="H5" s="41"/>
      <c r="I5" s="41"/>
      <c r="J5" s="41"/>
      <c r="K5" s="41"/>
      <c r="L5" s="41"/>
      <c r="N5" s="41" t="s">
        <v>1</v>
      </c>
      <c r="O5" s="41"/>
      <c r="P5" s="41"/>
    </row>
    <row r="6" spans="4:22" ht="14.4" customHeight="1" x14ac:dyDescent="0.3">
      <c r="D6" s="41"/>
      <c r="E6" s="41"/>
      <c r="F6" s="41"/>
      <c r="G6" s="41"/>
      <c r="H6" s="41"/>
      <c r="I6" s="41"/>
      <c r="J6" s="41"/>
      <c r="K6" s="41"/>
      <c r="L6" s="41"/>
      <c r="N6" s="41"/>
      <c r="O6" s="41"/>
      <c r="P6" s="41"/>
    </row>
    <row r="7" spans="4:22" ht="14.4" customHeight="1" x14ac:dyDescent="0.3">
      <c r="D7" s="41"/>
      <c r="E7" s="41"/>
      <c r="F7" s="41"/>
      <c r="G7" s="41"/>
      <c r="H7" s="41"/>
      <c r="I7" s="41"/>
      <c r="J7" s="41"/>
      <c r="K7" s="41"/>
      <c r="L7" s="41"/>
      <c r="N7" s="41"/>
      <c r="O7" s="41"/>
      <c r="P7" s="41"/>
    </row>
    <row r="8" spans="4:22" ht="18" thickBot="1" x14ac:dyDescent="0.35">
      <c r="N8" s="42" t="s">
        <v>16</v>
      </c>
      <c r="O8" s="42"/>
      <c r="P8" s="42"/>
    </row>
    <row r="9" spans="4:22" x14ac:dyDescent="0.3">
      <c r="D9" s="43"/>
      <c r="E9" s="43"/>
      <c r="F9" s="43"/>
      <c r="G9" s="43"/>
      <c r="H9" s="43"/>
      <c r="I9" s="43"/>
      <c r="J9" s="43"/>
      <c r="K9" s="43"/>
      <c r="L9" s="43"/>
      <c r="N9" s="10" t="s">
        <v>4</v>
      </c>
      <c r="O9" s="11" t="s">
        <v>2</v>
      </c>
      <c r="P9" s="11" t="s">
        <v>3</v>
      </c>
      <c r="Q9" s="12"/>
      <c r="R9" s="12"/>
      <c r="S9" s="31"/>
      <c r="T9" s="11" t="s">
        <v>28</v>
      </c>
      <c r="U9" s="12"/>
      <c r="V9" s="13"/>
    </row>
    <row r="10" spans="4:22" ht="17.399999999999999" x14ac:dyDescent="0.3">
      <c r="D10" s="43"/>
      <c r="E10" s="43"/>
      <c r="F10" s="43"/>
      <c r="G10" s="43"/>
      <c r="H10" s="43"/>
      <c r="I10" s="43"/>
      <c r="J10" s="43"/>
      <c r="K10" s="43"/>
      <c r="L10" s="43"/>
      <c r="N10" s="14" t="s">
        <v>6</v>
      </c>
      <c r="O10" s="5" t="s">
        <v>7</v>
      </c>
      <c r="P10" s="1" t="s">
        <v>5</v>
      </c>
      <c r="Q10" s="4"/>
      <c r="R10" s="4" t="s">
        <v>25</v>
      </c>
      <c r="S10" s="16"/>
      <c r="T10" s="4" t="s">
        <v>5</v>
      </c>
      <c r="U10" s="4" t="s">
        <v>26</v>
      </c>
      <c r="V10" s="15"/>
    </row>
    <row r="11" spans="4:22" ht="17.399999999999999" x14ac:dyDescent="0.3">
      <c r="D11" s="43"/>
      <c r="E11" s="43"/>
      <c r="F11" s="43"/>
      <c r="G11" s="43"/>
      <c r="H11" s="43"/>
      <c r="I11" s="43"/>
      <c r="J11" s="43"/>
      <c r="K11" s="43"/>
      <c r="L11" s="43"/>
      <c r="N11" s="14" t="s">
        <v>8</v>
      </c>
      <c r="O11" s="5" t="s">
        <v>10</v>
      </c>
      <c r="P11" s="1">
        <v>256</v>
      </c>
      <c r="Q11" s="4"/>
      <c r="R11" s="4" t="s">
        <v>27</v>
      </c>
      <c r="S11" s="16"/>
      <c r="T11" s="4">
        <v>10</v>
      </c>
      <c r="U11" s="4"/>
      <c r="V11" s="15" t="s">
        <v>13</v>
      </c>
    </row>
    <row r="12" spans="4:22" ht="17.399999999999999" x14ac:dyDescent="0.3">
      <c r="D12" s="43"/>
      <c r="E12" s="43"/>
      <c r="F12" s="43"/>
      <c r="G12" s="43"/>
      <c r="H12" s="43"/>
      <c r="I12" s="43"/>
      <c r="J12" s="43"/>
      <c r="K12" s="43"/>
      <c r="L12" s="43"/>
      <c r="N12" s="14" t="s">
        <v>9</v>
      </c>
      <c r="O12" s="5" t="s">
        <v>11</v>
      </c>
      <c r="P12" s="6">
        <v>1000000</v>
      </c>
      <c r="Q12" s="4" t="s">
        <v>12</v>
      </c>
      <c r="R12" s="4" t="s">
        <v>11</v>
      </c>
      <c r="S12" s="34">
        <v>44197</v>
      </c>
      <c r="T12" s="7">
        <v>60000</v>
      </c>
      <c r="U12" s="8">
        <f>T12 - AVERAGE($T$12:$T$18)</f>
        <v>-13285.71428571429</v>
      </c>
      <c r="V12" s="15">
        <f>T12/U12</f>
        <v>-4.5161290322580632</v>
      </c>
    </row>
    <row r="13" spans="4:22" ht="17.399999999999999" x14ac:dyDescent="0.3">
      <c r="D13" s="43"/>
      <c r="E13" s="43"/>
      <c r="F13" s="43"/>
      <c r="G13" s="43"/>
      <c r="H13" s="43"/>
      <c r="I13" s="43"/>
      <c r="J13" s="43"/>
      <c r="K13" s="43"/>
      <c r="L13" s="43"/>
      <c r="N13" s="14" t="s">
        <v>13</v>
      </c>
      <c r="O13" s="5" t="s">
        <v>15</v>
      </c>
      <c r="P13" s="9" t="s">
        <v>14</v>
      </c>
      <c r="Q13" s="4"/>
      <c r="R13" s="4"/>
      <c r="S13" s="34">
        <v>44196</v>
      </c>
      <c r="T13" s="7">
        <v>90000</v>
      </c>
      <c r="U13" s="8">
        <f t="shared" ref="U13:U18" si="0">T13 - AVERAGE($T$12:$T$18)</f>
        <v>16714.28571428571</v>
      </c>
      <c r="V13" s="15">
        <f>T13/U13</f>
        <v>5.3846153846153859</v>
      </c>
    </row>
    <row r="14" spans="4:22" ht="17.399999999999999" x14ac:dyDescent="0.3">
      <c r="D14" s="43"/>
      <c r="E14" s="43"/>
      <c r="F14" s="43"/>
      <c r="G14" s="43"/>
      <c r="H14" s="43"/>
      <c r="I14" s="43"/>
      <c r="J14" s="43"/>
      <c r="K14" s="43"/>
      <c r="L14" s="43"/>
      <c r="N14" s="14"/>
      <c r="O14" s="1"/>
      <c r="P14" s="1"/>
      <c r="Q14" s="4"/>
      <c r="R14" s="4"/>
      <c r="S14" s="34">
        <v>44195</v>
      </c>
      <c r="T14" s="7">
        <v>0</v>
      </c>
      <c r="U14" s="8">
        <f t="shared" si="0"/>
        <v>-73285.71428571429</v>
      </c>
      <c r="V14" s="15">
        <f>T14/U14</f>
        <v>0</v>
      </c>
    </row>
    <row r="15" spans="4:22" ht="17.399999999999999" x14ac:dyDescent="0.3">
      <c r="D15" s="43"/>
      <c r="E15" s="43"/>
      <c r="F15" s="43"/>
      <c r="G15" s="43"/>
      <c r="H15" s="43"/>
      <c r="I15" s="43"/>
      <c r="J15" s="43"/>
      <c r="K15" s="43"/>
      <c r="L15" s="43"/>
      <c r="N15" s="14"/>
      <c r="O15" s="35"/>
      <c r="P15" s="1"/>
      <c r="Q15" s="4"/>
      <c r="R15" s="36"/>
      <c r="S15" s="33">
        <v>44194</v>
      </c>
      <c r="T15" s="7">
        <v>45000</v>
      </c>
      <c r="U15" s="8">
        <f t="shared" si="0"/>
        <v>-28285.71428571429</v>
      </c>
      <c r="V15" s="15">
        <f t="shared" ref="V15:V18" si="1">IF(T15/U15 = 0, -100,T15/U15)</f>
        <v>-1.5909090909090906</v>
      </c>
    </row>
    <row r="16" spans="4:22" x14ac:dyDescent="0.3">
      <c r="D16" s="43"/>
      <c r="E16" s="43"/>
      <c r="F16" s="43"/>
      <c r="G16" s="43"/>
      <c r="H16" s="43"/>
      <c r="I16" s="43"/>
      <c r="J16" s="43"/>
      <c r="K16" s="43"/>
      <c r="L16" s="43"/>
      <c r="N16" s="38" t="s">
        <v>42</v>
      </c>
      <c r="O16" s="37" t="s">
        <v>43</v>
      </c>
      <c r="P16" s="37"/>
      <c r="Q16" s="37"/>
      <c r="R16" s="15"/>
      <c r="S16" s="33">
        <v>44193</v>
      </c>
      <c r="T16" s="7">
        <v>150000</v>
      </c>
      <c r="U16" s="8">
        <f t="shared" si="0"/>
        <v>76714.28571428571</v>
      </c>
      <c r="V16" s="15">
        <f t="shared" si="1"/>
        <v>1.9553072625698324</v>
      </c>
    </row>
    <row r="17" spans="4:22" ht="17.399999999999999" x14ac:dyDescent="0.3">
      <c r="D17" s="43"/>
      <c r="E17" s="43"/>
      <c r="F17" s="43"/>
      <c r="G17" s="43"/>
      <c r="H17" s="43"/>
      <c r="I17" s="43"/>
      <c r="J17" s="43"/>
      <c r="K17" s="43"/>
      <c r="L17" s="43"/>
      <c r="N17" s="14" t="s">
        <v>44</v>
      </c>
      <c r="O17" s="2" t="s">
        <v>45</v>
      </c>
      <c r="P17" s="1"/>
      <c r="Q17" s="4"/>
      <c r="R17" s="15"/>
      <c r="S17" s="33">
        <v>44192</v>
      </c>
      <c r="T17" s="7">
        <v>100000</v>
      </c>
      <c r="U17" s="8">
        <f t="shared" si="0"/>
        <v>26714.28571428571</v>
      </c>
      <c r="V17" s="15">
        <f t="shared" si="1"/>
        <v>3.7433155080213911</v>
      </c>
    </row>
    <row r="18" spans="4:22" ht="17.399999999999999" x14ac:dyDescent="0.3">
      <c r="D18" s="43"/>
      <c r="E18" s="43"/>
      <c r="F18" s="43"/>
      <c r="G18" s="43"/>
      <c r="H18" s="43"/>
      <c r="I18" s="43"/>
      <c r="J18" s="43"/>
      <c r="K18" s="43"/>
      <c r="L18" s="43"/>
      <c r="N18" s="14"/>
      <c r="O18" s="1"/>
      <c r="P18" s="1"/>
      <c r="Q18" s="4"/>
      <c r="R18" s="15"/>
      <c r="S18" s="33">
        <v>44191</v>
      </c>
      <c r="T18" s="7">
        <v>68000</v>
      </c>
      <c r="U18" s="8">
        <f t="shared" si="0"/>
        <v>-5285.7142857142899</v>
      </c>
      <c r="V18" s="15">
        <f t="shared" si="1"/>
        <v>-12.864864864864854</v>
      </c>
    </row>
    <row r="19" spans="4:22" ht="18" thickBot="1" x14ac:dyDescent="0.35">
      <c r="D19" s="43"/>
      <c r="E19" s="43"/>
      <c r="F19" s="43"/>
      <c r="G19" s="43"/>
      <c r="H19" s="43"/>
      <c r="I19" s="43"/>
      <c r="J19" s="43"/>
      <c r="K19" s="43"/>
      <c r="L19" s="43"/>
      <c r="N19" s="17"/>
      <c r="O19" s="18"/>
      <c r="P19" s="18"/>
      <c r="Q19" s="19"/>
      <c r="R19" s="19"/>
      <c r="S19" s="30"/>
      <c r="T19" s="19"/>
      <c r="U19" s="20" t="s">
        <v>30</v>
      </c>
      <c r="V19" s="21"/>
    </row>
    <row r="20" spans="4:22" x14ac:dyDescent="0.3">
      <c r="D20" s="43"/>
      <c r="E20" s="43"/>
      <c r="F20" s="43"/>
      <c r="G20" s="43"/>
      <c r="H20" s="43"/>
      <c r="I20" s="43"/>
      <c r="J20" s="43"/>
      <c r="K20" s="43"/>
      <c r="L20" s="43"/>
      <c r="T20" s="3"/>
    </row>
    <row r="21" spans="4:22" x14ac:dyDescent="0.3">
      <c r="D21" s="43"/>
      <c r="E21" s="43"/>
      <c r="F21" s="43"/>
      <c r="G21" s="43"/>
      <c r="H21" s="43"/>
      <c r="I21" s="43"/>
      <c r="J21" s="43"/>
      <c r="K21" s="43"/>
      <c r="L21" s="43"/>
      <c r="S21" s="4" t="s">
        <v>29</v>
      </c>
      <c r="T21" s="3">
        <f>AVERAGE(T12:T18)</f>
        <v>73285.71428571429</v>
      </c>
    </row>
    <row r="27" spans="4:22" ht="15" thickBot="1" x14ac:dyDescent="0.35"/>
    <row r="28" spans="4:22" ht="14.4" customHeight="1" x14ac:dyDescent="0.3">
      <c r="D28" s="41" t="s">
        <v>31</v>
      </c>
      <c r="E28" s="41"/>
      <c r="F28" s="41"/>
      <c r="G28" s="41"/>
      <c r="H28" s="41"/>
      <c r="I28" s="41"/>
      <c r="J28" s="41"/>
      <c r="K28" s="41"/>
      <c r="L28" s="41"/>
      <c r="N28" s="44" t="s">
        <v>17</v>
      </c>
      <c r="O28" s="45"/>
      <c r="P28" s="46"/>
    </row>
    <row r="29" spans="4:22" ht="17.399999999999999" x14ac:dyDescent="0.3">
      <c r="D29" s="41"/>
      <c r="E29" s="41"/>
      <c r="F29" s="41"/>
      <c r="G29" s="41"/>
      <c r="H29" s="41"/>
      <c r="I29" s="41"/>
      <c r="J29" s="41"/>
      <c r="K29" s="41"/>
      <c r="L29" s="41"/>
      <c r="N29" s="14" t="s">
        <v>18</v>
      </c>
      <c r="O29" s="5" t="s">
        <v>7</v>
      </c>
      <c r="P29" s="26" t="s">
        <v>34</v>
      </c>
    </row>
    <row r="30" spans="4:22" ht="17.399999999999999" x14ac:dyDescent="0.3">
      <c r="D30" s="41"/>
      <c r="E30" s="41"/>
      <c r="F30" s="41"/>
      <c r="G30" s="41"/>
      <c r="H30" s="41"/>
      <c r="I30" s="41"/>
      <c r="J30" s="41"/>
      <c r="K30" s="41"/>
      <c r="L30" s="41"/>
      <c r="N30" s="14" t="s">
        <v>19</v>
      </c>
      <c r="O30" s="5"/>
      <c r="P30" s="26">
        <v>256</v>
      </c>
    </row>
    <row r="31" spans="4:22" ht="17.399999999999999" x14ac:dyDescent="0.3">
      <c r="N31" s="27" t="s">
        <v>21</v>
      </c>
      <c r="O31" s="5" t="s">
        <v>22</v>
      </c>
      <c r="P31" s="15" t="s">
        <v>20</v>
      </c>
    </row>
    <row r="32" spans="4:22" ht="17.399999999999999" x14ac:dyDescent="0.3">
      <c r="N32" s="28" t="s">
        <v>23</v>
      </c>
      <c r="O32" s="4" t="s">
        <v>24</v>
      </c>
      <c r="P32" s="15">
        <v>11</v>
      </c>
    </row>
    <row r="33" spans="14:17" ht="15" thickBot="1" x14ac:dyDescent="0.35">
      <c r="N33" s="30"/>
      <c r="O33" s="19"/>
      <c r="P33" s="21"/>
    </row>
    <row r="34" spans="14:17" x14ac:dyDescent="0.3">
      <c r="N34" s="16"/>
      <c r="O34" s="1" t="s">
        <v>32</v>
      </c>
      <c r="P34" s="15"/>
    </row>
    <row r="35" spans="14:17" x14ac:dyDescent="0.3">
      <c r="N35" s="16" t="s">
        <v>33</v>
      </c>
      <c r="O35" s="4" t="s">
        <v>34</v>
      </c>
      <c r="P35" s="29" t="s">
        <v>40</v>
      </c>
      <c r="Q35" s="25"/>
    </row>
    <row r="36" spans="14:17" x14ac:dyDescent="0.3">
      <c r="N36" s="16" t="s">
        <v>35</v>
      </c>
      <c r="O36" s="5">
        <v>256</v>
      </c>
      <c r="P36" s="29"/>
      <c r="Q36" s="25"/>
    </row>
    <row r="37" spans="14:17" x14ac:dyDescent="0.3">
      <c r="N37" s="39" t="s">
        <v>21</v>
      </c>
      <c r="O37" s="4" t="s">
        <v>36</v>
      </c>
      <c r="P37" s="15">
        <v>2</v>
      </c>
    </row>
    <row r="38" spans="14:17" x14ac:dyDescent="0.3">
      <c r="N38" s="39"/>
      <c r="O38" s="4" t="s">
        <v>37</v>
      </c>
      <c r="P38" s="15">
        <v>3</v>
      </c>
    </row>
    <row r="39" spans="14:17" x14ac:dyDescent="0.3">
      <c r="N39" s="39"/>
      <c r="O39" s="4" t="s">
        <v>38</v>
      </c>
      <c r="P39" s="15">
        <v>1</v>
      </c>
    </row>
    <row r="40" spans="14:17" ht="15" thickBot="1" x14ac:dyDescent="0.35">
      <c r="N40" s="40"/>
      <c r="O40" s="19" t="s">
        <v>39</v>
      </c>
      <c r="P40" s="21">
        <v>5</v>
      </c>
    </row>
  </sheetData>
  <mergeCells count="7">
    <mergeCell ref="N37:N40"/>
    <mergeCell ref="D5:L7"/>
    <mergeCell ref="N5:P7"/>
    <mergeCell ref="N8:P8"/>
    <mergeCell ref="D9:L21"/>
    <mergeCell ref="D28:L30"/>
    <mergeCell ref="N28:P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E36F-2B87-46E0-AFB5-2A89C070BB73}">
  <dimension ref="A1"/>
  <sheetViews>
    <sheetView topLeftCell="B10" workbookViewId="0"/>
  </sheetViews>
  <sheetFormatPr defaultRowHeight="14.4" x14ac:dyDescent="0.3"/>
  <sheetData/>
  <sortState xmlns:xlrd2="http://schemas.microsoft.com/office/spreadsheetml/2017/richdata2" ref="B5:B11">
    <sortCondition ref="B5: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46"/>
  <sheetViews>
    <sheetView tabSelected="1" topLeftCell="J14" zoomScale="55" zoomScaleNormal="55" workbookViewId="0">
      <selection activeCell="R36" sqref="R36"/>
    </sheetView>
  </sheetViews>
  <sheetFormatPr defaultRowHeight="14.4" x14ac:dyDescent="0.3"/>
  <cols>
    <col min="1" max="1" width="8.88671875" customWidth="1"/>
    <col min="12" max="12" width="25.109375" bestFit="1" customWidth="1"/>
    <col min="13" max="13" width="61.88671875" bestFit="1" customWidth="1"/>
    <col min="14" max="14" width="15.6640625" bestFit="1" customWidth="1"/>
    <col min="16" max="16" width="16.5546875" bestFit="1" customWidth="1"/>
    <col min="17" max="17" width="10.33203125" bestFit="1" customWidth="1"/>
    <col min="18" max="18" width="26" bestFit="1" customWidth="1"/>
    <col min="19" max="19" width="30.21875" bestFit="1" customWidth="1"/>
    <col min="20" max="20" width="13" bestFit="1" customWidth="1"/>
    <col min="21" max="21" width="12.6640625" bestFit="1" customWidth="1"/>
    <col min="22" max="22" width="16.21875" customWidth="1"/>
  </cols>
  <sheetData>
    <row r="3" spans="2:21" x14ac:dyDescent="0.3">
      <c r="B3" s="41" t="s">
        <v>0</v>
      </c>
      <c r="C3" s="41"/>
      <c r="D3" s="41"/>
      <c r="E3" s="41"/>
      <c r="F3" s="41"/>
      <c r="G3" s="41"/>
      <c r="H3" s="41"/>
      <c r="I3" s="41"/>
      <c r="J3" s="41"/>
      <c r="L3" s="41" t="s">
        <v>1</v>
      </c>
      <c r="M3" s="41"/>
      <c r="N3" s="41"/>
    </row>
    <row r="4" spans="2:21" x14ac:dyDescent="0.3">
      <c r="B4" s="41"/>
      <c r="C4" s="41"/>
      <c r="D4" s="41"/>
      <c r="E4" s="41"/>
      <c r="F4" s="41"/>
      <c r="G4" s="41"/>
      <c r="H4" s="41"/>
      <c r="I4" s="41"/>
      <c r="J4" s="41"/>
      <c r="L4" s="41"/>
      <c r="M4" s="41"/>
      <c r="N4" s="41"/>
    </row>
    <row r="5" spans="2:21" x14ac:dyDescent="0.3">
      <c r="B5" s="41"/>
      <c r="C5" s="41"/>
      <c r="D5" s="41"/>
      <c r="E5" s="41"/>
      <c r="F5" s="41"/>
      <c r="G5" s="41"/>
      <c r="H5" s="41"/>
      <c r="I5" s="41"/>
      <c r="J5" s="41"/>
      <c r="L5" s="41"/>
      <c r="M5" s="41"/>
      <c r="N5" s="41"/>
    </row>
    <row r="6" spans="2:21" ht="18" thickBot="1" x14ac:dyDescent="0.35">
      <c r="L6" s="47" t="s">
        <v>16</v>
      </c>
      <c r="M6" s="47"/>
      <c r="N6" s="47"/>
    </row>
    <row r="7" spans="2:21" x14ac:dyDescent="0.3">
      <c r="B7" s="43"/>
      <c r="C7" s="43"/>
      <c r="D7" s="43"/>
      <c r="E7" s="43"/>
      <c r="F7" s="43"/>
      <c r="G7" s="43"/>
      <c r="H7" s="43"/>
      <c r="I7" s="43"/>
      <c r="J7" s="43"/>
      <c r="L7" s="10" t="s">
        <v>4</v>
      </c>
      <c r="M7" s="11" t="s">
        <v>2</v>
      </c>
      <c r="N7" s="11" t="s">
        <v>3</v>
      </c>
      <c r="O7" s="12"/>
      <c r="P7" s="22"/>
      <c r="Q7" s="12"/>
      <c r="R7" s="11" t="s">
        <v>28</v>
      </c>
      <c r="S7" s="12"/>
      <c r="T7" s="13"/>
    </row>
    <row r="8" spans="2:21" ht="17.399999999999999" x14ac:dyDescent="0.3">
      <c r="B8" s="43"/>
      <c r="C8" s="43"/>
      <c r="D8" s="43"/>
      <c r="E8" s="43"/>
      <c r="F8" s="43"/>
      <c r="G8" s="43"/>
      <c r="H8" s="43"/>
      <c r="I8" s="43"/>
      <c r="J8" s="43"/>
      <c r="L8" s="14" t="s">
        <v>6</v>
      </c>
      <c r="M8" s="5" t="s">
        <v>7</v>
      </c>
      <c r="N8" s="1" t="s">
        <v>5</v>
      </c>
      <c r="O8" s="4"/>
      <c r="P8" s="23" t="s">
        <v>25</v>
      </c>
      <c r="Q8" s="4"/>
      <c r="R8" s="4" t="s">
        <v>5</v>
      </c>
      <c r="S8" s="4" t="s">
        <v>26</v>
      </c>
      <c r="T8" s="15"/>
    </row>
    <row r="9" spans="2:21" ht="17.399999999999999" x14ac:dyDescent="0.3">
      <c r="B9" s="43"/>
      <c r="C9" s="43"/>
      <c r="D9" s="43"/>
      <c r="E9" s="43"/>
      <c r="F9" s="43"/>
      <c r="G9" s="43"/>
      <c r="H9" s="43"/>
      <c r="I9" s="43"/>
      <c r="J9" s="43"/>
      <c r="L9" s="14" t="s">
        <v>8</v>
      </c>
      <c r="M9" s="5" t="s">
        <v>10</v>
      </c>
      <c r="N9" s="1">
        <v>256</v>
      </c>
      <c r="O9" s="4"/>
      <c r="P9" s="23" t="s">
        <v>27</v>
      </c>
      <c r="Q9" s="4"/>
      <c r="R9" s="4">
        <v>256</v>
      </c>
      <c r="S9" s="4"/>
      <c r="T9" s="15" t="s">
        <v>13</v>
      </c>
    </row>
    <row r="10" spans="2:21" ht="17.399999999999999" x14ac:dyDescent="0.3">
      <c r="B10" s="43"/>
      <c r="C10" s="43"/>
      <c r="D10" s="43"/>
      <c r="E10" s="43"/>
      <c r="F10" s="43"/>
      <c r="G10" s="43"/>
      <c r="H10" s="43"/>
      <c r="I10" s="43"/>
      <c r="J10" s="43"/>
      <c r="L10" s="14" t="s">
        <v>9</v>
      </c>
      <c r="M10" s="5" t="s">
        <v>11</v>
      </c>
      <c r="N10" s="6">
        <v>1000000</v>
      </c>
      <c r="O10" s="4" t="s">
        <v>12</v>
      </c>
      <c r="P10" s="23" t="s">
        <v>11</v>
      </c>
      <c r="Q10" s="33">
        <v>44197</v>
      </c>
      <c r="R10" s="7">
        <v>1000000</v>
      </c>
      <c r="S10" s="8">
        <f>R10 - AVERAGE(R10:R16)</f>
        <v>75194.285714285681</v>
      </c>
      <c r="T10" s="15">
        <f>S10/R10</f>
        <v>7.5194285714285686E-2</v>
      </c>
      <c r="U10">
        <f>(R10 - AVERAGE(R10:R16)) / R10</f>
        <v>7.5194285714285686E-2</v>
      </c>
    </row>
    <row r="11" spans="2:21" ht="17.399999999999999" x14ac:dyDescent="0.3">
      <c r="B11" s="43"/>
      <c r="C11" s="43"/>
      <c r="D11" s="43"/>
      <c r="E11" s="43"/>
      <c r="F11" s="43"/>
      <c r="G11" s="43"/>
      <c r="H11" s="43"/>
      <c r="I11" s="43"/>
      <c r="J11" s="43"/>
      <c r="L11" s="14" t="s">
        <v>13</v>
      </c>
      <c r="M11" s="5" t="s">
        <v>15</v>
      </c>
      <c r="N11" s="9" t="s">
        <v>14</v>
      </c>
      <c r="O11" s="4"/>
      <c r="P11" s="23"/>
      <c r="Q11" s="33">
        <v>44166</v>
      </c>
      <c r="R11" s="7">
        <v>630720</v>
      </c>
      <c r="S11" s="8">
        <f t="shared" ref="S11:S16" si="0">R11 - AVERAGE(R11:R17)</f>
        <v>-281553.33333333337</v>
      </c>
      <c r="T11" s="15">
        <f t="shared" ref="T11:T16" si="1">S11/R11</f>
        <v>-0.44639988161677663</v>
      </c>
    </row>
    <row r="12" spans="2:21" ht="17.399999999999999" x14ac:dyDescent="0.3">
      <c r="B12" s="43"/>
      <c r="C12" s="43"/>
      <c r="D12" s="43"/>
      <c r="E12" s="43"/>
      <c r="F12" s="43"/>
      <c r="G12" s="43"/>
      <c r="H12" s="43"/>
      <c r="I12" s="43"/>
      <c r="J12" s="43"/>
      <c r="L12" s="14"/>
      <c r="M12" s="1"/>
      <c r="N12" s="1"/>
      <c r="O12" s="4"/>
      <c r="P12" s="23"/>
      <c r="Q12" s="33">
        <v>44136</v>
      </c>
      <c r="R12" s="7">
        <v>590740</v>
      </c>
      <c r="S12" s="8">
        <f t="shared" si="0"/>
        <v>-377844</v>
      </c>
      <c r="T12" s="15">
        <f t="shared" si="1"/>
        <v>-0.63961133493584321</v>
      </c>
    </row>
    <row r="13" spans="2:21" ht="17.399999999999999" x14ac:dyDescent="0.3">
      <c r="B13" s="43"/>
      <c r="C13" s="43"/>
      <c r="D13" s="43"/>
      <c r="E13" s="43"/>
      <c r="F13" s="43"/>
      <c r="G13" s="43"/>
      <c r="H13" s="43"/>
      <c r="I13" s="43"/>
      <c r="J13" s="43"/>
      <c r="L13" s="14"/>
      <c r="M13" s="1"/>
      <c r="N13" s="1"/>
      <c r="O13" s="4"/>
      <c r="P13" s="23"/>
      <c r="Q13" s="33">
        <v>44105</v>
      </c>
      <c r="R13" s="7">
        <v>630620</v>
      </c>
      <c r="S13" s="8">
        <f t="shared" si="0"/>
        <v>-404777.14285714296</v>
      </c>
      <c r="T13" s="15">
        <f t="shared" si="1"/>
        <v>-0.64187171808243149</v>
      </c>
    </row>
    <row r="14" spans="2:21" x14ac:dyDescent="0.3">
      <c r="B14" s="43"/>
      <c r="C14" s="43"/>
      <c r="D14" s="43"/>
      <c r="E14" s="43"/>
      <c r="F14" s="43"/>
      <c r="G14" s="43"/>
      <c r="H14" s="43"/>
      <c r="I14" s="43"/>
      <c r="J14" s="43"/>
      <c r="L14" s="16"/>
      <c r="M14" s="4"/>
      <c r="N14" s="4"/>
      <c r="O14" s="4"/>
      <c r="P14" s="23"/>
      <c r="Q14" s="33">
        <v>44075</v>
      </c>
      <c r="R14" s="7">
        <v>1530420</v>
      </c>
      <c r="S14" s="8">
        <f t="shared" si="0"/>
        <v>393828.57142857136</v>
      </c>
      <c r="T14" s="15">
        <f t="shared" si="1"/>
        <v>0.25733365444033102</v>
      </c>
    </row>
    <row r="15" spans="2:21" ht="17.399999999999999" x14ac:dyDescent="0.3">
      <c r="B15" s="43"/>
      <c r="C15" s="43"/>
      <c r="D15" s="43"/>
      <c r="E15" s="43"/>
      <c r="F15" s="43"/>
      <c r="G15" s="43"/>
      <c r="H15" s="43"/>
      <c r="I15" s="43"/>
      <c r="J15" s="43"/>
      <c r="L15" s="14"/>
      <c r="M15" s="2"/>
      <c r="N15" s="1"/>
      <c r="O15" s="4"/>
      <c r="P15" s="23"/>
      <c r="Q15" s="33">
        <v>44044</v>
      </c>
      <c r="R15" s="7">
        <v>790900</v>
      </c>
      <c r="S15" s="8">
        <f t="shared" si="0"/>
        <v>-214415.23809523822</v>
      </c>
      <c r="T15" s="15">
        <f t="shared" si="1"/>
        <v>-0.27110284245193855</v>
      </c>
    </row>
    <row r="16" spans="2:21" ht="17.399999999999999" x14ac:dyDescent="0.3">
      <c r="B16" s="43"/>
      <c r="C16" s="43"/>
      <c r="D16" s="43"/>
      <c r="E16" s="43"/>
      <c r="F16" s="43"/>
      <c r="G16" s="43"/>
      <c r="H16" s="43"/>
      <c r="I16" s="43"/>
      <c r="J16" s="43"/>
      <c r="L16" s="14"/>
      <c r="M16" s="1"/>
      <c r="N16" s="1"/>
      <c r="O16" s="4"/>
      <c r="P16" s="23"/>
      <c r="Q16" s="33">
        <v>44013</v>
      </c>
      <c r="R16" s="7">
        <v>1300240</v>
      </c>
      <c r="S16" s="8">
        <f t="shared" si="0"/>
        <v>187717.14285714272</v>
      </c>
      <c r="T16" s="15">
        <f t="shared" si="1"/>
        <v>0.14437114906259055</v>
      </c>
    </row>
    <row r="17" spans="2:20" ht="18" thickBot="1" x14ac:dyDescent="0.35">
      <c r="B17" s="43"/>
      <c r="C17" s="43"/>
      <c r="D17" s="43"/>
      <c r="E17" s="43"/>
      <c r="F17" s="43"/>
      <c r="G17" s="43"/>
      <c r="H17" s="43"/>
      <c r="I17" s="43"/>
      <c r="J17" s="43"/>
      <c r="L17" s="17"/>
      <c r="M17" s="18"/>
      <c r="N17" s="18"/>
      <c r="O17" s="19"/>
      <c r="P17" s="24"/>
      <c r="Q17" s="19"/>
      <c r="R17" s="19"/>
      <c r="S17" s="20" t="s">
        <v>30</v>
      </c>
      <c r="T17" s="21"/>
    </row>
    <row r="18" spans="2:20" x14ac:dyDescent="0.3">
      <c r="B18" s="43"/>
      <c r="C18" s="43"/>
      <c r="D18" s="43"/>
      <c r="E18" s="43"/>
      <c r="F18" s="43"/>
      <c r="G18" s="43"/>
      <c r="H18" s="43"/>
      <c r="I18" s="43"/>
      <c r="J18" s="43"/>
      <c r="R18" s="3"/>
    </row>
    <row r="19" spans="2:20" x14ac:dyDescent="0.3">
      <c r="B19" s="43"/>
      <c r="C19" s="43"/>
      <c r="D19" s="43"/>
      <c r="E19" s="43"/>
      <c r="F19" s="43"/>
      <c r="G19" s="43"/>
      <c r="H19" s="43"/>
      <c r="I19" s="43"/>
      <c r="J19" s="43"/>
      <c r="Q19" s="4" t="s">
        <v>29</v>
      </c>
      <c r="R19" s="3">
        <f>AVERAGE(R10:R16)</f>
        <v>924805.71428571432</v>
      </c>
    </row>
    <row r="25" spans="2:20" ht="15" thickBot="1" x14ac:dyDescent="0.35">
      <c r="T25" s="49"/>
    </row>
    <row r="26" spans="2:20" x14ac:dyDescent="0.3">
      <c r="B26" s="41" t="s">
        <v>31</v>
      </c>
      <c r="C26" s="48"/>
      <c r="D26" s="48"/>
      <c r="E26" s="48"/>
      <c r="F26" s="48"/>
      <c r="G26" s="48"/>
      <c r="H26" s="48"/>
      <c r="I26" s="48"/>
      <c r="J26" s="48"/>
      <c r="L26" s="44" t="s">
        <v>17</v>
      </c>
      <c r="M26" s="45"/>
      <c r="N26" s="46"/>
      <c r="T26" s="49"/>
    </row>
    <row r="27" spans="2:20" ht="17.399999999999999" x14ac:dyDescent="0.3">
      <c r="B27" s="48"/>
      <c r="C27" s="48"/>
      <c r="D27" s="48"/>
      <c r="E27" s="48"/>
      <c r="F27" s="48"/>
      <c r="G27" s="48"/>
      <c r="H27" s="48"/>
      <c r="I27" s="48"/>
      <c r="J27" s="48"/>
      <c r="L27" s="14" t="s">
        <v>18</v>
      </c>
      <c r="M27" s="5" t="s">
        <v>7</v>
      </c>
      <c r="N27" s="26" t="s">
        <v>5</v>
      </c>
      <c r="T27" s="49"/>
    </row>
    <row r="28" spans="2:20" ht="17.399999999999999" x14ac:dyDescent="0.3">
      <c r="B28" s="48"/>
      <c r="C28" s="48"/>
      <c r="D28" s="48"/>
      <c r="E28" s="48"/>
      <c r="F28" s="48"/>
      <c r="G28" s="48"/>
      <c r="H28" s="48"/>
      <c r="I28" s="48"/>
      <c r="J28" s="48"/>
      <c r="L28" s="14" t="s">
        <v>19</v>
      </c>
      <c r="M28" s="5"/>
      <c r="N28" s="26">
        <v>256</v>
      </c>
      <c r="T28" s="49"/>
    </row>
    <row r="29" spans="2:20" ht="18" thickBot="1" x14ac:dyDescent="0.35">
      <c r="L29" s="32" t="s">
        <v>21</v>
      </c>
      <c r="M29" s="5" t="s">
        <v>22</v>
      </c>
      <c r="N29" s="15" t="s">
        <v>20</v>
      </c>
      <c r="T29" s="49"/>
    </row>
    <row r="30" spans="2:20" ht="18" thickTop="1" x14ac:dyDescent="0.3">
      <c r="L30" s="28" t="s">
        <v>23</v>
      </c>
      <c r="M30" s="4" t="s">
        <v>24</v>
      </c>
      <c r="N30" s="15">
        <v>15</v>
      </c>
      <c r="T30" s="49"/>
    </row>
    <row r="31" spans="2:20" ht="15" thickBot="1" x14ac:dyDescent="0.35">
      <c r="L31" s="30"/>
      <c r="M31" s="19"/>
      <c r="N31" s="21"/>
      <c r="T31" s="49"/>
    </row>
    <row r="32" spans="2:20" x14ac:dyDescent="0.3">
      <c r="L32" s="16"/>
      <c r="M32" s="1" t="s">
        <v>32</v>
      </c>
      <c r="N32" s="15"/>
      <c r="T32" s="49"/>
    </row>
    <row r="33" spans="12:20" x14ac:dyDescent="0.3">
      <c r="L33" s="16" t="s">
        <v>33</v>
      </c>
      <c r="M33" s="4" t="s">
        <v>34</v>
      </c>
      <c r="N33" s="29" t="s">
        <v>40</v>
      </c>
      <c r="O33" s="25"/>
      <c r="T33" s="49"/>
    </row>
    <row r="34" spans="12:20" x14ac:dyDescent="0.3">
      <c r="L34" s="16" t="s">
        <v>35</v>
      </c>
      <c r="M34" s="5">
        <v>256</v>
      </c>
      <c r="N34" s="29"/>
      <c r="O34" s="25"/>
      <c r="T34" s="49"/>
    </row>
    <row r="35" spans="12:20" x14ac:dyDescent="0.3">
      <c r="L35" s="39" t="s">
        <v>21</v>
      </c>
      <c r="M35" s="4" t="s">
        <v>36</v>
      </c>
      <c r="N35" s="15">
        <v>64</v>
      </c>
      <c r="T35" s="49"/>
    </row>
    <row r="36" spans="12:20" x14ac:dyDescent="0.3">
      <c r="L36" s="39"/>
      <c r="M36" s="4" t="s">
        <v>37</v>
      </c>
      <c r="N36" s="15">
        <v>64</v>
      </c>
      <c r="T36" s="49"/>
    </row>
    <row r="37" spans="12:20" x14ac:dyDescent="0.3">
      <c r="L37" s="39"/>
      <c r="M37" s="4" t="s">
        <v>38</v>
      </c>
      <c r="N37" s="15">
        <v>128</v>
      </c>
      <c r="T37" s="49"/>
    </row>
    <row r="38" spans="12:20" ht="15" thickBot="1" x14ac:dyDescent="0.35">
      <c r="L38" s="40"/>
      <c r="M38" s="19" t="s">
        <v>39</v>
      </c>
      <c r="N38" s="21">
        <v>32</v>
      </c>
      <c r="T38" s="49"/>
    </row>
    <row r="46" spans="12:20" x14ac:dyDescent="0.3">
      <c r="R46" s="49"/>
    </row>
  </sheetData>
  <mergeCells count="7">
    <mergeCell ref="L35:L38"/>
    <mergeCell ref="B3:J5"/>
    <mergeCell ref="B7:J19"/>
    <mergeCell ref="L3:N5"/>
    <mergeCell ref="L6:N6"/>
    <mergeCell ref="L26:N26"/>
    <mergeCell ref="B26:J2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E36A07D040F064C9790B4DD07B34D55" ma:contentTypeVersion="9" ma:contentTypeDescription="Создание документа." ma:contentTypeScope="" ma:versionID="797821e6c3409a74988739e14e44d224">
  <xsd:schema xmlns:xsd="http://www.w3.org/2001/XMLSchema" xmlns:xs="http://www.w3.org/2001/XMLSchema" xmlns:p="http://schemas.microsoft.com/office/2006/metadata/properties" xmlns:ns2="73bf4c5d-dd85-48fb-9d29-285a54294cc5" targetNamespace="http://schemas.microsoft.com/office/2006/metadata/properties" ma:root="true" ma:fieldsID="97b8e4588be38fa90c3c711eb2183356" ns2:_="">
    <xsd:import namespace="73bf4c5d-dd85-48fb-9d29-285a54294c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f4c5d-dd85-48fb-9d29-285a54294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6AD6B9-CA04-4F38-A4B7-596A54B5B8B3}">
  <ds:schemaRefs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73bf4c5d-dd85-48fb-9d29-285a54294cc5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73B6D36-83CB-4C02-99F7-FA9EED0587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E39B29-175A-4413-BF77-73D5163CDD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f4c5d-dd85-48fb-9d29-285a54294c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Daily</vt:lpstr>
      <vt:lpstr>Лист1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2021-08-09T22:38:53Z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0x0101009E36A07D040F064C9790B4DD07B34D55</vt:lpwstr>
  </property>
</Properties>
</file>